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Tarun Goyal\Desktop\"/>
    </mc:Choice>
  </mc:AlternateContent>
  <workbookProtection workbookPassword="EF5B" lockStructure="1"/>
  <bookViews>
    <workbookView xWindow="480" yWindow="315" windowWidth="19875" windowHeight="7725" tabRatio="826" firstSheet="1" activeTab="1"/>
  </bookViews>
  <sheets>
    <sheet name="Calculations" sheetId="13" state="veryHidden" r:id="rId1"/>
    <sheet name="Computation" sheetId="6" r:id="rId2"/>
    <sheet name="Explanations" sheetId="12" r:id="rId3"/>
    <sheet name="Printout" sheetId="14" r:id="rId4"/>
  </sheets>
  <externalReferences>
    <externalReference r:id="rId5"/>
  </externalReferences>
  <definedNames>
    <definedName name="City_of_Residence" comment="Merto City" localSheetId="3">[1]Sheet1!#REF!</definedName>
    <definedName name="City_of_Residence" comment="Merto City">[1]Sheet1!#REF!</definedName>
    <definedName name="_xlnm.Print_Area" localSheetId="1">Computation!$A$1:$I$116</definedName>
    <definedName name="_xlnm.Print_Area" localSheetId="3">Printout!$A$1:$I$107</definedName>
  </definedNames>
  <calcPr calcId="152511"/>
</workbook>
</file>

<file path=xl/calcChain.xml><?xml version="1.0" encoding="utf-8"?>
<calcChain xmlns="http://schemas.openxmlformats.org/spreadsheetml/2006/main">
  <c r="F85" i="14" l="1"/>
  <c r="G104" i="14" l="1"/>
  <c r="G103" i="14"/>
  <c r="G102" i="14"/>
  <c r="F79" i="14"/>
  <c r="F76" i="14"/>
  <c r="F75" i="14"/>
  <c r="F68" i="14"/>
  <c r="G36" i="14"/>
  <c r="H86" i="14"/>
  <c r="H81" i="14"/>
  <c r="H82" i="14"/>
  <c r="H83" i="14"/>
  <c r="H80" i="14"/>
  <c r="H78" i="14"/>
  <c r="H76" i="14"/>
  <c r="H75" i="14"/>
  <c r="H74" i="14"/>
  <c r="H72" i="14"/>
  <c r="H58" i="14"/>
  <c r="H59" i="14"/>
  <c r="H60" i="14"/>
  <c r="H61" i="14"/>
  <c r="H62" i="14"/>
  <c r="H63" i="14"/>
  <c r="H64" i="14"/>
  <c r="H65" i="14"/>
  <c r="H66" i="14"/>
  <c r="H67" i="14"/>
  <c r="H69" i="14"/>
  <c r="H70" i="14"/>
  <c r="H57" i="14"/>
  <c r="H48" i="14"/>
  <c r="H47" i="14"/>
  <c r="H46" i="14"/>
  <c r="H44" i="14"/>
  <c r="D35" i="14"/>
  <c r="G35" i="14"/>
  <c r="G31" i="14"/>
  <c r="G30" i="14"/>
  <c r="G29" i="14"/>
  <c r="E24" i="14"/>
  <c r="E18" i="14"/>
  <c r="E19" i="14"/>
  <c r="G18" i="14"/>
  <c r="G19" i="14"/>
  <c r="G22" i="14"/>
  <c r="G24" i="14"/>
  <c r="G17" i="14"/>
  <c r="E17" i="14"/>
  <c r="G16" i="14"/>
  <c r="G15" i="14"/>
  <c r="E14" i="14"/>
  <c r="E5" i="14"/>
  <c r="E3" i="14"/>
  <c r="E2" i="14"/>
  <c r="H101" i="14" l="1"/>
  <c r="F196" i="13" l="1"/>
  <c r="D201" i="13"/>
  <c r="B196" i="13"/>
  <c r="H191" i="13"/>
  <c r="G191" i="13"/>
  <c r="B191" i="13"/>
  <c r="B190" i="13"/>
  <c r="B189" i="13"/>
  <c r="H184" i="13"/>
  <c r="F184" i="13"/>
  <c r="B185" i="13"/>
  <c r="G178" i="13"/>
  <c r="H177" i="13"/>
  <c r="D177" i="13"/>
  <c r="F174" i="13"/>
  <c r="B174" i="13"/>
  <c r="D173" i="13" s="1"/>
  <c r="I79" i="6" s="1"/>
  <c r="I70" i="14" s="1"/>
  <c r="H80" i="6"/>
  <c r="H71" i="14" s="1"/>
  <c r="I58" i="6"/>
  <c r="I49" i="14" s="1"/>
  <c r="F156" i="13"/>
  <c r="F155" i="13"/>
  <c r="F154" i="13"/>
  <c r="D154" i="13"/>
  <c r="I52" i="6"/>
  <c r="I43" i="14" s="1"/>
  <c r="I51" i="6"/>
  <c r="I42" i="14" s="1"/>
  <c r="I50" i="6"/>
  <c r="I41" i="14" s="1"/>
  <c r="I49" i="6"/>
  <c r="H45" i="6"/>
  <c r="H36" i="14" s="1"/>
  <c r="H54" i="13"/>
  <c r="F54" i="13"/>
  <c r="F53" i="13"/>
  <c r="F55" i="13" s="1"/>
  <c r="D56" i="13"/>
  <c r="H93" i="6" l="1"/>
  <c r="I40" i="14"/>
  <c r="H38" i="6"/>
  <c r="H30" i="14" s="1"/>
  <c r="H55" i="13"/>
  <c r="H39" i="6" s="1"/>
  <c r="H31" i="14" s="1"/>
  <c r="C57" i="13"/>
  <c r="D53" i="13" s="1"/>
  <c r="H43" i="6" s="1"/>
  <c r="H35" i="14" s="1"/>
  <c r="D33" i="13"/>
  <c r="C32" i="13"/>
  <c r="H28" i="13"/>
  <c r="H27" i="13"/>
  <c r="D28" i="13"/>
  <c r="D27" i="13"/>
  <c r="H22" i="13"/>
  <c r="D23" i="13"/>
  <c r="D22" i="13"/>
  <c r="G18" i="13"/>
  <c r="D18" i="13"/>
  <c r="D17" i="13"/>
  <c r="C13" i="13"/>
  <c r="I95" i="6"/>
  <c r="I86" i="14" s="1"/>
  <c r="I91" i="6"/>
  <c r="I82" i="14" s="1"/>
  <c r="I90" i="6"/>
  <c r="I81" i="14" s="1"/>
  <c r="H33" i="6"/>
  <c r="H25" i="14" s="1"/>
  <c r="H31" i="6"/>
  <c r="H23" i="14" s="1"/>
  <c r="H29" i="6"/>
  <c r="H21" i="14" s="1"/>
  <c r="H28" i="6"/>
  <c r="H20" i="14" s="1"/>
  <c r="I16" i="6"/>
  <c r="I11" i="14" s="1"/>
  <c r="H110" i="6"/>
  <c r="H84" i="14" l="1"/>
  <c r="B205" i="13"/>
  <c r="D204" i="13" s="1"/>
  <c r="I93" i="6" s="1"/>
  <c r="I84" i="14" s="1"/>
  <c r="F56" i="13"/>
  <c r="F177" i="13"/>
  <c r="H57" i="13" l="1"/>
  <c r="H42" i="6" s="1"/>
  <c r="I40" i="6"/>
  <c r="I32" i="14" s="1"/>
  <c r="I41" i="6" l="1"/>
  <c r="I33" i="14" s="1"/>
  <c r="H34" i="14"/>
  <c r="G46" i="6"/>
  <c r="G37" i="14" s="1"/>
  <c r="G4" i="13"/>
  <c r="C4" i="13"/>
  <c r="G3" i="13" l="1"/>
  <c r="H6" i="14" s="1"/>
  <c r="G1" i="13" l="1"/>
  <c r="C2" i="13" s="1"/>
  <c r="E6" i="14" s="1"/>
  <c r="H263" i="13" l="1"/>
  <c r="D238" i="13" l="1"/>
  <c r="H193" i="13"/>
  <c r="I94" i="6" s="1"/>
  <c r="I85" i="14" s="1"/>
  <c r="D186" i="13"/>
  <c r="C190" i="13"/>
  <c r="I84" i="6" s="1"/>
  <c r="I75" i="14" s="1"/>
  <c r="H154" i="13"/>
  <c r="I55" i="6" s="1"/>
  <c r="I46" i="14" s="1"/>
  <c r="B156" i="13"/>
  <c r="D239" i="13" l="1"/>
  <c r="C181" i="13"/>
  <c r="D181" i="13" s="1"/>
  <c r="H174" i="13" s="1"/>
  <c r="H173" i="13" s="1"/>
  <c r="I80" i="6" s="1"/>
  <c r="I71" i="14" s="1"/>
  <c r="H183" i="13"/>
  <c r="I87" i="6" s="1"/>
  <c r="I78" i="14" s="1"/>
  <c r="D178" i="13"/>
  <c r="D179" i="13" s="1"/>
  <c r="F157" i="13"/>
  <c r="H155" i="13" s="1"/>
  <c r="I56" i="6" s="1"/>
  <c r="I47" i="14" s="1"/>
  <c r="D155" i="13"/>
  <c r="D156" i="13" s="1"/>
  <c r="D157" i="13" s="1"/>
  <c r="D153" i="13" s="1"/>
  <c r="I53" i="6" s="1"/>
  <c r="I44" i="14" s="1"/>
  <c r="D78" i="13"/>
  <c r="B77" i="13"/>
  <c r="B78" i="13" s="1"/>
  <c r="D71" i="13"/>
  <c r="B69" i="13"/>
  <c r="B71" i="13" s="1"/>
  <c r="H21" i="13"/>
  <c r="H30" i="6" s="1"/>
  <c r="H22" i="14" s="1"/>
  <c r="B16" i="13"/>
  <c r="G16" i="13" s="1"/>
  <c r="G2" i="13"/>
  <c r="I5" i="14" s="1"/>
  <c r="D263" i="13"/>
  <c r="D264" i="13" s="1"/>
  <c r="C3" i="13"/>
  <c r="D262" i="13" s="1"/>
  <c r="H59" i="6" l="1"/>
  <c r="H50" i="14" s="1"/>
  <c r="H254" i="13"/>
  <c r="F181" i="13"/>
  <c r="D265" i="13"/>
  <c r="B194" i="13"/>
  <c r="D193" i="13" s="1"/>
  <c r="H225" i="13"/>
  <c r="G17" i="13"/>
  <c r="D31" i="13"/>
  <c r="H32" i="6" s="1"/>
  <c r="H24" i="14" s="1"/>
  <c r="G189" i="13"/>
  <c r="C189" i="13" s="1"/>
  <c r="H26" i="13"/>
  <c r="D70" i="13"/>
  <c r="D79" i="13"/>
  <c r="D77" i="13"/>
  <c r="D26" i="13"/>
  <c r="H26" i="6" s="1"/>
  <c r="H18" i="14" s="1"/>
  <c r="D21" i="13"/>
  <c r="H25" i="6" s="1"/>
  <c r="H17" i="14" s="1"/>
  <c r="D16" i="13"/>
  <c r="H19" i="13" s="1"/>
  <c r="I83" i="6" l="1"/>
  <c r="I74" i="14" s="1"/>
  <c r="I89" i="6"/>
  <c r="I80" i="14" s="1"/>
  <c r="H27" i="6"/>
  <c r="H19" i="14" s="1"/>
  <c r="H15" i="13"/>
  <c r="C191" i="13"/>
  <c r="D74" i="13"/>
  <c r="I85" i="6" l="1"/>
  <c r="I76" i="14" s="1"/>
  <c r="D202" i="13"/>
  <c r="H21" i="6"/>
  <c r="H20" i="6" l="1"/>
  <c r="I20" i="6" s="1"/>
  <c r="I12" i="14" s="1"/>
  <c r="H13" i="14"/>
  <c r="G34" i="6" l="1"/>
  <c r="B230" i="13" s="1"/>
  <c r="D72" i="13"/>
  <c r="G26" i="14" l="1"/>
  <c r="D68" i="13"/>
  <c r="D230" i="13" l="1"/>
  <c r="H61" i="6" l="1"/>
  <c r="F205" i="13" l="1"/>
  <c r="H52" i="14"/>
  <c r="D199" i="13"/>
  <c r="G179" i="13"/>
  <c r="B184" i="13"/>
  <c r="D183" i="13" s="1"/>
  <c r="I81" i="6" s="1"/>
  <c r="I72" i="14" s="1"/>
  <c r="D200" i="13" l="1"/>
  <c r="H201" i="13" s="1"/>
  <c r="H200" i="13"/>
  <c r="H202" i="13" s="1"/>
  <c r="G180" i="13"/>
  <c r="D180" i="13" s="1"/>
  <c r="H181" i="13" s="1"/>
  <c r="H176" i="13" s="1"/>
  <c r="H77" i="6" s="1"/>
  <c r="H198" i="13" l="1"/>
  <c r="I92" i="6" s="1"/>
  <c r="H65" i="6"/>
  <c r="I65" i="6" s="1"/>
  <c r="H68" i="14"/>
  <c r="I82" i="6" l="1"/>
  <c r="I73" i="14" s="1"/>
  <c r="I83" i="14"/>
  <c r="H205" i="13"/>
  <c r="H204" i="13" s="1"/>
  <c r="B231" i="13" s="1"/>
  <c r="D231" i="13" s="1"/>
  <c r="H96" i="6" s="1"/>
  <c r="H87" i="14" s="1"/>
  <c r="I56" i="14"/>
  <c r="F230" i="13" l="1"/>
  <c r="F231" i="13" s="1"/>
  <c r="H88" i="14" s="1"/>
  <c r="D235" i="13" l="1"/>
  <c r="H97" i="6"/>
  <c r="D254" i="13" s="1"/>
  <c r="H257" i="13" s="1"/>
  <c r="D234" i="13"/>
  <c r="D233" i="13"/>
  <c r="F233" i="13" s="1"/>
  <c r="D241" i="13" s="1"/>
  <c r="H89" i="14" s="1"/>
  <c r="D249" i="13" l="1"/>
  <c r="H98" i="6"/>
  <c r="H240" i="13"/>
  <c r="H241" i="13" s="1"/>
  <c r="H90" i="14" s="1"/>
  <c r="H238" i="13"/>
  <c r="H239" i="13" l="1"/>
  <c r="C243" i="13" s="1"/>
  <c r="C245" i="13" s="1"/>
  <c r="G243" i="13"/>
  <c r="G246" i="13" s="1"/>
  <c r="H246" i="13" s="1"/>
  <c r="H99" i="6"/>
  <c r="G245" i="13" l="1"/>
  <c r="H245" i="13" s="1"/>
  <c r="G244" i="13"/>
  <c r="H244" i="13" s="1"/>
  <c r="E245" i="13" s="1"/>
  <c r="H91" i="14" s="1"/>
  <c r="C246" i="13"/>
  <c r="C244" i="13"/>
  <c r="D245" i="13"/>
  <c r="D256" i="13"/>
  <c r="D244" i="13" l="1"/>
  <c r="A245" i="13" s="1"/>
  <c r="D246" i="13"/>
  <c r="H100" i="6"/>
  <c r="D252" i="13"/>
  <c r="H253" i="13"/>
  <c r="H101" i="6" l="1"/>
  <c r="H102" i="6" s="1"/>
  <c r="H92" i="14"/>
  <c r="H93" i="14" s="1"/>
  <c r="H252" i="13"/>
  <c r="D251" i="13" s="1"/>
  <c r="H251" i="13" s="1"/>
  <c r="H95" i="14" s="1"/>
  <c r="H249" i="13" l="1"/>
  <c r="H248" i="13" s="1"/>
  <c r="H94" i="14" s="1"/>
  <c r="H96" i="14" s="1"/>
  <c r="H104" i="6"/>
  <c r="D255" i="13"/>
  <c r="D257" i="13" s="1"/>
  <c r="H103" i="6" l="1"/>
  <c r="H105" i="6" s="1"/>
  <c r="B259" i="13" l="1"/>
  <c r="E259" i="13" s="1"/>
  <c r="H259" i="13" s="1"/>
  <c r="H97" i="14" s="1"/>
  <c r="H98" i="14" s="1"/>
  <c r="H106" i="6" l="1"/>
  <c r="H107" i="6" s="1"/>
  <c r="H262" i="13" l="1"/>
  <c r="H264" i="13" s="1"/>
  <c r="H265" i="13" s="1"/>
  <c r="H261" i="13" s="1"/>
  <c r="H99" i="14" l="1"/>
  <c r="H100" i="14" s="1"/>
  <c r="H106" i="14" s="1"/>
  <c r="H108" i="6"/>
  <c r="H109" i="6" s="1"/>
  <c r="H105" i="14" l="1"/>
  <c r="H114" i="6"/>
  <c r="H115" i="6"/>
</calcChain>
</file>

<file path=xl/sharedStrings.xml><?xml version="1.0" encoding="utf-8"?>
<sst xmlns="http://schemas.openxmlformats.org/spreadsheetml/2006/main" count="1222" uniqueCount="686">
  <si>
    <t>Income Tax Calculator for AY 2016-17 ( 01-Apr-2015 to 31-Mar-2016)</t>
  </si>
  <si>
    <t>Financial &amp; Taxation Consultant</t>
  </si>
  <si>
    <t>Email : rohitgoyal1812@gmail.com</t>
  </si>
  <si>
    <t>Name</t>
  </si>
  <si>
    <t>Birth Date</t>
  </si>
  <si>
    <t>Age</t>
  </si>
  <si>
    <t>Address</t>
  </si>
  <si>
    <t>PAN No.</t>
  </si>
  <si>
    <t>Due Date</t>
  </si>
  <si>
    <t>Date</t>
  </si>
  <si>
    <t>10% of Salary (Basic + DA)</t>
  </si>
  <si>
    <t>HRA</t>
  </si>
  <si>
    <t>Non Metro</t>
  </si>
  <si>
    <t>Net Income under the head Salary</t>
  </si>
  <si>
    <t>New Constrution</t>
  </si>
  <si>
    <t>Acknowledgements</t>
  </si>
  <si>
    <t>Improvement</t>
  </si>
  <si>
    <t>I want to offer my heartfelt thanks to Mr. Dinesh Bansal, CA Mukesh Agarwal, Shobhit Agarwal, Abhilekh Srivastava, CA Pankaj Goyal &amp; Deepak Wadhwa for supporting me.</t>
  </si>
  <si>
    <t>Other Deductions under Sec 80</t>
  </si>
  <si>
    <t>Non Senior Citizen</t>
  </si>
  <si>
    <t>Senior Citizen</t>
  </si>
  <si>
    <t>Severe Disability</t>
  </si>
  <si>
    <t>Total Tax Payable</t>
  </si>
  <si>
    <t>Add: Education Cess @ 3%</t>
  </si>
  <si>
    <t>Advance Tax Paid</t>
  </si>
  <si>
    <t>Net Tax Payable</t>
  </si>
  <si>
    <t>Refund</t>
  </si>
  <si>
    <t>Thanks</t>
  </si>
  <si>
    <t>80D</t>
  </si>
  <si>
    <t>Self</t>
  </si>
  <si>
    <t>Self includes Spouse and Dependent Childern</t>
  </si>
  <si>
    <t xml:space="preserve">Maximum Limit : </t>
  </si>
  <si>
    <t>Age less than 60  years</t>
  </si>
  <si>
    <t>Age more than equal to 60 years</t>
  </si>
  <si>
    <t>Parents</t>
  </si>
  <si>
    <t>Interest u/s 234A</t>
  </si>
  <si>
    <t xml:space="preserve"> </t>
  </si>
  <si>
    <t>Hike : +91-9056700800</t>
  </si>
  <si>
    <t>Age &lt; 60</t>
  </si>
  <si>
    <t>City</t>
  </si>
  <si>
    <t>Income from House Property</t>
  </si>
  <si>
    <t>Self Occupied</t>
  </si>
  <si>
    <t>Disability</t>
  </si>
  <si>
    <t>Normal</t>
  </si>
  <si>
    <t>Severe</t>
  </si>
  <si>
    <t>80DDB</t>
  </si>
  <si>
    <t>25% of Annual Income</t>
  </si>
  <si>
    <t>Rent Paid - 10% of Annual Income</t>
  </si>
  <si>
    <t>Rent Paid</t>
  </si>
  <si>
    <t>House Rent Deduction</t>
  </si>
  <si>
    <t>Age &gt;=80</t>
  </si>
  <si>
    <t>Rebate u/s 87A</t>
  </si>
  <si>
    <t>Maximum Rebate</t>
  </si>
  <si>
    <t>Surcharge @ 12%</t>
  </si>
  <si>
    <t>Marginal Relief</t>
  </si>
  <si>
    <t>Education Cess @ 3%</t>
  </si>
  <si>
    <t>Current Date</t>
  </si>
  <si>
    <t>Tax Paid</t>
  </si>
  <si>
    <t>Interest u/s 24</t>
  </si>
  <si>
    <t>NIL</t>
  </si>
  <si>
    <t>***</t>
  </si>
  <si>
    <t>No Maximum Limit</t>
  </si>
  <si>
    <t>New Construction</t>
  </si>
  <si>
    <t>Rs. 200000</t>
  </si>
  <si>
    <t>Rs. 30000</t>
  </si>
  <si>
    <t>Deduction will be available from the year of Possession Taken or Completion of Construction.</t>
  </si>
  <si>
    <t>Interest Paid before Completion of Coustruction can be claimed as deduction in 5 equal installments starting from the year in which Coustruction Completed.</t>
  </si>
  <si>
    <t>Standard Deduction 30% of Rent Received</t>
  </si>
  <si>
    <t xml:space="preserve">In case of Self Occupied House Property, there will be negetive  Income under the head Income from House Property. </t>
  </si>
  <si>
    <t>Persumptive Income of Eligible Business u/s 44AD</t>
  </si>
  <si>
    <t>Profits and Gains of Business other than Plying, Hiring or Leasing Goods Carriage Vehicles.</t>
  </si>
  <si>
    <t>Total Turnover less than or equal to Rs. 1 Crore.</t>
  </si>
  <si>
    <t>Deemed Profit u/s 44AD</t>
  </si>
  <si>
    <t>8% of Total Turnover</t>
  </si>
  <si>
    <t>Self Declared Profit</t>
  </si>
  <si>
    <t>Select Higher</t>
  </si>
  <si>
    <t>Profit and Gains of Business or Profession</t>
  </si>
  <si>
    <t>Deductions under Chapter VI-A</t>
  </si>
  <si>
    <t>EPF/VPF</t>
  </si>
  <si>
    <t>(i)</t>
  </si>
  <si>
    <t>(ii)</t>
  </si>
  <si>
    <t>(iii)</t>
  </si>
  <si>
    <t>Interest Income</t>
  </si>
  <si>
    <t>Loan facility against EPF/VPF</t>
  </si>
  <si>
    <t>Locking Period</t>
  </si>
  <si>
    <t>Tax Free</t>
  </si>
  <si>
    <t>Yes</t>
  </si>
  <si>
    <t>5 Years</t>
  </si>
  <si>
    <t>The amount is Taxable.</t>
  </si>
  <si>
    <t>Also earlier tax deductions claimed is nulled.</t>
  </si>
  <si>
    <t>Interest earned will also be Taxable.</t>
  </si>
  <si>
    <t xml:space="preserve">In case you withdraw your EPF before 5 years : </t>
  </si>
  <si>
    <t>Note : In case of change your job, you can transfer the previous EPF to your current employer</t>
  </si>
  <si>
    <t xml:space="preserve">   Provident Fund (EPF &amp; VPF Contribution)</t>
  </si>
  <si>
    <t>Home Loan Principal Repayment</t>
  </si>
  <si>
    <t>Deduction is allowed on Principal repayment of the House is Self Occupied or Vacant.</t>
  </si>
  <si>
    <t>You should be owner of House Property (Individually or Jointly).</t>
  </si>
  <si>
    <t>Deduction is available, even with multiple properties.</t>
  </si>
  <si>
    <t>(iv)</t>
  </si>
  <si>
    <t>The deduction is only  available from the year of Possession Take or Completion of Construction of House Property.</t>
  </si>
  <si>
    <t>(v)</t>
  </si>
  <si>
    <t>Tuition Fees</t>
  </si>
  <si>
    <t>Deduction Maximum for 2 Children.</t>
  </si>
  <si>
    <t>Only for Full Time Course.</t>
  </si>
  <si>
    <t>Not for Coaching Classes or Private Tuitions.</t>
  </si>
  <si>
    <t>Not available for self or spouse.</t>
  </si>
  <si>
    <t>Tuition Fees does not include : Development Fee, Transport Charges, Hostel Charges.</t>
  </si>
  <si>
    <t>(vi)</t>
  </si>
  <si>
    <t>Deduction only for Amount specifically mentioned as Tuition Fee in Fee Slip.</t>
  </si>
  <si>
    <t>Tuition Fee</t>
  </si>
  <si>
    <t xml:space="preserve">    Tax Saving Fixed Deposit (5 Years and above)</t>
  </si>
  <si>
    <t>Known as 'Tax Saving FD'.</t>
  </si>
  <si>
    <t>Taxable</t>
  </si>
  <si>
    <t>Loan Facility</t>
  </si>
  <si>
    <t>Not Available</t>
  </si>
  <si>
    <t>PPF</t>
  </si>
  <si>
    <t>15 Years</t>
  </si>
  <si>
    <t>Minimum Investment per Year</t>
  </si>
  <si>
    <t>Rs. 500</t>
  </si>
  <si>
    <t>PPF can be opened at Post office or Nationalized Banks.</t>
  </si>
  <si>
    <t>PPF can be opened on Minnor's Name also.</t>
  </si>
  <si>
    <t>(vii)</t>
  </si>
  <si>
    <t>Note : Investments done till 5th of the month, earns interest for the month. So, Deposit your Money before 5th of month.</t>
  </si>
  <si>
    <t>Public Provident Fund (PPF)</t>
  </si>
  <si>
    <t xml:space="preserve">   Sukanya Samriddhi Scheme</t>
  </si>
  <si>
    <t>A new scheme is introduced by govt. to promote savings for Girl Child and their development.</t>
  </si>
  <si>
    <t>10 Years</t>
  </si>
  <si>
    <t>Max. Age of Girl Child to open Account under this Scheme</t>
  </si>
  <si>
    <t>Max. Girl Child eligible for opening account under this.</t>
  </si>
  <si>
    <t>2 Girls</t>
  </si>
  <si>
    <t>14 Years</t>
  </si>
  <si>
    <t>Maturity Period (from the Date of Oening)</t>
  </si>
  <si>
    <t>21 Years</t>
  </si>
  <si>
    <t>Minimum Investment per year</t>
  </si>
  <si>
    <t>Rs. 1000</t>
  </si>
  <si>
    <t>50% withdrawal is allowed - when girl turns 18 years for Marriage or Higher Education</t>
  </si>
  <si>
    <t>Account can be closed before 21 years in case of Marriage.</t>
  </si>
  <si>
    <t>(viii)</t>
  </si>
  <si>
    <t>National Saving Certificate (NSC)</t>
  </si>
  <si>
    <t>Loan against NSC</t>
  </si>
  <si>
    <t>Possible</t>
  </si>
  <si>
    <t>Interest Accrued for NSC qualifies for 80C deduction.</t>
  </si>
  <si>
    <t>Interest Income (Receipt Basis)</t>
  </si>
  <si>
    <t>Equity Linked Saving Scheme (ELSS)</t>
  </si>
  <si>
    <t xml:space="preserve">Gain on ELSS Fund </t>
  </si>
  <si>
    <t>3 Years</t>
  </si>
  <si>
    <t>Minimum Investment</t>
  </si>
  <si>
    <t>Known as 'Tax Saving Matual Funds'.</t>
  </si>
  <si>
    <t>Stamp Duty &amp; Registration cost of House</t>
  </si>
  <si>
    <t>House should be in Your Own Name.</t>
  </si>
  <si>
    <t>This benefit is available on purchase of New Residential Unit only.</t>
  </si>
  <si>
    <t>Minimum Investment (Annually)</t>
  </si>
  <si>
    <t>Minimum Investment (per Transaction)</t>
  </si>
  <si>
    <t>Rs. 6000</t>
  </si>
  <si>
    <t>Till Age of 60 Years</t>
  </si>
  <si>
    <t>Salary Employees</t>
  </si>
  <si>
    <t>Maximum Deduction</t>
  </si>
  <si>
    <t>Self Employed</t>
  </si>
  <si>
    <t>10% of Gross Total Income</t>
  </si>
  <si>
    <t>NPS is taxable on Receipt Basis</t>
  </si>
  <si>
    <t>Rs. 25000</t>
  </si>
  <si>
    <t>Mediclaim Insurance Policy</t>
  </si>
  <si>
    <t>To avail deduction - The Premium should be paid in any mode other than Cash</t>
  </si>
  <si>
    <t>This Rs.5000 is included in above limits.</t>
  </si>
  <si>
    <t>Maintenance &amp; Medical Treatment of Disabled Dependent</t>
  </si>
  <si>
    <t>80DD</t>
  </si>
  <si>
    <t>In case you have dependent, who is differently abled, you can claim deduction for expenses on his Maintenance &amp; Medical Treatment.</t>
  </si>
  <si>
    <t>Blindness and Vision Problems</t>
  </si>
  <si>
    <t>Leprosycured</t>
  </si>
  <si>
    <t>Hearing Impairment</t>
  </si>
  <si>
    <t>Locomotor</t>
  </si>
  <si>
    <t>Mental Retardation or illness</t>
  </si>
  <si>
    <t>Deduction</t>
  </si>
  <si>
    <t>80% or More</t>
  </si>
  <si>
    <t>40% or More but less than 80%</t>
  </si>
  <si>
    <t>Dependent can be Spouse, Children, Parents or Siblings.</t>
  </si>
  <si>
    <t>Rs. 75,000</t>
  </si>
  <si>
    <t>Rs. 1,25,000</t>
  </si>
  <si>
    <t>Normal Disabilty</t>
  </si>
  <si>
    <t>To claim deduction under this section, you need Disability Certificate of Dependent</t>
  </si>
  <si>
    <t>% Disability</t>
  </si>
  <si>
    <t>Maximum Limit</t>
  </si>
  <si>
    <t>Treatment of Certain Diseases</t>
  </si>
  <si>
    <t>Persons Eligible</t>
  </si>
  <si>
    <t>Self and Dependents : Spouse, Children, Parents and Siblings</t>
  </si>
  <si>
    <t>Diseases cover in this section</t>
  </si>
  <si>
    <t>Disabilities cover in this section</t>
  </si>
  <si>
    <t>Neurological Diseases</t>
  </si>
  <si>
    <t>Parkinson's Disease</t>
  </si>
  <si>
    <t>Malignant Cancers</t>
  </si>
  <si>
    <t>AIDS</t>
  </si>
  <si>
    <t>Chronic Renal Failure</t>
  </si>
  <si>
    <t>Hemophilia</t>
  </si>
  <si>
    <t>Thalassaemia</t>
  </si>
  <si>
    <t>Deduction Allowed</t>
  </si>
  <si>
    <t>Less than 60 Years</t>
  </si>
  <si>
    <t>60 Years or More but less than 80 Years</t>
  </si>
  <si>
    <t>80 Years or More</t>
  </si>
  <si>
    <t>Rs. 40,000</t>
  </si>
  <si>
    <t>Rs. 60,000</t>
  </si>
  <si>
    <t>Rs. 80,000</t>
  </si>
  <si>
    <t>In case, expenses have been reimbursed by the Insurance Company or Employer - No Deduction (upto Reimbursed Amount).</t>
  </si>
  <si>
    <t>Certificate requried from Specialist Govt. Hospital</t>
  </si>
  <si>
    <t>Interest Paid on Education Loan</t>
  </si>
  <si>
    <t>80E</t>
  </si>
  <si>
    <t>Self, Spouse or Children only.</t>
  </si>
  <si>
    <t>Only for any Full Time Course.</t>
  </si>
  <si>
    <t>Maximum for 8 Years.</t>
  </si>
  <si>
    <t>Lower of following is allowed as Deduction from Salary</t>
  </si>
  <si>
    <t>HRA Received</t>
  </si>
  <si>
    <t>50% or 40% of Salary, Based on City of Residence - Metro or Non Metro</t>
  </si>
  <si>
    <t>If annual Rent Paid is more than Rs. 1 Lakh, you need to give PAN Card Number of Landlord to your employer.</t>
  </si>
  <si>
    <t>And if Landlord does not have PAN Card, he needs to give a Declaration for the same.</t>
  </si>
  <si>
    <t>Rent Paid - 10% of Salary</t>
  </si>
  <si>
    <t>Metro Cities</t>
  </si>
  <si>
    <t>Delhi, Mumbai, Kolkata and Chennai.</t>
  </si>
  <si>
    <t>In case you donot receive HRA, you can claim House Rent Deduction.</t>
  </si>
  <si>
    <t>You cannot claim Deduction, if you, your spouse or your children own any House.</t>
  </si>
  <si>
    <t>House Rent Deduction will be lower of following</t>
  </si>
  <si>
    <t>a</t>
  </si>
  <si>
    <t>Maximum Rs.2000 p.m.</t>
  </si>
  <si>
    <t>b</t>
  </si>
  <si>
    <t>c</t>
  </si>
  <si>
    <t>80GG</t>
  </si>
  <si>
    <t>For Physically Disable Assesse</t>
  </si>
  <si>
    <t>80U</t>
  </si>
  <si>
    <t>Autism</t>
  </si>
  <si>
    <t>Cerebral Palsy</t>
  </si>
  <si>
    <t>To claim deduction under this section, you need Disability Certificate.</t>
  </si>
  <si>
    <t>Finally, I want to thank my family and friends for their support and encouragement. I also want to acknowledge my friends, both here and at a distance, who have helped me throughout this process to create this Income Tax Calculator. Finally, I want to thank Suraj Goyal &amp; Tarun Goyal for always believing in me and helping me to believe I can achieve more than I ever dreamed I could.</t>
  </si>
  <si>
    <t>Disclaimer</t>
  </si>
  <si>
    <t>Every effort has been made to avoid errors or omissions in this calculator. In spite of this, there may be some undeducted errors. Any mistake, error or discrepancy noted may be brought to my notice which shall be taken care of in the next version of this calculator. It is notified that I will not be responsible for any damage or loss of action to any one, of any kind, in any manner, therefrom. It issuggested that to avoid any doubt, you should consult your Tax Advisor before taking any decesion based on this calculator.</t>
  </si>
  <si>
    <t xml:space="preserve">I would like to begin with my thanks to my parents for unconditionally providing their love, support, guidance and encouragement. </t>
  </si>
  <si>
    <t>Life Insurance Premiums</t>
  </si>
  <si>
    <t>Agricultural Income</t>
  </si>
  <si>
    <t>Agricultural Income is exempt from Tax under section 10 of the Income Tax Act.</t>
  </si>
  <si>
    <t>Agricultural Income Exceeds Rs. 5,000</t>
  </si>
  <si>
    <t>&amp;</t>
  </si>
  <si>
    <t>Non - Agricultural Income exceeds Basic Exemption Limit</t>
  </si>
  <si>
    <t>Agricultural Income Means:</t>
  </si>
  <si>
    <t>Any Rent or Revenue derived from Agricultural Land.</t>
  </si>
  <si>
    <t>Any Income derived from such land by:</t>
  </si>
  <si>
    <t>(I)</t>
  </si>
  <si>
    <t>(II)</t>
  </si>
  <si>
    <t>(III)</t>
  </si>
  <si>
    <t>Agriculture; or</t>
  </si>
  <si>
    <t>Processing of Agricultural Produce.</t>
  </si>
  <si>
    <t>However, for the Coputation of Income Tax, the Agricultural Income is aggregated with Non - Agricultural Income if following conditions are satisfied :</t>
  </si>
  <si>
    <t>Condition</t>
  </si>
  <si>
    <t>Total Income does not exceed Rs. 5,00,000</t>
  </si>
  <si>
    <t>Rebate</t>
  </si>
  <si>
    <t>Actual Tax Payable (Before Edu. Cess)</t>
  </si>
  <si>
    <t>87A</t>
  </si>
  <si>
    <t>Lower of following :</t>
  </si>
  <si>
    <t>Rs. 2000 (Maximum Rebate)</t>
  </si>
  <si>
    <t>Non Govt. Employee</t>
  </si>
  <si>
    <t>Entertainment Allowances</t>
  </si>
  <si>
    <t>Govt. Employee</t>
  </si>
  <si>
    <r>
      <t xml:space="preserve">Friends,if you think it's useful, please </t>
    </r>
    <r>
      <rPr>
        <b/>
        <sz val="12"/>
        <color theme="5"/>
        <rFont val="Arial"/>
        <family val="2"/>
      </rPr>
      <t>share this Income Tax Calculator</t>
    </r>
    <r>
      <rPr>
        <sz val="12"/>
        <color theme="1"/>
        <rFont val="Arial"/>
        <family val="2"/>
      </rPr>
      <t xml:space="preserve"> for the benefit of your friends and family.</t>
    </r>
  </si>
  <si>
    <t>Section 10(10D) provides that any Sum Received under Life Insurance Policy including the Sum allocted by way of Bonus on such Policy, shall be Exempted from Tax.Subject to certain conditions.</t>
  </si>
  <si>
    <t>Surcharge</t>
  </si>
  <si>
    <t>When aggregate Income exceeds Rs. 1 Crore, Tax Amount shall be increased by Surcharge at the rate of 12%.</t>
  </si>
  <si>
    <t>However, Marginal Relief is available in appropriate cases.</t>
  </si>
  <si>
    <t>Relief from Tax Payable shall be given, when Tax Payable together with Surcharge exceeds the Income earned by you in excess of Rs. 1 Crore.</t>
  </si>
  <si>
    <t>The Principle in Marginal Relief is that the Additional Amount of Income Tax Payable with Surcharge in excess of Rs. 1 Crore, should not be more than the Amount in excess of Rs. 1 Crore.</t>
  </si>
  <si>
    <t>Chargeability</t>
  </si>
  <si>
    <t>Interest is Payable if:</t>
  </si>
  <si>
    <t>Return is Filed after Due Date ; or</t>
  </si>
  <si>
    <t>Return is Not Filed</t>
  </si>
  <si>
    <t>Note: No Interest, if Tax is Paid before Due Date</t>
  </si>
  <si>
    <t>1% p.m.</t>
  </si>
  <si>
    <t>Note: Part of the Month shall be considered as Full Month</t>
  </si>
  <si>
    <t>Rate of Interest</t>
  </si>
  <si>
    <t xml:space="preserve">To give your suggestions &amp; In case of any queries, doubts or problem - please mail at : </t>
  </si>
  <si>
    <t>rohitgoyal1812@gmail.com</t>
  </si>
  <si>
    <t>New Pension Scheme (NPS)</t>
  </si>
  <si>
    <t>Deduction under Sec 80C, 80CCC, 80CCD(1) (Max Rs.1,50,000/-)</t>
  </si>
  <si>
    <t>Employer's Contribution in NPS - 80CCD(2)</t>
  </si>
  <si>
    <t>80CCD(1)</t>
  </si>
  <si>
    <t>Employee</t>
  </si>
  <si>
    <t>10% of Salary</t>
  </si>
  <si>
    <t>Additional Deduction u/s 80CCD (1B)</t>
  </si>
  <si>
    <t xml:space="preserve">Additional Deduction in respect of contribution to NPS of Central Govt. u/s 80CCD(1B) </t>
  </si>
  <si>
    <t>80CCD(1B) provide an Additional deduction of upto Rs. 50000 in respect of the Amount Paid or Deposited by an individual assessee under NPS, whehter or not any deduction u/s 80CCD(1).</t>
  </si>
  <si>
    <t>The deduction of upto Rs. 50000 u/s 80CDD(1B) is in addition to the overall limit of Rs. 150000 provided under section 80CCE (i.e. agreegate deduction of Sections 80C,80CCC and 80CCD(1)).</t>
  </si>
  <si>
    <t>80CCD(1B)</t>
  </si>
  <si>
    <t>Therefore, it is more benificial to claim deduction under section 80CCD(1B) first in respect of contribution to NPS &amp; there after, the remaining amount can be claimed as deduction under section 80CCD(1), subject to a maximum of 10% limit.</t>
  </si>
  <si>
    <t>It is more benificial to claim deduction under section 80CCD(1B) first in respect of contribution to NPS &amp; there after, the remaining amount can be claimed as deduction under section 80CCD(1), subject to a maximum of 10% limit.</t>
  </si>
  <si>
    <t>Salary (Basic + DA)</t>
  </si>
  <si>
    <t>Similarly, the contribution made by employer to the said account of the individual under the Pension Scheme is also allowed as deduction under section 80CCD(2), to the extent it does not exceed 10% of the salary of the individual.</t>
  </si>
  <si>
    <t xml:space="preserve">Note:- The entire employer's contribution to notified pension scheme has to be first included under the Head 'Salaries' while computing GTI and there after, deduction under section 80CCD(2) would be allowed, subject to max. of 10% of salary. </t>
  </si>
  <si>
    <t>80CCD(2)</t>
  </si>
  <si>
    <t>Very Senior Citizen</t>
  </si>
  <si>
    <t>Medical Expenditure</t>
  </si>
  <si>
    <t>https://www.dropbox.com/sh/j3frxwk127vwk44/AACfYHr4kpfJskaIvFNZDAyBa?dl=0?subject=Income Tax Calculator</t>
  </si>
  <si>
    <t>To download the latest version of this calculator, please click on following link:</t>
  </si>
  <si>
    <t>City of Residence</t>
  </si>
  <si>
    <t>FD</t>
  </si>
  <si>
    <t>Taxable on  Accrual Basis</t>
  </si>
  <si>
    <t>Sukanya Samriddhi Scheme</t>
  </si>
  <si>
    <t>NSC</t>
  </si>
  <si>
    <t>ELSS</t>
  </si>
  <si>
    <t>Stamp Duty &amp; Registration cost</t>
  </si>
  <si>
    <t>Gross Total Income</t>
  </si>
  <si>
    <t>Gross Salary Received</t>
  </si>
  <si>
    <t>Allowances and Value of Perquisites Received from Employer</t>
  </si>
  <si>
    <t>Employer's contribution in NPS</t>
  </si>
  <si>
    <t>H.R.A. exemption</t>
  </si>
  <si>
    <t>Any Other Exempted Receipts/ Allowances</t>
  </si>
  <si>
    <t>Professional Tax</t>
  </si>
  <si>
    <t>Allowances Exempted &amp; Deductions Allowed</t>
  </si>
  <si>
    <t>Education Allowances</t>
  </si>
  <si>
    <t>Hostel Expenditure Allowances</t>
  </si>
  <si>
    <t>Leave Travel Allowances</t>
  </si>
  <si>
    <t>Uniform Allowances</t>
  </si>
  <si>
    <t>Medical Reimbursement</t>
  </si>
  <si>
    <t>Handicapped</t>
  </si>
  <si>
    <t>1 Child</t>
  </si>
  <si>
    <t>2 Children</t>
  </si>
  <si>
    <t>Income under the head Salary</t>
  </si>
  <si>
    <t>(ix)</t>
  </si>
  <si>
    <t>(x)</t>
  </si>
  <si>
    <t>Tax Paid:</t>
  </si>
  <si>
    <t>Computation of Total Income &amp; Income Tax</t>
  </si>
  <si>
    <t>Income under the head House Property</t>
  </si>
  <si>
    <t>Nature of House Property</t>
  </si>
  <si>
    <t>Municipal Taxes Paid (Actual Payment made)</t>
  </si>
  <si>
    <t>Net Annual Value (NAV)</t>
  </si>
  <si>
    <t>Deductions u/s 24</t>
  </si>
  <si>
    <t>30% of NAV</t>
  </si>
  <si>
    <t xml:space="preserve"> (After Possession Taken or Completion of Construction)</t>
  </si>
  <si>
    <t>Loan Taken before 01/04/99</t>
  </si>
  <si>
    <t>Any Other Income</t>
  </si>
  <si>
    <t>Gift Received</t>
  </si>
  <si>
    <t>Cash or In terms of Money</t>
  </si>
  <si>
    <t>Inadequate Consideration</t>
  </si>
  <si>
    <t>Gift</t>
  </si>
  <si>
    <t>Dividend Income (other than exempted u/s 10(34))</t>
  </si>
  <si>
    <t>Rental Income from Furniture, Machinery, Plant or Building etc.</t>
  </si>
  <si>
    <t>Family Pension (Received by Legal Heir of Employee)</t>
  </si>
  <si>
    <t>(a)</t>
  </si>
  <si>
    <t>(b)</t>
  </si>
  <si>
    <t>Family Pension</t>
  </si>
  <si>
    <t>Pension Received</t>
  </si>
  <si>
    <t>Interest Received from Bank, Post Office (Saving Account)</t>
  </si>
  <si>
    <t>Provident Fund (EPF &amp; VPF Contribution)</t>
  </si>
  <si>
    <t>Housing Loan (Principal Repayment)</t>
  </si>
  <si>
    <t>Tuition fees (Max. 2 children)</t>
  </si>
  <si>
    <t>Tax Saving Fixed Deposit (5 Years and above)</t>
  </si>
  <si>
    <t xml:space="preserve"> Any Other Deduction</t>
  </si>
  <si>
    <t>New Pensions Scheme 80CCD(1)</t>
  </si>
  <si>
    <t>80DD Maintenance &amp; Medical Treatment of Disabled Dependent</t>
  </si>
  <si>
    <t>80DDB Treatment of Certain Diseases</t>
  </si>
  <si>
    <t>80 E Interest Paid on Education Loan</t>
  </si>
  <si>
    <t>80 TTA Interest on Deposists in Saving A/c (Maximum Rs. 10,000)</t>
  </si>
  <si>
    <t>80U For Physically Disable Assesse</t>
  </si>
  <si>
    <t>Any other Deduction</t>
  </si>
  <si>
    <t>(xi)</t>
  </si>
  <si>
    <t>(xii)</t>
  </si>
  <si>
    <t>Self &amp; Family</t>
  </si>
  <si>
    <t>Actual</t>
  </si>
  <si>
    <t xml:space="preserve">80D Medical Expenditure </t>
  </si>
  <si>
    <t>80D Medical Insurance Premiums (Self &amp; Family)</t>
  </si>
  <si>
    <t>80D Medical Insurance premiums (Parents)</t>
  </si>
  <si>
    <t>80G Donation to Notified Funds</t>
  </si>
  <si>
    <t>Documentation Required for Claiming deduction U/s. 80G</t>
  </si>
  <si>
    <t>Only donations in cash/cheque are eligible for the tax deduction.</t>
  </si>
  <si>
    <t>No deduction under this section is allowable in case of amount of donation if exceeds Rs 10000/- unless the amount is paid by any mode other than cash.</t>
  </si>
  <si>
    <t>Donations with 100% Deduction without any Qualifying Limit</t>
  </si>
  <si>
    <t>Prime Minister's National Relief Fund</t>
  </si>
  <si>
    <t>National Children's Fund</t>
  </si>
  <si>
    <t>Donations with 50% Deduction without any Qualifying Limit</t>
  </si>
  <si>
    <t>Jawaharlal Nehru Memorial Fund</t>
  </si>
  <si>
    <t>Prime Minister's Drought Relief Fund</t>
  </si>
  <si>
    <t>Indira Gandhi Memorial Trust</t>
  </si>
  <si>
    <t>Rajiv Gandhi Foundation</t>
  </si>
  <si>
    <t>National Defence Fund</t>
  </si>
  <si>
    <t>Prime Minister's Armenia Earthquake Relief Fund 176</t>
  </si>
  <si>
    <t>The Africa (Public Contribution - India) Fund</t>
  </si>
  <si>
    <t>The National Foundation for Communal Harmony</t>
  </si>
  <si>
    <t>Approved university or educational institution of national eminence</t>
  </si>
  <si>
    <t>The Chief Minister's Earthquake Relief Fund, Maharashtra</t>
  </si>
  <si>
    <t>Donations made to Zila Saksharta Samitis.</t>
  </si>
  <si>
    <t>The Army Central Welfare Fund or the Indian Naval Benevolent Fund or The Air Force Central Welfare Fund</t>
  </si>
  <si>
    <t>The National Blood Transfusion Council or a State Blood Transfusion Council.</t>
  </si>
  <si>
    <t>The government or a local authority for promoting family planning.</t>
  </si>
  <si>
    <t xml:space="preserve">The government or any local authority for any charitable purposes other than for promoting family planning. </t>
  </si>
  <si>
    <t>Any authority in India that is engaged in housing development, development of cities, towns and villages.</t>
  </si>
  <si>
    <t xml:space="preserve">Corporations promoting interests of Muslim, Christian, Sikh, Buddhist, Parsi communities. </t>
  </si>
  <si>
    <t>Repair work of a notified temple, mosque, church, gurudwara, etc.</t>
  </si>
  <si>
    <t>Donations to the following are Eligible for 100% Deduction subject to 10% of Adjusted Gross Total Income</t>
  </si>
  <si>
    <t>Donations to the following are Eligible for 50% Deduction subject to 10% of Adjusted Gross Total Income</t>
  </si>
  <si>
    <t>80G: Donation to Certain Approved Funds, Trusts or Charitable Institutions etc.</t>
  </si>
  <si>
    <t>80CCG: Rajiv Gandhi Equity Saving Scheme</t>
  </si>
  <si>
    <t>A New Saving Scheme was announced to encourage First Time Investors in Stock Market</t>
  </si>
  <si>
    <t>80CCG</t>
  </si>
  <si>
    <t>50% of Amount Invested</t>
  </si>
  <si>
    <t>Maximum Rs.25,000</t>
  </si>
  <si>
    <t>Maximum Eligible Investment</t>
  </si>
  <si>
    <t>Rs.50,000</t>
  </si>
  <si>
    <t>Lock-in-Period</t>
  </si>
  <si>
    <t>Deduction for maximun 3 Consecutive Years, based on Investment made in these years</t>
  </si>
  <si>
    <t>Eligibility</t>
  </si>
  <si>
    <t>Not have Demat Account before Nov. 23, 2013; or</t>
  </si>
  <si>
    <t>Not Transacted in the Equity or Derivate Segment till Nov. 23,2013; or</t>
  </si>
  <si>
    <t>Have a Demat Account - But as a Second Joint Holder.</t>
  </si>
  <si>
    <t>Gross Total Income is not more than Rs.12,00,000</t>
  </si>
  <si>
    <t>Nature of Investment</t>
  </si>
  <si>
    <t>Investment in Equity Shares or Units of Equity Oriented Funds, as per RGESS</t>
  </si>
  <si>
    <t>80CCG - Rajiv Gandhi Equity Saving Scheme</t>
  </si>
  <si>
    <t>100% Deduction without any Qualifying Limit</t>
  </si>
  <si>
    <t>50% Deduction without any Qualifying Limit</t>
  </si>
  <si>
    <t>100% Deduction subject to Qualifying Limit</t>
  </si>
  <si>
    <t>50% Deduction subject to Qualifying Limit</t>
  </si>
  <si>
    <t>Let Out/Deemed Let Out</t>
  </si>
  <si>
    <t>Rent Received/Receivable</t>
  </si>
  <si>
    <t>Rs. 30,000</t>
  </si>
  <si>
    <t>Loan is taken before 01-04-1999</t>
  </si>
  <si>
    <t>In case of Self Occupied House Property, Acquisition or Construction should be compeleted within 3 Years from the end of the Financial Year in which capital was borrowed.</t>
  </si>
  <si>
    <t>Mediclaim Expenditure - Very Senior Citizens - No Medical Insurance</t>
  </si>
  <si>
    <t>Details and Explanations of certain Terms, Provisions and Sections</t>
  </si>
  <si>
    <t>Persumptive Income of Business of Plying, Hiring or Leasing Goods Carriage u/s 44AE</t>
  </si>
  <si>
    <t>Number of Vehicles</t>
  </si>
  <si>
    <t>Not More Than 10</t>
  </si>
  <si>
    <t xml:space="preserve">Net Profit u/s 44AE </t>
  </si>
  <si>
    <t>Net Profit u/s 44AD</t>
  </si>
  <si>
    <t>Deemed Profit u/s 44AE</t>
  </si>
  <si>
    <t>Rs. 7,500 per Vehicle per Month</t>
  </si>
  <si>
    <t>Earnings and Receipts from Partnership Frim</t>
  </si>
  <si>
    <t>Share in Total Income of Partnership Firm is Exempted u/s 10(2A)</t>
  </si>
  <si>
    <t>Remuneratin Received from Partnership Frim or Interest on Capital Invested or any other Receipts from Parrtnership Frim, in any from, which are allow to Partnership Firm as Expenditure and Debited to Profir &amp; Loss Account of Firm, are Taxable under the head PGBP Income of Partners.</t>
  </si>
  <si>
    <t>Transport Allowances</t>
  </si>
  <si>
    <t>Transport Allowance</t>
  </si>
  <si>
    <t xml:space="preserve"> Granted to an employee to meet expenditure on commuting between place of residence and place of duty.</t>
  </si>
  <si>
    <t>Up to Rs. 1,600 per month</t>
  </si>
  <si>
    <t xml:space="preserve"> Rs. 3,200 per month for blind and handicapped employees</t>
  </si>
  <si>
    <t>Children Education Allowance</t>
  </si>
  <si>
    <t>Hostel Expenditure Allowance</t>
  </si>
  <si>
    <t>Leave Travel Concession or Assistance (LTC/LTA)</t>
  </si>
  <si>
    <t>Family</t>
  </si>
  <si>
    <t>Current Block is from Jan. 1st, 2014 to Dec. 31st, 2017</t>
  </si>
  <si>
    <t>Exemption</t>
  </si>
  <si>
    <t>Exemption Limit</t>
  </si>
  <si>
    <t>Exemption limit where the places of origin of journey and destination are not connected by rail:</t>
  </si>
  <si>
    <t>Journey by Air</t>
  </si>
  <si>
    <t>Journey by Train</t>
  </si>
  <si>
    <t>Journey by Any Mode of Transport</t>
  </si>
  <si>
    <t>Place of Origin and Destination are connected by Train</t>
  </si>
  <si>
    <t>Not Connected by Train</t>
  </si>
  <si>
    <t>The exemption shall be limited to fare for going anywhere in India along with family.</t>
  </si>
  <si>
    <t>LTA</t>
  </si>
  <si>
    <t>LTC/LTA  extended by an employer to an employee for going anywhere in India along with his family.</t>
  </si>
  <si>
    <t>Uniform Allowance</t>
  </si>
  <si>
    <t xml:space="preserve">  Exempt to the extent of Expenditure Incurred.</t>
  </si>
  <si>
    <t>Reimbursed by the employer for providing medical facility in India is not chargeable to tax up to Rs. 15,000 in aggregate per assessment year.</t>
  </si>
  <si>
    <t>Entertainment Allowance</t>
  </si>
  <si>
    <t>Received by the Government employees:</t>
  </si>
  <si>
    <t>Least  is deductible :</t>
  </si>
  <si>
    <t>Rs 5,000</t>
  </si>
  <si>
    <t>1/5th of salary (excluding any allowance, benefits or other perquisite)</t>
  </si>
  <si>
    <t>  Actual entertainment allowance received</t>
  </si>
  <si>
    <t>Fully Taxable in case of employees other than Government</t>
  </si>
  <si>
    <t>Employment Tax/Professional Tax</t>
  </si>
  <si>
    <t>Amount actually paid during the year is deductible.</t>
  </si>
  <si>
    <t xml:space="preserve"> However, if professional tax is paid by the employer on behalf of its employee than it is first included in the salary of the employee as a perquisite and then same amount is allowed as deduction.</t>
  </si>
  <si>
    <t xml:space="preserve"> Two journeys in a block of 4 calendar years is exempt.</t>
  </si>
  <si>
    <t>Click here to Go To Back to Income from Salary</t>
  </si>
  <si>
    <t xml:space="preserve">a) Interest Paid </t>
  </si>
  <si>
    <r>
      <t xml:space="preserve">Rent Received or Receivable </t>
    </r>
    <r>
      <rPr>
        <sz val="10"/>
        <color theme="1"/>
        <rFont val="Calibri"/>
        <family val="2"/>
        <scheme val="minor"/>
      </rPr>
      <t>(Net of Rent not Received, if Let-Out)</t>
    </r>
  </si>
  <si>
    <r>
      <rPr>
        <sz val="11"/>
        <color theme="1"/>
        <rFont val="Calibri"/>
        <family val="2"/>
        <scheme val="minor"/>
      </rPr>
      <t xml:space="preserve">b) </t>
    </r>
    <r>
      <rPr>
        <u/>
        <sz val="11"/>
        <color theme="1"/>
        <rFont val="Calibri"/>
        <family val="2"/>
        <scheme val="minor"/>
      </rPr>
      <t>Total Pre-Construction Interest (if any)</t>
    </r>
  </si>
  <si>
    <t>Click here to Go To Back to Income from House Property</t>
  </si>
  <si>
    <t>Click here to Go To Back to Income from PGBP</t>
  </si>
  <si>
    <r>
      <t xml:space="preserve">For - </t>
    </r>
    <r>
      <rPr>
        <sz val="11"/>
        <color rgb="FF7030A0"/>
        <rFont val="Calibri"/>
        <family val="2"/>
        <scheme val="minor"/>
      </rPr>
      <t>Very Senior Citizen</t>
    </r>
    <r>
      <rPr>
        <sz val="11"/>
        <rFont val="Calibri"/>
        <family val="2"/>
        <scheme val="minor"/>
      </rPr>
      <t xml:space="preserve"> - In case </t>
    </r>
    <r>
      <rPr>
        <sz val="11"/>
        <color rgb="FFFF0000"/>
        <rFont val="Calibri"/>
        <family val="2"/>
        <scheme val="minor"/>
      </rPr>
      <t>No Medical Insurance</t>
    </r>
    <r>
      <rPr>
        <sz val="11"/>
        <rFont val="Calibri"/>
        <family val="2"/>
        <scheme val="minor"/>
      </rPr>
      <t xml:space="preserve"> taken</t>
    </r>
  </si>
  <si>
    <t>Other Interest Income (FD,RD, Interest on Securities etc.)</t>
  </si>
  <si>
    <r>
      <rPr>
        <sz val="11"/>
        <color theme="1"/>
        <rFont val="Calibri"/>
        <family val="2"/>
        <scheme val="minor"/>
      </rPr>
      <t>In Kind (other than Cash)-Stamp Duty Value or Fair Market Value</t>
    </r>
  </si>
  <si>
    <r>
      <rPr>
        <sz val="11"/>
        <color theme="1"/>
        <rFont val="Calibri"/>
        <family val="2"/>
        <scheme val="minor"/>
      </rPr>
      <t>Consideration Paid (In case of  Inadequate Consideration Paid)</t>
    </r>
  </si>
  <si>
    <t>Income under the head Other Sources</t>
  </si>
  <si>
    <t>Family pension</t>
  </si>
  <si>
    <t>Received by Legal Heir of Employee</t>
  </si>
  <si>
    <t>Exepmtion Limit</t>
  </si>
  <si>
    <t>33.33% of Family Pension Received</t>
  </si>
  <si>
    <t>Maximum of Rs. 15,000</t>
  </si>
  <si>
    <t>Select Lower</t>
  </si>
  <si>
    <t>Without Consideration (In Money Terms)</t>
  </si>
  <si>
    <t xml:space="preserve">Gifts not chargeable to tax </t>
  </si>
  <si>
    <t>Any sum of money or property received by an individual or HUF in the following circumstances shall not be chargeable to tax:</t>
  </si>
  <si>
    <t>Gifts received by an individual from his relatives;</t>
  </si>
  <si>
    <t>Gifts received by an HUF from any of its Member;</t>
  </si>
  <si>
    <t>Gifts received by an individual on occasion of his/her marriage;</t>
  </si>
  <si>
    <t>Gifts received by an individual or HUF under a will or by way of Inheritance;</t>
  </si>
  <si>
    <t>Gifts received in contemplation of death of the payer;</t>
  </si>
  <si>
    <t>Without Consideration (Other than Money)</t>
  </si>
  <si>
    <t>Click here to Go To Back to Income from Other Sources</t>
  </si>
  <si>
    <r>
      <t xml:space="preserve"> Up to </t>
    </r>
    <r>
      <rPr>
        <b/>
        <sz val="10"/>
        <rFont val="Calibri"/>
        <family val="2"/>
        <scheme val="minor"/>
      </rPr>
      <t>Rs. 100 per month</t>
    </r>
    <r>
      <rPr>
        <sz val="10.5"/>
        <rFont val="Calibri"/>
        <family val="2"/>
        <scheme val="minor"/>
      </rPr>
      <t xml:space="preserve"> per child up to a </t>
    </r>
    <r>
      <rPr>
        <b/>
        <sz val="10"/>
        <rFont val="Calibri"/>
        <family val="2"/>
        <scheme val="minor"/>
      </rPr>
      <t>maximum of 2 children</t>
    </r>
    <r>
      <rPr>
        <sz val="10.5"/>
        <rFont val="Calibri"/>
        <family val="2"/>
        <scheme val="minor"/>
      </rPr>
      <t xml:space="preserve"> is exempt</t>
    </r>
  </si>
  <si>
    <r>
      <t xml:space="preserve"> Up to </t>
    </r>
    <r>
      <rPr>
        <b/>
        <sz val="10"/>
        <rFont val="Calibri"/>
        <family val="2"/>
        <scheme val="minor"/>
      </rPr>
      <t>Rs. 300 per month</t>
    </r>
    <r>
      <rPr>
        <sz val="10.5"/>
        <rFont val="Calibri"/>
        <family val="2"/>
        <scheme val="minor"/>
      </rPr>
      <t xml:space="preserve"> per child up to a </t>
    </r>
    <r>
      <rPr>
        <b/>
        <sz val="10"/>
        <rFont val="Calibri"/>
        <family val="2"/>
        <scheme val="minor"/>
      </rPr>
      <t>maximum of 2 children</t>
    </r>
    <r>
      <rPr>
        <sz val="10.5"/>
        <rFont val="Calibri"/>
        <family val="2"/>
        <scheme val="minor"/>
      </rPr>
      <t xml:space="preserve"> is exempt</t>
    </r>
  </si>
  <si>
    <r>
      <t xml:space="preserve">Family includes spouse, children and </t>
    </r>
    <r>
      <rPr>
        <b/>
        <sz val="10"/>
        <rFont val="Calibri"/>
        <family val="2"/>
        <scheme val="minor"/>
      </rPr>
      <t>dependent</t>
    </r>
    <r>
      <rPr>
        <sz val="10.5"/>
        <rFont val="Calibri"/>
        <family val="2"/>
        <scheme val="minor"/>
      </rPr>
      <t xml:space="preserve"> brother/sister/parents.</t>
    </r>
  </si>
  <si>
    <r>
      <t xml:space="preserve">However, family </t>
    </r>
    <r>
      <rPr>
        <b/>
        <sz val="10"/>
        <rFont val="Calibri"/>
        <family val="2"/>
        <scheme val="minor"/>
      </rPr>
      <t>doesn’t include more than 2 children</t>
    </r>
    <r>
      <rPr>
        <sz val="10.5"/>
        <rFont val="Calibri"/>
        <family val="2"/>
        <scheme val="minor"/>
      </rPr>
      <t xml:space="preserve"> of an Individual </t>
    </r>
    <r>
      <rPr>
        <b/>
        <sz val="10"/>
        <rFont val="Calibri"/>
        <family val="2"/>
        <scheme val="minor"/>
      </rPr>
      <t>born on or after 01101998</t>
    </r>
    <r>
      <rPr>
        <sz val="10.5"/>
        <rFont val="Calibri"/>
        <family val="2"/>
        <scheme val="minor"/>
      </rPr>
      <t>.</t>
    </r>
  </si>
  <si>
    <r>
      <t>Exemption limit where journey is performed by Air Air fare of E</t>
    </r>
    <r>
      <rPr>
        <b/>
        <sz val="10"/>
        <rFont val="Calibri"/>
        <family val="2"/>
        <scheme val="minor"/>
      </rPr>
      <t>conomy Class</t>
    </r>
    <r>
      <rPr>
        <sz val="10.5"/>
        <rFont val="Calibri"/>
        <family val="2"/>
        <scheme val="minor"/>
      </rPr>
      <t xml:space="preserve"> in the </t>
    </r>
    <r>
      <rPr>
        <b/>
        <sz val="10"/>
        <rFont val="Calibri"/>
        <family val="2"/>
        <scheme val="minor"/>
      </rPr>
      <t>National Carrier</t>
    </r>
    <r>
      <rPr>
        <sz val="10.5"/>
        <rFont val="Calibri"/>
        <family val="2"/>
        <scheme val="minor"/>
      </rPr>
      <t xml:space="preserve"> by the S</t>
    </r>
    <r>
      <rPr>
        <b/>
        <sz val="10"/>
        <rFont val="Calibri"/>
        <family val="2"/>
        <scheme val="minor"/>
      </rPr>
      <t>hortest Route</t>
    </r>
    <r>
      <rPr>
        <sz val="10.5"/>
        <rFont val="Calibri"/>
        <family val="2"/>
        <scheme val="minor"/>
      </rPr>
      <t xml:space="preserve"> or the amount spent, whichever is less.</t>
    </r>
  </si>
  <si>
    <r>
      <t>Exemption limit where journey is performed by Rail Airconditioned F</t>
    </r>
    <r>
      <rPr>
        <b/>
        <sz val="10"/>
        <color theme="1"/>
        <rFont val="Calibri"/>
        <family val="2"/>
        <scheme val="minor"/>
      </rPr>
      <t>irst Class</t>
    </r>
    <r>
      <rPr>
        <sz val="10.5"/>
        <color theme="1"/>
        <rFont val="Calibri"/>
        <family val="2"/>
        <scheme val="minor"/>
      </rPr>
      <t xml:space="preserve"> rail fare by the S</t>
    </r>
    <r>
      <rPr>
        <b/>
        <sz val="10"/>
        <color theme="1"/>
        <rFont val="Calibri"/>
        <family val="2"/>
        <scheme val="minor"/>
      </rPr>
      <t>hortest Route</t>
    </r>
    <r>
      <rPr>
        <sz val="10.5"/>
        <color theme="1"/>
        <rFont val="Calibri"/>
        <family val="2"/>
        <scheme val="minor"/>
      </rPr>
      <t xml:space="preserve"> or the amount spent, whichever is less.</t>
    </r>
  </si>
  <si>
    <r>
      <t>Exemption limit if places of origin of journey and destination are connected by rail but the journey is performed by any other mode of transport Airconditioned F</t>
    </r>
    <r>
      <rPr>
        <b/>
        <sz val="10"/>
        <color theme="1"/>
        <rFont val="Calibri"/>
        <family val="2"/>
        <scheme val="minor"/>
      </rPr>
      <t>irst Class Rail Fare</t>
    </r>
    <r>
      <rPr>
        <sz val="10.5"/>
        <color theme="1"/>
        <rFont val="Calibri"/>
        <family val="2"/>
        <scheme val="minor"/>
      </rPr>
      <t xml:space="preserve"> by the S</t>
    </r>
    <r>
      <rPr>
        <b/>
        <sz val="10"/>
        <color theme="1"/>
        <rFont val="Calibri"/>
        <family val="2"/>
        <scheme val="minor"/>
      </rPr>
      <t>hortest Route</t>
    </r>
    <r>
      <rPr>
        <sz val="10.5"/>
        <color theme="1"/>
        <rFont val="Calibri"/>
        <family val="2"/>
        <scheme val="minor"/>
      </rPr>
      <t xml:space="preserve"> or the amount spent, whichever is less.</t>
    </r>
  </si>
  <si>
    <r>
      <t>Where a R</t>
    </r>
    <r>
      <rPr>
        <b/>
        <sz val="10"/>
        <color theme="1"/>
        <rFont val="Calibri"/>
        <family val="2"/>
        <scheme val="minor"/>
      </rPr>
      <t>ecognized Public Transport System exists</t>
    </r>
    <r>
      <rPr>
        <sz val="10.5"/>
        <color theme="1"/>
        <rFont val="Calibri"/>
        <family val="2"/>
        <scheme val="minor"/>
      </rPr>
      <t xml:space="preserve"> </t>
    </r>
    <r>
      <rPr>
        <b/>
        <sz val="10"/>
        <color theme="1"/>
        <rFont val="Calibri"/>
        <family val="2"/>
        <scheme val="minor"/>
      </rPr>
      <t>First Class or Deluxe Class Fare</t>
    </r>
    <r>
      <rPr>
        <sz val="10.5"/>
        <color theme="1"/>
        <rFont val="Calibri"/>
        <family val="2"/>
        <scheme val="minor"/>
      </rPr>
      <t xml:space="preserve"> by the S</t>
    </r>
    <r>
      <rPr>
        <b/>
        <sz val="10"/>
        <color theme="1"/>
        <rFont val="Calibri"/>
        <family val="2"/>
        <scheme val="minor"/>
      </rPr>
      <t>hortest Route</t>
    </r>
    <r>
      <rPr>
        <sz val="10.5"/>
        <color theme="1"/>
        <rFont val="Calibri"/>
        <family val="2"/>
        <scheme val="minor"/>
      </rPr>
      <t xml:space="preserve"> or the amount spent, whichever is less.</t>
    </r>
  </si>
  <si>
    <r>
      <t>Where N</t>
    </r>
    <r>
      <rPr>
        <b/>
        <sz val="10"/>
        <color theme="1"/>
        <rFont val="Calibri"/>
        <family val="2"/>
        <scheme val="minor"/>
      </rPr>
      <t>o Recognized Public Transport System</t>
    </r>
    <r>
      <rPr>
        <sz val="10.5"/>
        <color theme="1"/>
        <rFont val="Calibri"/>
        <family val="2"/>
        <scheme val="minor"/>
      </rPr>
      <t xml:space="preserve"> exists Air conditioned F</t>
    </r>
    <r>
      <rPr>
        <b/>
        <sz val="10"/>
        <color theme="1"/>
        <rFont val="Calibri"/>
        <family val="2"/>
        <scheme val="minor"/>
      </rPr>
      <t>irst Class Rail Fare</t>
    </r>
    <r>
      <rPr>
        <sz val="10.5"/>
        <color theme="1"/>
        <rFont val="Calibri"/>
        <family val="2"/>
        <scheme val="minor"/>
      </rPr>
      <t xml:space="preserve"> by shortest route or the amount spent, whichever is less.</t>
    </r>
  </si>
  <si>
    <r>
      <t xml:space="preserve">If any sum is received without consideration </t>
    </r>
    <r>
      <rPr>
        <b/>
        <sz val="11"/>
        <color theme="1"/>
        <rFont val="Calibri"/>
        <family val="2"/>
        <scheme val="minor"/>
      </rPr>
      <t>in excess of Rs. 50,000</t>
    </r>
    <r>
      <rPr>
        <sz val="11"/>
        <color theme="1"/>
        <rFont val="Calibri"/>
        <family val="2"/>
        <scheme val="minor"/>
      </rPr>
      <t xml:space="preserve"> during the previous year, the </t>
    </r>
    <r>
      <rPr>
        <b/>
        <sz val="11"/>
        <color theme="1"/>
        <rFont val="Calibri"/>
        <family val="2"/>
        <scheme val="minor"/>
      </rPr>
      <t>whole amount</t>
    </r>
    <r>
      <rPr>
        <sz val="11"/>
        <color theme="1"/>
        <rFont val="Calibri"/>
        <family val="2"/>
        <scheme val="minor"/>
      </rPr>
      <t xml:space="preserve"> shall be </t>
    </r>
    <r>
      <rPr>
        <b/>
        <sz val="11"/>
        <color theme="1"/>
        <rFont val="Calibri"/>
        <family val="2"/>
        <scheme val="minor"/>
      </rPr>
      <t>chargeable to tax</t>
    </r>
    <r>
      <rPr>
        <sz val="11"/>
        <color theme="1"/>
        <rFont val="Calibri"/>
        <family val="2"/>
        <scheme val="minor"/>
      </rPr>
      <t>;</t>
    </r>
  </si>
  <si>
    <r>
      <t xml:space="preserve">If an </t>
    </r>
    <r>
      <rPr>
        <b/>
        <sz val="11"/>
        <color theme="1"/>
        <rFont val="Calibri"/>
        <family val="2"/>
        <scheme val="minor"/>
      </rPr>
      <t>immovable property</t>
    </r>
    <r>
      <rPr>
        <sz val="11"/>
        <color theme="1"/>
        <rFont val="Calibri"/>
        <family val="2"/>
        <scheme val="minor"/>
      </rPr>
      <t xml:space="preserve"> is received without consideration and the </t>
    </r>
    <r>
      <rPr>
        <b/>
        <sz val="11"/>
        <color theme="1"/>
        <rFont val="Calibri"/>
        <family val="2"/>
        <scheme val="minor"/>
      </rPr>
      <t>stamp duty value exceeds Rs. 50,000</t>
    </r>
    <r>
      <rPr>
        <sz val="11"/>
        <color theme="1"/>
        <rFont val="Calibri"/>
        <family val="2"/>
        <scheme val="minor"/>
      </rPr>
      <t xml:space="preserve">, the </t>
    </r>
    <r>
      <rPr>
        <b/>
        <sz val="11"/>
        <color theme="1"/>
        <rFont val="Calibri"/>
        <family val="2"/>
        <scheme val="minor"/>
      </rPr>
      <t>stamp duty value</t>
    </r>
    <r>
      <rPr>
        <sz val="11"/>
        <color theme="1"/>
        <rFont val="Calibri"/>
        <family val="2"/>
        <scheme val="minor"/>
      </rPr>
      <t xml:space="preserve"> of such property shall be </t>
    </r>
    <r>
      <rPr>
        <b/>
        <sz val="11"/>
        <color theme="1"/>
        <rFont val="Calibri"/>
        <family val="2"/>
        <scheme val="minor"/>
      </rPr>
      <t>chargeable to tax</t>
    </r>
    <r>
      <rPr>
        <sz val="11"/>
        <color theme="1"/>
        <rFont val="Calibri"/>
        <family val="2"/>
        <scheme val="minor"/>
      </rPr>
      <t>;</t>
    </r>
  </si>
  <si>
    <r>
      <t xml:space="preserve">If </t>
    </r>
    <r>
      <rPr>
        <b/>
        <sz val="11"/>
        <color theme="1"/>
        <rFont val="Calibri"/>
        <family val="2"/>
        <scheme val="minor"/>
      </rPr>
      <t>movable properties</t>
    </r>
    <r>
      <rPr>
        <sz val="11"/>
        <color theme="1"/>
        <rFont val="Calibri"/>
        <family val="2"/>
        <scheme val="minor"/>
      </rPr>
      <t xml:space="preserve"> is received without consideration and the aggregate </t>
    </r>
    <r>
      <rPr>
        <b/>
        <sz val="11"/>
        <color theme="1"/>
        <rFont val="Calibri"/>
        <family val="2"/>
        <scheme val="minor"/>
      </rPr>
      <t>fair market value</t>
    </r>
    <r>
      <rPr>
        <sz val="11"/>
        <color theme="1"/>
        <rFont val="Calibri"/>
        <family val="2"/>
        <scheme val="minor"/>
      </rPr>
      <t xml:space="preserve"> of such properties </t>
    </r>
    <r>
      <rPr>
        <b/>
        <sz val="11"/>
        <color theme="1"/>
        <rFont val="Calibri"/>
        <family val="2"/>
        <scheme val="minor"/>
      </rPr>
      <t>exceeds Rs. 50,000</t>
    </r>
    <r>
      <rPr>
        <sz val="11"/>
        <color theme="1"/>
        <rFont val="Calibri"/>
        <family val="2"/>
        <scheme val="minor"/>
      </rPr>
      <t xml:space="preserve">, the </t>
    </r>
    <r>
      <rPr>
        <b/>
        <sz val="11"/>
        <color theme="1"/>
        <rFont val="Calibri"/>
        <family val="2"/>
        <scheme val="minor"/>
      </rPr>
      <t>whole</t>
    </r>
    <r>
      <rPr>
        <sz val="11"/>
        <color theme="1"/>
        <rFont val="Calibri"/>
        <family val="2"/>
        <scheme val="minor"/>
      </rPr>
      <t xml:space="preserve"> of aggregate </t>
    </r>
    <r>
      <rPr>
        <b/>
        <sz val="11"/>
        <color theme="1"/>
        <rFont val="Calibri"/>
        <family val="2"/>
        <scheme val="minor"/>
      </rPr>
      <t>fair market value</t>
    </r>
    <r>
      <rPr>
        <sz val="11"/>
        <color theme="1"/>
        <rFont val="Calibri"/>
        <family val="2"/>
        <scheme val="minor"/>
      </rPr>
      <t xml:space="preserve"> of such properties shall be </t>
    </r>
    <r>
      <rPr>
        <b/>
        <sz val="11"/>
        <color theme="1"/>
        <rFont val="Calibri"/>
        <family val="2"/>
        <scheme val="minor"/>
      </rPr>
      <t>chargeable to tax</t>
    </r>
  </si>
  <si>
    <r>
      <t xml:space="preserve">If </t>
    </r>
    <r>
      <rPr>
        <b/>
        <sz val="11"/>
        <color theme="1"/>
        <rFont val="Calibri"/>
        <family val="2"/>
        <scheme val="minor"/>
      </rPr>
      <t>immovable property</t>
    </r>
    <r>
      <rPr>
        <sz val="11"/>
        <color theme="1"/>
        <rFont val="Calibri"/>
        <family val="2"/>
        <scheme val="minor"/>
      </rPr>
      <t xml:space="preserve"> is received for </t>
    </r>
    <r>
      <rPr>
        <b/>
        <sz val="11"/>
        <color theme="1"/>
        <rFont val="Calibri"/>
        <family val="2"/>
        <scheme val="minor"/>
      </rPr>
      <t>consideration</t>
    </r>
    <r>
      <rPr>
        <sz val="11"/>
        <color theme="1"/>
        <rFont val="Calibri"/>
        <family val="2"/>
        <scheme val="minor"/>
      </rPr>
      <t xml:space="preserve"> which is </t>
    </r>
    <r>
      <rPr>
        <b/>
        <sz val="11"/>
        <color theme="1"/>
        <rFont val="Calibri"/>
        <family val="2"/>
        <scheme val="minor"/>
      </rPr>
      <t>less than the stamp duty value</t>
    </r>
    <r>
      <rPr>
        <sz val="11"/>
        <color theme="1"/>
        <rFont val="Calibri"/>
        <family val="2"/>
        <scheme val="minor"/>
      </rPr>
      <t xml:space="preserve"> of property by an </t>
    </r>
    <r>
      <rPr>
        <b/>
        <sz val="11"/>
        <color theme="1"/>
        <rFont val="Calibri"/>
        <family val="2"/>
        <scheme val="minor"/>
      </rPr>
      <t>amount exceeding Rs. 50,000</t>
    </r>
    <r>
      <rPr>
        <sz val="11"/>
        <color theme="1"/>
        <rFont val="Calibri"/>
        <family val="2"/>
        <scheme val="minor"/>
      </rPr>
      <t xml:space="preserve">, the </t>
    </r>
    <r>
      <rPr>
        <b/>
        <sz val="11"/>
        <color theme="1"/>
        <rFont val="Calibri"/>
        <family val="2"/>
        <scheme val="minor"/>
      </rPr>
      <t>difference between the stamp duty value and the consideration is chargeable to tax</t>
    </r>
    <r>
      <rPr>
        <sz val="11"/>
        <color theme="1"/>
        <rFont val="Calibri"/>
        <family val="2"/>
        <scheme val="minor"/>
      </rPr>
      <t>;</t>
    </r>
  </si>
  <si>
    <r>
      <t xml:space="preserve">If </t>
    </r>
    <r>
      <rPr>
        <b/>
        <sz val="11"/>
        <color theme="1"/>
        <rFont val="Calibri"/>
        <family val="2"/>
        <scheme val="minor"/>
      </rPr>
      <t>movable properties</t>
    </r>
    <r>
      <rPr>
        <sz val="11"/>
        <color theme="1"/>
        <rFont val="Calibri"/>
        <family val="2"/>
        <scheme val="minor"/>
      </rPr>
      <t xml:space="preserve"> is received for </t>
    </r>
    <r>
      <rPr>
        <b/>
        <sz val="11"/>
        <color theme="1"/>
        <rFont val="Calibri"/>
        <family val="2"/>
        <scheme val="minor"/>
      </rPr>
      <t>consideration which is less than the aggregate fair market value</t>
    </r>
    <r>
      <rPr>
        <sz val="11"/>
        <color theme="1"/>
        <rFont val="Calibri"/>
        <family val="2"/>
        <scheme val="minor"/>
      </rPr>
      <t xml:space="preserve"> of properties by an </t>
    </r>
    <r>
      <rPr>
        <b/>
        <sz val="11"/>
        <color theme="1"/>
        <rFont val="Calibri"/>
        <family val="2"/>
        <scheme val="minor"/>
      </rPr>
      <t>amount exceeding Rs. 50,000</t>
    </r>
    <r>
      <rPr>
        <sz val="11"/>
        <color theme="1"/>
        <rFont val="Calibri"/>
        <family val="2"/>
        <scheme val="minor"/>
      </rPr>
      <t xml:space="preserve">, </t>
    </r>
    <r>
      <rPr>
        <b/>
        <sz val="11"/>
        <color theme="1"/>
        <rFont val="Calibri"/>
        <family val="2"/>
        <scheme val="minor"/>
      </rPr>
      <t>the difference between the aggregate fair market value and the consideration is chargeable to tax.</t>
    </r>
  </si>
  <si>
    <r>
      <t xml:space="preserve">If a Person is having </t>
    </r>
    <r>
      <rPr>
        <b/>
        <sz val="11"/>
        <rFont val="Calibri"/>
        <family val="2"/>
        <scheme val="minor"/>
      </rPr>
      <t>more than one house property</t>
    </r>
    <r>
      <rPr>
        <sz val="11"/>
        <color theme="1"/>
        <rFont val="Calibri"/>
        <family val="2"/>
        <scheme val="minor"/>
      </rPr>
      <t xml:space="preserve">, only </t>
    </r>
    <r>
      <rPr>
        <b/>
        <sz val="11"/>
        <rFont val="Calibri"/>
        <family val="2"/>
        <scheme val="minor"/>
      </rPr>
      <t>one house</t>
    </r>
    <r>
      <rPr>
        <sz val="11"/>
        <color theme="1"/>
        <rFont val="Calibri"/>
        <family val="2"/>
        <scheme val="minor"/>
      </rPr>
      <t xml:space="preserve"> property will be considered as </t>
    </r>
    <r>
      <rPr>
        <b/>
        <sz val="11"/>
        <rFont val="Calibri"/>
        <family val="2"/>
        <scheme val="minor"/>
      </rPr>
      <t>Self Occupied</t>
    </r>
    <r>
      <rPr>
        <sz val="11"/>
        <color theme="1"/>
        <rFont val="Calibri"/>
        <family val="2"/>
        <scheme val="minor"/>
      </rPr>
      <t xml:space="preserve"> and all </t>
    </r>
    <r>
      <rPr>
        <b/>
        <sz val="11"/>
        <rFont val="Calibri"/>
        <family val="2"/>
        <scheme val="minor"/>
      </rPr>
      <t>other Houses</t>
    </r>
    <r>
      <rPr>
        <sz val="11"/>
        <color theme="1"/>
        <rFont val="Calibri"/>
        <family val="2"/>
        <scheme val="minor"/>
      </rPr>
      <t xml:space="preserve"> will be considered as </t>
    </r>
    <r>
      <rPr>
        <b/>
        <sz val="11"/>
        <rFont val="Calibri"/>
        <family val="2"/>
        <scheme val="minor"/>
      </rPr>
      <t>Deemed Let-Out</t>
    </r>
    <r>
      <rPr>
        <sz val="11"/>
        <color theme="1"/>
        <rFont val="Calibri"/>
        <family val="2"/>
        <scheme val="minor"/>
      </rPr>
      <t xml:space="preserve"> even in case of Vacant and </t>
    </r>
    <r>
      <rPr>
        <b/>
        <sz val="11"/>
        <rFont val="Calibri"/>
        <family val="2"/>
        <scheme val="minor"/>
      </rPr>
      <t>Deemed Rent Receivable</t>
    </r>
    <r>
      <rPr>
        <sz val="11"/>
        <color theme="1"/>
        <rFont val="Calibri"/>
        <family val="2"/>
        <scheme val="minor"/>
      </rPr>
      <t xml:space="preserve"> will be taken as </t>
    </r>
    <r>
      <rPr>
        <b/>
        <sz val="11"/>
        <rFont val="Calibri"/>
        <family val="2"/>
        <scheme val="minor"/>
      </rPr>
      <t>Income</t>
    </r>
    <r>
      <rPr>
        <sz val="11"/>
        <color theme="1"/>
        <rFont val="Calibri"/>
        <family val="2"/>
        <scheme val="minor"/>
      </rPr>
      <t xml:space="preserve"> form those houses.</t>
    </r>
  </si>
  <si>
    <t>Click here to Go To Back to Deductions</t>
  </si>
  <si>
    <t>Deduction of Rs.5000 is also allowed for preventive health checkup for Self, Spouse, Dependent Children and Parents (It can be paid in Cash also).</t>
  </si>
  <si>
    <r>
      <t xml:space="preserve">As welfare measure towords </t>
    </r>
    <r>
      <rPr>
        <b/>
        <sz val="10.5"/>
        <color rgb="FF002060"/>
        <rFont val="Calibri"/>
        <family val="2"/>
        <scheme val="minor"/>
      </rPr>
      <t>very senior citizens</t>
    </r>
    <r>
      <rPr>
        <sz val="10.5"/>
        <color theme="1"/>
        <rFont val="Calibri"/>
        <family val="2"/>
        <scheme val="minor"/>
      </rPr>
      <t xml:space="preserve"> i.e. person of age 80 years or more (may be </t>
    </r>
    <r>
      <rPr>
        <b/>
        <sz val="10.5"/>
        <color rgb="FFFF0000"/>
        <rFont val="Calibri"/>
        <family val="2"/>
        <scheme val="minor"/>
      </rPr>
      <t>him self or his spouse or children or parents</t>
    </r>
    <r>
      <rPr>
        <sz val="10.5"/>
        <color theme="1"/>
        <rFont val="Calibri"/>
        <family val="2"/>
        <scheme val="minor"/>
      </rPr>
      <t>), who are</t>
    </r>
    <r>
      <rPr>
        <b/>
        <sz val="10.5"/>
        <color theme="1"/>
        <rFont val="Calibri"/>
        <family val="2"/>
        <scheme val="minor"/>
      </rPr>
      <t xml:space="preserve"> </t>
    </r>
    <r>
      <rPr>
        <b/>
        <sz val="10.5"/>
        <color rgb="FF002060"/>
        <rFont val="Calibri"/>
        <family val="2"/>
        <scheme val="minor"/>
      </rPr>
      <t>unable to get health insurance coverage</t>
    </r>
    <r>
      <rPr>
        <sz val="10.5"/>
        <color theme="1"/>
        <rFont val="Calibri"/>
        <family val="2"/>
        <scheme val="minor"/>
      </rPr>
      <t xml:space="preserve">, Section 80D has been amended to provide the </t>
    </r>
    <r>
      <rPr>
        <b/>
        <sz val="10.5"/>
        <color rgb="FFFF0000"/>
        <rFont val="Calibri"/>
        <family val="2"/>
        <scheme val="minor"/>
      </rPr>
      <t>deduction of upto Rs. 30000</t>
    </r>
    <r>
      <rPr>
        <sz val="10.5"/>
        <color theme="1"/>
        <rFont val="Calibri"/>
        <family val="2"/>
        <scheme val="minor"/>
      </rPr>
      <t xml:space="preserve">  would be </t>
    </r>
    <r>
      <rPr>
        <b/>
        <sz val="10.5"/>
        <color rgb="FF002060"/>
        <rFont val="Calibri"/>
        <family val="2"/>
        <scheme val="minor"/>
      </rPr>
      <t>allowed in respect of any payment made an account of medical expenditure</t>
    </r>
    <r>
      <rPr>
        <sz val="10.5"/>
        <color theme="1"/>
        <rFont val="Calibri"/>
        <family val="2"/>
        <scheme val="minor"/>
      </rPr>
      <t xml:space="preserve"> in respect made an account of medical expenditure in respect of very senior Citizen, if no payment has been made to keep in force an insurance on the health of such person.</t>
    </r>
  </si>
  <si>
    <r>
      <t>Stamped receipt</t>
    </r>
    <r>
      <rPr>
        <sz val="11"/>
        <rFont val="Calibri"/>
        <family val="2"/>
        <scheme val="minor"/>
      </rPr>
      <t>:  For claiming deduction under Section 80G, a receipt issued by the recipient trust is a must. The receipt must contain the name , address &amp; PAN of the Trust, the name of the donor and the amount donated.</t>
    </r>
  </si>
  <si>
    <r>
      <t xml:space="preserve"> Mention of Registration No. of the Trust Under 80G on receipt:-</t>
    </r>
    <r>
      <rPr>
        <sz val="11"/>
        <rFont val="Calibri"/>
        <family val="2"/>
        <scheme val="minor"/>
      </rPr>
      <t> The most important requirement is the Registration number issued by the Income Tax Department under Section 80G. This number must be printed on the receipt.</t>
    </r>
  </si>
  <si>
    <r>
      <t>Limit on donation amount: -T</t>
    </r>
    <r>
      <rPr>
        <sz val="11"/>
        <rFont val="Calibri"/>
        <family val="2"/>
        <scheme val="minor"/>
      </rPr>
      <t>here is no upper limit on the amount of donation. However in some cases there is a eligible amount i.e. a maximum of 10% of the gross total income.</t>
    </r>
  </si>
  <si>
    <r>
      <t>Deduction amount U/s. 80G:- </t>
    </r>
    <r>
      <rPr>
        <sz val="11"/>
        <rFont val="Calibri"/>
        <family val="2"/>
        <scheme val="minor"/>
      </rPr>
      <t>Donations paid to specified institutions qualify for tax deduction under section 80G but is subject to certain ceiling limits. Based on limits, we can broadly divide all eligible donations under section 80G into four categories:</t>
    </r>
  </si>
  <si>
    <r>
      <rPr>
        <b/>
        <sz val="11"/>
        <color rgb="FF7030A0"/>
        <rFont val="Calibri"/>
        <family val="2"/>
        <scheme val="minor"/>
      </rPr>
      <t xml:space="preserve">Deduction if donation deducted from Salary and donation receipt certificate is on the name of employer:- </t>
    </r>
    <r>
      <rPr>
        <b/>
        <sz val="11"/>
        <rFont val="Calibri"/>
        <family val="2"/>
        <scheme val="minor"/>
      </rPr>
      <t>E</t>
    </r>
    <r>
      <rPr>
        <sz val="11"/>
        <rFont val="Calibri"/>
        <family val="2"/>
        <scheme val="minor"/>
      </rPr>
      <t>mployees can claim deduction u/s 80G provided a certificate from the Employer is received in which employer states the fact that The Contribution was made out from employee’s salary account.</t>
    </r>
  </si>
  <si>
    <r>
      <rPr>
        <b/>
        <u/>
        <sz val="11"/>
        <color rgb="FF7030A0"/>
        <rFont val="Calibri"/>
        <family val="2"/>
        <scheme val="minor"/>
      </rPr>
      <t>Qualifying Limit:-</t>
    </r>
    <r>
      <rPr>
        <sz val="11"/>
        <rFont val="Calibri"/>
        <family val="2"/>
        <scheme val="minor"/>
      </rPr>
      <t> The qualifying limits u/s 80G is 10% of the adjusted gross total income. The limit is to be applied to the adjusted gross total income.</t>
    </r>
  </si>
  <si>
    <t>Deduction u/s 80CCD(2) Employer's Contribution in NPS</t>
  </si>
  <si>
    <t>Date of Birth</t>
  </si>
  <si>
    <t>Salary</t>
  </si>
  <si>
    <t>Salary (Basic+DA)</t>
  </si>
  <si>
    <t>Metro</t>
  </si>
  <si>
    <t>Salary vs HRA Received</t>
  </si>
  <si>
    <t>Person</t>
  </si>
  <si>
    <t>TA Received</t>
  </si>
  <si>
    <t>Education Allowance</t>
  </si>
  <si>
    <t>Hostel Allowances</t>
  </si>
  <si>
    <t>No. of Children</t>
  </si>
  <si>
    <t>Education Allowances Rec.</t>
  </si>
  <si>
    <t>Children</t>
  </si>
  <si>
    <t>Hostel Allowances Received</t>
  </si>
  <si>
    <t>Medical Reimburesement</t>
  </si>
  <si>
    <t>Actual Received</t>
  </si>
  <si>
    <t>Enterainment Allowances Received</t>
  </si>
  <si>
    <t>House Property</t>
  </si>
  <si>
    <t>Actual Interest Paid</t>
  </si>
  <si>
    <t>Self Ouucpied House Property</t>
  </si>
  <si>
    <t>PGBP</t>
  </si>
  <si>
    <t>Sec 44AD</t>
  </si>
  <si>
    <t>Turnover</t>
  </si>
  <si>
    <t>Maximum Turnover</t>
  </si>
  <si>
    <t>Deemed Profit</t>
  </si>
  <si>
    <t>Turnover u/s 44AD</t>
  </si>
  <si>
    <t>% Deemed Profit</t>
  </si>
  <si>
    <t>Sec 44AE</t>
  </si>
  <si>
    <t>Maximum Goods Carriage</t>
  </si>
  <si>
    <t>Actual Goods Carriage</t>
  </si>
  <si>
    <t>Goods Carriage u/s 44AE</t>
  </si>
  <si>
    <t>Months in a Year</t>
  </si>
  <si>
    <t>Deemed Income/Month</t>
  </si>
  <si>
    <t>Deemed Income u/s 44AE</t>
  </si>
  <si>
    <t>Declared Income u/s 44AE</t>
  </si>
  <si>
    <t>Declared Profit</t>
  </si>
  <si>
    <t>Declared Profit u/s 44AD</t>
  </si>
  <si>
    <t>Declared Income</t>
  </si>
  <si>
    <t>Income From Other Sources</t>
  </si>
  <si>
    <t>Maximum</t>
  </si>
  <si>
    <t>Basic 1/3rd</t>
  </si>
  <si>
    <t>1/3rd of Pension</t>
  </si>
  <si>
    <t>1/3rd Rounded off</t>
  </si>
  <si>
    <t>Cash</t>
  </si>
  <si>
    <t>Kind</t>
  </si>
  <si>
    <t>Consideration Paid</t>
  </si>
  <si>
    <t>Value afer Consideration</t>
  </si>
  <si>
    <t>Taxable Gift Value</t>
  </si>
  <si>
    <t>Additional Deduction</t>
  </si>
  <si>
    <t>Employer's Contribution</t>
  </si>
  <si>
    <t>Actual Amount Paid or Deposited (including Additional Contribution)</t>
  </si>
  <si>
    <t>Additional Deduction u/s 80CCD(1B)</t>
  </si>
  <si>
    <t>Amount Available for Deduction u/s 80CCD(1)</t>
  </si>
  <si>
    <t>Individual</t>
  </si>
  <si>
    <t>Actual Status</t>
  </si>
  <si>
    <t>80CCD(1B) Additional Deduction in NPS (Max Rs 50,000/-)</t>
  </si>
  <si>
    <t>80CCG Rajiv Gandhi Equity Saving Scheme</t>
  </si>
  <si>
    <t>80CCG - Rajiv Gandhi Equity Saving Scheme (RGESS)</t>
  </si>
  <si>
    <t>Max. GTI for RGESS</t>
  </si>
  <si>
    <t>Investment</t>
  </si>
  <si>
    <t>50% of Investments</t>
  </si>
  <si>
    <t>Max. Deduction</t>
  </si>
  <si>
    <t>80CCD(1B) - Additional Deduction</t>
  </si>
  <si>
    <t>80CCD(2) - Employer's Contribution</t>
  </si>
  <si>
    <t>80CCD(1) - Contribution in NPS</t>
  </si>
  <si>
    <t>80D - Medical Insurance/Expenditure</t>
  </si>
  <si>
    <t>Actual Exp.</t>
  </si>
  <si>
    <t>Age &gt;= 80</t>
  </si>
  <si>
    <t>Age &gt;=60, &lt;80</t>
  </si>
  <si>
    <t>10% of Gross  Total Income</t>
  </si>
  <si>
    <t>80GG Rent Paid (in case of no HRA Component)</t>
  </si>
  <si>
    <t>HRA Excemption</t>
  </si>
  <si>
    <t>Max Deduction Rs.2,000 p.m.</t>
  </si>
  <si>
    <t>Rent Paid - 10% of GTI</t>
  </si>
  <si>
    <t>Max Deduction vs 25% of Annual Income</t>
  </si>
  <si>
    <t>80TTA</t>
  </si>
  <si>
    <t>Saving Account Interest</t>
  </si>
  <si>
    <t>No Disability</t>
  </si>
  <si>
    <t>Rounded off GTI</t>
  </si>
  <si>
    <t>Deductions VI-A</t>
  </si>
  <si>
    <t>Rounded of Deductions</t>
  </si>
  <si>
    <t xml:space="preserve">Total Income </t>
  </si>
  <si>
    <t>Rounded of Total Income</t>
  </si>
  <si>
    <t>Total Deduction Allowed under Chapter VI-A</t>
  </si>
  <si>
    <t>Total Deductions</t>
  </si>
  <si>
    <t>Rounded Agri. Income</t>
  </si>
  <si>
    <t>Tax Free Agri. Income</t>
  </si>
  <si>
    <t xml:space="preserve">Agri. Income for Tax </t>
  </si>
  <si>
    <t>Agri. Income + Basic Excemption Limit</t>
  </si>
  <si>
    <t>Income Tax Computation</t>
  </si>
  <si>
    <t>Basic Excemption Limit</t>
  </si>
  <si>
    <t>NIL Tax</t>
  </si>
  <si>
    <t>10% Tax Bracket - Limit</t>
  </si>
  <si>
    <t xml:space="preserve">Maximum Tax @ 10% </t>
  </si>
  <si>
    <t>20% Tax Bracket - Limit</t>
  </si>
  <si>
    <t xml:space="preserve">Maximum Tax @ 20% </t>
  </si>
  <si>
    <t>Remaing @ 30%</t>
  </si>
  <si>
    <t>Income Tax on Total Income</t>
  </si>
  <si>
    <t>Income Tax</t>
  </si>
  <si>
    <t>Effect of Agricultural Income on Income Tax</t>
  </si>
  <si>
    <t>Total Income (Including Agri. Income)</t>
  </si>
  <si>
    <t>Tax on Total Income (Including Agri. Income)</t>
  </si>
  <si>
    <t>Rebate on Agri. Income</t>
  </si>
  <si>
    <t>Rounded off - Agri Income + Basic Limit</t>
  </si>
  <si>
    <t>Tax Calculate on</t>
  </si>
  <si>
    <t>Rounding Off</t>
  </si>
  <si>
    <t>Total Income (rounded off)</t>
  </si>
  <si>
    <t xml:space="preserve">Deductions under Chapter VI-A </t>
  </si>
  <si>
    <t>Net Agricultural Income (Exceeding Rs. 5,000)</t>
  </si>
  <si>
    <t>Aggregate Income</t>
  </si>
  <si>
    <t>Rebate on Agricultural Income</t>
  </si>
  <si>
    <t>Tax Payable on Total Income</t>
  </si>
  <si>
    <t>Tax Rebate u/s 87A</t>
  </si>
  <si>
    <t>Net Surcharge @ 12%</t>
  </si>
  <si>
    <t>Gross Liability</t>
  </si>
  <si>
    <t>Aggregate Liability</t>
  </si>
  <si>
    <t>TDS</t>
  </si>
  <si>
    <t>TCS</t>
  </si>
  <si>
    <t>Tax Payable on Aggregate Income</t>
  </si>
  <si>
    <t>Maximum Total Income</t>
  </si>
  <si>
    <t>Actual Total Income</t>
  </si>
  <si>
    <t>Actual Tax Liability</t>
  </si>
  <si>
    <t>Income Limit</t>
  </si>
  <si>
    <t>Tax on Total Income</t>
  </si>
  <si>
    <t>Tax on Rs.1,00,00,000</t>
  </si>
  <si>
    <t>Age &lt;60</t>
  </si>
  <si>
    <t>Age&gt;=80</t>
  </si>
  <si>
    <t>Age&gt;=60,&lt;80</t>
  </si>
  <si>
    <t>Tax on Total Income (Including Surcharge)</t>
  </si>
  <si>
    <t>Total Income - 1,00,00,000</t>
  </si>
  <si>
    <t>Net Surcharge</t>
  </si>
  <si>
    <t>Net Surcharge (Rounded off)</t>
  </si>
  <si>
    <t>Education Cess (Rounded off)</t>
  </si>
  <si>
    <t>Month end Current Date</t>
  </si>
  <si>
    <t>Difference in Months</t>
  </si>
  <si>
    <t>Income Tax Payable</t>
  </si>
  <si>
    <t>Income Tax Payable (Rounded off - downward)</t>
  </si>
  <si>
    <t>Interest u/s 234A @ 1% pm</t>
  </si>
  <si>
    <t>{Actual Amount Paid or Deposited (Including Additional Contribution)}</t>
  </si>
  <si>
    <t>Salary (Basic +DA)</t>
  </si>
  <si>
    <t>(only if, there is a Rounding off effect on NPS)</t>
  </si>
  <si>
    <t>Salary (Basic+DA), if other than Actual</t>
  </si>
  <si>
    <t>In general due date is 31/07, but it can be extened by IT Dept.</t>
  </si>
  <si>
    <t>So, change due date only if Due Date is other than 31-July-2016, otherwise no need to change it.</t>
  </si>
  <si>
    <t>By Defult DOB</t>
  </si>
  <si>
    <t>Actual Date of Birth</t>
  </si>
  <si>
    <t>Change Here</t>
  </si>
  <si>
    <t>Click here to Go To Back to Computation</t>
  </si>
  <si>
    <t>ROHIT GOYAL</t>
  </si>
  <si>
    <t>Version : 02.00</t>
  </si>
  <si>
    <t>ABCDE1234F</t>
  </si>
  <si>
    <t>Currnt Date in Computaiopn</t>
  </si>
  <si>
    <t>Actual Today's Date</t>
  </si>
  <si>
    <t>Let-Out</t>
  </si>
  <si>
    <t>Rent</t>
  </si>
  <si>
    <t>Taxes</t>
  </si>
  <si>
    <t>NAV</t>
  </si>
  <si>
    <t>30% Standard Deduction of NAV</t>
  </si>
  <si>
    <t>Interest</t>
  </si>
  <si>
    <t>Click here to Go To Back to Total Income</t>
  </si>
  <si>
    <r>
      <t xml:space="preserve">Rent Received or Receivable </t>
    </r>
    <r>
      <rPr>
        <sz val="10"/>
        <rFont val="Calibri"/>
        <family val="2"/>
        <scheme val="minor"/>
      </rPr>
      <t>(Net of Rent not Received, if Let-Out)</t>
    </r>
  </si>
  <si>
    <t>In Kind (other than Cash)-Stamp Duty Value or Fair Market Value</t>
  </si>
  <si>
    <t>Consideration Paid (In case of  Inadequate Consideration Paid)</t>
  </si>
  <si>
    <t>For - Very Senior Citizen - In case No Medical Insurance taken</t>
  </si>
  <si>
    <t>b) Total Pre-Construction Interest (if any)</t>
  </si>
  <si>
    <t>Rohit Goyal</t>
  </si>
  <si>
    <t>Moga, Punjab</t>
  </si>
  <si>
    <t>Go to Printout Sheet</t>
  </si>
  <si>
    <t>Back to Computation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</si>
</sst>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409]d\-mmm\-yyyy;@"/>
    <numFmt numFmtId="165" formatCode="[$-409]d/mmm/yyyy;@"/>
    <numFmt numFmtId="166" formatCode="0_);\(0\)"/>
    <numFmt numFmtId="167" formatCode="0;\-0;\-;@"/>
  </numFmts>
  <fonts count="133" x14ac:knownFonts="1">
    <font>
      <sz val="11"/>
      <color theme="1"/>
      <name val="Calibri"/>
      <family val="2"/>
      <scheme val="minor"/>
    </font>
    <font>
      <sz val="11"/>
      <color theme="1"/>
      <name val="Calibri"/>
      <family val="2"/>
      <scheme val="minor"/>
    </font>
    <font>
      <u/>
      <sz val="11"/>
      <color theme="10"/>
      <name val="Calibri"/>
      <family val="2"/>
    </font>
    <font>
      <sz val="11"/>
      <color theme="1"/>
      <name val="Arial"/>
      <family val="2"/>
    </font>
    <font>
      <b/>
      <sz val="11"/>
      <name val="Arial"/>
      <family val="2"/>
    </font>
    <font>
      <sz val="10.5"/>
      <name val="Arial"/>
      <family val="2"/>
    </font>
    <font>
      <sz val="10.5"/>
      <color theme="1"/>
      <name val="Arial"/>
      <family val="2"/>
    </font>
    <font>
      <b/>
      <sz val="10"/>
      <color rgb="FFFF0000"/>
      <name val="Arial"/>
      <family val="2"/>
    </font>
    <font>
      <sz val="10"/>
      <color theme="1"/>
      <name val="Arial"/>
      <family val="2"/>
    </font>
    <font>
      <sz val="12"/>
      <color theme="1"/>
      <name val="Arial"/>
      <family val="2"/>
    </font>
    <font>
      <sz val="11"/>
      <name val="Arial"/>
      <family val="2"/>
    </font>
    <font>
      <b/>
      <sz val="10.5"/>
      <name val="Arial"/>
      <family val="2"/>
    </font>
    <font>
      <b/>
      <sz val="10.5"/>
      <color theme="1"/>
      <name val="Arial"/>
      <family val="2"/>
    </font>
    <font>
      <b/>
      <sz val="15"/>
      <name val="Arial"/>
      <family val="2"/>
    </font>
    <font>
      <b/>
      <sz val="12"/>
      <color rgb="FFFFFF00"/>
      <name val="Arial"/>
      <family val="2"/>
    </font>
    <font>
      <b/>
      <sz val="18"/>
      <color rgb="FF0070C0"/>
      <name val="Arial"/>
      <family val="2"/>
    </font>
    <font>
      <b/>
      <sz val="14"/>
      <color theme="1"/>
      <name val="Arial"/>
      <family val="2"/>
    </font>
    <font>
      <b/>
      <sz val="11"/>
      <color rgb="FF00B050"/>
      <name val="Arial"/>
      <family val="2"/>
    </font>
    <font>
      <b/>
      <sz val="11"/>
      <color rgb="FF7030A0"/>
      <name val="Arial"/>
      <family val="2"/>
    </font>
    <font>
      <b/>
      <sz val="11"/>
      <color rgb="FFC00000"/>
      <name val="Arial"/>
      <family val="2"/>
    </font>
    <font>
      <b/>
      <sz val="12"/>
      <color theme="5"/>
      <name val="Arial"/>
      <family val="2"/>
    </font>
    <font>
      <u/>
      <sz val="16"/>
      <color theme="10"/>
      <name val="Calibri"/>
      <family val="2"/>
    </font>
    <font>
      <sz val="16"/>
      <color theme="1"/>
      <name val="Arial"/>
      <family val="2"/>
    </font>
    <font>
      <b/>
      <sz val="14"/>
      <color theme="1"/>
      <name val="Calibri"/>
      <family val="2"/>
      <scheme val="minor"/>
    </font>
    <font>
      <b/>
      <i/>
      <sz val="10"/>
      <color theme="9" tint="-0.499984740745262"/>
      <name val="Arial"/>
      <family val="2"/>
    </font>
    <font>
      <sz val="10.5"/>
      <color rgb="FF7030A0"/>
      <name val="Arial"/>
      <family val="2"/>
    </font>
    <font>
      <sz val="10.5"/>
      <color rgb="FF000000"/>
      <name val="Arial"/>
      <family val="2"/>
    </font>
    <font>
      <sz val="11"/>
      <color rgb="FFFF0000"/>
      <name val="Calibri"/>
      <family val="2"/>
      <scheme val="minor"/>
    </font>
    <font>
      <b/>
      <sz val="11"/>
      <color theme="1"/>
      <name val="Calibri"/>
      <family val="2"/>
      <scheme val="minor"/>
    </font>
    <font>
      <b/>
      <sz val="11"/>
      <color rgb="FF7030A0"/>
      <name val="Calibri"/>
      <family val="2"/>
      <scheme val="minor"/>
    </font>
    <font>
      <sz val="10.5"/>
      <color theme="1"/>
      <name val="Calibri"/>
      <family val="2"/>
      <scheme val="minor"/>
    </font>
    <font>
      <b/>
      <sz val="10.5"/>
      <color rgb="FF00B050"/>
      <name val="Calibri"/>
      <family val="2"/>
      <scheme val="minor"/>
    </font>
    <font>
      <b/>
      <sz val="10.5"/>
      <name val="Calibri"/>
      <family val="2"/>
      <scheme val="minor"/>
    </font>
    <font>
      <b/>
      <sz val="12"/>
      <color rgb="FFC00000"/>
      <name val="Calibri"/>
      <family val="2"/>
      <scheme val="minor"/>
    </font>
    <font>
      <b/>
      <sz val="12"/>
      <color rgb="FF7030A0"/>
      <name val="Calibri"/>
      <family val="2"/>
      <scheme val="minor"/>
    </font>
    <font>
      <b/>
      <sz val="12"/>
      <color rgb="FF00B050"/>
      <name val="Calibri"/>
      <family val="2"/>
      <scheme val="minor"/>
    </font>
    <font>
      <sz val="11"/>
      <name val="Calibri"/>
      <family val="2"/>
      <scheme val="minor"/>
    </font>
    <font>
      <b/>
      <sz val="11"/>
      <name val="Calibri"/>
      <family val="2"/>
      <scheme val="minor"/>
    </font>
    <font>
      <b/>
      <sz val="14"/>
      <color rgb="FFC00000"/>
      <name val="Calibri"/>
      <family val="2"/>
      <scheme val="minor"/>
    </font>
    <font>
      <sz val="11"/>
      <color theme="10"/>
      <name val="Calibri"/>
      <family val="2"/>
    </font>
    <font>
      <sz val="10"/>
      <color theme="1"/>
      <name val="Calibri"/>
      <family val="2"/>
      <scheme val="minor"/>
    </font>
    <font>
      <i/>
      <sz val="11"/>
      <color theme="1"/>
      <name val="Calibri"/>
      <family val="2"/>
      <scheme val="minor"/>
    </font>
    <font>
      <u/>
      <sz val="11"/>
      <color theme="1"/>
      <name val="Calibri"/>
      <family val="2"/>
      <scheme val="minor"/>
    </font>
    <font>
      <b/>
      <sz val="10"/>
      <color theme="1"/>
      <name val="Calibri"/>
      <family val="2"/>
      <scheme val="minor"/>
    </font>
    <font>
      <b/>
      <sz val="11"/>
      <color rgb="FFFF0000"/>
      <name val="Calibri"/>
      <family val="2"/>
      <scheme val="minor"/>
    </font>
    <font>
      <b/>
      <sz val="12"/>
      <color theme="1"/>
      <name val="Calibri"/>
      <family val="2"/>
      <scheme val="minor"/>
    </font>
    <font>
      <sz val="12"/>
      <color theme="1"/>
      <name val="Calibri"/>
      <family val="2"/>
      <scheme val="minor"/>
    </font>
    <font>
      <u/>
      <sz val="18"/>
      <color theme="10"/>
      <name val="Calibri"/>
      <family val="2"/>
    </font>
    <font>
      <sz val="11"/>
      <color rgb="FF0070C0"/>
      <name val="Calibri"/>
      <family val="2"/>
      <scheme val="minor"/>
    </font>
    <font>
      <b/>
      <sz val="11"/>
      <color rgb="FF0070C0"/>
      <name val="Calibri"/>
      <family val="2"/>
      <scheme val="minor"/>
    </font>
    <font>
      <sz val="11"/>
      <color rgb="FF7030A0"/>
      <name val="Calibri"/>
      <family val="2"/>
      <scheme val="minor"/>
    </font>
    <font>
      <b/>
      <sz val="14"/>
      <color rgb="FF0070C0"/>
      <name val="Calibri"/>
      <family val="2"/>
      <scheme val="minor"/>
    </font>
    <font>
      <b/>
      <sz val="10"/>
      <color rgb="FF000000"/>
      <name val="Calibri"/>
      <family val="2"/>
      <scheme val="minor"/>
    </font>
    <font>
      <b/>
      <sz val="10.5"/>
      <color rgb="FF7030A0"/>
      <name val="Calibri"/>
      <family val="2"/>
      <scheme val="minor"/>
    </font>
    <font>
      <b/>
      <sz val="10"/>
      <name val="Calibri"/>
      <family val="2"/>
      <scheme val="minor"/>
    </font>
    <font>
      <i/>
      <sz val="10.5"/>
      <color theme="1"/>
      <name val="Calibri"/>
      <family val="2"/>
      <scheme val="minor"/>
    </font>
    <font>
      <b/>
      <u/>
      <sz val="10.5"/>
      <color theme="10"/>
      <name val="Calibri"/>
      <family val="2"/>
      <scheme val="minor"/>
    </font>
    <font>
      <sz val="10.5"/>
      <name val="Calibri"/>
      <family val="2"/>
      <scheme val="minor"/>
    </font>
    <font>
      <b/>
      <i/>
      <sz val="10.5"/>
      <color rgb="FF7030A0"/>
      <name val="Calibri"/>
      <family val="2"/>
      <scheme val="minor"/>
    </font>
    <font>
      <i/>
      <sz val="10.5"/>
      <name val="Calibri"/>
      <family val="2"/>
      <scheme val="minor"/>
    </font>
    <font>
      <b/>
      <i/>
      <sz val="10"/>
      <name val="Calibri"/>
      <family val="2"/>
      <scheme val="minor"/>
    </font>
    <font>
      <b/>
      <sz val="10.5"/>
      <color theme="1"/>
      <name val="Calibri"/>
      <family val="2"/>
      <scheme val="minor"/>
    </font>
    <font>
      <b/>
      <u/>
      <sz val="14"/>
      <color theme="10"/>
      <name val="Calibri"/>
      <family val="2"/>
      <scheme val="minor"/>
    </font>
    <font>
      <b/>
      <sz val="10"/>
      <color rgb="FF7030A0"/>
      <name val="Calibri"/>
      <family val="2"/>
      <scheme val="minor"/>
    </font>
    <font>
      <b/>
      <sz val="13"/>
      <color rgb="FFC00000"/>
      <name val="Calibri"/>
      <family val="2"/>
      <scheme val="minor"/>
    </font>
    <font>
      <sz val="13"/>
      <color rgb="FF000000"/>
      <name val="Calibri"/>
      <family val="2"/>
      <scheme val="minor"/>
    </font>
    <font>
      <sz val="10.5"/>
      <color rgb="FF00B050"/>
      <name val="Calibri"/>
      <family val="2"/>
      <scheme val="minor"/>
    </font>
    <font>
      <b/>
      <sz val="10.5"/>
      <color rgb="FF002060"/>
      <name val="Calibri"/>
      <family val="2"/>
      <scheme val="minor"/>
    </font>
    <font>
      <b/>
      <sz val="14"/>
      <color theme="9"/>
      <name val="Calibri"/>
      <family val="2"/>
      <scheme val="minor"/>
    </font>
    <font>
      <i/>
      <sz val="11"/>
      <color rgb="FFFF0000"/>
      <name val="Calibri"/>
      <family val="2"/>
      <scheme val="minor"/>
    </font>
    <font>
      <sz val="11"/>
      <color rgb="FF000000"/>
      <name val="Calibri"/>
      <family val="2"/>
      <scheme val="minor"/>
    </font>
    <font>
      <b/>
      <sz val="14"/>
      <color theme="8" tint="-0.249977111117893"/>
      <name val="Calibri"/>
      <family val="2"/>
      <scheme val="minor"/>
    </font>
    <font>
      <sz val="14"/>
      <color theme="1"/>
      <name val="Arial"/>
      <family val="2"/>
    </font>
    <font>
      <b/>
      <sz val="11"/>
      <color rgb="FFC00000"/>
      <name val="Calibri"/>
      <family val="2"/>
      <scheme val="minor"/>
    </font>
    <font>
      <b/>
      <sz val="11"/>
      <color rgb="FF00B050"/>
      <name val="Calibri"/>
      <family val="2"/>
      <scheme val="minor"/>
    </font>
    <font>
      <b/>
      <sz val="16"/>
      <color rgb="FFC00000"/>
      <name val="Calibri"/>
      <family val="2"/>
      <scheme val="minor"/>
    </font>
    <font>
      <b/>
      <sz val="11"/>
      <color rgb="FF002060"/>
      <name val="Calibri"/>
      <family val="2"/>
      <scheme val="minor"/>
    </font>
    <font>
      <b/>
      <sz val="16"/>
      <color rgb="FFFFFF00"/>
      <name val="Calibri"/>
      <family val="2"/>
      <scheme val="minor"/>
    </font>
    <font>
      <i/>
      <sz val="11"/>
      <name val="Calibri"/>
      <family val="2"/>
      <scheme val="minor"/>
    </font>
    <font>
      <b/>
      <u/>
      <sz val="13"/>
      <color theme="10"/>
      <name val="Calibri"/>
      <family val="2"/>
    </font>
    <font>
      <b/>
      <sz val="14"/>
      <color rgb="FF7030A0"/>
      <name val="Calibri"/>
      <family val="2"/>
      <scheme val="minor"/>
    </font>
    <font>
      <b/>
      <sz val="14"/>
      <color theme="9" tint="-0.499984740745262"/>
      <name val="Calibri"/>
      <family val="2"/>
      <scheme val="minor"/>
    </font>
    <font>
      <sz val="10.5"/>
      <color theme="9" tint="-0.499984740745262"/>
      <name val="Arial"/>
      <family val="2"/>
    </font>
    <font>
      <b/>
      <sz val="10.5"/>
      <color rgb="FFFF0000"/>
      <name val="Calibri"/>
      <family val="2"/>
      <scheme val="minor"/>
    </font>
    <font>
      <b/>
      <sz val="10"/>
      <color rgb="FF00B050"/>
      <name val="Calibri"/>
      <family val="2"/>
      <scheme val="minor"/>
    </font>
    <font>
      <b/>
      <i/>
      <sz val="11"/>
      <name val="Calibri"/>
      <family val="2"/>
      <scheme val="minor"/>
    </font>
    <font>
      <b/>
      <i/>
      <sz val="11"/>
      <color rgb="FFFF0000"/>
      <name val="Calibri"/>
      <family val="2"/>
      <scheme val="minor"/>
    </font>
    <font>
      <sz val="14"/>
      <name val="Arial"/>
      <family val="2"/>
    </font>
    <font>
      <b/>
      <u/>
      <sz val="11"/>
      <name val="Calibri"/>
      <family val="2"/>
      <scheme val="minor"/>
    </font>
    <font>
      <b/>
      <sz val="12"/>
      <color theme="9" tint="-0.499984740745262"/>
      <name val="Calibri"/>
      <family val="2"/>
      <scheme val="minor"/>
    </font>
    <font>
      <b/>
      <u/>
      <sz val="11"/>
      <color rgb="FF7030A0"/>
      <name val="Calibri"/>
      <family val="2"/>
      <scheme val="minor"/>
    </font>
    <font>
      <sz val="12"/>
      <color rgb="FFFF0000"/>
      <name val="Calibri"/>
      <family val="2"/>
      <scheme val="minor"/>
    </font>
    <font>
      <b/>
      <sz val="14"/>
      <color theme="5"/>
      <name val="Calibri"/>
      <family val="2"/>
      <scheme val="minor"/>
    </font>
    <font>
      <b/>
      <sz val="12"/>
      <color rgb="FFFF0000"/>
      <name val="Calibri"/>
      <family val="2"/>
      <scheme val="minor"/>
    </font>
    <font>
      <b/>
      <sz val="15"/>
      <color rgb="FFFF0000"/>
      <name val="Calibri"/>
      <family val="2"/>
      <scheme val="minor"/>
    </font>
    <font>
      <b/>
      <u/>
      <sz val="11"/>
      <color theme="1"/>
      <name val="Calibri"/>
      <family val="2"/>
      <scheme val="minor"/>
    </font>
    <font>
      <sz val="15"/>
      <color theme="1"/>
      <name val="Calibri"/>
      <family val="2"/>
      <scheme val="minor"/>
    </font>
    <font>
      <b/>
      <u/>
      <sz val="12"/>
      <name val="Calibri"/>
      <family val="2"/>
      <scheme val="minor"/>
    </font>
    <font>
      <b/>
      <u/>
      <sz val="13"/>
      <name val="Calibri"/>
      <family val="2"/>
      <scheme val="minor"/>
    </font>
    <font>
      <b/>
      <sz val="15"/>
      <color rgb="FF00B050"/>
      <name val="Calibri"/>
      <family val="2"/>
      <scheme val="minor"/>
    </font>
    <font>
      <b/>
      <u/>
      <sz val="15"/>
      <color rgb="FFFF0000"/>
      <name val="Calibri"/>
      <family val="2"/>
      <scheme val="minor"/>
    </font>
    <font>
      <b/>
      <u/>
      <sz val="14"/>
      <color theme="1"/>
      <name val="Calibri"/>
      <family val="2"/>
      <scheme val="minor"/>
    </font>
    <font>
      <b/>
      <u/>
      <sz val="12"/>
      <color theme="1"/>
      <name val="Calibri"/>
      <family val="2"/>
      <scheme val="minor"/>
    </font>
    <font>
      <b/>
      <i/>
      <sz val="11"/>
      <color theme="1"/>
      <name val="Calibri"/>
      <family val="2"/>
      <scheme val="minor"/>
    </font>
    <font>
      <b/>
      <u/>
      <sz val="12"/>
      <color rgb="FFFFFF00"/>
      <name val="Arial"/>
      <family val="2"/>
    </font>
    <font>
      <sz val="10.5"/>
      <color theme="0"/>
      <name val="Calibri"/>
      <family val="2"/>
      <scheme val="minor"/>
    </font>
    <font>
      <b/>
      <sz val="13"/>
      <color theme="1"/>
      <name val="Arial"/>
      <family val="2"/>
    </font>
    <font>
      <b/>
      <sz val="15"/>
      <color rgb="FFFF0000"/>
      <name val="Arial"/>
      <family val="2"/>
    </font>
    <font>
      <b/>
      <sz val="12"/>
      <name val="Calibri"/>
      <family val="2"/>
      <scheme val="minor"/>
    </font>
    <font>
      <b/>
      <sz val="12"/>
      <color rgb="FF0070C0"/>
      <name val="Calibri"/>
      <family val="2"/>
      <scheme val="minor"/>
    </font>
    <font>
      <b/>
      <sz val="14"/>
      <color rgb="FF002060"/>
      <name val="Calibri"/>
      <family val="2"/>
      <scheme val="minor"/>
    </font>
    <font>
      <b/>
      <sz val="14"/>
      <color theme="3" tint="-0.499984740745262"/>
      <name val="Calibri"/>
      <family val="2"/>
      <scheme val="minor"/>
    </font>
    <font>
      <b/>
      <sz val="13"/>
      <color theme="1"/>
      <name val="Calibri"/>
      <family val="2"/>
      <scheme val="minor"/>
    </font>
    <font>
      <b/>
      <sz val="13"/>
      <name val="Calibri"/>
      <family val="2"/>
      <scheme val="minor"/>
    </font>
    <font>
      <b/>
      <sz val="16"/>
      <color rgb="FF0070C0"/>
      <name val="Calibri"/>
      <family val="2"/>
      <scheme val="minor"/>
    </font>
    <font>
      <b/>
      <sz val="16"/>
      <color rgb="FF002060"/>
      <name val="Calibri"/>
      <family val="2"/>
      <scheme val="minor"/>
    </font>
    <font>
      <b/>
      <sz val="10"/>
      <color rgb="FF002060"/>
      <name val="Calibri"/>
      <family val="2"/>
      <scheme val="minor"/>
    </font>
    <font>
      <b/>
      <u/>
      <sz val="13.5"/>
      <color theme="10"/>
      <name val="Calibri"/>
      <family val="2"/>
    </font>
    <font>
      <b/>
      <i/>
      <u/>
      <sz val="20"/>
      <color theme="9" tint="0.79998168889431442"/>
      <name val="Book Antiqua"/>
      <family val="1"/>
    </font>
    <font>
      <b/>
      <sz val="14"/>
      <color theme="4"/>
      <name val="Arial"/>
      <family val="2"/>
    </font>
    <font>
      <b/>
      <sz val="14"/>
      <color theme="3"/>
      <name val="Calibri"/>
      <family val="2"/>
      <scheme val="minor"/>
    </font>
    <font>
      <b/>
      <sz val="15"/>
      <color rgb="FF7030A0"/>
      <name val="Calibri"/>
      <family val="2"/>
      <scheme val="minor"/>
    </font>
    <font>
      <b/>
      <sz val="15"/>
      <color rgb="FF002060"/>
      <name val="Calibri"/>
      <family val="2"/>
      <scheme val="minor"/>
    </font>
    <font>
      <b/>
      <u/>
      <sz val="11"/>
      <color rgb="FF0070C0"/>
      <name val="Calibri"/>
      <family val="2"/>
    </font>
    <font>
      <b/>
      <sz val="13"/>
      <name val="Arial"/>
      <family val="2"/>
    </font>
    <font>
      <b/>
      <sz val="16"/>
      <name val="Calibri"/>
      <family val="2"/>
      <scheme val="minor"/>
    </font>
    <font>
      <b/>
      <sz val="14"/>
      <name val="Calibri"/>
      <family val="2"/>
      <scheme val="minor"/>
    </font>
    <font>
      <sz val="10"/>
      <name val="Calibri"/>
      <family val="2"/>
      <scheme val="minor"/>
    </font>
    <font>
      <b/>
      <sz val="15"/>
      <name val="Calibri"/>
      <family val="2"/>
      <scheme val="minor"/>
    </font>
    <font>
      <b/>
      <sz val="11"/>
      <color theme="1"/>
      <name val="Arial"/>
      <family val="2"/>
    </font>
    <font>
      <b/>
      <sz val="12"/>
      <name val="Agency FB"/>
      <family val="2"/>
    </font>
    <font>
      <b/>
      <u/>
      <sz val="11"/>
      <color theme="10"/>
      <name val="Calibri"/>
      <family val="2"/>
    </font>
    <font>
      <b/>
      <sz val="20"/>
      <color rgb="FF00B050"/>
      <name val="Algerian"/>
      <family val="5"/>
    </font>
  </fonts>
  <fills count="26">
    <fill>
      <patternFill patternType="none"/>
    </fill>
    <fill>
      <patternFill patternType="gray125"/>
    </fill>
    <fill>
      <patternFill patternType="solid">
        <fgColor theme="9" tint="-0.249977111117893"/>
        <bgColor indexed="64"/>
      </patternFill>
    </fill>
    <fill>
      <patternFill patternType="solid">
        <fgColor rgb="FF92D050"/>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9"/>
        <bgColor indexed="64"/>
      </patternFill>
    </fill>
    <fill>
      <patternFill patternType="solid">
        <fgColor theme="4" tint="0.79998168889431442"/>
        <bgColor indexed="64"/>
      </patternFill>
    </fill>
    <fill>
      <patternFill patternType="solid">
        <fgColor rgb="FF00B0F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FF00"/>
        <bgColor indexed="64"/>
      </patternFill>
    </fill>
    <fill>
      <patternFill patternType="solid">
        <fgColor theme="8"/>
        <bgColor indexed="64"/>
      </patternFill>
    </fill>
    <fill>
      <patternFill patternType="solid">
        <fgColor theme="2"/>
        <bgColor indexed="64"/>
      </patternFill>
    </fill>
    <fill>
      <patternFill patternType="solid">
        <fgColor theme="3" tint="0.59999389629810485"/>
        <bgColor indexed="64"/>
      </patternFill>
    </fill>
    <fill>
      <patternFill patternType="solid">
        <fgColor rgb="FFFFC00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6"/>
        <bgColor indexed="64"/>
      </patternFill>
    </fill>
  </fills>
  <borders count="15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dashed">
        <color indexed="64"/>
      </top>
      <bottom/>
      <diagonal/>
    </border>
    <border>
      <left style="dashed">
        <color indexed="64"/>
      </left>
      <right/>
      <top style="thin">
        <color indexed="64"/>
      </top>
      <bottom style="thin">
        <color indexed="64"/>
      </bottom>
      <diagonal/>
    </border>
    <border>
      <left style="dashed">
        <color indexed="64"/>
      </left>
      <right/>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indexed="64"/>
      </right>
      <top style="thin">
        <color indexed="64"/>
      </top>
      <bottom style="thin">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dashed">
        <color indexed="64"/>
      </left>
      <right/>
      <top style="medium">
        <color indexed="64"/>
      </top>
      <bottom style="medium">
        <color indexed="64"/>
      </bottom>
      <diagonal/>
    </border>
    <border>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thin">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thin">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diagonal/>
    </border>
    <border>
      <left style="dashed">
        <color indexed="64"/>
      </left>
      <right style="medium">
        <color indexed="64"/>
      </right>
      <top style="dashed">
        <color indexed="64"/>
      </top>
      <bottom/>
      <diagonal/>
    </border>
    <border>
      <left style="dashed">
        <color indexed="64"/>
      </left>
      <right style="medium">
        <color indexed="64"/>
      </right>
      <top style="thin">
        <color indexed="64"/>
      </top>
      <bottom style="thin">
        <color indexed="64"/>
      </bottom>
      <diagonal/>
    </border>
    <border>
      <left style="medium">
        <color indexed="64"/>
      </left>
      <right style="dashed">
        <color indexed="64"/>
      </right>
      <top style="medium">
        <color indexed="64"/>
      </top>
      <bottom style="thin">
        <color indexed="64"/>
      </bottom>
      <diagonal/>
    </border>
    <border>
      <left style="medium">
        <color indexed="64"/>
      </left>
      <right style="dashed">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diagonal/>
    </border>
    <border>
      <left style="medium">
        <color indexed="64"/>
      </left>
      <right style="dashed">
        <color indexed="64"/>
      </right>
      <top style="thin">
        <color indexed="64"/>
      </top>
      <bottom style="thin">
        <color indexed="64"/>
      </bottom>
      <diagonal/>
    </border>
    <border>
      <left/>
      <right/>
      <top style="medium">
        <color indexed="64"/>
      </top>
      <bottom style="dashed">
        <color indexed="64"/>
      </bottom>
      <diagonal/>
    </border>
    <border>
      <left style="dashed">
        <color indexed="64"/>
      </left>
      <right/>
      <top style="medium">
        <color indexed="64"/>
      </top>
      <bottom/>
      <diagonal/>
    </border>
    <border>
      <left/>
      <right/>
      <top style="dashed">
        <color indexed="64"/>
      </top>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top/>
      <bottom style="medium">
        <color indexed="64"/>
      </bottom>
      <diagonal/>
    </border>
    <border>
      <left style="dashed">
        <color indexed="64"/>
      </left>
      <right style="medium">
        <color indexed="64"/>
      </right>
      <top/>
      <bottom style="medium">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style="dashed">
        <color indexed="64"/>
      </top>
      <bottom style="medium">
        <color indexed="64"/>
      </bottom>
      <diagonal/>
    </border>
    <border>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medium">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thin">
        <color indexed="64"/>
      </bottom>
      <diagonal/>
    </border>
    <border>
      <left style="dashed">
        <color indexed="64"/>
      </left>
      <right style="medium">
        <color indexed="64"/>
      </right>
      <top style="dashed">
        <color indexed="64"/>
      </top>
      <bottom style="thin">
        <color indexed="64"/>
      </bottom>
      <diagonal/>
    </border>
    <border>
      <left style="thin">
        <color indexed="64"/>
      </left>
      <right style="dashed">
        <color indexed="64"/>
      </right>
      <top style="dashed">
        <color indexed="64"/>
      </top>
      <bottom style="medium">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thin">
        <color indexed="64"/>
      </bottom>
      <diagonal/>
    </border>
    <border>
      <left style="medium">
        <color indexed="64"/>
      </left>
      <right style="dashed">
        <color indexed="64"/>
      </right>
      <top style="thin">
        <color indexed="64"/>
      </top>
      <bottom style="dashed">
        <color indexed="64"/>
      </bottom>
      <diagonal/>
    </border>
    <border>
      <left style="medium">
        <color indexed="64"/>
      </left>
      <right style="dashed">
        <color indexed="64"/>
      </right>
      <top style="dashed">
        <color indexed="64"/>
      </top>
      <bottom style="thin">
        <color indexed="64"/>
      </bottom>
      <diagonal/>
    </border>
    <border>
      <left style="dashed">
        <color indexed="64"/>
      </left>
      <right style="dashed">
        <color indexed="64"/>
      </right>
      <top/>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bottom/>
      <diagonal/>
    </border>
    <border>
      <left style="dashed">
        <color indexed="64"/>
      </left>
      <right style="medium">
        <color indexed="64"/>
      </right>
      <top/>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diagonal/>
    </border>
    <border>
      <left style="dashed">
        <color indexed="64"/>
      </left>
      <right/>
      <top style="medium">
        <color indexed="64"/>
      </top>
      <bottom style="dashed">
        <color indexed="64"/>
      </bottom>
      <diagonal/>
    </border>
    <border>
      <left/>
      <right style="dashed">
        <color indexed="64"/>
      </right>
      <top style="medium">
        <color indexed="64"/>
      </top>
      <bottom style="dashed">
        <color indexed="64"/>
      </bottom>
      <diagonal/>
    </border>
    <border>
      <left style="medium">
        <color indexed="64"/>
      </left>
      <right style="medium">
        <color indexed="64"/>
      </right>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1647">
    <xf numFmtId="0" fontId="0" fillId="0" borderId="0" xfId="0"/>
    <xf numFmtId="0" fontId="3" fillId="0" borderId="0" xfId="0" applyFont="1" applyBorder="1" applyProtection="1">
      <protection hidden="1"/>
    </xf>
    <xf numFmtId="0" fontId="3" fillId="0" borderId="0" xfId="0" applyFont="1" applyProtection="1">
      <protection hidden="1"/>
    </xf>
    <xf numFmtId="0" fontId="6" fillId="0" borderId="0" xfId="0" applyFont="1" applyAlignment="1" applyProtection="1">
      <alignment vertical="center"/>
      <protection hidden="1"/>
    </xf>
    <xf numFmtId="0" fontId="8" fillId="0" borderId="22" xfId="0" applyFont="1" applyBorder="1" applyAlignment="1" applyProtection="1">
      <alignment vertical="center"/>
      <protection hidden="1"/>
    </xf>
    <xf numFmtId="0" fontId="3" fillId="0" borderId="0" xfId="0" applyFont="1" applyBorder="1" applyAlignment="1" applyProtection="1">
      <alignment vertical="center"/>
      <protection hidden="1"/>
    </xf>
    <xf numFmtId="0" fontId="3" fillId="4" borderId="0" xfId="0" applyFont="1" applyFill="1" applyBorder="1" applyAlignment="1" applyProtection="1">
      <alignment vertical="center"/>
      <protection hidden="1"/>
    </xf>
    <xf numFmtId="0" fontId="0" fillId="0" borderId="0" xfId="0" applyProtection="1">
      <protection hidden="1"/>
    </xf>
    <xf numFmtId="0" fontId="0" fillId="4" borderId="0" xfId="0" applyFill="1" applyProtection="1">
      <protection hidden="1"/>
    </xf>
    <xf numFmtId="0" fontId="53" fillId="13" borderId="9" xfId="0" applyFont="1" applyFill="1" applyBorder="1" applyAlignment="1" applyProtection="1">
      <alignment vertical="center" wrapText="1"/>
      <protection hidden="1"/>
    </xf>
    <xf numFmtId="0" fontId="53" fillId="13" borderId="10" xfId="0" applyFont="1" applyFill="1" applyBorder="1" applyAlignment="1" applyProtection="1">
      <alignment vertical="center" wrapText="1"/>
      <protection hidden="1"/>
    </xf>
    <xf numFmtId="0" fontId="30" fillId="0" borderId="30" xfId="0" applyFont="1" applyBorder="1" applyAlignment="1" applyProtection="1">
      <alignment horizontal="center" vertical="center"/>
      <protection hidden="1"/>
    </xf>
    <xf numFmtId="0" fontId="30" fillId="0" borderId="21" xfId="0" applyFont="1" applyBorder="1" applyAlignment="1" applyProtection="1">
      <alignment horizontal="center" vertical="center"/>
      <protection hidden="1"/>
    </xf>
    <xf numFmtId="0" fontId="53" fillId="13" borderId="10" xfId="0" applyFont="1" applyFill="1" applyBorder="1" applyAlignment="1" applyProtection="1">
      <alignment horizontal="center" vertical="center" wrapText="1"/>
      <protection hidden="1"/>
    </xf>
    <xf numFmtId="0" fontId="53" fillId="13" borderId="34" xfId="0" applyFont="1" applyFill="1" applyBorder="1" applyAlignment="1" applyProtection="1">
      <alignment vertical="center" wrapText="1"/>
      <protection hidden="1"/>
    </xf>
    <xf numFmtId="0" fontId="56" fillId="0" borderId="0" xfId="2" applyFont="1" applyBorder="1" applyAlignment="1" applyProtection="1">
      <alignment horizontal="center" vertical="center"/>
      <protection hidden="1"/>
    </xf>
    <xf numFmtId="0" fontId="30" fillId="0" borderId="33" xfId="0" applyFont="1" applyBorder="1" applyAlignment="1" applyProtection="1">
      <alignment horizontal="center" vertical="center"/>
      <protection hidden="1"/>
    </xf>
    <xf numFmtId="0" fontId="30" fillId="0" borderId="0" xfId="0" applyFont="1" applyAlignment="1" applyProtection="1">
      <alignment vertical="center"/>
      <protection hidden="1"/>
    </xf>
    <xf numFmtId="0" fontId="30" fillId="0" borderId="36" xfId="0" applyFont="1" applyBorder="1" applyAlignment="1" applyProtection="1">
      <alignment vertical="center"/>
      <protection hidden="1"/>
    </xf>
    <xf numFmtId="0" fontId="30" fillId="0" borderId="37" xfId="0" applyFont="1" applyBorder="1" applyAlignment="1" applyProtection="1">
      <alignment vertical="center"/>
      <protection hidden="1"/>
    </xf>
    <xf numFmtId="0" fontId="66" fillId="0" borderId="7" xfId="0" applyFont="1" applyBorder="1" applyAlignment="1" applyProtection="1">
      <alignment vertical="center"/>
      <protection hidden="1"/>
    </xf>
    <xf numFmtId="0" fontId="30" fillId="0" borderId="0" xfId="0" applyFont="1" applyBorder="1" applyAlignment="1" applyProtection="1">
      <alignment vertical="center"/>
      <protection hidden="1"/>
    </xf>
    <xf numFmtId="0" fontId="30" fillId="0" borderId="8" xfId="0" applyFont="1" applyBorder="1" applyAlignment="1" applyProtection="1">
      <alignment vertical="center"/>
      <protection hidden="1"/>
    </xf>
    <xf numFmtId="166" fontId="70" fillId="0" borderId="50" xfId="0" applyNumberFormat="1" applyFont="1" applyBorder="1" applyAlignment="1" applyProtection="1">
      <alignment horizontal="center" vertical="center"/>
      <protection hidden="1"/>
    </xf>
    <xf numFmtId="166" fontId="70" fillId="0" borderId="40" xfId="0" applyNumberFormat="1" applyFont="1" applyBorder="1" applyAlignment="1" applyProtection="1">
      <alignment horizontal="center" vertical="center"/>
      <protection hidden="1"/>
    </xf>
    <xf numFmtId="166" fontId="70" fillId="0" borderId="59" xfId="0" applyNumberFormat="1" applyFont="1" applyBorder="1" applyAlignment="1" applyProtection="1">
      <alignment horizontal="center" vertical="center"/>
      <protection hidden="1"/>
    </xf>
    <xf numFmtId="0" fontId="36" fillId="0" borderId="22" xfId="0" applyFont="1" applyBorder="1" applyAlignment="1" applyProtection="1">
      <alignment horizontal="center" vertical="center" wrapText="1"/>
      <protection hidden="1"/>
    </xf>
    <xf numFmtId="0" fontId="0" fillId="0" borderId="58" xfId="0" applyFont="1" applyBorder="1" applyAlignment="1" applyProtection="1">
      <alignment horizontal="center" vertical="center"/>
      <protection hidden="1"/>
    </xf>
    <xf numFmtId="166" fontId="0" fillId="0" borderId="48" xfId="0" applyNumberFormat="1" applyFont="1" applyBorder="1" applyAlignment="1" applyProtection="1">
      <alignment horizontal="center" vertical="center"/>
      <protection hidden="1"/>
    </xf>
    <xf numFmtId="0" fontId="36" fillId="0" borderId="48" xfId="0" applyFont="1" applyBorder="1" applyAlignment="1" applyProtection="1">
      <alignment horizontal="center" vertical="center"/>
      <protection hidden="1"/>
    </xf>
    <xf numFmtId="0" fontId="0" fillId="0" borderId="71" xfId="0" applyFont="1" applyBorder="1" applyAlignment="1" applyProtection="1">
      <alignment horizontal="center" vertical="center"/>
      <protection hidden="1"/>
    </xf>
    <xf numFmtId="0" fontId="0" fillId="0" borderId="18" xfId="0" applyFont="1" applyBorder="1" applyAlignment="1" applyProtection="1">
      <alignment horizontal="center" vertical="center"/>
      <protection hidden="1"/>
    </xf>
    <xf numFmtId="0" fontId="0" fillId="0" borderId="46" xfId="0" applyFont="1" applyBorder="1" applyAlignment="1" applyProtection="1">
      <alignment vertical="center"/>
      <protection hidden="1"/>
    </xf>
    <xf numFmtId="0" fontId="0" fillId="0" borderId="56" xfId="0" applyFont="1" applyBorder="1" applyAlignment="1" applyProtection="1">
      <alignment vertical="center"/>
      <protection hidden="1"/>
    </xf>
    <xf numFmtId="0" fontId="0" fillId="0" borderId="36" xfId="0" applyFont="1" applyBorder="1" applyAlignment="1" applyProtection="1">
      <alignment vertical="center"/>
      <protection hidden="1"/>
    </xf>
    <xf numFmtId="0" fontId="0" fillId="0" borderId="37" xfId="0" applyFont="1" applyBorder="1" applyAlignment="1" applyProtection="1">
      <alignment vertical="center"/>
      <protection hidden="1"/>
    </xf>
    <xf numFmtId="0" fontId="37" fillId="0" borderId="33" xfId="0" applyFont="1" applyBorder="1" applyAlignment="1" applyProtection="1">
      <alignment horizontal="center" vertical="center"/>
      <protection hidden="1"/>
    </xf>
    <xf numFmtId="0" fontId="37" fillId="0" borderId="21" xfId="0" applyFont="1" applyBorder="1" applyAlignment="1" applyProtection="1">
      <alignment horizontal="center" vertical="center"/>
      <protection hidden="1"/>
    </xf>
    <xf numFmtId="0" fontId="22" fillId="0" borderId="0" xfId="0" applyFont="1" applyAlignment="1" applyProtection="1">
      <alignment vertical="center"/>
      <protection hidden="1"/>
    </xf>
    <xf numFmtId="0" fontId="72" fillId="0" borderId="0" xfId="0" applyFont="1" applyAlignment="1" applyProtection="1">
      <alignment vertical="center"/>
      <protection hidden="1"/>
    </xf>
    <xf numFmtId="0" fontId="35" fillId="4" borderId="9" xfId="0" applyFont="1" applyFill="1" applyBorder="1" applyAlignment="1" applyProtection="1">
      <alignment horizontal="center" vertical="center"/>
      <protection hidden="1"/>
    </xf>
    <xf numFmtId="0" fontId="35" fillId="4" borderId="10" xfId="0" applyFont="1" applyFill="1" applyBorder="1" applyAlignment="1" applyProtection="1">
      <alignment horizontal="center" vertical="center"/>
      <protection hidden="1"/>
    </xf>
    <xf numFmtId="0" fontId="35" fillId="4" borderId="34" xfId="0" applyFont="1" applyFill="1" applyBorder="1" applyAlignment="1" applyProtection="1">
      <alignment horizontal="center" vertical="center"/>
      <protection hidden="1"/>
    </xf>
    <xf numFmtId="0" fontId="0" fillId="0" borderId="0" xfId="0" applyFont="1" applyAlignment="1" applyProtection="1">
      <alignment vertical="center"/>
      <protection hidden="1"/>
    </xf>
    <xf numFmtId="0" fontId="0" fillId="0" borderId="22" xfId="0" applyFont="1" applyBorder="1" applyAlignment="1" applyProtection="1">
      <alignment vertical="center"/>
      <protection hidden="1"/>
    </xf>
    <xf numFmtId="0" fontId="28" fillId="0" borderId="20" xfId="0" applyFont="1" applyBorder="1" applyAlignment="1" applyProtection="1">
      <alignment vertical="center"/>
      <protection hidden="1"/>
    </xf>
    <xf numFmtId="0" fontId="28" fillId="0" borderId="23" xfId="0" applyFont="1" applyBorder="1" applyAlignment="1" applyProtection="1">
      <alignment vertical="center"/>
      <protection hidden="1"/>
    </xf>
    <xf numFmtId="0" fontId="0" fillId="0" borderId="45" xfId="0" applyFont="1" applyBorder="1" applyAlignment="1" applyProtection="1">
      <alignment vertical="center"/>
      <protection hidden="1"/>
    </xf>
    <xf numFmtId="0" fontId="29" fillId="0" borderId="22" xfId="0" applyFont="1" applyBorder="1" applyAlignment="1" applyProtection="1">
      <alignment vertical="center"/>
      <protection hidden="1"/>
    </xf>
    <xf numFmtId="0" fontId="0" fillId="0" borderId="44" xfId="0" applyFont="1" applyBorder="1" applyAlignment="1" applyProtection="1">
      <alignment vertical="center"/>
      <protection hidden="1"/>
    </xf>
    <xf numFmtId="0" fontId="0" fillId="0" borderId="0" xfId="0" applyFont="1" applyBorder="1" applyAlignment="1" applyProtection="1">
      <alignment vertical="center"/>
      <protection hidden="1"/>
    </xf>
    <xf numFmtId="0" fontId="41" fillId="0" borderId="0" xfId="0" applyFont="1" applyBorder="1" applyAlignment="1" applyProtection="1">
      <alignment horizontal="center" vertical="center" wrapText="1"/>
      <protection hidden="1"/>
    </xf>
    <xf numFmtId="0" fontId="0" fillId="0" borderId="0" xfId="0" applyBorder="1"/>
    <xf numFmtId="0" fontId="0" fillId="0" borderId="7" xfId="0" applyBorder="1"/>
    <xf numFmtId="0" fontId="0" fillId="0" borderId="8" xfId="0" applyBorder="1"/>
    <xf numFmtId="0" fontId="0" fillId="0" borderId="35" xfId="0" applyBorder="1"/>
    <xf numFmtId="0" fontId="0" fillId="0" borderId="37" xfId="0" applyBorder="1"/>
    <xf numFmtId="0" fontId="0" fillId="0" borderId="22" xfId="0" applyBorder="1"/>
    <xf numFmtId="0" fontId="0" fillId="0" borderId="71" xfId="0" applyBorder="1"/>
    <xf numFmtId="0" fontId="0" fillId="0" borderId="72" xfId="0" applyBorder="1"/>
    <xf numFmtId="0" fontId="0" fillId="0" borderId="73" xfId="0" applyBorder="1"/>
    <xf numFmtId="0" fontId="0" fillId="0" borderId="18" xfId="0" applyBorder="1"/>
    <xf numFmtId="0" fontId="0" fillId="0" borderId="46" xfId="0" applyBorder="1"/>
    <xf numFmtId="0" fontId="0" fillId="0" borderId="57" xfId="0" applyBorder="1"/>
    <xf numFmtId="0" fontId="45" fillId="0" borderId="9" xfId="0" applyFont="1" applyBorder="1" applyAlignment="1">
      <alignment horizontal="center" vertical="center"/>
    </xf>
    <xf numFmtId="0" fontId="0" fillId="0" borderId="47" xfId="0" applyBorder="1" applyAlignment="1">
      <alignment vertical="center"/>
    </xf>
    <xf numFmtId="0" fontId="0" fillId="0" borderId="73" xfId="0" applyBorder="1" applyAlignment="1">
      <alignment vertical="center"/>
    </xf>
    <xf numFmtId="0" fontId="0" fillId="0" borderId="18" xfId="0" applyBorder="1" applyAlignment="1">
      <alignment vertical="center"/>
    </xf>
    <xf numFmtId="0" fontId="0" fillId="0" borderId="22" xfId="0" applyBorder="1" applyAlignment="1">
      <alignment vertical="center"/>
    </xf>
    <xf numFmtId="0" fontId="0" fillId="0" borderId="22" xfId="0" applyBorder="1" applyAlignment="1">
      <alignment horizontal="center" vertical="center"/>
    </xf>
    <xf numFmtId="0" fontId="0" fillId="0" borderId="46" xfId="0" applyBorder="1" applyAlignment="1">
      <alignment vertical="center"/>
    </xf>
    <xf numFmtId="0" fontId="0" fillId="0" borderId="57" xfId="0" applyBorder="1" applyAlignment="1">
      <alignment vertical="center"/>
    </xf>
    <xf numFmtId="0" fontId="45" fillId="0" borderId="65" xfId="0" applyFont="1" applyBorder="1" applyAlignment="1">
      <alignment horizontal="center" vertical="center"/>
    </xf>
    <xf numFmtId="0" fontId="0" fillId="0" borderId="36" xfId="0" applyBorder="1"/>
    <xf numFmtId="0" fontId="0" fillId="0" borderId="72" xfId="0" applyBorder="1" applyAlignment="1">
      <alignment horizontal="center" vertical="center"/>
    </xf>
    <xf numFmtId="0" fontId="0" fillId="0" borderId="18" xfId="0" applyFill="1" applyBorder="1" applyAlignment="1">
      <alignment vertical="center"/>
    </xf>
    <xf numFmtId="0" fontId="0" fillId="0" borderId="57" xfId="0" applyFill="1" applyBorder="1" applyAlignment="1">
      <alignment vertical="center"/>
    </xf>
    <xf numFmtId="0" fontId="0" fillId="0" borderId="58" xfId="0" applyBorder="1"/>
    <xf numFmtId="38" fontId="0" fillId="5" borderId="22" xfId="0" applyNumberFormat="1" applyFill="1" applyBorder="1" applyAlignment="1">
      <alignment vertical="center"/>
    </xf>
    <xf numFmtId="0" fontId="0" fillId="5" borderId="22" xfId="0" applyFill="1" applyBorder="1" applyAlignment="1">
      <alignment vertical="center"/>
    </xf>
    <xf numFmtId="38" fontId="0" fillId="5" borderId="8" xfId="0" applyNumberFormat="1" applyFill="1" applyBorder="1"/>
    <xf numFmtId="0" fontId="93" fillId="0" borderId="6" xfId="0" applyFont="1" applyBorder="1" applyAlignment="1">
      <alignment vertical="center"/>
    </xf>
    <xf numFmtId="0" fontId="93" fillId="0" borderId="9" xfId="0" applyFont="1" applyBorder="1"/>
    <xf numFmtId="0" fontId="93" fillId="0" borderId="9" xfId="0" applyFont="1" applyBorder="1" applyAlignment="1">
      <alignment vertical="center"/>
    </xf>
    <xf numFmtId="0" fontId="0" fillId="0" borderId="5" xfId="0" applyBorder="1"/>
    <xf numFmtId="0" fontId="0" fillId="5" borderId="6" xfId="0" applyFill="1" applyBorder="1"/>
    <xf numFmtId="0" fontId="0" fillId="5" borderId="49" xfId="0" applyFill="1" applyBorder="1" applyAlignment="1">
      <alignment horizontal="center" vertical="center"/>
    </xf>
    <xf numFmtId="0" fontId="0" fillId="5" borderId="73" xfId="0" applyFill="1" applyBorder="1"/>
    <xf numFmtId="0" fontId="93" fillId="0" borderId="6" xfId="0" applyFont="1" applyBorder="1"/>
    <xf numFmtId="38" fontId="42" fillId="0" borderId="22" xfId="0" applyNumberFormat="1" applyFont="1" applyBorder="1" applyAlignment="1">
      <alignment vertical="center"/>
    </xf>
    <xf numFmtId="0" fontId="42" fillId="0" borderId="53" xfId="0" applyFont="1" applyBorder="1" applyAlignment="1">
      <alignment vertical="center"/>
    </xf>
    <xf numFmtId="0" fontId="0" fillId="0" borderId="4" xfId="0" applyBorder="1"/>
    <xf numFmtId="38" fontId="0" fillId="5" borderId="6" xfId="0" applyNumberFormat="1" applyFill="1" applyBorder="1"/>
    <xf numFmtId="0" fontId="93" fillId="0" borderId="3" xfId="0" applyFont="1" applyBorder="1" applyAlignment="1">
      <alignment vertical="center"/>
    </xf>
    <xf numFmtId="0" fontId="0" fillId="5" borderId="72" xfId="0" applyFill="1" applyBorder="1"/>
    <xf numFmtId="0" fontId="0" fillId="0" borderId="21" xfId="0" applyBorder="1"/>
    <xf numFmtId="0" fontId="0" fillId="0" borderId="45" xfId="0" applyBorder="1"/>
    <xf numFmtId="38" fontId="0" fillId="5" borderId="58" xfId="0" applyNumberFormat="1" applyFill="1" applyBorder="1"/>
    <xf numFmtId="0" fontId="44" fillId="0" borderId="0" xfId="0" applyFont="1"/>
    <xf numFmtId="38" fontId="0" fillId="5" borderId="22" xfId="0" applyNumberFormat="1" applyFill="1" applyBorder="1" applyAlignment="1">
      <alignment horizontal="center" vertical="center"/>
    </xf>
    <xf numFmtId="0" fontId="30" fillId="0" borderId="22" xfId="0" applyFont="1" applyBorder="1"/>
    <xf numFmtId="0" fontId="44" fillId="0" borderId="22" xfId="0" applyFont="1" applyBorder="1" applyAlignment="1">
      <alignment horizontal="center"/>
    </xf>
    <xf numFmtId="0" fontId="44" fillId="0" borderId="22" xfId="0" applyFont="1" applyBorder="1"/>
    <xf numFmtId="0" fontId="27" fillId="0" borderId="46" xfId="0" applyFont="1" applyBorder="1"/>
    <xf numFmtId="38" fontId="0" fillId="5" borderId="46" xfId="0" applyNumberFormat="1" applyFill="1" applyBorder="1"/>
    <xf numFmtId="0" fontId="30" fillId="0" borderId="58" xfId="0" applyFont="1" applyBorder="1"/>
    <xf numFmtId="0" fontId="44" fillId="0" borderId="53" xfId="0" applyFont="1" applyBorder="1"/>
    <xf numFmtId="38" fontId="0" fillId="5" borderId="72" xfId="0" applyNumberFormat="1" applyFill="1" applyBorder="1"/>
    <xf numFmtId="0" fontId="44" fillId="0" borderId="46" xfId="0" applyFont="1" applyBorder="1"/>
    <xf numFmtId="38" fontId="42" fillId="0" borderId="45" xfId="0" applyNumberFormat="1" applyFont="1" applyBorder="1" applyAlignment="1">
      <alignment vertical="center"/>
    </xf>
    <xf numFmtId="0" fontId="0" fillId="0" borderId="45" xfId="0" applyBorder="1" applyAlignment="1">
      <alignment vertical="center"/>
    </xf>
    <xf numFmtId="0" fontId="42" fillId="0" borderId="45" xfId="0" applyFont="1" applyBorder="1" applyAlignment="1">
      <alignment vertical="center"/>
    </xf>
    <xf numFmtId="0" fontId="0" fillId="0" borderId="45" xfId="0" applyBorder="1" applyAlignment="1">
      <alignment horizontal="center" vertical="center"/>
    </xf>
    <xf numFmtId="38" fontId="93" fillId="0" borderId="65" xfId="0" applyNumberFormat="1" applyFont="1" applyBorder="1" applyAlignment="1">
      <alignment vertical="center"/>
    </xf>
    <xf numFmtId="0" fontId="0" fillId="0" borderId="0" xfId="0" applyAlignment="1">
      <alignment vertical="center"/>
    </xf>
    <xf numFmtId="0" fontId="93" fillId="0" borderId="3" xfId="0" applyFont="1" applyBorder="1"/>
    <xf numFmtId="38" fontId="93" fillId="0" borderId="9" xfId="0" applyNumberFormat="1" applyFont="1" applyBorder="1" applyAlignment="1">
      <alignment vertical="center"/>
    </xf>
    <xf numFmtId="38" fontId="0" fillId="5" borderId="22" xfId="0" applyNumberFormat="1" applyFill="1" applyBorder="1"/>
    <xf numFmtId="0" fontId="42" fillId="0" borderId="22" xfId="0" applyFont="1" applyBorder="1"/>
    <xf numFmtId="0" fontId="0" fillId="0" borderId="19" xfId="0" applyBorder="1"/>
    <xf numFmtId="0" fontId="0" fillId="0" borderId="49" xfId="0" applyBorder="1"/>
    <xf numFmtId="0" fontId="0" fillId="0" borderId="55" xfId="0" applyBorder="1"/>
    <xf numFmtId="0" fontId="42" fillId="0" borderId="58" xfId="0" applyFont="1" applyBorder="1"/>
    <xf numFmtId="0" fontId="0" fillId="0" borderId="53" xfId="0" applyBorder="1"/>
    <xf numFmtId="38" fontId="0" fillId="5" borderId="49" xfId="0" applyNumberFormat="1" applyFill="1" applyBorder="1"/>
    <xf numFmtId="0" fontId="42" fillId="0" borderId="19" xfId="0" applyFont="1" applyBorder="1"/>
    <xf numFmtId="0" fontId="42" fillId="0" borderId="43" xfId="0" applyFont="1" applyBorder="1"/>
    <xf numFmtId="0" fontId="0" fillId="0" borderId="63" xfId="0" applyBorder="1"/>
    <xf numFmtId="38" fontId="0" fillId="5" borderId="64" xfId="0" applyNumberFormat="1" applyFill="1" applyBorder="1"/>
    <xf numFmtId="0" fontId="0" fillId="0" borderId="64" xfId="0" applyBorder="1"/>
    <xf numFmtId="0" fontId="0" fillId="0" borderId="52" xfId="0" applyBorder="1"/>
    <xf numFmtId="0" fontId="95" fillId="0" borderId="22" xfId="0" applyFont="1" applyBorder="1"/>
    <xf numFmtId="0" fontId="95" fillId="0" borderId="58" xfId="0" applyFont="1" applyBorder="1"/>
    <xf numFmtId="0" fontId="42" fillId="0" borderId="53" xfId="0" applyFont="1" applyBorder="1"/>
    <xf numFmtId="0" fontId="0" fillId="0" borderId="58" xfId="0" applyBorder="1" applyAlignment="1"/>
    <xf numFmtId="0" fontId="0" fillId="0" borderId="57" xfId="0" applyBorder="1" applyAlignment="1">
      <alignment horizontal="center"/>
    </xf>
    <xf numFmtId="0" fontId="0" fillId="0" borderId="22" xfId="0" applyBorder="1" applyAlignment="1">
      <alignment horizontal="center"/>
    </xf>
    <xf numFmtId="0" fontId="28" fillId="0" borderId="58" xfId="0" applyFont="1" applyBorder="1"/>
    <xf numFmtId="0" fontId="95" fillId="0" borderId="53" xfId="0" applyFont="1" applyBorder="1"/>
    <xf numFmtId="0" fontId="0" fillId="5" borderId="68" xfId="0" applyFill="1" applyBorder="1"/>
    <xf numFmtId="0" fontId="28" fillId="0" borderId="22" xfId="0" applyFont="1" applyBorder="1"/>
    <xf numFmtId="0" fontId="93" fillId="0" borderId="22" xfId="0" applyFont="1" applyBorder="1"/>
    <xf numFmtId="0" fontId="28" fillId="0" borderId="71" xfId="0" applyFont="1" applyBorder="1"/>
    <xf numFmtId="0" fontId="93" fillId="0" borderId="72" xfId="0" applyFont="1" applyBorder="1"/>
    <xf numFmtId="0" fontId="28" fillId="0" borderId="72" xfId="0" applyFont="1" applyBorder="1"/>
    <xf numFmtId="0" fontId="0" fillId="5" borderId="72" xfId="0" applyFill="1" applyBorder="1" applyAlignment="1">
      <alignment horizontal="center" vertical="center"/>
    </xf>
    <xf numFmtId="0" fontId="28" fillId="0" borderId="18" xfId="0" applyFont="1" applyBorder="1"/>
    <xf numFmtId="0" fontId="93" fillId="0" borderId="58" xfId="0" applyFont="1" applyBorder="1"/>
    <xf numFmtId="0" fontId="0" fillId="5" borderId="58" xfId="0" applyFill="1" applyBorder="1"/>
    <xf numFmtId="0" fontId="0" fillId="5" borderId="53" xfId="0" applyFill="1" applyBorder="1"/>
    <xf numFmtId="0" fontId="0" fillId="5" borderId="45" xfId="0" applyFill="1" applyBorder="1"/>
    <xf numFmtId="38" fontId="93" fillId="0" borderId="1" xfId="0" applyNumberFormat="1" applyFont="1" applyBorder="1" applyAlignment="1">
      <alignment vertical="center"/>
    </xf>
    <xf numFmtId="0" fontId="0" fillId="0" borderId="48" xfId="0" applyBorder="1"/>
    <xf numFmtId="38" fontId="0" fillId="5" borderId="55" xfId="0" applyNumberFormat="1" applyFill="1" applyBorder="1"/>
    <xf numFmtId="0" fontId="28" fillId="0" borderId="57" xfId="0" applyFont="1" applyBorder="1"/>
    <xf numFmtId="0" fontId="42" fillId="0" borderId="46" xfId="0" applyFont="1" applyBorder="1"/>
    <xf numFmtId="38" fontId="0" fillId="0" borderId="46" xfId="0" applyNumberFormat="1" applyBorder="1"/>
    <xf numFmtId="0" fontId="0" fillId="0" borderId="32" xfId="0" applyBorder="1"/>
    <xf numFmtId="0" fontId="0" fillId="0" borderId="43" xfId="0" applyBorder="1"/>
    <xf numFmtId="0" fontId="96" fillId="0" borderId="0" xfId="0" applyFont="1" applyAlignment="1">
      <alignment vertical="center"/>
    </xf>
    <xf numFmtId="38" fontId="0" fillId="5" borderId="68" xfId="0" applyNumberFormat="1" applyFill="1" applyBorder="1"/>
    <xf numFmtId="0" fontId="0" fillId="0" borderId="72" xfId="0" applyBorder="1" applyAlignment="1"/>
    <xf numFmtId="0" fontId="0" fillId="0" borderId="73" xfId="0" applyBorder="1" applyAlignment="1">
      <alignment horizontal="center" vertical="center"/>
    </xf>
    <xf numFmtId="0" fontId="0" fillId="0" borderId="46" xfId="0" applyBorder="1" applyAlignment="1">
      <alignment horizontal="center" vertical="center"/>
    </xf>
    <xf numFmtId="0" fontId="0" fillId="0" borderId="18" xfId="0" applyBorder="1" applyAlignment="1">
      <alignment horizontal="center"/>
    </xf>
    <xf numFmtId="0" fontId="0" fillId="0" borderId="0" xfId="0" applyAlignment="1">
      <alignment horizontal="center" vertical="center"/>
    </xf>
    <xf numFmtId="0" fontId="0" fillId="0" borderId="0" xfId="0" applyBorder="1" applyAlignment="1">
      <alignment horizontal="center"/>
    </xf>
    <xf numFmtId="38" fontId="42" fillId="0" borderId="72" xfId="0" applyNumberFormat="1" applyFont="1" applyBorder="1"/>
    <xf numFmtId="0" fontId="28" fillId="0" borderId="65" xfId="0" applyFont="1" applyBorder="1" applyAlignment="1">
      <alignment horizontal="center" vertical="center"/>
    </xf>
    <xf numFmtId="0" fontId="88" fillId="0" borderId="22" xfId="0" applyFont="1" applyBorder="1"/>
    <xf numFmtId="0" fontId="88" fillId="0" borderId="19" xfId="0" applyFont="1" applyBorder="1"/>
    <xf numFmtId="0" fontId="0" fillId="0" borderId="58" xfId="0" applyBorder="1" applyAlignment="1">
      <alignment horizontal="center"/>
    </xf>
    <xf numFmtId="0" fontId="88" fillId="0" borderId="43" xfId="0" applyFont="1" applyBorder="1"/>
    <xf numFmtId="0" fontId="88" fillId="0" borderId="58" xfId="0" applyFont="1" applyBorder="1"/>
    <xf numFmtId="0" fontId="42" fillId="0" borderId="22" xfId="0" applyFont="1" applyBorder="1" applyAlignment="1"/>
    <xf numFmtId="38" fontId="42" fillId="0" borderId="22" xfId="0" applyNumberFormat="1" applyFont="1" applyBorder="1"/>
    <xf numFmtId="0" fontId="98" fillId="0" borderId="46" xfId="0" applyFont="1" applyBorder="1"/>
    <xf numFmtId="0" fontId="98" fillId="0" borderId="53" xfId="0" applyFont="1" applyBorder="1"/>
    <xf numFmtId="0" fontId="98" fillId="0" borderId="19" xfId="0" applyFont="1" applyBorder="1"/>
    <xf numFmtId="0" fontId="98" fillId="0" borderId="22" xfId="0" applyFont="1" applyBorder="1"/>
    <xf numFmtId="38" fontId="97" fillId="0" borderId="65" xfId="0" applyNumberFormat="1" applyFont="1" applyBorder="1" applyAlignment="1">
      <alignment vertical="center"/>
    </xf>
    <xf numFmtId="0" fontId="35" fillId="5" borderId="3" xfId="0" applyFont="1" applyFill="1" applyBorder="1"/>
    <xf numFmtId="0" fontId="35" fillId="5" borderId="46" xfId="0" applyFont="1" applyFill="1" applyBorder="1" applyAlignment="1">
      <alignment horizontal="center" vertical="center"/>
    </xf>
    <xf numFmtId="38" fontId="28" fillId="5" borderId="49" xfId="0" applyNumberFormat="1" applyFont="1" applyFill="1" applyBorder="1"/>
    <xf numFmtId="0" fontId="28" fillId="5" borderId="72" xfId="0" applyFont="1" applyFill="1" applyBorder="1"/>
    <xf numFmtId="38" fontId="94" fillId="0" borderId="22" xfId="0" applyNumberFormat="1" applyFont="1" applyBorder="1"/>
    <xf numFmtId="0" fontId="100" fillId="0" borderId="22" xfId="0" applyFont="1" applyBorder="1"/>
    <xf numFmtId="38" fontId="94" fillId="0" borderId="72" xfId="0" applyNumberFormat="1" applyFont="1" applyBorder="1"/>
    <xf numFmtId="38" fontId="94" fillId="0" borderId="58" xfId="0" applyNumberFormat="1" applyFont="1" applyBorder="1"/>
    <xf numFmtId="0" fontId="94" fillId="0" borderId="65" xfId="0" applyFont="1" applyBorder="1" applyAlignment="1"/>
    <xf numFmtId="38" fontId="0" fillId="12" borderId="22" xfId="0" applyNumberFormat="1" applyFill="1" applyBorder="1"/>
    <xf numFmtId="0" fontId="0" fillId="12" borderId="22" xfId="0" applyFill="1" applyBorder="1"/>
    <xf numFmtId="0" fontId="101" fillId="0" borderId="65" xfId="0" applyFont="1" applyBorder="1" applyAlignment="1">
      <alignment vertical="center"/>
    </xf>
    <xf numFmtId="0" fontId="97" fillId="0" borderId="73" xfId="0" applyFont="1" applyBorder="1" applyAlignment="1"/>
    <xf numFmtId="0" fontId="0" fillId="12" borderId="46" xfId="0" applyFill="1" applyBorder="1"/>
    <xf numFmtId="0" fontId="102" fillId="0" borderId="72" xfId="0" applyFont="1" applyBorder="1" applyAlignment="1">
      <alignment horizontal="right" vertical="center"/>
    </xf>
    <xf numFmtId="0" fontId="0" fillId="12" borderId="46" xfId="0" applyFill="1" applyBorder="1" applyAlignment="1">
      <alignment horizontal="center"/>
    </xf>
    <xf numFmtId="0" fontId="0" fillId="12" borderId="64" xfId="0" applyFill="1" applyBorder="1"/>
    <xf numFmtId="0" fontId="102" fillId="0" borderId="64" xfId="0" applyFont="1" applyBorder="1"/>
    <xf numFmtId="0" fontId="0" fillId="0" borderId="65" xfId="0" applyBorder="1" applyAlignment="1"/>
    <xf numFmtId="165" fontId="0" fillId="12" borderId="22" xfId="0" applyNumberFormat="1" applyFill="1" applyBorder="1"/>
    <xf numFmtId="165" fontId="42" fillId="0" borderId="22" xfId="0" applyNumberFormat="1" applyFont="1" applyBorder="1"/>
    <xf numFmtId="165" fontId="0" fillId="12" borderId="72" xfId="0" applyNumberFormat="1" applyFill="1" applyBorder="1"/>
    <xf numFmtId="0" fontId="0" fillId="12" borderId="73" xfId="0" applyFill="1" applyBorder="1"/>
    <xf numFmtId="0" fontId="102" fillId="0" borderId="58" xfId="0" applyFont="1" applyBorder="1"/>
    <xf numFmtId="0" fontId="0" fillId="0" borderId="22" xfId="0" applyBorder="1" applyAlignment="1"/>
    <xf numFmtId="0" fontId="4" fillId="6" borderId="65" xfId="0" applyFont="1" applyFill="1" applyBorder="1" applyAlignment="1" applyProtection="1">
      <alignment horizontal="left" vertical="center"/>
      <protection hidden="1"/>
    </xf>
    <xf numFmtId="0" fontId="12" fillId="6" borderId="65" xfId="0" applyFont="1" applyFill="1" applyBorder="1" applyAlignment="1" applyProtection="1">
      <alignment vertical="center"/>
      <protection hidden="1"/>
    </xf>
    <xf numFmtId="0" fontId="4" fillId="6" borderId="65" xfId="0" applyFont="1" applyFill="1" applyBorder="1" applyAlignment="1" applyProtection="1">
      <alignment vertical="center"/>
      <protection hidden="1"/>
    </xf>
    <xf numFmtId="164" fontId="105" fillId="0" borderId="6" xfId="0" applyNumberFormat="1" applyFont="1" applyFill="1" applyBorder="1" applyAlignment="1" applyProtection="1">
      <alignment horizontal="center" vertical="center"/>
      <protection hidden="1"/>
    </xf>
    <xf numFmtId="0" fontId="22" fillId="0" borderId="0" xfId="0" applyFont="1" applyProtection="1">
      <protection hidden="1"/>
    </xf>
    <xf numFmtId="0" fontId="3" fillId="0" borderId="0" xfId="0" applyFont="1" applyBorder="1" applyAlignment="1" applyProtection="1">
      <protection hidden="1"/>
    </xf>
    <xf numFmtId="0" fontId="19" fillId="0" borderId="7" xfId="0" applyFont="1" applyBorder="1" applyAlignment="1" applyProtection="1">
      <alignment vertical="center" wrapText="1"/>
      <protection hidden="1"/>
    </xf>
    <xf numFmtId="0" fontId="19" fillId="0" borderId="0" xfId="0" applyFont="1" applyBorder="1" applyAlignment="1" applyProtection="1">
      <alignment vertical="center" wrapText="1"/>
      <protection hidden="1"/>
    </xf>
    <xf numFmtId="0" fontId="22" fillId="4" borderId="0" xfId="0" applyFont="1" applyFill="1" applyProtection="1">
      <protection hidden="1"/>
    </xf>
    <xf numFmtId="0" fontId="22" fillId="4" borderId="0" xfId="0" applyFont="1" applyFill="1" applyAlignment="1" applyProtection="1">
      <protection hidden="1"/>
    </xf>
    <xf numFmtId="0" fontId="3" fillId="4" borderId="0" xfId="0" applyFont="1" applyFill="1" applyProtection="1">
      <protection hidden="1"/>
    </xf>
    <xf numFmtId="0" fontId="19" fillId="4" borderId="7" xfId="0" applyFont="1" applyFill="1" applyBorder="1" applyAlignment="1" applyProtection="1">
      <alignment vertical="center" wrapText="1"/>
      <protection hidden="1"/>
    </xf>
    <xf numFmtId="0" fontId="19" fillId="4" borderId="0" xfId="0" applyFont="1" applyFill="1" applyBorder="1" applyAlignment="1" applyProtection="1">
      <alignment vertical="center" wrapText="1"/>
      <protection hidden="1"/>
    </xf>
    <xf numFmtId="0" fontId="3" fillId="4" borderId="0" xfId="0" applyFont="1" applyFill="1" applyBorder="1" applyAlignment="1" applyProtection="1">
      <protection hidden="1"/>
    </xf>
    <xf numFmtId="0" fontId="0" fillId="0" borderId="0" xfId="0" applyNumberFormat="1"/>
    <xf numFmtId="0" fontId="5" fillId="4" borderId="0" xfId="0" applyFont="1" applyFill="1" applyBorder="1" applyAlignment="1" applyProtection="1">
      <alignment vertical="center"/>
      <protection hidden="1"/>
    </xf>
    <xf numFmtId="0" fontId="24" fillId="4" borderId="0" xfId="0" applyFont="1" applyFill="1" applyBorder="1" applyAlignment="1" applyProtection="1">
      <alignment horizontal="center" vertical="center" wrapText="1"/>
      <protection hidden="1"/>
    </xf>
    <xf numFmtId="0" fontId="24" fillId="4" borderId="0" xfId="0" applyFont="1" applyFill="1" applyBorder="1" applyAlignment="1" applyProtection="1">
      <alignment vertical="center" wrapText="1"/>
      <protection hidden="1"/>
    </xf>
    <xf numFmtId="0" fontId="0" fillId="4" borderId="0" xfId="0" applyFont="1" applyFill="1" applyAlignment="1" applyProtection="1">
      <alignment vertical="center"/>
      <protection hidden="1"/>
    </xf>
    <xf numFmtId="0" fontId="6" fillId="4" borderId="0" xfId="0" applyFont="1" applyFill="1" applyAlignment="1" applyProtection="1">
      <alignment vertical="center"/>
      <protection hidden="1"/>
    </xf>
    <xf numFmtId="0" fontId="25" fillId="4" borderId="0" xfId="0" applyFont="1" applyFill="1" applyAlignment="1" applyProtection="1">
      <alignment vertical="center"/>
      <protection hidden="1"/>
    </xf>
    <xf numFmtId="0" fontId="22" fillId="4" borderId="0" xfId="0" applyFont="1" applyFill="1" applyAlignment="1" applyProtection="1">
      <alignment vertical="center"/>
      <protection hidden="1"/>
    </xf>
    <xf numFmtId="0" fontId="72" fillId="4" borderId="0" xfId="0" applyFont="1" applyFill="1" applyAlignment="1" applyProtection="1">
      <alignment vertical="center"/>
      <protection hidden="1"/>
    </xf>
    <xf numFmtId="0" fontId="82" fillId="4" borderId="0" xfId="0" applyFont="1" applyFill="1" applyAlignment="1" applyProtection="1">
      <alignment vertical="center"/>
      <protection hidden="1"/>
    </xf>
    <xf numFmtId="0" fontId="6" fillId="4" borderId="0" xfId="0" applyFont="1" applyFill="1" applyBorder="1" applyAlignment="1" applyProtection="1">
      <alignment vertical="center"/>
      <protection hidden="1"/>
    </xf>
    <xf numFmtId="38" fontId="0" fillId="5" borderId="0" xfId="0" applyNumberFormat="1" applyFill="1"/>
    <xf numFmtId="0" fontId="94" fillId="0" borderId="22" xfId="0" applyFont="1" applyBorder="1"/>
    <xf numFmtId="0" fontId="0" fillId="5" borderId="72" xfId="0" applyFill="1" applyBorder="1" applyAlignment="1">
      <alignment vertical="center"/>
    </xf>
    <xf numFmtId="0" fontId="94" fillId="0" borderId="46" xfId="0" applyFont="1" applyBorder="1"/>
    <xf numFmtId="0" fontId="0" fillId="0" borderId="57" xfId="0" applyFill="1" applyBorder="1"/>
    <xf numFmtId="0" fontId="94" fillId="0" borderId="53" xfId="0" applyFont="1" applyBorder="1"/>
    <xf numFmtId="0" fontId="0" fillId="0" borderId="51" xfId="0" applyBorder="1" applyAlignment="1"/>
    <xf numFmtId="0" fontId="94" fillId="0" borderId="73" xfId="0" applyFont="1" applyBorder="1" applyAlignment="1">
      <alignment vertical="center"/>
    </xf>
    <xf numFmtId="38" fontId="94" fillId="0" borderId="9" xfId="0" applyNumberFormat="1" applyFont="1" applyBorder="1" applyAlignment="1">
      <alignment vertical="center"/>
    </xf>
    <xf numFmtId="38" fontId="94" fillId="0" borderId="65" xfId="0" applyNumberFormat="1" applyFont="1" applyBorder="1" applyAlignment="1">
      <alignment vertical="center"/>
    </xf>
    <xf numFmtId="38" fontId="0" fillId="4" borderId="77" xfId="0" applyNumberFormat="1" applyFont="1" applyFill="1" applyBorder="1" applyAlignment="1" applyProtection="1">
      <alignment horizontal="right" vertical="center"/>
      <protection hidden="1"/>
    </xf>
    <xf numFmtId="38" fontId="30" fillId="4" borderId="77" xfId="0" applyNumberFormat="1" applyFont="1" applyFill="1" applyBorder="1" applyAlignment="1" applyProtection="1">
      <alignment horizontal="right" vertical="center"/>
      <protection hidden="1"/>
    </xf>
    <xf numFmtId="38" fontId="0" fillId="9" borderId="77" xfId="0" applyNumberFormat="1" applyFont="1" applyFill="1" applyBorder="1" applyAlignment="1" applyProtection="1">
      <alignment horizontal="right" vertical="center"/>
      <protection hidden="1"/>
    </xf>
    <xf numFmtId="0" fontId="37" fillId="4" borderId="77" xfId="0" applyFont="1" applyFill="1" applyBorder="1" applyAlignment="1" applyProtection="1">
      <alignment vertical="center"/>
      <protection hidden="1"/>
    </xf>
    <xf numFmtId="38" fontId="0" fillId="4" borderId="78" xfId="0" applyNumberFormat="1" applyFont="1" applyFill="1" applyBorder="1" applyAlignment="1" applyProtection="1">
      <alignment horizontal="right" vertical="center"/>
      <protection hidden="1"/>
    </xf>
    <xf numFmtId="38" fontId="0" fillId="4" borderId="85" xfId="0" applyNumberFormat="1" applyFont="1" applyFill="1" applyBorder="1" applyAlignment="1" applyProtection="1">
      <alignment horizontal="right" vertical="center"/>
      <protection hidden="1"/>
    </xf>
    <xf numFmtId="38" fontId="0" fillId="9" borderId="78" xfId="0" applyNumberFormat="1" applyFont="1" applyFill="1" applyBorder="1" applyAlignment="1" applyProtection="1">
      <alignment horizontal="right" vertical="center"/>
      <protection hidden="1"/>
    </xf>
    <xf numFmtId="38" fontId="0" fillId="16" borderId="84" xfId="0" applyNumberFormat="1" applyFont="1" applyFill="1" applyBorder="1" applyAlignment="1" applyProtection="1">
      <alignment horizontal="right" vertical="center"/>
      <protection hidden="1"/>
    </xf>
    <xf numFmtId="38" fontId="0" fillId="9" borderId="85" xfId="0" applyNumberFormat="1" applyFont="1" applyFill="1" applyBorder="1" applyAlignment="1" applyProtection="1">
      <alignment horizontal="right" vertical="center"/>
      <protection hidden="1"/>
    </xf>
    <xf numFmtId="0" fontId="29" fillId="4" borderId="71" xfId="0" applyFont="1" applyFill="1" applyBorder="1" applyAlignment="1" applyProtection="1">
      <alignment vertical="center"/>
      <protection hidden="1"/>
    </xf>
    <xf numFmtId="38" fontId="28" fillId="4" borderId="101" xfId="0" applyNumberFormat="1" applyFont="1" applyFill="1" applyBorder="1" applyAlignment="1" applyProtection="1">
      <alignment horizontal="right" vertical="center"/>
      <protection hidden="1"/>
    </xf>
    <xf numFmtId="38" fontId="46" fillId="7" borderId="103" xfId="0" applyNumberFormat="1" applyFont="1" applyFill="1" applyBorder="1" applyAlignment="1" applyProtection="1">
      <alignment horizontal="right" vertical="center"/>
      <protection hidden="1"/>
    </xf>
    <xf numFmtId="0" fontId="0" fillId="4" borderId="104" xfId="0" applyFont="1" applyFill="1" applyBorder="1" applyAlignment="1" applyProtection="1">
      <alignment horizontal="center" vertical="center"/>
      <protection hidden="1"/>
    </xf>
    <xf numFmtId="38" fontId="0" fillId="4" borderId="105" xfId="0" applyNumberFormat="1" applyFont="1" applyFill="1" applyBorder="1" applyAlignment="1" applyProtection="1">
      <alignment horizontal="right" vertical="center"/>
      <protection hidden="1"/>
    </xf>
    <xf numFmtId="38" fontId="0" fillId="4" borderId="107" xfId="0" applyNumberFormat="1" applyFont="1" applyFill="1" applyBorder="1" applyAlignment="1" applyProtection="1">
      <alignment horizontal="right" vertical="center"/>
      <protection hidden="1"/>
    </xf>
    <xf numFmtId="0" fontId="0" fillId="4" borderId="108" xfId="0" applyFont="1" applyFill="1" applyBorder="1" applyAlignment="1" applyProtection="1">
      <alignment horizontal="center" vertical="center"/>
      <protection hidden="1"/>
    </xf>
    <xf numFmtId="38" fontId="0" fillId="4" borderId="109" xfId="0" applyNumberFormat="1" applyFont="1" applyFill="1" applyBorder="1" applyAlignment="1" applyProtection="1">
      <alignment horizontal="right" vertical="center"/>
      <protection hidden="1"/>
    </xf>
    <xf numFmtId="0" fontId="31" fillId="4" borderId="18" xfId="0" applyFont="1" applyFill="1" applyBorder="1" applyAlignment="1" applyProtection="1">
      <alignment vertical="center"/>
      <protection hidden="1"/>
    </xf>
    <xf numFmtId="38" fontId="46" fillId="7" borderId="110" xfId="0" applyNumberFormat="1" applyFont="1" applyFill="1" applyBorder="1" applyAlignment="1" applyProtection="1">
      <alignment horizontal="right" vertical="center"/>
      <protection hidden="1"/>
    </xf>
    <xf numFmtId="38" fontId="28" fillId="4" borderId="111" xfId="0" applyNumberFormat="1" applyFont="1" applyFill="1" applyBorder="1" applyAlignment="1" applyProtection="1">
      <alignment horizontal="right" vertical="center"/>
      <protection hidden="1"/>
    </xf>
    <xf numFmtId="38" fontId="0" fillId="15" borderId="112" xfId="0" applyNumberFormat="1" applyFont="1" applyFill="1" applyBorder="1" applyAlignment="1" applyProtection="1">
      <alignment horizontal="right" vertical="center"/>
      <protection locked="0" hidden="1"/>
    </xf>
    <xf numFmtId="38" fontId="0" fillId="15" borderId="113" xfId="0" applyNumberFormat="1" applyFont="1" applyFill="1" applyBorder="1" applyAlignment="1" applyProtection="1">
      <alignment horizontal="right" vertical="center"/>
      <protection locked="0" hidden="1"/>
    </xf>
    <xf numFmtId="38" fontId="0" fillId="15" borderId="114" xfId="0" applyNumberFormat="1" applyFont="1" applyFill="1" applyBorder="1" applyAlignment="1" applyProtection="1">
      <alignment horizontal="right" vertical="center"/>
      <protection locked="0" hidden="1"/>
    </xf>
    <xf numFmtId="38" fontId="32" fillId="4" borderId="115" xfId="0" applyNumberFormat="1" applyFont="1" applyFill="1" applyBorder="1" applyAlignment="1" applyProtection="1">
      <alignment horizontal="right" vertical="center"/>
      <protection hidden="1"/>
    </xf>
    <xf numFmtId="38" fontId="30" fillId="4" borderId="112" xfId="0" applyNumberFormat="1" applyFont="1" applyFill="1" applyBorder="1" applyAlignment="1" applyProtection="1">
      <alignment horizontal="right" vertical="center"/>
      <protection hidden="1"/>
    </xf>
    <xf numFmtId="38" fontId="30" fillId="4" borderId="113" xfId="0" applyNumberFormat="1" applyFont="1" applyFill="1" applyBorder="1" applyAlignment="1" applyProtection="1">
      <alignment horizontal="right" vertical="center"/>
      <protection hidden="1"/>
    </xf>
    <xf numFmtId="38" fontId="0" fillId="9" borderId="78" xfId="0" applyNumberFormat="1" applyFont="1" applyFill="1" applyBorder="1" applyAlignment="1" applyProtection="1">
      <alignment vertical="center"/>
      <protection hidden="1"/>
    </xf>
    <xf numFmtId="38" fontId="0" fillId="9" borderId="85" xfId="0" applyNumberFormat="1" applyFont="1" applyFill="1" applyBorder="1" applyAlignment="1" applyProtection="1">
      <alignment vertical="center"/>
      <protection hidden="1"/>
    </xf>
    <xf numFmtId="38" fontId="0" fillId="4" borderId="84" xfId="0" applyNumberFormat="1" applyFont="1" applyFill="1" applyBorder="1" applyAlignment="1" applyProtection="1">
      <alignment vertical="center"/>
      <protection hidden="1"/>
    </xf>
    <xf numFmtId="38" fontId="0" fillId="15" borderId="112" xfId="0" applyNumberFormat="1" applyFont="1" applyFill="1" applyBorder="1" applyAlignment="1" applyProtection="1">
      <alignment vertical="center"/>
      <protection locked="0" hidden="1"/>
    </xf>
    <xf numFmtId="38" fontId="0" fillId="4" borderId="105" xfId="0" applyNumberFormat="1" applyFont="1" applyFill="1" applyBorder="1" applyAlignment="1" applyProtection="1">
      <alignment vertical="center"/>
      <protection hidden="1"/>
    </xf>
    <xf numFmtId="38" fontId="0" fillId="15" borderId="114" xfId="0" applyNumberFormat="1" applyFont="1" applyFill="1" applyBorder="1" applyAlignment="1" applyProtection="1">
      <alignment vertical="center"/>
      <protection locked="0" hidden="1"/>
    </xf>
    <xf numFmtId="38" fontId="0" fillId="4" borderId="109" xfId="0" applyNumberFormat="1" applyFont="1" applyFill="1" applyBorder="1" applyAlignment="1" applyProtection="1">
      <alignment vertical="center"/>
      <protection hidden="1"/>
    </xf>
    <xf numFmtId="38" fontId="0" fillId="4" borderId="115" xfId="0" applyNumberFormat="1" applyFont="1" applyFill="1" applyBorder="1" applyAlignment="1" applyProtection="1">
      <alignment vertical="center"/>
      <protection hidden="1"/>
    </xf>
    <xf numFmtId="38" fontId="0" fillId="7" borderId="110" xfId="0" applyNumberFormat="1" applyFont="1" applyFill="1" applyBorder="1" applyAlignment="1" applyProtection="1">
      <alignment vertical="center"/>
      <protection hidden="1"/>
    </xf>
    <xf numFmtId="38" fontId="0" fillId="4" borderId="112" xfId="0" applyNumberFormat="1" applyFont="1" applyFill="1" applyBorder="1" applyAlignment="1" applyProtection="1">
      <alignment vertical="center"/>
      <protection hidden="1"/>
    </xf>
    <xf numFmtId="38" fontId="0" fillId="4" borderId="107" xfId="0" applyNumberFormat="1" applyFont="1" applyFill="1" applyBorder="1" applyAlignment="1" applyProtection="1">
      <alignment vertical="center"/>
      <protection hidden="1"/>
    </xf>
    <xf numFmtId="38" fontId="0" fillId="15" borderId="119" xfId="0" applyNumberFormat="1" applyFont="1" applyFill="1" applyBorder="1" applyAlignment="1" applyProtection="1">
      <alignment vertical="center"/>
      <protection locked="0" hidden="1"/>
    </xf>
    <xf numFmtId="38" fontId="0" fillId="9" borderId="120" xfId="0" applyNumberFormat="1" applyFont="1" applyFill="1" applyBorder="1" applyAlignment="1" applyProtection="1">
      <alignment vertical="center"/>
      <protection hidden="1"/>
    </xf>
    <xf numFmtId="38" fontId="0" fillId="4" borderId="121" xfId="0" applyNumberFormat="1" applyFont="1" applyFill="1" applyBorder="1" applyAlignment="1" applyProtection="1">
      <alignment vertical="center"/>
      <protection hidden="1"/>
    </xf>
    <xf numFmtId="38" fontId="0" fillId="15" borderId="132" xfId="0" applyNumberFormat="1" applyFont="1" applyFill="1" applyBorder="1" applyAlignment="1" applyProtection="1">
      <alignment vertical="center"/>
      <protection locked="0" hidden="1"/>
    </xf>
    <xf numFmtId="38" fontId="0" fillId="9" borderId="133" xfId="0" applyNumberFormat="1" applyFont="1" applyFill="1" applyBorder="1" applyAlignment="1" applyProtection="1">
      <alignment vertical="center"/>
      <protection hidden="1"/>
    </xf>
    <xf numFmtId="38" fontId="0" fillId="9" borderId="107" xfId="0" applyNumberFormat="1" applyFont="1" applyFill="1" applyBorder="1" applyAlignment="1" applyProtection="1">
      <alignment vertical="center"/>
      <protection hidden="1"/>
    </xf>
    <xf numFmtId="38" fontId="0" fillId="4" borderId="113" xfId="0" applyNumberFormat="1" applyFont="1" applyFill="1" applyBorder="1" applyAlignment="1" applyProtection="1">
      <alignment vertical="center"/>
      <protection hidden="1"/>
    </xf>
    <xf numFmtId="38" fontId="0" fillId="9" borderId="109" xfId="0" applyNumberFormat="1" applyFont="1" applyFill="1" applyBorder="1" applyAlignment="1" applyProtection="1">
      <alignment vertical="center"/>
      <protection hidden="1"/>
    </xf>
    <xf numFmtId="38" fontId="0" fillId="9" borderId="74" xfId="0" applyNumberFormat="1" applyFont="1" applyFill="1" applyBorder="1" applyAlignment="1" applyProtection="1">
      <alignment horizontal="right" vertical="center"/>
      <protection hidden="1"/>
    </xf>
    <xf numFmtId="38" fontId="0" fillId="4" borderId="134" xfId="0" applyNumberFormat="1" applyFont="1" applyFill="1" applyBorder="1" applyAlignment="1" applyProtection="1">
      <alignment horizontal="right" vertical="center"/>
      <protection hidden="1"/>
    </xf>
    <xf numFmtId="38" fontId="0" fillId="4" borderId="136" xfId="0" applyNumberFormat="1" applyFont="1" applyFill="1" applyBorder="1" applyAlignment="1" applyProtection="1">
      <alignment horizontal="right" vertical="center"/>
      <protection hidden="1"/>
    </xf>
    <xf numFmtId="38" fontId="0" fillId="9" borderId="105" xfId="0" applyNumberFormat="1" applyFill="1" applyBorder="1" applyProtection="1">
      <protection hidden="1"/>
    </xf>
    <xf numFmtId="38" fontId="0" fillId="9" borderId="107" xfId="0" applyNumberFormat="1" applyFont="1" applyFill="1" applyBorder="1" applyAlignment="1" applyProtection="1">
      <alignment horizontal="right" vertical="center"/>
      <protection hidden="1"/>
    </xf>
    <xf numFmtId="38" fontId="0" fillId="0" borderId="107" xfId="0" applyNumberFormat="1" applyBorder="1" applyProtection="1">
      <protection hidden="1"/>
    </xf>
    <xf numFmtId="0" fontId="0" fillId="4" borderId="106" xfId="0" applyFont="1" applyFill="1" applyBorder="1" applyProtection="1">
      <protection hidden="1"/>
    </xf>
    <xf numFmtId="0" fontId="0" fillId="4" borderId="127" xfId="0" applyFont="1" applyFill="1" applyBorder="1" applyAlignment="1" applyProtection="1">
      <alignment horizontal="center" vertical="center"/>
      <protection hidden="1"/>
    </xf>
    <xf numFmtId="38" fontId="0" fillId="9" borderId="121" xfId="0" applyNumberFormat="1" applyFont="1" applyFill="1" applyBorder="1" applyAlignment="1" applyProtection="1">
      <alignment horizontal="right" vertical="center"/>
      <protection hidden="1"/>
    </xf>
    <xf numFmtId="38" fontId="0" fillId="15" borderId="140" xfId="0" applyNumberFormat="1" applyFont="1" applyFill="1" applyBorder="1" applyAlignment="1" applyProtection="1">
      <alignment horizontal="right" vertical="center"/>
      <protection locked="0" hidden="1"/>
    </xf>
    <xf numFmtId="38" fontId="36" fillId="9" borderId="113" xfId="2" applyNumberFormat="1" applyFont="1" applyFill="1" applyBorder="1" applyAlignment="1" applyProtection="1">
      <alignment horizontal="right" vertical="center"/>
      <protection hidden="1"/>
    </xf>
    <xf numFmtId="38" fontId="36" fillId="15" borderId="141" xfId="2" applyNumberFormat="1" applyFont="1" applyFill="1" applyBorder="1" applyAlignment="1" applyProtection="1">
      <alignment horizontal="right" vertical="center"/>
      <protection locked="0" hidden="1"/>
    </xf>
    <xf numFmtId="38" fontId="0" fillId="15" borderId="115" xfId="0" applyNumberFormat="1" applyFont="1" applyFill="1" applyBorder="1" applyAlignment="1" applyProtection="1">
      <alignment horizontal="right" vertical="center"/>
      <protection locked="0" hidden="1"/>
    </xf>
    <xf numFmtId="38" fontId="0" fillId="9" borderId="115" xfId="0" applyNumberFormat="1" applyFont="1" applyFill="1" applyBorder="1" applyAlignment="1" applyProtection="1">
      <alignment horizontal="right" vertical="center"/>
      <protection hidden="1"/>
    </xf>
    <xf numFmtId="38" fontId="0" fillId="4" borderId="115" xfId="0" applyNumberFormat="1" applyFont="1" applyFill="1" applyBorder="1" applyAlignment="1" applyProtection="1">
      <alignment horizontal="right" vertical="center"/>
      <protection hidden="1"/>
    </xf>
    <xf numFmtId="38" fontId="0" fillId="0" borderId="113" xfId="0" applyNumberFormat="1" applyBorder="1" applyProtection="1">
      <protection hidden="1"/>
    </xf>
    <xf numFmtId="38" fontId="0" fillId="4" borderId="113" xfId="0" applyNumberFormat="1" applyFont="1" applyFill="1" applyBorder="1" applyAlignment="1" applyProtection="1">
      <alignment horizontal="right" vertical="center"/>
      <protection hidden="1"/>
    </xf>
    <xf numFmtId="38" fontId="36" fillId="15" borderId="113" xfId="0" applyNumberFormat="1" applyFont="1" applyFill="1" applyBorder="1" applyAlignment="1" applyProtection="1">
      <alignment horizontal="right" vertical="center"/>
      <protection locked="0" hidden="1"/>
    </xf>
    <xf numFmtId="38" fontId="0" fillId="23" borderId="113" xfId="0" applyNumberFormat="1" applyFont="1" applyFill="1" applyBorder="1" applyAlignment="1" applyProtection="1">
      <alignment horizontal="right" vertical="center"/>
      <protection hidden="1"/>
    </xf>
    <xf numFmtId="38" fontId="0" fillId="15" borderId="119" xfId="0" applyNumberFormat="1" applyFont="1" applyFill="1" applyBorder="1" applyAlignment="1" applyProtection="1">
      <alignment horizontal="right" vertical="center"/>
      <protection locked="0" hidden="1"/>
    </xf>
    <xf numFmtId="38" fontId="46" fillId="7" borderId="54" xfId="0" applyNumberFormat="1" applyFont="1" applyFill="1" applyBorder="1" applyAlignment="1" applyProtection="1">
      <alignment horizontal="right" vertical="center"/>
      <protection hidden="1"/>
    </xf>
    <xf numFmtId="38" fontId="45" fillId="15" borderId="133" xfId="0" applyNumberFormat="1" applyFont="1" applyFill="1" applyBorder="1" applyAlignment="1" applyProtection="1">
      <alignment vertical="center"/>
      <protection locked="0" hidden="1"/>
    </xf>
    <xf numFmtId="3" fontId="45" fillId="15" borderId="107" xfId="0" applyNumberFormat="1" applyFont="1" applyFill="1" applyBorder="1" applyAlignment="1" applyProtection="1">
      <alignment vertical="center"/>
      <protection locked="0" hidden="1"/>
    </xf>
    <xf numFmtId="3" fontId="45" fillId="15" borderId="121" xfId="0" applyNumberFormat="1" applyFont="1" applyFill="1" applyBorder="1" applyAlignment="1" applyProtection="1">
      <alignment vertical="center"/>
      <protection locked="0" hidden="1"/>
    </xf>
    <xf numFmtId="3" fontId="45" fillId="15" borderId="105" xfId="0" applyNumberFormat="1" applyFont="1" applyFill="1" applyBorder="1" applyAlignment="1" applyProtection="1">
      <alignment vertical="center"/>
      <protection locked="0" hidden="1"/>
    </xf>
    <xf numFmtId="0" fontId="0" fillId="4" borderId="126" xfId="0" applyFont="1" applyFill="1" applyBorder="1" applyAlignment="1" applyProtection="1">
      <alignment horizontal="center" vertical="center"/>
      <protection hidden="1"/>
    </xf>
    <xf numFmtId="0" fontId="0" fillId="4" borderId="106" xfId="0" applyFont="1" applyFill="1" applyBorder="1" applyAlignment="1" applyProtection="1">
      <alignment horizontal="center" vertical="center"/>
      <protection hidden="1"/>
    </xf>
    <xf numFmtId="0" fontId="36" fillId="4" borderId="91" xfId="0" applyFont="1" applyFill="1" applyBorder="1" applyAlignment="1" applyProtection="1">
      <alignment horizontal="center" vertical="center"/>
      <protection hidden="1"/>
    </xf>
    <xf numFmtId="38" fontId="0" fillId="15" borderId="113" xfId="0" applyNumberFormat="1" applyFont="1" applyFill="1" applyBorder="1" applyAlignment="1" applyProtection="1">
      <alignment vertical="center"/>
      <protection locked="0" hidden="1"/>
    </xf>
    <xf numFmtId="0" fontId="0" fillId="0" borderId="20" xfId="0" applyFont="1" applyBorder="1" applyAlignment="1" applyProtection="1">
      <alignment horizontal="center" vertical="center"/>
      <protection hidden="1"/>
    </xf>
    <xf numFmtId="0" fontId="0" fillId="0" borderId="20" xfId="0" applyFont="1" applyBorder="1" applyAlignment="1" applyProtection="1">
      <alignment vertical="center"/>
      <protection hidden="1"/>
    </xf>
    <xf numFmtId="0" fontId="0" fillId="0" borderId="23" xfId="0" applyFont="1" applyBorder="1" applyAlignment="1" applyProtection="1">
      <alignment vertical="center"/>
      <protection hidden="1"/>
    </xf>
    <xf numFmtId="0" fontId="0" fillId="0" borderId="30" xfId="0" applyFont="1" applyBorder="1" applyAlignment="1" applyProtection="1">
      <alignment horizontal="center" vertical="center"/>
      <protection hidden="1"/>
    </xf>
    <xf numFmtId="0" fontId="0" fillId="0" borderId="44" xfId="0" applyFont="1" applyBorder="1" applyAlignment="1" applyProtection="1">
      <alignment horizontal="center" vertical="center"/>
      <protection hidden="1"/>
    </xf>
    <xf numFmtId="0" fontId="0" fillId="0" borderId="21" xfId="0" applyFont="1" applyBorder="1" applyAlignment="1" applyProtection="1">
      <alignment horizontal="center" vertical="center"/>
      <protection hidden="1"/>
    </xf>
    <xf numFmtId="0" fontId="0" fillId="0" borderId="22" xfId="0" applyFont="1" applyBorder="1" applyAlignment="1" applyProtection="1">
      <alignment horizontal="center" vertical="center"/>
      <protection hidden="1"/>
    </xf>
    <xf numFmtId="0" fontId="0" fillId="0" borderId="31" xfId="0" applyFont="1" applyBorder="1" applyAlignment="1" applyProtection="1">
      <alignment horizontal="center" vertical="center"/>
      <protection hidden="1"/>
    </xf>
    <xf numFmtId="0" fontId="0" fillId="0" borderId="33" xfId="0" applyFont="1" applyBorder="1" applyAlignment="1" applyProtection="1">
      <alignment horizontal="center" vertical="center"/>
      <protection hidden="1"/>
    </xf>
    <xf numFmtId="0" fontId="0" fillId="0" borderId="13" xfId="0" applyFont="1" applyBorder="1" applyAlignment="1" applyProtection="1">
      <alignment horizontal="center" vertical="center"/>
      <protection hidden="1"/>
    </xf>
    <xf numFmtId="166" fontId="0" fillId="0" borderId="57" xfId="0" applyNumberFormat="1" applyFont="1" applyBorder="1" applyAlignment="1" applyProtection="1">
      <alignment horizontal="center" vertical="center"/>
      <protection hidden="1"/>
    </xf>
    <xf numFmtId="38" fontId="36" fillId="4" borderId="107" xfId="0" applyNumberFormat="1" applyFont="1" applyFill="1" applyBorder="1" applyAlignment="1" applyProtection="1">
      <alignment horizontal="right" vertical="center"/>
      <protection hidden="1"/>
    </xf>
    <xf numFmtId="38" fontId="57" fillId="4" borderId="113" xfId="0" applyNumberFormat="1" applyFont="1" applyFill="1" applyBorder="1" applyAlignment="1" applyProtection="1">
      <alignment horizontal="right" vertical="center"/>
      <protection hidden="1"/>
    </xf>
    <xf numFmtId="38" fontId="36" fillId="4" borderId="107" xfId="0" applyNumberFormat="1" applyFont="1" applyFill="1" applyBorder="1" applyAlignment="1" applyProtection="1">
      <alignment vertical="center"/>
      <protection hidden="1"/>
    </xf>
    <xf numFmtId="38" fontId="36" fillId="4" borderId="121" xfId="0" applyNumberFormat="1" applyFont="1" applyFill="1" applyBorder="1" applyAlignment="1" applyProtection="1">
      <alignment vertical="center"/>
      <protection hidden="1"/>
    </xf>
    <xf numFmtId="38" fontId="36" fillId="4" borderId="133" xfId="0" applyNumberFormat="1" applyFont="1" applyFill="1" applyBorder="1" applyAlignment="1" applyProtection="1">
      <alignment vertical="center"/>
      <protection hidden="1"/>
    </xf>
    <xf numFmtId="38" fontId="36" fillId="4" borderId="121" xfId="0" applyNumberFormat="1" applyFont="1" applyFill="1" applyBorder="1" applyAlignment="1" applyProtection="1">
      <alignment horizontal="right" vertical="center"/>
      <protection hidden="1"/>
    </xf>
    <xf numFmtId="0" fontId="3" fillId="4" borderId="0" xfId="0" applyFont="1" applyFill="1" applyBorder="1" applyProtection="1">
      <protection hidden="1"/>
    </xf>
    <xf numFmtId="0" fontId="10" fillId="4" borderId="0" xfId="0" applyFont="1" applyFill="1" applyProtection="1">
      <protection hidden="1"/>
    </xf>
    <xf numFmtId="0" fontId="129" fillId="4" borderId="0" xfId="0" applyFont="1" applyFill="1" applyBorder="1" applyAlignment="1" applyProtection="1">
      <protection hidden="1"/>
    </xf>
    <xf numFmtId="0" fontId="129" fillId="4" borderId="0" xfId="0" applyFont="1" applyFill="1" applyBorder="1" applyProtection="1">
      <protection hidden="1"/>
    </xf>
    <xf numFmtId="0" fontId="129" fillId="4" borderId="0" xfId="0" applyFont="1" applyFill="1" applyProtection="1">
      <protection hidden="1"/>
    </xf>
    <xf numFmtId="0" fontId="129" fillId="0" borderId="0" xfId="0" applyFont="1" applyProtection="1">
      <protection hidden="1"/>
    </xf>
    <xf numFmtId="38" fontId="32" fillId="4" borderId="113" xfId="0" applyNumberFormat="1" applyFont="1" applyFill="1" applyBorder="1" applyAlignment="1" applyProtection="1">
      <alignment horizontal="right" vertical="center"/>
      <protection hidden="1"/>
    </xf>
    <xf numFmtId="38" fontId="37" fillId="4" borderId="150" xfId="0" applyNumberFormat="1" applyFont="1" applyFill="1" applyBorder="1" applyAlignment="1" applyProtection="1">
      <alignment horizontal="right" vertical="center"/>
      <protection hidden="1"/>
    </xf>
    <xf numFmtId="0" fontId="37" fillId="4" borderId="148" xfId="0" applyFont="1" applyFill="1" applyBorder="1" applyAlignment="1" applyProtection="1">
      <alignment vertical="center"/>
      <protection hidden="1"/>
    </xf>
    <xf numFmtId="0" fontId="32" fillId="4" borderId="149" xfId="0" applyFont="1" applyFill="1" applyBorder="1" applyAlignment="1" applyProtection="1">
      <alignment vertical="center"/>
      <protection hidden="1"/>
    </xf>
    <xf numFmtId="38" fontId="37" fillId="4" borderId="154" xfId="0" applyNumberFormat="1" applyFont="1" applyFill="1" applyBorder="1" applyAlignment="1" applyProtection="1">
      <alignment horizontal="right" vertical="center"/>
      <protection hidden="1"/>
    </xf>
    <xf numFmtId="38" fontId="37" fillId="4" borderId="148" xfId="0" applyNumberFormat="1" applyFont="1" applyFill="1" applyBorder="1" applyAlignment="1" applyProtection="1">
      <alignment vertical="center"/>
      <protection hidden="1"/>
    </xf>
    <xf numFmtId="38" fontId="37" fillId="4" borderId="151" xfId="0" applyNumberFormat="1" applyFont="1" applyFill="1" applyBorder="1" applyAlignment="1" applyProtection="1">
      <alignment vertical="center"/>
      <protection hidden="1"/>
    </xf>
    <xf numFmtId="38" fontId="37" fillId="4" borderId="149" xfId="0" applyNumberFormat="1" applyFont="1" applyFill="1" applyBorder="1" applyAlignment="1" applyProtection="1">
      <alignment vertical="center"/>
      <protection hidden="1"/>
    </xf>
    <xf numFmtId="38" fontId="37" fillId="4" borderId="150" xfId="0" applyNumberFormat="1" applyFont="1" applyFill="1" applyBorder="1" applyAlignment="1" applyProtection="1">
      <alignment vertical="center"/>
      <protection hidden="1"/>
    </xf>
    <xf numFmtId="38" fontId="37" fillId="4" borderId="148" xfId="0" applyNumberFormat="1" applyFont="1" applyFill="1" applyBorder="1" applyAlignment="1" applyProtection="1">
      <alignment horizontal="right" vertical="center"/>
      <protection hidden="1"/>
    </xf>
    <xf numFmtId="38" fontId="37" fillId="4" borderId="65" xfId="0" applyNumberFormat="1" applyFont="1" applyFill="1" applyBorder="1" applyAlignment="1" applyProtection="1">
      <alignment horizontal="right" vertical="center"/>
      <protection hidden="1"/>
    </xf>
    <xf numFmtId="38" fontId="37" fillId="4" borderId="34" xfId="0" applyNumberFormat="1" applyFont="1" applyFill="1" applyBorder="1" applyAlignment="1" applyProtection="1">
      <alignment horizontal="right" vertical="center"/>
      <protection hidden="1"/>
    </xf>
    <xf numFmtId="38" fontId="37" fillId="4" borderId="133" xfId="0" applyNumberFormat="1" applyFont="1" applyFill="1" applyBorder="1" applyAlignment="1" applyProtection="1">
      <alignment horizontal="right" vertical="center"/>
      <protection hidden="1"/>
    </xf>
    <xf numFmtId="38" fontId="36" fillId="4" borderId="149" xfId="0" applyNumberFormat="1" applyFont="1" applyFill="1" applyBorder="1" applyAlignment="1" applyProtection="1">
      <alignment vertical="center"/>
      <protection hidden="1"/>
    </xf>
    <xf numFmtId="38" fontId="36" fillId="4" borderId="1" xfId="0" applyNumberFormat="1" applyFont="1" applyFill="1" applyBorder="1" applyAlignment="1" applyProtection="1">
      <alignment horizontal="right" vertical="center"/>
      <protection hidden="1"/>
    </xf>
    <xf numFmtId="38" fontId="36" fillId="4" borderId="36" xfId="0" applyNumberFormat="1" applyFont="1" applyFill="1" applyBorder="1" applyAlignment="1" applyProtection="1">
      <alignment horizontal="right" vertical="center"/>
      <protection hidden="1"/>
    </xf>
    <xf numFmtId="38" fontId="36" fillId="4" borderId="149" xfId="0" applyNumberFormat="1" applyFont="1" applyFill="1" applyBorder="1" applyProtection="1">
      <protection hidden="1"/>
    </xf>
    <xf numFmtId="38" fontId="32" fillId="4" borderId="132" xfId="0" applyNumberFormat="1" applyFont="1" applyFill="1" applyBorder="1" applyAlignment="1" applyProtection="1">
      <alignment horizontal="right" vertical="center"/>
      <protection hidden="1"/>
    </xf>
    <xf numFmtId="38" fontId="57" fillId="4" borderId="113" xfId="0" applyNumberFormat="1" applyFont="1" applyFill="1" applyBorder="1" applyAlignment="1" applyProtection="1">
      <alignment vertical="center"/>
      <protection hidden="1"/>
    </xf>
    <xf numFmtId="0" fontId="6" fillId="4" borderId="0" xfId="0" applyFont="1" applyFill="1" applyBorder="1" applyAlignment="1" applyProtection="1">
      <protection hidden="1"/>
    </xf>
    <xf numFmtId="0" fontId="6" fillId="4" borderId="0" xfId="0" applyFont="1" applyFill="1" applyBorder="1" applyProtection="1">
      <protection hidden="1"/>
    </xf>
    <xf numFmtId="0" fontId="6" fillId="4" borderId="0" xfId="0" applyFont="1" applyFill="1" applyProtection="1">
      <protection hidden="1"/>
    </xf>
    <xf numFmtId="0" fontId="6" fillId="0" borderId="0" xfId="0" applyFont="1" applyProtection="1">
      <protection hidden="1"/>
    </xf>
    <xf numFmtId="0" fontId="0" fillId="4" borderId="4" xfId="0" applyFill="1" applyBorder="1" applyProtection="1">
      <protection hidden="1"/>
    </xf>
    <xf numFmtId="0" fontId="0" fillId="4" borderId="6" xfId="0" applyFill="1" applyBorder="1" applyProtection="1">
      <protection hidden="1"/>
    </xf>
    <xf numFmtId="0" fontId="0" fillId="4" borderId="7" xfId="0" applyFill="1" applyBorder="1" applyProtection="1">
      <protection hidden="1"/>
    </xf>
    <xf numFmtId="0" fontId="0" fillId="4" borderId="8" xfId="0" applyFill="1" applyBorder="1" applyProtection="1">
      <protection hidden="1"/>
    </xf>
    <xf numFmtId="0" fontId="28" fillId="4" borderId="65" xfId="0" applyFont="1" applyFill="1" applyBorder="1" applyAlignment="1" applyProtection="1">
      <alignment horizontal="left" vertical="center"/>
      <protection hidden="1"/>
    </xf>
    <xf numFmtId="0" fontId="28" fillId="4" borderId="65" xfId="0" applyFont="1" applyFill="1" applyBorder="1" applyAlignment="1" applyProtection="1">
      <alignment horizontal="center" vertical="center"/>
      <protection hidden="1"/>
    </xf>
    <xf numFmtId="0" fontId="0" fillId="4" borderId="35" xfId="0" applyFill="1" applyBorder="1" applyProtection="1">
      <protection hidden="1"/>
    </xf>
    <xf numFmtId="0" fontId="0" fillId="4" borderId="37" xfId="0" applyFill="1" applyBorder="1" applyProtection="1">
      <protection hidden="1"/>
    </xf>
    <xf numFmtId="0" fontId="61" fillId="4" borderId="65" xfId="0" applyFont="1" applyFill="1" applyBorder="1" applyAlignment="1" applyProtection="1">
      <alignment horizontal="left" vertical="center"/>
      <protection hidden="1"/>
    </xf>
    <xf numFmtId="38" fontId="57" fillId="4" borderId="119" xfId="0" applyNumberFormat="1" applyFont="1" applyFill="1" applyBorder="1" applyAlignment="1" applyProtection="1">
      <alignment horizontal="right" vertical="center"/>
      <protection hidden="1"/>
    </xf>
    <xf numFmtId="0" fontId="2" fillId="4" borderId="0" xfId="2" applyFill="1" applyAlignment="1" applyProtection="1">
      <protection hidden="1"/>
    </xf>
    <xf numFmtId="0" fontId="36" fillId="4" borderId="148" xfId="0" applyFont="1" applyFill="1" applyBorder="1" applyAlignment="1" applyProtection="1">
      <alignment vertical="center"/>
      <protection hidden="1"/>
    </xf>
    <xf numFmtId="38" fontId="57" fillId="4" borderId="132" xfId="0" applyNumberFormat="1" applyFont="1" applyFill="1" applyBorder="1" applyAlignment="1" applyProtection="1">
      <alignment vertical="center"/>
      <protection hidden="1"/>
    </xf>
    <xf numFmtId="0" fontId="36" fillId="4" borderId="149" xfId="0" applyFont="1" applyFill="1" applyBorder="1" applyAlignment="1" applyProtection="1">
      <alignment vertical="center"/>
      <protection hidden="1"/>
    </xf>
    <xf numFmtId="0" fontId="37" fillId="4" borderId="149" xfId="0" applyFont="1" applyFill="1" applyBorder="1" applyAlignment="1" applyProtection="1">
      <alignment vertical="center"/>
      <protection hidden="1"/>
    </xf>
    <xf numFmtId="0" fontId="36" fillId="4" borderId="107" xfId="0" applyFont="1" applyFill="1" applyBorder="1" applyProtection="1">
      <protection hidden="1"/>
    </xf>
    <xf numFmtId="38" fontId="57" fillId="4" borderId="119" xfId="0" applyNumberFormat="1" applyFont="1" applyFill="1" applyBorder="1" applyAlignment="1" applyProtection="1">
      <alignment vertical="center"/>
      <protection hidden="1"/>
    </xf>
    <xf numFmtId="38" fontId="36" fillId="4" borderId="148" xfId="0" applyNumberFormat="1" applyFont="1" applyFill="1" applyBorder="1" applyAlignment="1" applyProtection="1">
      <alignment vertical="center"/>
      <protection hidden="1"/>
    </xf>
    <xf numFmtId="38" fontId="36" fillId="4" borderId="150" xfId="0" applyNumberFormat="1" applyFont="1" applyFill="1" applyBorder="1" applyAlignment="1" applyProtection="1">
      <alignment vertical="center"/>
      <protection hidden="1"/>
    </xf>
    <xf numFmtId="38" fontId="36" fillId="4" borderId="146" xfId="0" applyNumberFormat="1" applyFont="1" applyFill="1" applyBorder="1" applyAlignment="1" applyProtection="1">
      <alignment horizontal="right" vertical="center"/>
      <protection hidden="1"/>
    </xf>
    <xf numFmtId="38" fontId="36" fillId="4" borderId="155" xfId="0" applyNumberFormat="1" applyFont="1" applyFill="1" applyBorder="1" applyAlignment="1" applyProtection="1">
      <alignment horizontal="right" vertical="center"/>
      <protection hidden="1"/>
    </xf>
    <xf numFmtId="38" fontId="36" fillId="4" borderId="156" xfId="0" applyNumberFormat="1" applyFont="1" applyFill="1" applyBorder="1" applyAlignment="1" applyProtection="1">
      <alignment horizontal="right" vertical="center"/>
      <protection hidden="1"/>
    </xf>
    <xf numFmtId="38" fontId="36" fillId="4" borderId="148" xfId="0" applyNumberFormat="1" applyFont="1" applyFill="1" applyBorder="1" applyAlignment="1" applyProtection="1">
      <alignment horizontal="right" vertical="center"/>
      <protection hidden="1"/>
    </xf>
    <xf numFmtId="38" fontId="36" fillId="4" borderId="150" xfId="0" applyNumberFormat="1" applyFont="1" applyFill="1" applyBorder="1" applyAlignment="1" applyProtection="1">
      <alignment horizontal="right" vertical="center"/>
      <protection hidden="1"/>
    </xf>
    <xf numFmtId="3" fontId="36" fillId="4" borderId="87" xfId="0" applyNumberFormat="1" applyFont="1" applyFill="1" applyBorder="1" applyAlignment="1" applyProtection="1">
      <alignment vertical="center"/>
      <protection hidden="1"/>
    </xf>
    <xf numFmtId="3" fontId="36" fillId="4" borderId="88" xfId="0" applyNumberFormat="1" applyFont="1" applyFill="1" applyBorder="1" applyAlignment="1" applyProtection="1">
      <alignment vertical="center"/>
      <protection hidden="1"/>
    </xf>
    <xf numFmtId="3" fontId="36" fillId="4" borderId="89" xfId="0" applyNumberFormat="1" applyFont="1" applyFill="1" applyBorder="1" applyAlignment="1" applyProtection="1">
      <alignment vertical="center"/>
      <protection hidden="1"/>
    </xf>
    <xf numFmtId="0" fontId="30" fillId="4" borderId="0" xfId="0" applyFont="1" applyFill="1" applyProtection="1">
      <protection hidden="1"/>
    </xf>
    <xf numFmtId="0" fontId="0" fillId="4" borderId="0" xfId="0" applyFont="1" applyFill="1" applyProtection="1">
      <protection hidden="1"/>
    </xf>
    <xf numFmtId="0" fontId="28" fillId="4" borderId="0" xfId="0" applyFont="1" applyFill="1" applyProtection="1">
      <protection hidden="1"/>
    </xf>
    <xf numFmtId="0" fontId="34" fillId="4" borderId="48" xfId="0" applyFont="1" applyFill="1" applyBorder="1" applyAlignment="1" applyProtection="1">
      <alignment vertical="center"/>
      <protection hidden="1"/>
    </xf>
    <xf numFmtId="0" fontId="0" fillId="4" borderId="126" xfId="0" applyFont="1" applyFill="1" applyBorder="1" applyAlignment="1" applyProtection="1">
      <alignment vertical="center"/>
      <protection hidden="1"/>
    </xf>
    <xf numFmtId="0" fontId="0" fillId="4" borderId="108" xfId="0" applyFont="1" applyFill="1" applyBorder="1" applyAlignment="1" applyProtection="1">
      <alignment vertical="center"/>
      <protection hidden="1"/>
    </xf>
    <xf numFmtId="0" fontId="28" fillId="4" borderId="18" xfId="0" applyFont="1" applyFill="1" applyBorder="1" applyAlignment="1" applyProtection="1">
      <alignment vertical="center"/>
      <protection hidden="1"/>
    </xf>
    <xf numFmtId="0" fontId="0" fillId="0" borderId="84" xfId="0" applyBorder="1" applyProtection="1">
      <protection hidden="1"/>
    </xf>
    <xf numFmtId="0" fontId="109" fillId="21" borderId="4" xfId="0" applyFont="1" applyFill="1" applyBorder="1" applyAlignment="1" applyProtection="1">
      <alignment horizontal="center" vertical="center"/>
      <protection hidden="1"/>
    </xf>
    <xf numFmtId="0" fontId="57" fillId="0" borderId="22" xfId="0" applyFont="1" applyBorder="1" applyAlignment="1" applyProtection="1">
      <alignment horizontal="center" vertical="center"/>
      <protection hidden="1"/>
    </xf>
    <xf numFmtId="0" fontId="57" fillId="0" borderId="58" xfId="0" applyFont="1" applyBorder="1" applyAlignment="1" applyProtection="1">
      <alignment horizontal="center" vertical="center"/>
      <protection hidden="1"/>
    </xf>
    <xf numFmtId="0" fontId="53" fillId="13" borderId="9" xfId="0" applyFont="1" applyFill="1" applyBorder="1" applyAlignment="1" applyProtection="1">
      <alignment vertical="center"/>
      <protection hidden="1"/>
    </xf>
    <xf numFmtId="0" fontId="53" fillId="0" borderId="51" xfId="0" applyFont="1" applyBorder="1" applyAlignment="1" applyProtection="1">
      <alignment horizontal="center" vertical="center"/>
      <protection hidden="1"/>
    </xf>
    <xf numFmtId="0" fontId="53" fillId="13" borderId="10" xfId="0" applyFont="1" applyFill="1" applyBorder="1" applyAlignment="1" applyProtection="1">
      <alignment vertical="center"/>
      <protection hidden="1"/>
    </xf>
    <xf numFmtId="0" fontId="53" fillId="13" borderId="10" xfId="0" applyFont="1" applyFill="1" applyBorder="1" applyAlignment="1" applyProtection="1">
      <alignment horizontal="center" vertical="center"/>
      <protection hidden="1"/>
    </xf>
    <xf numFmtId="0" fontId="6" fillId="4" borderId="0" xfId="0" applyFont="1" applyFill="1" applyAlignment="1" applyProtection="1">
      <alignment horizontal="left" vertical="center"/>
      <protection hidden="1"/>
    </xf>
    <xf numFmtId="0" fontId="6" fillId="0" borderId="0" xfId="0" applyFont="1" applyAlignment="1" applyProtection="1">
      <alignment horizontal="left" vertical="center"/>
      <protection hidden="1"/>
    </xf>
    <xf numFmtId="0" fontId="53" fillId="13" borderId="34" xfId="0" applyFont="1" applyFill="1" applyBorder="1" applyAlignment="1" applyProtection="1">
      <alignment vertical="center"/>
      <protection hidden="1"/>
    </xf>
    <xf numFmtId="166" fontId="0" fillId="0" borderId="71" xfId="0" applyNumberFormat="1" applyFont="1" applyBorder="1" applyAlignment="1" applyProtection="1">
      <alignment horizontal="center" vertical="center"/>
      <protection hidden="1"/>
    </xf>
    <xf numFmtId="0" fontId="65" fillId="0" borderId="0" xfId="0" applyFont="1" applyAlignment="1" applyProtection="1">
      <alignment horizontal="center" vertical="center"/>
      <protection hidden="1"/>
    </xf>
    <xf numFmtId="0" fontId="5" fillId="4" borderId="0" xfId="0" applyFont="1" applyFill="1" applyAlignment="1" applyProtection="1">
      <alignment horizontal="left" vertical="center"/>
      <protection hidden="1"/>
    </xf>
    <xf numFmtId="0" fontId="5" fillId="0" borderId="0" xfId="0" applyFont="1" applyAlignment="1" applyProtection="1">
      <alignment horizontal="left" vertical="center"/>
      <protection hidden="1"/>
    </xf>
    <xf numFmtId="0" fontId="36" fillId="0" borderId="72" xfId="0" applyFont="1" applyBorder="1" applyAlignment="1" applyProtection="1">
      <alignment horizontal="center" vertical="center"/>
      <protection hidden="1"/>
    </xf>
    <xf numFmtId="0" fontId="36" fillId="0" borderId="22" xfId="0" applyFont="1" applyBorder="1" applyAlignment="1" applyProtection="1">
      <alignment horizontal="center" vertical="center"/>
      <protection hidden="1"/>
    </xf>
    <xf numFmtId="166" fontId="36" fillId="0" borderId="21" xfId="0" applyNumberFormat="1" applyFont="1" applyBorder="1" applyAlignment="1" applyProtection="1">
      <alignment horizontal="center" vertical="center"/>
      <protection hidden="1"/>
    </xf>
    <xf numFmtId="0" fontId="87" fillId="4" borderId="0" xfId="0" applyFont="1" applyFill="1" applyAlignment="1" applyProtection="1">
      <alignment horizontal="left" vertical="center"/>
      <protection hidden="1"/>
    </xf>
    <xf numFmtId="0" fontId="87" fillId="0" borderId="0" xfId="0" applyFont="1" applyAlignment="1" applyProtection="1">
      <alignment horizontal="left" vertical="center"/>
      <protection hidden="1"/>
    </xf>
    <xf numFmtId="0" fontId="11" fillId="4" borderId="0" xfId="0" applyFont="1" applyFill="1" applyAlignment="1" applyProtection="1">
      <alignment horizontal="left" vertical="center"/>
      <protection hidden="1"/>
    </xf>
    <xf numFmtId="0" fontId="11" fillId="0" borderId="0" xfId="0" applyFont="1" applyAlignment="1" applyProtection="1">
      <alignment horizontal="left" vertical="center"/>
      <protection hidden="1"/>
    </xf>
    <xf numFmtId="166" fontId="37" fillId="0" borderId="18" xfId="0" applyNumberFormat="1" applyFont="1" applyBorder="1" applyAlignment="1" applyProtection="1">
      <alignment horizontal="center" vertical="center"/>
      <protection hidden="1"/>
    </xf>
    <xf numFmtId="0" fontId="11" fillId="4" borderId="0" xfId="0" applyFont="1" applyFill="1" applyAlignment="1" applyProtection="1">
      <alignment vertical="center"/>
      <protection hidden="1"/>
    </xf>
    <xf numFmtId="166" fontId="37" fillId="0" borderId="57" xfId="0" applyNumberFormat="1" applyFont="1" applyBorder="1" applyAlignment="1" applyProtection="1">
      <alignment horizontal="center" vertical="center"/>
      <protection hidden="1"/>
    </xf>
    <xf numFmtId="0" fontId="37" fillId="0" borderId="7" xfId="0" applyFont="1" applyBorder="1" applyAlignment="1" applyProtection="1">
      <alignment horizontal="center" vertical="center"/>
      <protection hidden="1"/>
    </xf>
    <xf numFmtId="0" fontId="37" fillId="0" borderId="0" xfId="0" applyFont="1" applyFill="1" applyBorder="1" applyAlignment="1" applyProtection="1">
      <alignment horizontal="left" vertical="center"/>
      <protection hidden="1"/>
    </xf>
    <xf numFmtId="0" fontId="37" fillId="0" borderId="8" xfId="0" applyFont="1" applyFill="1" applyBorder="1" applyAlignment="1" applyProtection="1">
      <alignment horizontal="left" vertical="center"/>
      <protection hidden="1"/>
    </xf>
    <xf numFmtId="0" fontId="36" fillId="0" borderId="18" xfId="0" applyFont="1" applyBorder="1" applyAlignment="1" applyProtection="1">
      <alignment horizontal="center" vertical="center"/>
      <protection hidden="1"/>
    </xf>
    <xf numFmtId="0" fontId="26" fillId="4" borderId="0" xfId="0" applyFont="1" applyFill="1" applyAlignment="1" applyProtection="1">
      <alignment vertical="center"/>
      <protection hidden="1"/>
    </xf>
    <xf numFmtId="0" fontId="26" fillId="0" borderId="0" xfId="0" applyFont="1" applyAlignment="1" applyProtection="1">
      <alignment vertical="center"/>
      <protection hidden="1"/>
    </xf>
    <xf numFmtId="0" fontId="5" fillId="0" borderId="0" xfId="0" applyFont="1" applyFill="1" applyBorder="1" applyAlignment="1" applyProtection="1">
      <alignment vertical="center"/>
      <protection hidden="1"/>
    </xf>
    <xf numFmtId="0" fontId="26" fillId="4" borderId="0" xfId="0" applyFont="1" applyFill="1" applyAlignment="1" applyProtection="1">
      <alignment vertical="center" wrapText="1"/>
      <protection hidden="1"/>
    </xf>
    <xf numFmtId="0" fontId="26" fillId="0" borderId="0" xfId="0" applyFont="1" applyAlignment="1" applyProtection="1">
      <alignment vertical="center" wrapText="1"/>
      <protection hidden="1"/>
    </xf>
    <xf numFmtId="0" fontId="36" fillId="0" borderId="18" xfId="0" applyFont="1" applyFill="1" applyBorder="1" applyAlignment="1" applyProtection="1">
      <alignment horizontal="center" vertical="center"/>
      <protection hidden="1"/>
    </xf>
    <xf numFmtId="0" fontId="5" fillId="0" borderId="0" xfId="0" applyFont="1" applyFill="1" applyBorder="1" applyAlignment="1" applyProtection="1">
      <alignment vertical="center" wrapText="1"/>
      <protection hidden="1"/>
    </xf>
    <xf numFmtId="0" fontId="36" fillId="0" borderId="57" xfId="0" applyFont="1" applyFill="1" applyBorder="1" applyAlignment="1" applyProtection="1">
      <alignment horizontal="center" vertical="center"/>
      <protection hidden="1"/>
    </xf>
    <xf numFmtId="0" fontId="36" fillId="0" borderId="7" xfId="0" applyFont="1" applyFill="1" applyBorder="1" applyAlignment="1" applyProtection="1">
      <alignment horizontal="center" vertical="center"/>
      <protection hidden="1"/>
    </xf>
    <xf numFmtId="0" fontId="36" fillId="0" borderId="0" xfId="0" applyFont="1" applyFill="1" applyBorder="1" applyAlignment="1" applyProtection="1">
      <alignment horizontal="left" vertical="center"/>
      <protection hidden="1"/>
    </xf>
    <xf numFmtId="0" fontId="36" fillId="0" borderId="8" xfId="0" applyFont="1" applyFill="1" applyBorder="1" applyAlignment="1" applyProtection="1">
      <alignment horizontal="left" vertical="center"/>
      <protection hidden="1"/>
    </xf>
    <xf numFmtId="0" fontId="36" fillId="4" borderId="149" xfId="0" applyFont="1" applyFill="1" applyBorder="1" applyAlignment="1" applyProtection="1">
      <alignment horizontal="center" vertical="center"/>
      <protection hidden="1"/>
    </xf>
    <xf numFmtId="0" fontId="36" fillId="4" borderId="150" xfId="0" applyFont="1" applyFill="1" applyBorder="1" applyAlignment="1" applyProtection="1">
      <alignment horizontal="center" vertical="center"/>
      <protection hidden="1"/>
    </xf>
    <xf numFmtId="0" fontId="36" fillId="4" borderId="113" xfId="0" applyFont="1" applyFill="1" applyBorder="1" applyAlignment="1" applyProtection="1">
      <alignment horizontal="center" vertical="center"/>
      <protection hidden="1"/>
    </xf>
    <xf numFmtId="0" fontId="36" fillId="4" borderId="151" xfId="0" applyFont="1" applyFill="1" applyBorder="1" applyAlignment="1" applyProtection="1">
      <alignment horizontal="center" vertical="center"/>
      <protection hidden="1"/>
    </xf>
    <xf numFmtId="0" fontId="36" fillId="4" borderId="148" xfId="0" applyFont="1" applyFill="1" applyBorder="1" applyAlignment="1" applyProtection="1">
      <alignment horizontal="center" vertical="center"/>
      <protection hidden="1"/>
    </xf>
    <xf numFmtId="38" fontId="37" fillId="4" borderId="149" xfId="0" applyNumberFormat="1" applyFont="1" applyFill="1" applyBorder="1" applyAlignment="1" applyProtection="1">
      <alignment horizontal="right" vertical="center"/>
      <protection hidden="1"/>
    </xf>
    <xf numFmtId="38" fontId="36" fillId="4" borderId="149" xfId="0" applyNumberFormat="1" applyFont="1" applyFill="1" applyBorder="1" applyAlignment="1" applyProtection="1">
      <alignment horizontal="right" vertical="center"/>
      <protection hidden="1"/>
    </xf>
    <xf numFmtId="0" fontId="28" fillId="0" borderId="63" xfId="0" applyFont="1" applyBorder="1" applyAlignment="1">
      <alignment horizontal="center"/>
    </xf>
    <xf numFmtId="0" fontId="28" fillId="0" borderId="64" xfId="0" applyFont="1" applyBorder="1" applyAlignment="1">
      <alignment horizontal="center"/>
    </xf>
    <xf numFmtId="165" fontId="28" fillId="0" borderId="64" xfId="0" applyNumberFormat="1" applyFont="1" applyBorder="1" applyAlignment="1">
      <alignment horizontal="center"/>
    </xf>
    <xf numFmtId="165" fontId="28" fillId="0" borderId="68" xfId="0" applyNumberFormat="1" applyFont="1" applyBorder="1" applyAlignment="1">
      <alignment horizontal="center"/>
    </xf>
    <xf numFmtId="0" fontId="28" fillId="0" borderId="69" xfId="0" applyFont="1" applyBorder="1" applyAlignment="1">
      <alignment horizontal="center"/>
    </xf>
    <xf numFmtId="0" fontId="0" fillId="5" borderId="64" xfId="0" applyFill="1" applyBorder="1" applyAlignment="1">
      <alignment horizontal="center"/>
    </xf>
    <xf numFmtId="0" fontId="0" fillId="5" borderId="68" xfId="0" applyFill="1" applyBorder="1" applyAlignment="1">
      <alignment horizontal="center"/>
    </xf>
    <xf numFmtId="0" fontId="0" fillId="0" borderId="0" xfId="0" applyAlignment="1">
      <alignment horizontal="center"/>
    </xf>
    <xf numFmtId="0" fontId="45" fillId="0" borderId="1" xfId="0" applyFont="1" applyBorder="1" applyAlignment="1">
      <alignment horizontal="center"/>
    </xf>
    <xf numFmtId="0" fontId="45" fillId="0" borderId="2" xfId="0" applyFont="1" applyBorder="1" applyAlignment="1">
      <alignment horizontal="center"/>
    </xf>
    <xf numFmtId="0" fontId="45" fillId="0" borderId="3" xfId="0" applyFont="1" applyBorder="1" applyAlignment="1">
      <alignment horizontal="center"/>
    </xf>
    <xf numFmtId="0" fontId="0" fillId="0" borderId="57" xfId="0" applyBorder="1" applyAlignment="1">
      <alignment horizontal="left"/>
    </xf>
    <xf numFmtId="0" fontId="0" fillId="0" borderId="58" xfId="0" applyBorder="1" applyAlignment="1">
      <alignment horizontal="left"/>
    </xf>
    <xf numFmtId="0" fontId="0" fillId="0" borderId="72" xfId="0" applyBorder="1" applyAlignment="1">
      <alignment horizontal="center"/>
    </xf>
    <xf numFmtId="0" fontId="0" fillId="0" borderId="22" xfId="0" applyBorder="1" applyAlignment="1">
      <alignment horizontal="center"/>
    </xf>
    <xf numFmtId="0" fontId="0" fillId="0" borderId="58" xfId="0" applyBorder="1" applyAlignment="1">
      <alignment horizontal="center"/>
    </xf>
    <xf numFmtId="0" fontId="0" fillId="0" borderId="71" xfId="0" applyBorder="1" applyAlignment="1">
      <alignment horizontal="left"/>
    </xf>
    <xf numFmtId="0" fontId="0" fillId="0" borderId="72" xfId="0" applyBorder="1" applyAlignment="1">
      <alignment horizontal="left"/>
    </xf>
    <xf numFmtId="0" fontId="0" fillId="0" borderId="18" xfId="0" applyBorder="1" applyAlignment="1">
      <alignment horizontal="left"/>
    </xf>
    <xf numFmtId="0" fontId="0" fillId="0" borderId="22" xfId="0" applyBorder="1" applyAlignment="1">
      <alignment horizontal="left"/>
    </xf>
    <xf numFmtId="0" fontId="8" fillId="0" borderId="58" xfId="0" applyFont="1" applyBorder="1" applyAlignment="1" applyProtection="1">
      <alignment horizontal="left" vertical="center"/>
      <protection hidden="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0" fillId="0" borderId="11"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45" fillId="0" borderId="71" xfId="0" applyFont="1" applyBorder="1" applyAlignment="1">
      <alignment horizontal="center" vertical="center"/>
    </xf>
    <xf numFmtId="0" fontId="45" fillId="0" borderId="72" xfId="0" applyFont="1" applyBorder="1" applyAlignment="1">
      <alignment horizontal="center" vertical="center"/>
    </xf>
    <xf numFmtId="0" fontId="28" fillId="0" borderId="71" xfId="0" applyFont="1" applyBorder="1" applyAlignment="1">
      <alignment horizontal="center" wrapText="1"/>
    </xf>
    <xf numFmtId="0" fontId="28" fillId="0" borderId="18" xfId="0" applyFont="1" applyBorder="1" applyAlignment="1">
      <alignment horizontal="center" wrapText="1"/>
    </xf>
    <xf numFmtId="0" fontId="94" fillId="4" borderId="18" xfId="0" applyFont="1" applyFill="1" applyBorder="1" applyAlignment="1">
      <alignment horizontal="center" vertical="center"/>
    </xf>
    <xf numFmtId="0" fontId="94" fillId="4" borderId="57" xfId="0" applyFont="1" applyFill="1" applyBorder="1" applyAlignment="1">
      <alignment horizontal="center" vertical="center"/>
    </xf>
    <xf numFmtId="0" fontId="0" fillId="0" borderId="45" xfId="0" applyBorder="1" applyAlignment="1">
      <alignment horizontal="left" wrapText="1"/>
    </xf>
    <xf numFmtId="0" fontId="0" fillId="0" borderId="22" xfId="0" applyBorder="1" applyAlignment="1">
      <alignment horizontal="left" wrapText="1"/>
    </xf>
    <xf numFmtId="0" fontId="28" fillId="0" borderId="71" xfId="0" applyFont="1" applyBorder="1" applyAlignment="1">
      <alignment horizontal="center" vertical="center"/>
    </xf>
    <xf numFmtId="0" fontId="28" fillId="0" borderId="18" xfId="0" applyFont="1" applyBorder="1" applyAlignment="1">
      <alignment horizontal="center" vertical="center"/>
    </xf>
    <xf numFmtId="0" fontId="0" fillId="0" borderId="45" xfId="0" applyBorder="1" applyAlignment="1">
      <alignment horizontal="left"/>
    </xf>
    <xf numFmtId="0" fontId="99" fillId="5" borderId="1" xfId="0" applyFont="1" applyFill="1" applyBorder="1" applyAlignment="1">
      <alignment horizontal="center" vertical="center"/>
    </xf>
    <xf numFmtId="0" fontId="99" fillId="5" borderId="2" xfId="0" applyFont="1" applyFill="1" applyBorder="1" applyAlignment="1">
      <alignment horizontal="center" vertical="center"/>
    </xf>
    <xf numFmtId="0" fontId="99" fillId="5" borderId="3" xfId="0" applyFont="1" applyFill="1" applyBorder="1" applyAlignment="1">
      <alignment horizontal="center" vertical="center"/>
    </xf>
    <xf numFmtId="0" fontId="0" fillId="0" borderId="72" xfId="0" applyBorder="1" applyAlignment="1">
      <alignment horizontal="center" vertical="center"/>
    </xf>
    <xf numFmtId="0" fontId="0" fillId="0" borderId="71" xfId="0" applyBorder="1" applyAlignment="1">
      <alignment horizontal="center" vertical="center"/>
    </xf>
    <xf numFmtId="0" fontId="0" fillId="0" borderId="18" xfId="0" applyBorder="1" applyAlignment="1">
      <alignment horizontal="center" vertical="center"/>
    </xf>
    <xf numFmtId="0" fontId="45" fillId="0" borderId="4" xfId="0" applyFont="1" applyFill="1" applyBorder="1" applyAlignment="1">
      <alignment horizontal="center" vertical="center"/>
    </xf>
    <xf numFmtId="0" fontId="45" fillId="0" borderId="5" xfId="0" applyFont="1" applyFill="1" applyBorder="1" applyAlignment="1">
      <alignment horizontal="center" vertical="center"/>
    </xf>
    <xf numFmtId="0" fontId="45" fillId="0" borderId="6" xfId="0" applyFont="1" applyFill="1" applyBorder="1" applyAlignment="1">
      <alignment horizontal="center" vertical="center"/>
    </xf>
    <xf numFmtId="0" fontId="0" fillId="0" borderId="22" xfId="0" applyBorder="1" applyAlignment="1">
      <alignment horizontal="center"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45" fillId="0" borderId="1"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4" xfId="0" applyFont="1" applyBorder="1" applyAlignment="1">
      <alignment horizontal="center"/>
    </xf>
    <xf numFmtId="0" fontId="45" fillId="0" borderId="5" xfId="0" applyFont="1" applyBorder="1" applyAlignment="1">
      <alignment horizontal="center"/>
    </xf>
    <xf numFmtId="0" fontId="45" fillId="0" borderId="6" xfId="0" applyFont="1" applyBorder="1" applyAlignment="1">
      <alignment horizontal="center"/>
    </xf>
    <xf numFmtId="0" fontId="0" fillId="0" borderId="19" xfId="0" applyBorder="1" applyAlignment="1">
      <alignment horizontal="left"/>
    </xf>
    <xf numFmtId="0" fontId="0" fillId="0" borderId="21" xfId="0" applyBorder="1" applyAlignment="1">
      <alignment horizontal="left"/>
    </xf>
    <xf numFmtId="0" fontId="45" fillId="0" borderId="4" xfId="0" applyFont="1" applyBorder="1" applyAlignment="1">
      <alignment horizontal="center" vertical="center"/>
    </xf>
    <xf numFmtId="0" fontId="45" fillId="0" borderId="5" xfId="0" applyFont="1" applyBorder="1" applyAlignment="1">
      <alignment horizontal="center" vertical="center"/>
    </xf>
    <xf numFmtId="0" fontId="45" fillId="0" borderId="6" xfId="0" applyFont="1" applyBorder="1" applyAlignment="1">
      <alignment horizontal="center" vertical="center"/>
    </xf>
    <xf numFmtId="0" fontId="0" fillId="0" borderId="71" xfId="0" applyBorder="1" applyAlignment="1">
      <alignment horizontal="center"/>
    </xf>
    <xf numFmtId="165" fontId="100" fillId="4" borderId="64" xfId="0" applyNumberFormat="1" applyFont="1" applyFill="1" applyBorder="1" applyAlignment="1">
      <alignment horizontal="center"/>
    </xf>
    <xf numFmtId="165" fontId="100" fillId="4" borderId="68" xfId="0" applyNumberFormat="1" applyFont="1" applyFill="1" applyBorder="1" applyAlignment="1">
      <alignment horizontal="center"/>
    </xf>
    <xf numFmtId="0" fontId="93" fillId="0" borderId="64" xfId="0" applyFont="1" applyBorder="1" applyAlignment="1">
      <alignment horizontal="center"/>
    </xf>
    <xf numFmtId="0" fontId="93" fillId="0" borderId="68" xfId="0" applyFont="1" applyBorder="1" applyAlignment="1">
      <alignment horizontal="center"/>
    </xf>
    <xf numFmtId="0" fontId="28" fillId="0" borderId="74" xfId="0" applyFont="1" applyBorder="1" applyAlignment="1">
      <alignment horizontal="center"/>
    </xf>
    <xf numFmtId="0" fontId="28" fillId="0" borderId="75" xfId="0" applyFont="1" applyBorder="1" applyAlignment="1">
      <alignment horizontal="center"/>
    </xf>
    <xf numFmtId="165" fontId="45" fillId="5" borderId="75" xfId="0" applyNumberFormat="1" applyFont="1" applyFill="1" applyBorder="1" applyAlignment="1">
      <alignment horizontal="center"/>
    </xf>
    <xf numFmtId="165" fontId="45" fillId="5" borderId="54" xfId="0" applyNumberFormat="1" applyFont="1" applyFill="1" applyBorder="1" applyAlignment="1">
      <alignment horizontal="center"/>
    </xf>
    <xf numFmtId="0" fontId="0" fillId="0" borderId="58" xfId="0"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38" fontId="0" fillId="5" borderId="2" xfId="0" applyNumberFormat="1" applyFill="1" applyBorder="1" applyAlignment="1">
      <alignment horizontal="center"/>
    </xf>
    <xf numFmtId="0" fontId="0" fillId="5" borderId="3" xfId="0" applyFill="1" applyBorder="1" applyAlignment="1">
      <alignment horizontal="center"/>
    </xf>
    <xf numFmtId="38" fontId="0" fillId="5" borderId="46" xfId="0" applyNumberFormat="1" applyFill="1" applyBorder="1" applyAlignment="1">
      <alignment horizontal="center" vertical="center"/>
    </xf>
    <xf numFmtId="38" fontId="0" fillId="5" borderId="53" xfId="0" applyNumberFormat="1" applyFill="1" applyBorder="1" applyAlignment="1">
      <alignment horizontal="center" vertical="center"/>
    </xf>
    <xf numFmtId="0" fontId="0" fillId="0" borderId="71" xfId="0" applyBorder="1" applyAlignment="1">
      <alignment horizontal="center" vertical="center" wrapText="1"/>
    </xf>
    <xf numFmtId="0" fontId="0" fillId="0" borderId="18" xfId="0" applyBorder="1" applyAlignment="1">
      <alignment horizontal="center" vertical="center" wrapText="1"/>
    </xf>
    <xf numFmtId="0" fontId="28" fillId="0" borderId="72" xfId="0" applyFont="1" applyBorder="1" applyAlignment="1">
      <alignment horizontal="center" vertical="center"/>
    </xf>
    <xf numFmtId="0" fontId="0" fillId="0" borderId="46" xfId="0" applyBorder="1" applyAlignment="1">
      <alignment horizontal="center" wrapText="1"/>
    </xf>
    <xf numFmtId="0" fontId="0" fillId="5" borderId="46" xfId="0" applyFill="1" applyBorder="1" applyAlignment="1">
      <alignment horizontal="center" vertical="center" wrapText="1"/>
    </xf>
    <xf numFmtId="0" fontId="0" fillId="5" borderId="53" xfId="0" applyFill="1" applyBorder="1" applyAlignment="1">
      <alignment horizontal="center" vertical="center" wrapText="1"/>
    </xf>
    <xf numFmtId="0" fontId="0" fillId="0" borderId="22" xfId="0" applyBorder="1" applyAlignment="1">
      <alignment horizontal="center" wrapText="1"/>
    </xf>
    <xf numFmtId="0" fontId="0" fillId="0" borderId="58" xfId="0" applyBorder="1" applyAlignment="1">
      <alignment horizontal="center" wrapText="1"/>
    </xf>
    <xf numFmtId="165" fontId="0" fillId="5" borderId="64" xfId="0" applyNumberFormat="1" applyFill="1" applyBorder="1" applyAlignment="1">
      <alignment horizontal="center"/>
    </xf>
    <xf numFmtId="165" fontId="0" fillId="5" borderId="68" xfId="0" applyNumberFormat="1" applyFill="1" applyBorder="1" applyAlignment="1">
      <alignment horizontal="center"/>
    </xf>
    <xf numFmtId="165" fontId="95" fillId="0" borderId="64" xfId="0" applyNumberFormat="1" applyFont="1" applyBorder="1" applyAlignment="1">
      <alignment horizontal="center"/>
    </xf>
    <xf numFmtId="165" fontId="95" fillId="0" borderId="68" xfId="0" applyNumberFormat="1" applyFont="1" applyBorder="1" applyAlignment="1">
      <alignment horizontal="center"/>
    </xf>
    <xf numFmtId="0" fontId="0" fillId="0" borderId="71" xfId="0" applyFill="1" applyBorder="1" applyAlignment="1">
      <alignment horizontal="center" vertical="center"/>
    </xf>
    <xf numFmtId="0" fontId="0" fillId="0" borderId="72" xfId="0" applyFill="1" applyBorder="1" applyAlignment="1">
      <alignment horizontal="center" vertical="center"/>
    </xf>
    <xf numFmtId="38" fontId="0" fillId="5" borderId="19" xfId="0" applyNumberFormat="1" applyFill="1" applyBorder="1" applyAlignment="1">
      <alignment horizontal="center" vertical="center"/>
    </xf>
    <xf numFmtId="38" fontId="0" fillId="5" borderId="43" xfId="0" applyNumberFormat="1" applyFill="1" applyBorder="1" applyAlignment="1">
      <alignment horizontal="center" vertical="center"/>
    </xf>
    <xf numFmtId="0" fontId="0" fillId="4" borderId="104" xfId="0" applyFont="1" applyFill="1" applyBorder="1" applyAlignment="1" applyProtection="1">
      <alignment horizontal="center" vertical="top"/>
      <protection hidden="1"/>
    </xf>
    <xf numFmtId="0" fontId="0" fillId="4" borderId="106" xfId="0" applyFont="1" applyFill="1" applyBorder="1" applyAlignment="1" applyProtection="1">
      <alignment horizontal="center" vertical="top"/>
      <protection hidden="1"/>
    </xf>
    <xf numFmtId="0" fontId="38" fillId="20" borderId="79" xfId="0" applyFont="1" applyFill="1" applyBorder="1" applyAlignment="1" applyProtection="1">
      <alignment horizontal="left" vertical="center"/>
      <protection hidden="1"/>
    </xf>
    <xf numFmtId="0" fontId="38" fillId="20" borderId="80" xfId="0" applyFont="1" applyFill="1" applyBorder="1" applyAlignment="1" applyProtection="1">
      <alignment horizontal="left" vertical="center"/>
      <protection hidden="1"/>
    </xf>
    <xf numFmtId="0" fontId="38" fillId="20" borderId="99" xfId="0" applyFont="1" applyFill="1" applyBorder="1" applyAlignment="1" applyProtection="1">
      <alignment horizontal="left" vertical="center"/>
      <protection hidden="1"/>
    </xf>
    <xf numFmtId="38" fontId="120" fillId="24" borderId="79" xfId="0" applyNumberFormat="1" applyFont="1" applyFill="1" applyBorder="1" applyAlignment="1" applyProtection="1">
      <alignment horizontal="center" vertical="center"/>
      <protection hidden="1"/>
    </xf>
    <xf numFmtId="38" fontId="120" fillId="24" borderId="80" xfId="0" applyNumberFormat="1" applyFont="1" applyFill="1" applyBorder="1" applyAlignment="1" applyProtection="1">
      <alignment horizontal="center" vertical="center"/>
      <protection hidden="1"/>
    </xf>
    <xf numFmtId="38" fontId="120" fillId="24" borderId="81" xfId="0" applyNumberFormat="1" applyFont="1" applyFill="1" applyBorder="1" applyAlignment="1" applyProtection="1">
      <alignment horizontal="center" vertical="center"/>
      <protection hidden="1"/>
    </xf>
    <xf numFmtId="0" fontId="75" fillId="4" borderId="4" xfId="0" applyFont="1" applyFill="1" applyBorder="1" applyAlignment="1" applyProtection="1">
      <alignment horizontal="center" vertical="center"/>
      <protection hidden="1"/>
    </xf>
    <xf numFmtId="0" fontId="75" fillId="4" borderId="5" xfId="0" applyFont="1" applyFill="1" applyBorder="1" applyAlignment="1" applyProtection="1">
      <alignment horizontal="center" vertical="center"/>
      <protection hidden="1"/>
    </xf>
    <xf numFmtId="0" fontId="75" fillId="4" borderId="6" xfId="0" applyFont="1" applyFill="1" applyBorder="1" applyAlignment="1" applyProtection="1">
      <alignment horizontal="center" vertical="center"/>
      <protection hidden="1"/>
    </xf>
    <xf numFmtId="0" fontId="34" fillId="15" borderId="48" xfId="0" applyFont="1" applyFill="1" applyBorder="1" applyAlignment="1" applyProtection="1">
      <alignment horizontal="center" vertical="center"/>
      <protection locked="0" hidden="1"/>
    </xf>
    <xf numFmtId="0" fontId="34" fillId="15" borderId="45" xfId="0" applyFont="1" applyFill="1" applyBorder="1" applyAlignment="1" applyProtection="1">
      <alignment horizontal="center" vertical="center"/>
      <protection locked="0" hidden="1"/>
    </xf>
    <xf numFmtId="0" fontId="34" fillId="15" borderId="55" xfId="0" applyFont="1" applyFill="1" applyBorder="1" applyAlignment="1" applyProtection="1">
      <alignment horizontal="center" vertical="center"/>
      <protection locked="0" hidden="1"/>
    </xf>
    <xf numFmtId="0" fontId="0" fillId="4" borderId="96" xfId="0" applyFont="1" applyFill="1" applyBorder="1" applyAlignment="1" applyProtection="1">
      <alignment horizontal="left" vertical="center"/>
      <protection hidden="1"/>
    </xf>
    <xf numFmtId="0" fontId="0" fillId="4" borderId="78" xfId="0" applyFont="1" applyFill="1" applyBorder="1" applyAlignment="1" applyProtection="1">
      <alignment horizontal="left" vertical="center"/>
      <protection hidden="1"/>
    </xf>
    <xf numFmtId="0" fontId="0" fillId="4" borderId="87" xfId="0" applyFont="1" applyFill="1" applyBorder="1" applyAlignment="1" applyProtection="1">
      <alignment horizontal="left" vertical="center"/>
      <protection hidden="1"/>
    </xf>
    <xf numFmtId="0" fontId="0" fillId="4" borderId="106" xfId="0" applyFont="1" applyFill="1" applyBorder="1" applyAlignment="1" applyProtection="1">
      <alignment horizontal="center" vertical="center"/>
      <protection hidden="1"/>
    </xf>
    <xf numFmtId="0" fontId="0" fillId="4" borderId="127" xfId="0" applyFont="1" applyFill="1" applyBorder="1" applyAlignment="1" applyProtection="1">
      <alignment horizontal="center" vertical="center"/>
      <protection hidden="1"/>
    </xf>
    <xf numFmtId="0" fontId="106" fillId="18" borderId="1" xfId="0" applyFont="1" applyFill="1" applyBorder="1" applyAlignment="1" applyProtection="1">
      <alignment horizontal="center" vertical="center"/>
      <protection hidden="1"/>
    </xf>
    <xf numFmtId="0" fontId="106" fillId="18" borderId="2" xfId="0" applyFont="1" applyFill="1" applyBorder="1" applyAlignment="1" applyProtection="1">
      <alignment horizontal="center" vertical="center"/>
      <protection hidden="1"/>
    </xf>
    <xf numFmtId="0" fontId="106" fillId="18" borderId="3" xfId="0" applyFont="1" applyFill="1" applyBorder="1" applyAlignment="1" applyProtection="1">
      <alignment horizontal="center" vertical="center"/>
      <protection hidden="1"/>
    </xf>
    <xf numFmtId="0" fontId="10" fillId="3" borderId="4" xfId="0" applyFont="1" applyFill="1" applyBorder="1" applyAlignment="1" applyProtection="1">
      <alignment horizontal="center"/>
      <protection hidden="1"/>
    </xf>
    <xf numFmtId="0" fontId="10" fillId="3" borderId="5" xfId="0" applyFont="1" applyFill="1" applyBorder="1" applyAlignment="1" applyProtection="1">
      <alignment horizontal="center"/>
      <protection hidden="1"/>
    </xf>
    <xf numFmtId="0" fontId="10" fillId="3" borderId="6" xfId="0" applyFont="1" applyFill="1" applyBorder="1" applyAlignment="1" applyProtection="1">
      <alignment horizontal="center"/>
      <protection hidden="1"/>
    </xf>
    <xf numFmtId="0" fontId="107" fillId="3" borderId="7" xfId="0" applyFont="1" applyFill="1" applyBorder="1" applyAlignment="1" applyProtection="1">
      <alignment horizontal="center" vertical="center"/>
      <protection hidden="1"/>
    </xf>
    <xf numFmtId="0" fontId="107" fillId="3" borderId="0" xfId="0" applyFont="1" applyFill="1" applyBorder="1" applyAlignment="1" applyProtection="1">
      <alignment horizontal="center" vertical="center"/>
      <protection hidden="1"/>
    </xf>
    <xf numFmtId="0" fontId="107" fillId="3" borderId="8" xfId="0" applyFont="1" applyFill="1" applyBorder="1" applyAlignment="1" applyProtection="1">
      <alignment horizontal="center" vertical="center"/>
      <protection hidden="1"/>
    </xf>
    <xf numFmtId="0" fontId="15" fillId="3" borderId="7" xfId="0" applyFont="1" applyFill="1" applyBorder="1" applyAlignment="1" applyProtection="1">
      <alignment horizontal="center"/>
      <protection hidden="1"/>
    </xf>
    <xf numFmtId="0" fontId="15" fillId="3" borderId="0" xfId="0" applyFont="1" applyFill="1" applyBorder="1" applyAlignment="1" applyProtection="1">
      <alignment horizontal="center"/>
      <protection hidden="1"/>
    </xf>
    <xf numFmtId="0" fontId="15" fillId="3" borderId="8" xfId="0" applyFont="1" applyFill="1" applyBorder="1" applyAlignment="1" applyProtection="1">
      <alignment horizontal="center"/>
      <protection hidden="1"/>
    </xf>
    <xf numFmtId="0" fontId="13" fillId="3" borderId="7" xfId="0" applyFont="1" applyFill="1" applyBorder="1" applyAlignment="1" applyProtection="1">
      <alignment horizontal="center" vertical="center"/>
      <protection hidden="1"/>
    </xf>
    <xf numFmtId="0" fontId="13" fillId="3" borderId="0" xfId="0" applyFont="1" applyFill="1" applyBorder="1" applyAlignment="1" applyProtection="1">
      <alignment horizontal="center" vertical="center"/>
      <protection hidden="1"/>
    </xf>
    <xf numFmtId="0" fontId="13" fillId="3" borderId="8" xfId="0" applyFont="1" applyFill="1" applyBorder="1" applyAlignment="1" applyProtection="1">
      <alignment horizontal="center" vertical="center"/>
      <protection hidden="1"/>
    </xf>
    <xf numFmtId="0" fontId="14" fillId="2" borderId="1" xfId="0" applyFont="1" applyFill="1" applyBorder="1" applyAlignment="1" applyProtection="1">
      <alignment horizontal="center" vertical="center"/>
      <protection hidden="1"/>
    </xf>
    <xf numFmtId="0" fontId="14" fillId="2" borderId="2" xfId="0" applyFont="1" applyFill="1" applyBorder="1" applyAlignment="1" applyProtection="1">
      <alignment horizontal="center" vertical="center"/>
      <protection hidden="1"/>
    </xf>
    <xf numFmtId="0" fontId="104" fillId="2" borderId="1" xfId="2" applyFont="1" applyFill="1" applyBorder="1" applyAlignment="1" applyProtection="1">
      <alignment horizontal="center" vertical="center"/>
      <protection hidden="1"/>
    </xf>
    <xf numFmtId="0" fontId="104" fillId="2" borderId="2" xfId="2" applyFont="1" applyFill="1" applyBorder="1" applyAlignment="1" applyProtection="1">
      <alignment horizontal="center" vertical="center"/>
      <protection hidden="1"/>
    </xf>
    <xf numFmtId="0" fontId="104" fillId="2" borderId="3" xfId="2" applyFont="1" applyFill="1" applyBorder="1" applyAlignment="1" applyProtection="1">
      <alignment horizontal="center" vertical="center"/>
      <protection hidden="1"/>
    </xf>
    <xf numFmtId="0" fontId="10" fillId="4" borderId="7" xfId="0" applyFont="1" applyFill="1" applyBorder="1" applyAlignment="1" applyProtection="1">
      <alignment horizontal="center"/>
      <protection hidden="1"/>
    </xf>
    <xf numFmtId="0" fontId="10" fillId="4" borderId="0" xfId="0" applyFont="1" applyFill="1" applyBorder="1" applyAlignment="1" applyProtection="1">
      <alignment horizontal="center"/>
      <protection hidden="1"/>
    </xf>
    <xf numFmtId="0" fontId="10" fillId="4" borderId="8" xfId="0" applyFont="1" applyFill="1" applyBorder="1" applyAlignment="1" applyProtection="1">
      <alignment horizontal="center"/>
      <protection hidden="1"/>
    </xf>
    <xf numFmtId="0" fontId="75" fillId="17" borderId="1" xfId="0" applyFont="1" applyFill="1" applyBorder="1" applyAlignment="1" applyProtection="1">
      <alignment horizontal="center" vertical="center"/>
      <protection hidden="1"/>
    </xf>
    <xf numFmtId="0" fontId="75" fillId="17" borderId="2" xfId="0" applyFont="1" applyFill="1" applyBorder="1" applyAlignment="1" applyProtection="1">
      <alignment horizontal="center" vertical="center"/>
      <protection hidden="1"/>
    </xf>
    <xf numFmtId="0" fontId="75" fillId="17" borderId="3" xfId="0" applyFont="1" applyFill="1" applyBorder="1" applyAlignment="1" applyProtection="1">
      <alignment horizontal="center" vertical="center"/>
      <protection hidden="1"/>
    </xf>
    <xf numFmtId="0" fontId="3" fillId="0" borderId="4" xfId="0" applyFont="1" applyBorder="1" applyAlignment="1" applyProtection="1">
      <alignment horizontal="center"/>
      <protection hidden="1"/>
    </xf>
    <xf numFmtId="0" fontId="3" fillId="0" borderId="5" xfId="0" applyFont="1" applyBorder="1" applyAlignment="1" applyProtection="1">
      <alignment horizontal="center"/>
      <protection hidden="1"/>
    </xf>
    <xf numFmtId="0" fontId="3" fillId="0" borderId="6" xfId="0" applyFont="1" applyBorder="1" applyAlignment="1" applyProtection="1">
      <alignment horizontal="center"/>
      <protection hidden="1"/>
    </xf>
    <xf numFmtId="164" fontId="4" fillId="15" borderId="1" xfId="0" applyNumberFormat="1" applyFont="1" applyFill="1" applyBorder="1" applyAlignment="1" applyProtection="1">
      <alignment horizontal="center" vertical="center"/>
      <protection locked="0" hidden="1"/>
    </xf>
    <xf numFmtId="164" fontId="4" fillId="15" borderId="3" xfId="0" applyNumberFormat="1" applyFont="1" applyFill="1" applyBorder="1" applyAlignment="1" applyProtection="1">
      <alignment horizontal="center" vertical="center"/>
      <protection locked="0" hidden="1"/>
    </xf>
    <xf numFmtId="49" fontId="4" fillId="15" borderId="1" xfId="0" applyNumberFormat="1" applyFont="1" applyFill="1" applyBorder="1" applyAlignment="1" applyProtection="1">
      <alignment horizontal="left" vertical="center"/>
      <protection locked="0" hidden="1"/>
    </xf>
    <xf numFmtId="49" fontId="4" fillId="15" borderId="2" xfId="0" applyNumberFormat="1" applyFont="1" applyFill="1" applyBorder="1" applyAlignment="1" applyProtection="1">
      <alignment horizontal="left" vertical="center"/>
      <protection locked="0" hidden="1"/>
    </xf>
    <xf numFmtId="49" fontId="4" fillId="15" borderId="3" xfId="0" applyNumberFormat="1" applyFont="1" applyFill="1" applyBorder="1" applyAlignment="1" applyProtection="1">
      <alignment horizontal="left" vertical="center"/>
      <protection locked="0" hidden="1"/>
    </xf>
    <xf numFmtId="0" fontId="4" fillId="15" borderId="1" xfId="1" applyNumberFormat="1" applyFont="1" applyFill="1" applyBorder="1" applyAlignment="1" applyProtection="1">
      <alignment horizontal="left" vertical="center"/>
      <protection locked="0" hidden="1"/>
    </xf>
    <xf numFmtId="0" fontId="4" fillId="15" borderId="3" xfId="1" applyNumberFormat="1" applyFont="1" applyFill="1" applyBorder="1" applyAlignment="1" applyProtection="1">
      <alignment horizontal="left" vertical="center"/>
      <protection locked="0" hidden="1"/>
    </xf>
    <xf numFmtId="165" fontId="79" fillId="15" borderId="1" xfId="2" applyNumberFormat="1" applyFont="1" applyFill="1" applyBorder="1" applyAlignment="1" applyProtection="1">
      <alignment horizontal="center" vertical="center"/>
      <protection hidden="1"/>
    </xf>
    <xf numFmtId="165" fontId="79" fillId="15" borderId="3" xfId="2" applyNumberFormat="1" applyFont="1" applyFill="1" applyBorder="1" applyAlignment="1" applyProtection="1">
      <alignment horizontal="center" vertical="center"/>
      <protection hidden="1"/>
    </xf>
    <xf numFmtId="0" fontId="4" fillId="15" borderId="1" xfId="0" applyNumberFormat="1" applyFont="1" applyFill="1" applyBorder="1" applyAlignment="1" applyProtection="1">
      <alignment horizontal="left" vertical="center"/>
      <protection locked="0" hidden="1"/>
    </xf>
    <xf numFmtId="0" fontId="4" fillId="15" borderId="2" xfId="0" applyNumberFormat="1" applyFont="1" applyFill="1" applyBorder="1" applyAlignment="1" applyProtection="1">
      <alignment horizontal="left" vertical="center"/>
      <protection locked="0" hidden="1"/>
    </xf>
    <xf numFmtId="0" fontId="4" fillId="15" borderId="3" xfId="0" applyNumberFormat="1" applyFont="1" applyFill="1" applyBorder="1" applyAlignment="1" applyProtection="1">
      <alignment horizontal="left" vertical="center"/>
      <protection locked="0" hidden="1"/>
    </xf>
    <xf numFmtId="0" fontId="119" fillId="19" borderId="79" xfId="0" applyFont="1" applyFill="1" applyBorder="1" applyAlignment="1" applyProtection="1">
      <alignment horizontal="center" vertical="center"/>
      <protection hidden="1"/>
    </xf>
    <xf numFmtId="0" fontId="119" fillId="19" borderId="80" xfId="0" applyFont="1" applyFill="1" applyBorder="1" applyAlignment="1" applyProtection="1">
      <alignment horizontal="center" vertical="center"/>
      <protection hidden="1"/>
    </xf>
    <xf numFmtId="0" fontId="119" fillId="19" borderId="81" xfId="0" applyFont="1" applyFill="1" applyBorder="1" applyAlignment="1" applyProtection="1">
      <alignment horizontal="center" vertical="center"/>
      <protection hidden="1"/>
    </xf>
    <xf numFmtId="0" fontId="108" fillId="11" borderId="113" xfId="0" applyFont="1" applyFill="1" applyBorder="1" applyAlignment="1" applyProtection="1">
      <alignment horizontal="left" vertical="center"/>
      <protection hidden="1"/>
    </xf>
    <xf numFmtId="0" fontId="108" fillId="11" borderId="77" xfId="0" applyFont="1" applyFill="1" applyBorder="1" applyAlignment="1" applyProtection="1">
      <alignment horizontal="left" vertical="center"/>
      <protection hidden="1"/>
    </xf>
    <xf numFmtId="0" fontId="108" fillId="11" borderId="107" xfId="0" applyFont="1" applyFill="1" applyBorder="1" applyAlignment="1" applyProtection="1">
      <alignment horizontal="left" vertical="center"/>
      <protection hidden="1"/>
    </xf>
    <xf numFmtId="0" fontId="108" fillId="4" borderId="113" xfId="0" applyFont="1" applyFill="1" applyBorder="1" applyAlignment="1" applyProtection="1">
      <alignment horizontal="left" vertical="center"/>
      <protection hidden="1"/>
    </xf>
    <xf numFmtId="0" fontId="108" fillId="4" borderId="77" xfId="0" applyFont="1" applyFill="1" applyBorder="1" applyAlignment="1" applyProtection="1">
      <alignment horizontal="left" vertical="center"/>
      <protection hidden="1"/>
    </xf>
    <xf numFmtId="0" fontId="108" fillId="4" borderId="107" xfId="0" applyFont="1" applyFill="1" applyBorder="1" applyAlignment="1" applyProtection="1">
      <alignment horizontal="left" vertical="center"/>
      <protection hidden="1"/>
    </xf>
    <xf numFmtId="38" fontId="45" fillId="11" borderId="132" xfId="0" applyNumberFormat="1" applyFont="1" applyFill="1" applyBorder="1" applyAlignment="1" applyProtection="1">
      <alignment horizontal="right"/>
      <protection hidden="1"/>
    </xf>
    <xf numFmtId="38" fontId="45" fillId="11" borderId="133" xfId="0" applyNumberFormat="1" applyFont="1" applyFill="1" applyBorder="1" applyAlignment="1" applyProtection="1">
      <alignment horizontal="right"/>
      <protection hidden="1"/>
    </xf>
    <xf numFmtId="38" fontId="45" fillId="0" borderId="113" xfId="0" applyNumberFormat="1" applyFont="1" applyBorder="1" applyAlignment="1" applyProtection="1">
      <alignment horizontal="right"/>
      <protection hidden="1"/>
    </xf>
    <xf numFmtId="38" fontId="45" fillId="0" borderId="107" xfId="0" applyNumberFormat="1" applyFont="1" applyBorder="1" applyAlignment="1" applyProtection="1">
      <alignment horizontal="right"/>
      <protection hidden="1"/>
    </xf>
    <xf numFmtId="38" fontId="45" fillId="11" borderId="113" xfId="0" applyNumberFormat="1" applyFont="1" applyFill="1" applyBorder="1" applyAlignment="1" applyProtection="1">
      <alignment horizontal="right"/>
      <protection hidden="1"/>
    </xf>
    <xf numFmtId="38" fontId="45" fillId="11" borderId="107" xfId="0" applyNumberFormat="1" applyFont="1" applyFill="1" applyBorder="1" applyAlignment="1" applyProtection="1">
      <alignment horizontal="right"/>
      <protection hidden="1"/>
    </xf>
    <xf numFmtId="0" fontId="2" fillId="4" borderId="132" xfId="2" applyFill="1" applyBorder="1" applyAlignment="1" applyProtection="1">
      <alignment horizontal="left" vertical="center"/>
      <protection hidden="1"/>
    </xf>
    <xf numFmtId="0" fontId="2" fillId="4" borderId="143" xfId="2" applyFill="1" applyBorder="1" applyAlignment="1" applyProtection="1">
      <alignment horizontal="left" vertical="center"/>
      <protection hidden="1"/>
    </xf>
    <xf numFmtId="0" fontId="38" fillId="20" borderId="1" xfId="0" applyFont="1" applyFill="1" applyBorder="1" applyAlignment="1" applyProtection="1">
      <alignment horizontal="center" vertical="center"/>
      <protection hidden="1"/>
    </xf>
    <xf numFmtId="0" fontId="38" fillId="20" borderId="2" xfId="0" applyFont="1" applyFill="1" applyBorder="1" applyAlignment="1" applyProtection="1">
      <alignment horizontal="center" vertical="center"/>
      <protection hidden="1"/>
    </xf>
    <xf numFmtId="0" fontId="122" fillId="22" borderId="79" xfId="0" applyFont="1" applyFill="1" applyBorder="1" applyAlignment="1" applyProtection="1">
      <alignment horizontal="left" vertical="center"/>
      <protection hidden="1"/>
    </xf>
    <xf numFmtId="0" fontId="122" fillId="22" borderId="80" xfId="0" applyFont="1" applyFill="1" applyBorder="1" applyAlignment="1" applyProtection="1">
      <alignment horizontal="left" vertical="center"/>
      <protection hidden="1"/>
    </xf>
    <xf numFmtId="0" fontId="122" fillId="22" borderId="81" xfId="0" applyFont="1" applyFill="1" applyBorder="1" applyAlignment="1" applyProtection="1">
      <alignment horizontal="left" vertical="center"/>
      <protection hidden="1"/>
    </xf>
    <xf numFmtId="38" fontId="121" fillId="25" borderId="79" xfId="0" applyNumberFormat="1" applyFont="1" applyFill="1" applyBorder="1" applyAlignment="1" applyProtection="1">
      <alignment horizontal="center" vertical="center"/>
      <protection hidden="1"/>
    </xf>
    <xf numFmtId="38" fontId="121" fillId="25" borderId="81" xfId="0" applyNumberFormat="1" applyFont="1" applyFill="1" applyBorder="1" applyAlignment="1" applyProtection="1">
      <alignment horizontal="center" vertical="center"/>
      <protection hidden="1"/>
    </xf>
    <xf numFmtId="0" fontId="1" fillId="4" borderId="97" xfId="0" applyFont="1" applyFill="1" applyBorder="1" applyAlignment="1" applyProtection="1">
      <alignment vertical="center"/>
      <protection hidden="1"/>
    </xf>
    <xf numFmtId="0" fontId="1" fillId="4" borderId="77" xfId="0" applyFont="1" applyFill="1" applyBorder="1" applyAlignment="1" applyProtection="1">
      <alignment vertical="center"/>
      <protection hidden="1"/>
    </xf>
    <xf numFmtId="0" fontId="1" fillId="4" borderId="88" xfId="0" applyFont="1" applyFill="1" applyBorder="1" applyAlignment="1" applyProtection="1">
      <alignment vertical="center"/>
      <protection hidden="1"/>
    </xf>
    <xf numFmtId="0" fontId="2" fillId="4" borderId="97" xfId="2" applyFont="1" applyFill="1" applyBorder="1" applyAlignment="1" applyProtection="1">
      <alignment horizontal="left" vertical="center"/>
      <protection hidden="1"/>
    </xf>
    <xf numFmtId="0" fontId="2" fillId="4" borderId="77" xfId="2" applyFont="1" applyFill="1" applyBorder="1" applyAlignment="1" applyProtection="1">
      <alignment horizontal="left" vertical="center"/>
      <protection hidden="1"/>
    </xf>
    <xf numFmtId="0" fontId="28" fillId="15" borderId="77" xfId="0" applyFont="1" applyFill="1" applyBorder="1" applyAlignment="1" applyProtection="1">
      <alignment horizontal="center" vertical="center"/>
      <protection locked="0" hidden="1"/>
    </xf>
    <xf numFmtId="0" fontId="28" fillId="15" borderId="88" xfId="0" applyFont="1" applyFill="1" applyBorder="1" applyAlignment="1" applyProtection="1">
      <alignment horizontal="center" vertical="center"/>
      <protection locked="0" hidden="1"/>
    </xf>
    <xf numFmtId="0" fontId="34" fillId="4" borderId="100" xfId="0" applyFont="1" applyFill="1" applyBorder="1" applyAlignment="1" applyProtection="1">
      <alignment horizontal="left" vertical="center"/>
      <protection hidden="1"/>
    </xf>
    <xf numFmtId="0" fontId="34" fillId="4" borderId="101" xfId="0" applyFont="1" applyFill="1" applyBorder="1" applyAlignment="1" applyProtection="1">
      <alignment horizontal="left" vertical="center"/>
      <protection hidden="1"/>
    </xf>
    <xf numFmtId="0" fontId="34" fillId="4" borderId="102" xfId="0" applyFont="1" applyFill="1" applyBorder="1" applyAlignment="1" applyProtection="1">
      <alignment horizontal="left" vertical="center"/>
      <protection hidden="1"/>
    </xf>
    <xf numFmtId="0" fontId="0" fillId="4" borderId="97" xfId="0" applyFont="1" applyFill="1" applyBorder="1" applyAlignment="1" applyProtection="1">
      <alignment horizontal="left" vertical="center"/>
      <protection hidden="1"/>
    </xf>
    <xf numFmtId="0" fontId="0" fillId="4" borderId="77" xfId="0" applyFont="1" applyFill="1" applyBorder="1" applyAlignment="1" applyProtection="1">
      <alignment horizontal="left" vertical="center"/>
      <protection hidden="1"/>
    </xf>
    <xf numFmtId="0" fontId="0" fillId="4" borderId="88" xfId="0" applyFont="1" applyFill="1" applyBorder="1" applyAlignment="1" applyProtection="1">
      <alignment horizontal="left" vertical="center"/>
      <protection hidden="1"/>
    </xf>
    <xf numFmtId="38" fontId="45" fillId="0" borderId="115" xfId="0" applyNumberFormat="1" applyFont="1" applyBorder="1" applyAlignment="1" applyProtection="1">
      <alignment horizontal="right"/>
      <protection hidden="1"/>
    </xf>
    <xf numFmtId="38" fontId="45" fillId="0" borderId="110" xfId="0" applyNumberFormat="1" applyFont="1" applyBorder="1" applyAlignment="1" applyProtection="1">
      <alignment horizontal="right"/>
      <protection hidden="1"/>
    </xf>
    <xf numFmtId="38" fontId="45" fillId="11" borderId="144" xfId="0" applyNumberFormat="1" applyFont="1" applyFill="1" applyBorder="1" applyAlignment="1" applyProtection="1">
      <alignment horizontal="right"/>
      <protection hidden="1"/>
    </xf>
    <xf numFmtId="38" fontId="45" fillId="11" borderId="145" xfId="0" applyNumberFormat="1" applyFont="1" applyFill="1" applyBorder="1" applyAlignment="1" applyProtection="1">
      <alignment horizontal="right"/>
      <protection hidden="1"/>
    </xf>
    <xf numFmtId="0" fontId="108" fillId="11" borderId="115" xfId="0" applyFont="1" applyFill="1" applyBorder="1" applyAlignment="1" applyProtection="1">
      <alignment horizontal="left" vertical="center"/>
      <protection hidden="1"/>
    </xf>
    <xf numFmtId="0" fontId="108" fillId="11" borderId="84" xfId="0" applyFont="1" applyFill="1" applyBorder="1" applyAlignment="1" applyProtection="1">
      <alignment horizontal="left" vertical="center"/>
      <protection hidden="1"/>
    </xf>
    <xf numFmtId="0" fontId="108" fillId="11" borderId="110" xfId="0" applyFont="1" applyFill="1" applyBorder="1" applyAlignment="1" applyProtection="1">
      <alignment horizontal="left" vertical="center"/>
      <protection hidden="1"/>
    </xf>
    <xf numFmtId="0" fontId="108" fillId="4" borderId="144" xfId="0" applyFont="1" applyFill="1" applyBorder="1" applyAlignment="1" applyProtection="1">
      <alignment horizontal="left" vertical="center"/>
      <protection hidden="1"/>
    </xf>
    <xf numFmtId="0" fontId="108" fillId="4" borderId="142" xfId="0" applyFont="1" applyFill="1" applyBorder="1" applyAlignment="1" applyProtection="1">
      <alignment horizontal="left" vertical="center"/>
      <protection hidden="1"/>
    </xf>
    <xf numFmtId="0" fontId="108" fillId="4" borderId="145" xfId="0" applyFont="1" applyFill="1" applyBorder="1" applyAlignment="1" applyProtection="1">
      <alignment horizontal="left" vertical="center"/>
      <protection hidden="1"/>
    </xf>
    <xf numFmtId="38" fontId="45" fillId="11" borderId="114" xfId="0" applyNumberFormat="1" applyFont="1" applyFill="1" applyBorder="1" applyAlignment="1" applyProtection="1">
      <alignment horizontal="right"/>
      <protection hidden="1"/>
    </xf>
    <xf numFmtId="38" fontId="45" fillId="11" borderId="109" xfId="0" applyNumberFormat="1" applyFont="1" applyFill="1" applyBorder="1" applyAlignment="1" applyProtection="1">
      <alignment horizontal="right"/>
      <protection hidden="1"/>
    </xf>
    <xf numFmtId="0" fontId="2" fillId="11" borderId="113" xfId="2" applyFill="1" applyBorder="1" applyAlignment="1" applyProtection="1">
      <alignment horizontal="left" vertical="center"/>
      <protection hidden="1"/>
    </xf>
    <xf numFmtId="0" fontId="2" fillId="11" borderId="77" xfId="2" applyFill="1" applyBorder="1" applyAlignment="1" applyProtection="1">
      <alignment horizontal="left" vertical="center"/>
      <protection hidden="1"/>
    </xf>
    <xf numFmtId="0" fontId="2" fillId="11" borderId="107" xfId="2" applyFill="1" applyBorder="1" applyAlignment="1" applyProtection="1">
      <alignment horizontal="left" vertical="center"/>
      <protection hidden="1"/>
    </xf>
    <xf numFmtId="0" fontId="2" fillId="4" borderId="114" xfId="2" applyFill="1" applyBorder="1" applyAlignment="1" applyProtection="1">
      <alignment horizontal="left" vertical="center"/>
      <protection hidden="1"/>
    </xf>
    <xf numFmtId="0" fontId="2" fillId="4" borderId="85" xfId="2" applyFill="1" applyBorder="1" applyAlignment="1" applyProtection="1">
      <alignment horizontal="left" vertical="center"/>
      <protection hidden="1"/>
    </xf>
    <xf numFmtId="0" fontId="2" fillId="4" borderId="109" xfId="2" applyFill="1" applyBorder="1" applyAlignment="1" applyProtection="1">
      <alignment horizontal="left" vertical="center"/>
      <protection hidden="1"/>
    </xf>
    <xf numFmtId="38" fontId="45" fillId="0" borderId="112" xfId="0" applyNumberFormat="1" applyFont="1" applyBorder="1" applyAlignment="1" applyProtection="1">
      <alignment horizontal="right"/>
      <protection hidden="1"/>
    </xf>
    <xf numFmtId="38" fontId="45" fillId="0" borderId="105" xfId="0" applyNumberFormat="1" applyFont="1" applyBorder="1" applyAlignment="1" applyProtection="1">
      <alignment horizontal="right"/>
      <protection hidden="1"/>
    </xf>
    <xf numFmtId="38" fontId="45" fillId="0" borderId="119" xfId="0" applyNumberFormat="1" applyFont="1" applyBorder="1" applyAlignment="1" applyProtection="1">
      <alignment horizontal="right"/>
      <protection hidden="1"/>
    </xf>
    <xf numFmtId="38" fontId="45" fillId="0" borderId="121" xfId="0" applyNumberFormat="1" applyFont="1" applyBorder="1" applyAlignment="1" applyProtection="1">
      <alignment horizontal="right"/>
      <protection hidden="1"/>
    </xf>
    <xf numFmtId="38" fontId="112" fillId="0" borderId="115" xfId="0" applyNumberFormat="1" applyFont="1" applyBorder="1" applyAlignment="1" applyProtection="1">
      <alignment horizontal="right"/>
      <protection hidden="1"/>
    </xf>
    <xf numFmtId="38" fontId="112" fillId="0" borderId="110" xfId="0" applyNumberFormat="1" applyFont="1" applyBorder="1" applyAlignment="1" applyProtection="1">
      <alignment horizontal="right"/>
      <protection hidden="1"/>
    </xf>
    <xf numFmtId="0" fontId="2" fillId="4" borderId="144" xfId="2" applyFill="1" applyBorder="1" applyAlignment="1" applyProtection="1">
      <alignment horizontal="left" vertical="center"/>
      <protection hidden="1"/>
    </xf>
    <xf numFmtId="0" fontId="2" fillId="4" borderId="142" xfId="2" applyFill="1" applyBorder="1" applyAlignment="1" applyProtection="1">
      <alignment horizontal="left" vertical="center"/>
      <protection hidden="1"/>
    </xf>
    <xf numFmtId="0" fontId="2" fillId="4" borderId="145" xfId="2" applyFill="1" applyBorder="1" applyAlignment="1" applyProtection="1">
      <alignment horizontal="left" vertical="center"/>
      <protection hidden="1"/>
    </xf>
    <xf numFmtId="0" fontId="113" fillId="11" borderId="115" xfId="0" applyFont="1" applyFill="1" applyBorder="1" applyAlignment="1" applyProtection="1">
      <alignment horizontal="left" vertical="center"/>
      <protection hidden="1"/>
    </xf>
    <xf numFmtId="0" fontId="113" fillId="11" borderId="84" xfId="0" applyFont="1" applyFill="1" applyBorder="1" applyAlignment="1" applyProtection="1">
      <alignment horizontal="left" vertical="center"/>
      <protection hidden="1"/>
    </xf>
    <xf numFmtId="0" fontId="113" fillId="11" borderId="110" xfId="0" applyFont="1" applyFill="1" applyBorder="1" applyAlignment="1" applyProtection="1">
      <alignment horizontal="left" vertical="center"/>
      <protection hidden="1"/>
    </xf>
    <xf numFmtId="38" fontId="51" fillId="20" borderId="79" xfId="0" applyNumberFormat="1" applyFont="1" applyFill="1" applyBorder="1" applyAlignment="1" applyProtection="1">
      <alignment horizontal="right"/>
      <protection hidden="1"/>
    </xf>
    <xf numFmtId="0" fontId="114" fillId="20" borderId="79" xfId="0" applyNumberFormat="1" applyFont="1" applyFill="1" applyBorder="1" applyAlignment="1" applyProtection="1">
      <alignment horizontal="left" vertical="center"/>
      <protection hidden="1"/>
    </xf>
    <xf numFmtId="0" fontId="114" fillId="20" borderId="80" xfId="0" applyNumberFormat="1" applyFont="1" applyFill="1" applyBorder="1" applyAlignment="1" applyProtection="1">
      <alignment horizontal="left" vertical="center"/>
      <protection hidden="1"/>
    </xf>
    <xf numFmtId="0" fontId="114" fillId="20" borderId="81" xfId="0" applyNumberFormat="1" applyFont="1" applyFill="1" applyBorder="1" applyAlignment="1" applyProtection="1">
      <alignment horizontal="left" vertical="center"/>
      <protection hidden="1"/>
    </xf>
    <xf numFmtId="38" fontId="112" fillId="11" borderId="115" xfId="0" applyNumberFormat="1" applyFont="1" applyFill="1" applyBorder="1" applyAlignment="1" applyProtection="1">
      <alignment horizontal="right"/>
      <protection hidden="1"/>
    </xf>
    <xf numFmtId="38" fontId="112" fillId="11" borderId="110" xfId="0" applyNumberFormat="1" applyFont="1" applyFill="1" applyBorder="1" applyAlignment="1" applyProtection="1">
      <alignment horizontal="right"/>
      <protection hidden="1"/>
    </xf>
    <xf numFmtId="0" fontId="108" fillId="4" borderId="112" xfId="0" applyFont="1" applyFill="1" applyBorder="1" applyAlignment="1" applyProtection="1">
      <alignment horizontal="left" vertical="center"/>
      <protection hidden="1"/>
    </xf>
    <xf numFmtId="0" fontId="108" fillId="4" borderId="78" xfId="0" applyFont="1" applyFill="1" applyBorder="1" applyAlignment="1" applyProtection="1">
      <alignment horizontal="left" vertical="center"/>
      <protection hidden="1"/>
    </xf>
    <xf numFmtId="0" fontId="108" fillId="4" borderId="119" xfId="0" applyFont="1" applyFill="1" applyBorder="1" applyAlignment="1" applyProtection="1">
      <alignment horizontal="left" vertical="center"/>
      <protection hidden="1"/>
    </xf>
    <xf numFmtId="0" fontId="108" fillId="4" borderId="120" xfId="0" applyFont="1" applyFill="1" applyBorder="1" applyAlignment="1" applyProtection="1">
      <alignment horizontal="left" vertical="center"/>
      <protection hidden="1"/>
    </xf>
    <xf numFmtId="0" fontId="113" fillId="4" borderId="115" xfId="0" applyFont="1" applyFill="1" applyBorder="1" applyAlignment="1" applyProtection="1">
      <alignment horizontal="left" vertical="center"/>
      <protection hidden="1"/>
    </xf>
    <xf numFmtId="0" fontId="113" fillId="4" borderId="84" xfId="0" applyFont="1" applyFill="1" applyBorder="1" applyAlignment="1" applyProtection="1">
      <alignment horizontal="left" vertical="center"/>
      <protection hidden="1"/>
    </xf>
    <xf numFmtId="0" fontId="113" fillId="4" borderId="110" xfId="0" applyFont="1" applyFill="1" applyBorder="1" applyAlignment="1" applyProtection="1">
      <alignment horizontal="left" vertical="center"/>
      <protection hidden="1"/>
    </xf>
    <xf numFmtId="0" fontId="118" fillId="14" borderId="4" xfId="0" applyFont="1" applyFill="1" applyBorder="1" applyAlignment="1" applyProtection="1">
      <alignment horizontal="center" vertical="center"/>
      <protection hidden="1"/>
    </xf>
    <xf numFmtId="0" fontId="118" fillId="14" borderId="5" xfId="0" applyFont="1" applyFill="1" applyBorder="1" applyAlignment="1" applyProtection="1">
      <alignment horizontal="center" vertical="center"/>
      <protection hidden="1"/>
    </xf>
    <xf numFmtId="0" fontId="118" fillId="14" borderId="6" xfId="0" applyFont="1" applyFill="1" applyBorder="1" applyAlignment="1" applyProtection="1">
      <alignment horizontal="center" vertical="center"/>
      <protection hidden="1"/>
    </xf>
    <xf numFmtId="0" fontId="118" fillId="14" borderId="7" xfId="0" applyFont="1" applyFill="1" applyBorder="1" applyAlignment="1" applyProtection="1">
      <alignment horizontal="center" vertical="center"/>
      <protection hidden="1"/>
    </xf>
    <xf numFmtId="0" fontId="118" fillId="14" borderId="0" xfId="0" applyFont="1" applyFill="1" applyBorder="1" applyAlignment="1" applyProtection="1">
      <alignment horizontal="center" vertical="center"/>
      <protection hidden="1"/>
    </xf>
    <xf numFmtId="0" fontId="118" fillId="14" borderId="8" xfId="0" applyFont="1" applyFill="1" applyBorder="1" applyAlignment="1" applyProtection="1">
      <alignment horizontal="center" vertical="center"/>
      <protection hidden="1"/>
    </xf>
    <xf numFmtId="0" fontId="118" fillId="14" borderId="35" xfId="0" applyFont="1" applyFill="1" applyBorder="1" applyAlignment="1" applyProtection="1">
      <alignment horizontal="center" vertical="center"/>
      <protection hidden="1"/>
    </xf>
    <xf numFmtId="0" fontId="118" fillId="14" borderId="36" xfId="0" applyFont="1" applyFill="1" applyBorder="1" applyAlignment="1" applyProtection="1">
      <alignment horizontal="center" vertical="center"/>
      <protection hidden="1"/>
    </xf>
    <xf numFmtId="0" fontId="118" fillId="14" borderId="37" xfId="0" applyFont="1" applyFill="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7" fillId="0" borderId="63" xfId="0" applyFont="1" applyBorder="1" applyAlignment="1" applyProtection="1">
      <alignment horizontal="center" vertical="center"/>
      <protection hidden="1"/>
    </xf>
    <xf numFmtId="0" fontId="7" fillId="0" borderId="64" xfId="0" applyFont="1" applyBorder="1" applyAlignment="1" applyProtection="1">
      <alignment horizontal="center" vertical="center"/>
      <protection hidden="1"/>
    </xf>
    <xf numFmtId="0" fontId="7" fillId="0" borderId="68" xfId="0" applyFont="1" applyBorder="1" applyAlignment="1" applyProtection="1">
      <alignment horizontal="center" vertical="center"/>
      <protection hidden="1"/>
    </xf>
    <xf numFmtId="0" fontId="9" fillId="5" borderId="4" xfId="0" applyFont="1" applyFill="1" applyBorder="1" applyAlignment="1" applyProtection="1">
      <alignment horizontal="center" vertical="center" wrapText="1"/>
      <protection hidden="1"/>
    </xf>
    <xf numFmtId="0" fontId="9" fillId="5" borderId="5" xfId="0" applyFont="1" applyFill="1" applyBorder="1" applyAlignment="1" applyProtection="1">
      <alignment horizontal="center" vertical="center" wrapText="1"/>
      <protection hidden="1"/>
    </xf>
    <xf numFmtId="0" fontId="9" fillId="5" borderId="6" xfId="0" applyFont="1" applyFill="1" applyBorder="1" applyAlignment="1" applyProtection="1">
      <alignment horizontal="center" vertical="center" wrapText="1"/>
      <protection hidden="1"/>
    </xf>
    <xf numFmtId="0" fontId="3" fillId="0" borderId="5" xfId="0" applyFont="1" applyBorder="1" applyAlignment="1" applyProtection="1">
      <alignment horizontal="center" vertical="center"/>
      <protection hidden="1"/>
    </xf>
    <xf numFmtId="0" fontId="117" fillId="0" borderId="4" xfId="2" applyFont="1" applyBorder="1" applyAlignment="1" applyProtection="1">
      <alignment horizontal="center" vertical="center" wrapText="1"/>
      <protection hidden="1"/>
    </xf>
    <xf numFmtId="0" fontId="117" fillId="0" borderId="5" xfId="2" applyFont="1" applyBorder="1" applyAlignment="1" applyProtection="1">
      <alignment horizontal="center" vertical="center" wrapText="1"/>
      <protection hidden="1"/>
    </xf>
    <xf numFmtId="0" fontId="117" fillId="0" borderId="6" xfId="2" applyFont="1" applyBorder="1" applyAlignment="1" applyProtection="1">
      <alignment horizontal="center" vertical="center" wrapText="1"/>
      <protection hidden="1"/>
    </xf>
    <xf numFmtId="0" fontId="117" fillId="0" borderId="35" xfId="2" applyFont="1" applyBorder="1" applyAlignment="1" applyProtection="1">
      <alignment horizontal="center" vertical="center" wrapText="1"/>
      <protection hidden="1"/>
    </xf>
    <xf numFmtId="0" fontId="117" fillId="0" borderId="36" xfId="2" applyFont="1" applyBorder="1" applyAlignment="1" applyProtection="1">
      <alignment horizontal="center" vertical="center" wrapText="1"/>
      <protection hidden="1"/>
    </xf>
    <xf numFmtId="0" fontId="117" fillId="0" borderId="37" xfId="2" applyFont="1" applyBorder="1" applyAlignment="1" applyProtection="1">
      <alignment horizontal="center" vertical="center" wrapText="1"/>
      <protection hidden="1"/>
    </xf>
    <xf numFmtId="0" fontId="3" fillId="0" borderId="0" xfId="0" applyFont="1" applyBorder="1" applyAlignment="1" applyProtection="1">
      <alignment horizontal="left" vertical="center"/>
      <protection hidden="1"/>
    </xf>
    <xf numFmtId="0" fontId="3" fillId="0" borderId="0" xfId="0" applyFont="1" applyBorder="1" applyAlignment="1" applyProtection="1">
      <alignment horizontal="center"/>
      <protection hidden="1"/>
    </xf>
    <xf numFmtId="38" fontId="110" fillId="21" borderId="79" xfId="0" applyNumberFormat="1" applyFont="1" applyFill="1" applyBorder="1" applyAlignment="1" applyProtection="1">
      <alignment horizontal="right"/>
      <protection hidden="1"/>
    </xf>
    <xf numFmtId="38" fontId="110" fillId="21" borderId="81" xfId="0" applyNumberFormat="1" applyFont="1" applyFill="1" applyBorder="1" applyAlignment="1" applyProtection="1">
      <alignment horizontal="right"/>
      <protection hidden="1"/>
    </xf>
    <xf numFmtId="0" fontId="115" fillId="21" borderId="79" xfId="0" applyFont="1" applyFill="1" applyBorder="1" applyAlignment="1" applyProtection="1">
      <alignment horizontal="left" vertical="center"/>
      <protection hidden="1"/>
    </xf>
    <xf numFmtId="0" fontId="115" fillId="21" borderId="80" xfId="0" applyFont="1" applyFill="1" applyBorder="1" applyAlignment="1" applyProtection="1">
      <alignment horizontal="left" vertical="center"/>
      <protection hidden="1"/>
    </xf>
    <xf numFmtId="0" fontId="115" fillId="21" borderId="81" xfId="0" applyFont="1" applyFill="1" applyBorder="1" applyAlignment="1" applyProtection="1">
      <alignment horizontal="left" vertical="center"/>
      <protection hidden="1"/>
    </xf>
    <xf numFmtId="0" fontId="17" fillId="0" borderId="4" xfId="0" applyFont="1" applyBorder="1" applyAlignment="1" applyProtection="1">
      <alignment horizontal="center" vertical="center" wrapText="1"/>
      <protection hidden="1"/>
    </xf>
    <xf numFmtId="0" fontId="17" fillId="0" borderId="5" xfId="0" applyFont="1" applyBorder="1" applyAlignment="1" applyProtection="1">
      <alignment horizontal="center" vertical="center" wrapText="1"/>
      <protection hidden="1"/>
    </xf>
    <xf numFmtId="0" fontId="17" fillId="0" borderId="6" xfId="0" applyFont="1" applyBorder="1" applyAlignment="1" applyProtection="1">
      <alignment horizontal="center" vertical="center" wrapText="1"/>
      <protection hidden="1"/>
    </xf>
    <xf numFmtId="0" fontId="17" fillId="0" borderId="7" xfId="0" applyFont="1" applyBorder="1" applyAlignment="1" applyProtection="1">
      <alignment horizontal="center" vertical="center" wrapText="1"/>
      <protection hidden="1"/>
    </xf>
    <xf numFmtId="0" fontId="17" fillId="0" borderId="0" xfId="0" applyFont="1" applyBorder="1" applyAlignment="1" applyProtection="1">
      <alignment horizontal="center" vertical="center" wrapText="1"/>
      <protection hidden="1"/>
    </xf>
    <xf numFmtId="0" fontId="17" fillId="0" borderId="8" xfId="0" applyFont="1" applyBorder="1" applyAlignment="1" applyProtection="1">
      <alignment horizontal="center" vertical="center" wrapText="1"/>
      <protection hidden="1"/>
    </xf>
    <xf numFmtId="0" fontId="17" fillId="0" borderId="35" xfId="0" applyFont="1" applyBorder="1" applyAlignment="1" applyProtection="1">
      <alignment horizontal="center" vertical="center" wrapText="1"/>
      <protection hidden="1"/>
    </xf>
    <xf numFmtId="0" fontId="17" fillId="0" borderId="36" xfId="0" applyFont="1" applyBorder="1" applyAlignment="1" applyProtection="1">
      <alignment horizontal="center" vertical="center" wrapText="1"/>
      <protection hidden="1"/>
    </xf>
    <xf numFmtId="0" fontId="17" fillId="0" borderId="37" xfId="0" applyFont="1" applyBorder="1" applyAlignment="1" applyProtection="1">
      <alignment horizontal="center" vertical="center" wrapText="1"/>
      <protection hidden="1"/>
    </xf>
    <xf numFmtId="0" fontId="18" fillId="0" borderId="4" xfId="0" applyFont="1" applyBorder="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0" fontId="18" fillId="0" borderId="6" xfId="0" applyFont="1" applyBorder="1" applyAlignment="1" applyProtection="1">
      <alignment horizontal="center" vertical="center" wrapText="1"/>
      <protection hidden="1"/>
    </xf>
    <xf numFmtId="0" fontId="18" fillId="0" borderId="7" xfId="0" applyFont="1" applyBorder="1" applyAlignment="1" applyProtection="1">
      <alignment horizontal="center" vertical="center" wrapText="1"/>
      <protection hidden="1"/>
    </xf>
    <xf numFmtId="0" fontId="18" fillId="0" borderId="0" xfId="0" applyFont="1" applyBorder="1" applyAlignment="1" applyProtection="1">
      <alignment horizontal="center" vertical="center" wrapText="1"/>
      <protection hidden="1"/>
    </xf>
    <xf numFmtId="0" fontId="18" fillId="0" borderId="8" xfId="0" applyFont="1" applyBorder="1" applyAlignment="1" applyProtection="1">
      <alignment horizontal="center" vertical="center" wrapText="1"/>
      <protection hidden="1"/>
    </xf>
    <xf numFmtId="0" fontId="18" fillId="0" borderId="35" xfId="0" applyFont="1" applyBorder="1" applyAlignment="1" applyProtection="1">
      <alignment horizontal="center" vertical="center" wrapText="1"/>
      <protection hidden="1"/>
    </xf>
    <xf numFmtId="0" fontId="18" fillId="0" borderId="36" xfId="0" applyFont="1" applyBorder="1" applyAlignment="1" applyProtection="1">
      <alignment horizontal="center" vertical="center" wrapText="1"/>
      <protection hidden="1"/>
    </xf>
    <xf numFmtId="0" fontId="18" fillId="0" borderId="37" xfId="0" applyFont="1" applyBorder="1" applyAlignment="1" applyProtection="1">
      <alignment horizontal="center" vertical="center" wrapText="1"/>
      <protection hidden="1"/>
    </xf>
    <xf numFmtId="0" fontId="19" fillId="0" borderId="4" xfId="0" applyFont="1" applyBorder="1" applyAlignment="1" applyProtection="1">
      <alignment horizontal="center" vertical="center" wrapText="1"/>
      <protection hidden="1"/>
    </xf>
    <xf numFmtId="0" fontId="19" fillId="0" borderId="5" xfId="0" applyFont="1" applyBorder="1" applyAlignment="1" applyProtection="1">
      <alignment horizontal="center" vertical="center" wrapText="1"/>
      <protection hidden="1"/>
    </xf>
    <xf numFmtId="0" fontId="19" fillId="0" borderId="6" xfId="0" applyFont="1" applyBorder="1" applyAlignment="1" applyProtection="1">
      <alignment horizontal="center" vertical="center" wrapText="1"/>
      <protection hidden="1"/>
    </xf>
    <xf numFmtId="0" fontId="19" fillId="0" borderId="7" xfId="0" applyFont="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19" fillId="0" borderId="8" xfId="0" applyFont="1" applyBorder="1" applyAlignment="1" applyProtection="1">
      <alignment horizontal="center" vertical="center" wrapText="1"/>
      <protection hidden="1"/>
    </xf>
    <xf numFmtId="0" fontId="19" fillId="0" borderId="35" xfId="0" applyFont="1" applyBorder="1" applyAlignment="1" applyProtection="1">
      <alignment horizontal="center" vertical="center" wrapText="1"/>
      <protection hidden="1"/>
    </xf>
    <xf numFmtId="0" fontId="19" fillId="0" borderId="36" xfId="0" applyFont="1" applyBorder="1" applyAlignment="1" applyProtection="1">
      <alignment horizontal="center" vertical="center" wrapText="1"/>
      <protection hidden="1"/>
    </xf>
    <xf numFmtId="0" fontId="19" fillId="0" borderId="37" xfId="0" applyFont="1" applyBorder="1" applyAlignment="1" applyProtection="1">
      <alignment horizontal="center" vertical="center" wrapText="1"/>
      <protection hidden="1"/>
    </xf>
    <xf numFmtId="0" fontId="21" fillId="5" borderId="7" xfId="2" applyFont="1" applyFill="1" applyBorder="1" applyAlignment="1" applyProtection="1">
      <alignment horizontal="center" vertical="center" wrapText="1"/>
      <protection hidden="1"/>
    </xf>
    <xf numFmtId="0" fontId="21" fillId="5" borderId="0" xfId="2" applyFont="1" applyFill="1" applyBorder="1" applyAlignment="1" applyProtection="1">
      <alignment horizontal="center" vertical="center" wrapText="1"/>
      <protection hidden="1"/>
    </xf>
    <xf numFmtId="0" fontId="21" fillId="5" borderId="8" xfId="2" applyFont="1" applyFill="1" applyBorder="1" applyAlignment="1" applyProtection="1">
      <alignment horizontal="center" vertical="center" wrapText="1"/>
      <protection hidden="1"/>
    </xf>
    <xf numFmtId="0" fontId="21" fillId="5" borderId="35" xfId="2" applyFont="1" applyFill="1" applyBorder="1" applyAlignment="1" applyProtection="1">
      <alignment horizontal="center" vertical="center" wrapText="1"/>
      <protection hidden="1"/>
    </xf>
    <xf numFmtId="0" fontId="21" fillId="5" borderId="36" xfId="2" applyFont="1" applyFill="1" applyBorder="1" applyAlignment="1" applyProtection="1">
      <alignment horizontal="center" vertical="center" wrapText="1"/>
      <protection hidden="1"/>
    </xf>
    <xf numFmtId="0" fontId="21" fillId="5" borderId="37" xfId="2" applyFont="1" applyFill="1" applyBorder="1" applyAlignment="1" applyProtection="1">
      <alignment horizontal="center" vertical="center" wrapText="1"/>
      <protection hidden="1"/>
    </xf>
    <xf numFmtId="0" fontId="9" fillId="8" borderId="4" xfId="0" applyFont="1" applyFill="1" applyBorder="1" applyAlignment="1" applyProtection="1">
      <alignment horizontal="center" vertical="center" wrapText="1"/>
      <protection hidden="1"/>
    </xf>
    <xf numFmtId="0" fontId="9" fillId="8" borderId="5" xfId="0" applyFont="1" applyFill="1" applyBorder="1" applyAlignment="1" applyProtection="1">
      <alignment horizontal="center" vertical="center" wrapText="1"/>
      <protection hidden="1"/>
    </xf>
    <xf numFmtId="0" fontId="9" fillId="8" borderId="6" xfId="0" applyFont="1" applyFill="1" applyBorder="1" applyAlignment="1" applyProtection="1">
      <alignment horizontal="center" vertical="center" wrapText="1"/>
      <protection hidden="1"/>
    </xf>
    <xf numFmtId="0" fontId="9" fillId="8" borderId="7" xfId="0" applyFont="1" applyFill="1" applyBorder="1" applyAlignment="1" applyProtection="1">
      <alignment horizontal="center" vertical="center" wrapText="1"/>
      <protection hidden="1"/>
    </xf>
    <xf numFmtId="0" fontId="9" fillId="8" borderId="0" xfId="0" applyFont="1" applyFill="1" applyBorder="1" applyAlignment="1" applyProtection="1">
      <alignment horizontal="center" vertical="center" wrapText="1"/>
      <protection hidden="1"/>
    </xf>
    <xf numFmtId="0" fontId="9" fillId="8" borderId="8" xfId="0" applyFont="1" applyFill="1" applyBorder="1" applyAlignment="1" applyProtection="1">
      <alignment horizontal="center" vertical="center" wrapText="1"/>
      <protection hidden="1"/>
    </xf>
    <xf numFmtId="0" fontId="9" fillId="8" borderId="35" xfId="0" applyFont="1" applyFill="1" applyBorder="1" applyAlignment="1" applyProtection="1">
      <alignment horizontal="center" vertical="center" wrapText="1"/>
      <protection hidden="1"/>
    </xf>
    <xf numFmtId="0" fontId="9" fillId="8" borderId="36" xfId="0" applyFont="1" applyFill="1" applyBorder="1" applyAlignment="1" applyProtection="1">
      <alignment horizontal="center" vertical="center" wrapText="1"/>
      <protection hidden="1"/>
    </xf>
    <xf numFmtId="0" fontId="9" fillId="8" borderId="37" xfId="0" applyFont="1" applyFill="1" applyBorder="1" applyAlignment="1" applyProtection="1">
      <alignment horizontal="center" vertical="center" wrapText="1"/>
      <protection hidden="1"/>
    </xf>
    <xf numFmtId="0" fontId="16" fillId="12" borderId="47" xfId="0" applyFont="1" applyFill="1" applyBorder="1" applyAlignment="1" applyProtection="1">
      <alignment horizontal="center" vertical="center"/>
      <protection hidden="1"/>
    </xf>
    <xf numFmtId="0" fontId="16" fillId="12" borderId="38" xfId="0" applyFont="1" applyFill="1" applyBorder="1" applyAlignment="1" applyProtection="1">
      <alignment horizontal="center" vertical="center"/>
      <protection hidden="1"/>
    </xf>
    <xf numFmtId="0" fontId="16" fillId="12" borderId="39" xfId="0" applyFont="1" applyFill="1" applyBorder="1" applyAlignment="1" applyProtection="1">
      <alignment horizontal="center" vertical="center"/>
      <protection hidden="1"/>
    </xf>
    <xf numFmtId="0" fontId="8" fillId="11" borderId="7" xfId="0" applyFont="1" applyFill="1" applyBorder="1" applyAlignment="1" applyProtection="1">
      <alignment horizontal="center" vertical="center" wrapText="1"/>
      <protection hidden="1"/>
    </xf>
    <xf numFmtId="0" fontId="8" fillId="11" borderId="0" xfId="0" applyFont="1" applyFill="1" applyBorder="1" applyAlignment="1" applyProtection="1">
      <alignment horizontal="center" vertical="center" wrapText="1"/>
      <protection hidden="1"/>
    </xf>
    <xf numFmtId="0" fontId="8" fillId="11" borderId="8" xfId="0" applyFont="1" applyFill="1" applyBorder="1" applyAlignment="1" applyProtection="1">
      <alignment horizontal="center" vertical="center" wrapText="1"/>
      <protection hidden="1"/>
    </xf>
    <xf numFmtId="0" fontId="8" fillId="11" borderId="35" xfId="0" applyFont="1" applyFill="1" applyBorder="1" applyAlignment="1" applyProtection="1">
      <alignment horizontal="center" vertical="center" wrapText="1"/>
      <protection hidden="1"/>
    </xf>
    <xf numFmtId="0" fontId="8" fillId="11" borderId="36" xfId="0" applyFont="1" applyFill="1" applyBorder="1" applyAlignment="1" applyProtection="1">
      <alignment horizontal="center" vertical="center" wrapText="1"/>
      <protection hidden="1"/>
    </xf>
    <xf numFmtId="0" fontId="8" fillId="11" borderId="37" xfId="0" applyFont="1" applyFill="1" applyBorder="1" applyAlignment="1" applyProtection="1">
      <alignment horizontal="center" vertical="center" wrapText="1"/>
      <protection hidden="1"/>
    </xf>
    <xf numFmtId="0" fontId="7" fillId="5" borderId="1" xfId="0" applyFont="1" applyFill="1" applyBorder="1" applyAlignment="1" applyProtection="1">
      <alignment horizontal="center" vertical="center"/>
      <protection hidden="1"/>
    </xf>
    <xf numFmtId="0" fontId="7" fillId="5" borderId="2" xfId="0" applyFont="1" applyFill="1" applyBorder="1" applyAlignment="1" applyProtection="1">
      <alignment horizontal="center" vertical="center"/>
      <protection hidden="1"/>
    </xf>
    <xf numFmtId="0" fontId="7" fillId="5" borderId="3" xfId="0" applyFont="1" applyFill="1" applyBorder="1" applyAlignment="1" applyProtection="1">
      <alignment horizontal="center" vertical="center"/>
      <protection hidden="1"/>
    </xf>
    <xf numFmtId="0" fontId="2" fillId="4" borderId="98" xfId="2" applyFont="1" applyFill="1" applyBorder="1" applyAlignment="1" applyProtection="1">
      <alignment horizontal="left" vertical="center"/>
      <protection hidden="1"/>
    </xf>
    <xf numFmtId="0" fontId="2" fillId="4" borderId="85" xfId="2" applyFont="1" applyFill="1" applyBorder="1" applyAlignment="1" applyProtection="1">
      <alignment horizontal="left" vertical="center"/>
      <protection hidden="1"/>
    </xf>
    <xf numFmtId="0" fontId="2" fillId="4" borderId="89" xfId="2" applyFont="1" applyFill="1" applyBorder="1" applyAlignment="1" applyProtection="1">
      <alignment horizontal="left" vertical="center"/>
      <protection hidden="1"/>
    </xf>
    <xf numFmtId="0" fontId="35" fillId="4" borderId="95" xfId="0" applyFont="1" applyFill="1" applyBorder="1" applyAlignment="1" applyProtection="1">
      <alignment horizontal="left" vertical="center"/>
      <protection hidden="1"/>
    </xf>
    <xf numFmtId="0" fontId="35" fillId="4" borderId="84" xfId="0" applyFont="1" applyFill="1" applyBorder="1" applyAlignment="1" applyProtection="1">
      <alignment horizontal="left" vertical="center"/>
      <protection hidden="1"/>
    </xf>
    <xf numFmtId="0" fontId="35" fillId="4" borderId="86" xfId="0" applyFont="1" applyFill="1" applyBorder="1" applyAlignment="1" applyProtection="1">
      <alignment horizontal="left" vertical="center"/>
      <protection hidden="1"/>
    </xf>
    <xf numFmtId="0" fontId="2" fillId="4" borderId="96" xfId="2" applyFont="1" applyFill="1" applyBorder="1" applyAlignment="1" applyProtection="1">
      <alignment horizontal="left" vertical="center"/>
      <protection hidden="1"/>
    </xf>
    <xf numFmtId="0" fontId="2" fillId="4" borderId="78" xfId="2" applyFont="1" applyFill="1" applyBorder="1" applyAlignment="1" applyProtection="1">
      <alignment horizontal="left" vertical="center"/>
      <protection hidden="1"/>
    </xf>
    <xf numFmtId="0" fontId="2" fillId="4" borderId="87" xfId="2" applyFont="1" applyFill="1" applyBorder="1" applyAlignment="1" applyProtection="1">
      <alignment horizontal="left" vertical="center"/>
      <protection hidden="1"/>
    </xf>
    <xf numFmtId="0" fontId="1" fillId="4" borderId="97" xfId="0" applyFont="1" applyFill="1" applyBorder="1" applyAlignment="1" applyProtection="1">
      <alignment horizontal="left" vertical="center"/>
      <protection hidden="1"/>
    </xf>
    <xf numFmtId="0" fontId="1" fillId="4" borderId="77" xfId="0" applyFont="1" applyFill="1" applyBorder="1" applyAlignment="1" applyProtection="1">
      <alignment horizontal="left" vertical="center"/>
      <protection hidden="1"/>
    </xf>
    <xf numFmtId="38" fontId="0" fillId="15" borderId="113" xfId="0" applyNumberFormat="1" applyFont="1" applyFill="1" applyBorder="1" applyAlignment="1" applyProtection="1">
      <alignment vertical="center"/>
      <protection locked="0" hidden="1"/>
    </xf>
    <xf numFmtId="38" fontId="0" fillId="9" borderId="77" xfId="0" applyNumberFormat="1" applyFont="1" applyFill="1" applyBorder="1" applyAlignment="1" applyProtection="1">
      <alignment vertical="center"/>
      <protection hidden="1"/>
    </xf>
    <xf numFmtId="0" fontId="41" fillId="4" borderId="97" xfId="0" applyFont="1" applyFill="1" applyBorder="1" applyAlignment="1" applyProtection="1">
      <alignment horizontal="left" vertical="center"/>
      <protection hidden="1"/>
    </xf>
    <xf numFmtId="0" fontId="41" fillId="4" borderId="77" xfId="0" applyFont="1" applyFill="1" applyBorder="1" applyAlignment="1" applyProtection="1">
      <alignment horizontal="left" vertical="center"/>
      <protection hidden="1"/>
    </xf>
    <xf numFmtId="0" fontId="41" fillId="4" borderId="88" xfId="0" applyFont="1" applyFill="1" applyBorder="1" applyAlignment="1" applyProtection="1">
      <alignment horizontal="left" vertical="center"/>
      <protection hidden="1"/>
    </xf>
    <xf numFmtId="0" fontId="42" fillId="4" borderId="128" xfId="0" applyFont="1" applyFill="1" applyBorder="1" applyAlignment="1" applyProtection="1">
      <alignment horizontal="left" vertical="center"/>
      <protection hidden="1"/>
    </xf>
    <xf numFmtId="0" fontId="42" fillId="4" borderId="120" xfId="0" applyFont="1" applyFill="1" applyBorder="1" applyAlignment="1" applyProtection="1">
      <alignment horizontal="left" vertical="center"/>
      <protection hidden="1"/>
    </xf>
    <xf numFmtId="0" fontId="42" fillId="4" borderId="129" xfId="0" applyFont="1" applyFill="1" applyBorder="1" applyAlignment="1" applyProtection="1">
      <alignment horizontal="left" vertical="center"/>
      <protection hidden="1"/>
    </xf>
    <xf numFmtId="0" fontId="38" fillId="20" borderId="122" xfId="0" applyFont="1" applyFill="1" applyBorder="1" applyAlignment="1" applyProtection="1">
      <alignment horizontal="left" vertical="center"/>
      <protection hidden="1"/>
    </xf>
    <xf numFmtId="0" fontId="38" fillId="20" borderId="123" xfId="0" applyFont="1" applyFill="1" applyBorder="1" applyAlignment="1" applyProtection="1">
      <alignment horizontal="left" vertical="center"/>
      <protection hidden="1"/>
    </xf>
    <xf numFmtId="0" fontId="38" fillId="20" borderId="124" xfId="0" applyFont="1" applyFill="1" applyBorder="1" applyAlignment="1" applyProtection="1">
      <alignment horizontal="left" vertical="center"/>
      <protection hidden="1"/>
    </xf>
    <xf numFmtId="0" fontId="47" fillId="19" borderId="79" xfId="2" applyFont="1" applyFill="1" applyBorder="1" applyAlignment="1" applyProtection="1">
      <alignment horizontal="center" vertical="center"/>
      <protection hidden="1"/>
    </xf>
    <xf numFmtId="0" fontId="47" fillId="19" borderId="80" xfId="2" applyFont="1" applyFill="1" applyBorder="1" applyAlignment="1" applyProtection="1">
      <alignment horizontal="center" vertical="center"/>
      <protection hidden="1"/>
    </xf>
    <xf numFmtId="0" fontId="47" fillId="19" borderId="81" xfId="2" applyFont="1" applyFill="1" applyBorder="1" applyAlignment="1" applyProtection="1">
      <alignment horizontal="center" vertical="center"/>
      <protection hidden="1"/>
    </xf>
    <xf numFmtId="0" fontId="2" fillId="4" borderId="88" xfId="2" applyFont="1" applyFill="1" applyBorder="1" applyAlignment="1" applyProtection="1">
      <alignment horizontal="left" vertical="center"/>
      <protection hidden="1"/>
    </xf>
    <xf numFmtId="0" fontId="36" fillId="4" borderId="97" xfId="0" applyFont="1" applyFill="1" applyBorder="1" applyAlignment="1" applyProtection="1">
      <alignment horizontal="left" vertical="center"/>
      <protection hidden="1"/>
    </xf>
    <xf numFmtId="0" fontId="36" fillId="4" borderId="77" xfId="0" applyFont="1" applyFill="1" applyBorder="1" applyAlignment="1" applyProtection="1">
      <alignment horizontal="left" vertical="center"/>
      <protection hidden="1"/>
    </xf>
    <xf numFmtId="0" fontId="36" fillId="4" borderId="88" xfId="0" applyFont="1" applyFill="1" applyBorder="1" applyAlignment="1" applyProtection="1">
      <alignment horizontal="left" vertical="center"/>
      <protection hidden="1"/>
    </xf>
    <xf numFmtId="0" fontId="37" fillId="15" borderId="77" xfId="0" applyFont="1" applyFill="1" applyBorder="1" applyAlignment="1" applyProtection="1">
      <alignment horizontal="center" vertical="center"/>
      <protection locked="0" hidden="1"/>
    </xf>
    <xf numFmtId="0" fontId="37" fillId="15" borderId="88" xfId="0" applyFont="1" applyFill="1" applyBorder="1" applyAlignment="1" applyProtection="1">
      <alignment horizontal="center" vertical="center"/>
      <protection locked="0" hidden="1"/>
    </xf>
    <xf numFmtId="0" fontId="36" fillId="4" borderId="92" xfId="0" applyFont="1" applyFill="1" applyBorder="1" applyAlignment="1" applyProtection="1">
      <alignment horizontal="left" vertical="center"/>
      <protection hidden="1"/>
    </xf>
    <xf numFmtId="0" fontId="36" fillId="4" borderId="85" xfId="0" applyFont="1" applyFill="1" applyBorder="1" applyAlignment="1" applyProtection="1">
      <alignment horizontal="left" vertical="center"/>
      <protection hidden="1"/>
    </xf>
    <xf numFmtId="0" fontId="36" fillId="4" borderId="89" xfId="0" applyFont="1" applyFill="1" applyBorder="1" applyAlignment="1" applyProtection="1">
      <alignment horizontal="left" vertical="center"/>
      <protection hidden="1"/>
    </xf>
    <xf numFmtId="0" fontId="108" fillId="10" borderId="82" xfId="0" applyFont="1" applyFill="1" applyBorder="1" applyAlignment="1" applyProtection="1">
      <alignment horizontal="center" vertical="center"/>
      <protection hidden="1"/>
    </xf>
    <xf numFmtId="0" fontId="108" fillId="10" borderId="83" xfId="0" applyFont="1" applyFill="1" applyBorder="1" applyAlignment="1" applyProtection="1">
      <alignment horizontal="center" vertical="center"/>
      <protection hidden="1"/>
    </xf>
    <xf numFmtId="0" fontId="108" fillId="10" borderId="117" xfId="0" applyFont="1" applyFill="1" applyBorder="1" applyAlignment="1" applyProtection="1">
      <alignment horizontal="center" vertical="center"/>
      <protection hidden="1"/>
    </xf>
    <xf numFmtId="0" fontId="2" fillId="4" borderId="130" xfId="2" applyFill="1" applyBorder="1" applyAlignment="1" applyProtection="1">
      <alignment horizontal="left" vertical="center"/>
      <protection hidden="1"/>
    </xf>
    <xf numFmtId="0" fontId="2" fillId="4" borderId="131" xfId="2" applyFill="1" applyBorder="1" applyAlignment="1" applyProtection="1">
      <alignment horizontal="left" vertical="center"/>
      <protection hidden="1"/>
    </xf>
    <xf numFmtId="0" fontId="2" fillId="4" borderId="138" xfId="2" applyFill="1" applyBorder="1" applyAlignment="1" applyProtection="1">
      <alignment horizontal="left" vertical="center"/>
      <protection hidden="1"/>
    </xf>
    <xf numFmtId="0" fontId="2" fillId="4" borderId="91" xfId="2" applyFill="1" applyBorder="1" applyAlignment="1" applyProtection="1">
      <alignment horizontal="left" vertical="center"/>
      <protection hidden="1"/>
    </xf>
    <xf numFmtId="0" fontId="2" fillId="4" borderId="77" xfId="2" applyFill="1" applyBorder="1" applyAlignment="1" applyProtection="1">
      <alignment horizontal="left" vertical="center"/>
      <protection hidden="1"/>
    </xf>
    <xf numFmtId="0" fontId="2" fillId="4" borderId="88" xfId="2" applyFill="1" applyBorder="1" applyAlignment="1" applyProtection="1">
      <alignment horizontal="left" vertical="center"/>
      <protection hidden="1"/>
    </xf>
    <xf numFmtId="0" fontId="36" fillId="4" borderId="90" xfId="0" applyFont="1" applyFill="1" applyBorder="1" applyAlignment="1" applyProtection="1">
      <alignment horizontal="left" vertical="center"/>
      <protection hidden="1"/>
    </xf>
    <xf numFmtId="0" fontId="36" fillId="4" borderId="78" xfId="0" applyFont="1" applyFill="1" applyBorder="1" applyAlignment="1" applyProtection="1">
      <alignment horizontal="left" vertical="center"/>
      <protection hidden="1"/>
    </xf>
    <xf numFmtId="0" fontId="36" fillId="4" borderId="87" xfId="0" applyFont="1" applyFill="1" applyBorder="1" applyAlignment="1" applyProtection="1">
      <alignment horizontal="left" vertical="center"/>
      <protection hidden="1"/>
    </xf>
    <xf numFmtId="0" fontId="36" fillId="4" borderId="91" xfId="0" applyFont="1" applyFill="1" applyBorder="1" applyAlignment="1" applyProtection="1">
      <alignment horizontal="left" vertical="center"/>
      <protection hidden="1"/>
    </xf>
    <xf numFmtId="0" fontId="2" fillId="4" borderId="91" xfId="2" applyFont="1" applyFill="1" applyBorder="1" applyAlignment="1" applyProtection="1">
      <alignment horizontal="left" vertical="center"/>
      <protection hidden="1"/>
    </xf>
    <xf numFmtId="0" fontId="39" fillId="4" borderId="91" xfId="2" applyFont="1" applyFill="1" applyBorder="1" applyAlignment="1" applyProtection="1">
      <alignment horizontal="left" vertical="center"/>
      <protection hidden="1"/>
    </xf>
    <xf numFmtId="0" fontId="39" fillId="4" borderId="77" xfId="2" applyFont="1" applyFill="1" applyBorder="1" applyAlignment="1" applyProtection="1">
      <alignment horizontal="left" vertical="center"/>
      <protection hidden="1"/>
    </xf>
    <xf numFmtId="0" fontId="39" fillId="4" borderId="88" xfId="2" applyFont="1" applyFill="1" applyBorder="1" applyAlignment="1" applyProtection="1">
      <alignment horizontal="left" vertical="center"/>
      <protection hidden="1"/>
    </xf>
    <xf numFmtId="0" fontId="36" fillId="4" borderId="91" xfId="0" applyFont="1" applyFill="1" applyBorder="1" applyAlignment="1" applyProtection="1">
      <alignment horizontal="center" vertical="center"/>
      <protection hidden="1"/>
    </xf>
    <xf numFmtId="0" fontId="24" fillId="0" borderId="4" xfId="0" applyFont="1" applyBorder="1" applyAlignment="1" applyProtection="1">
      <alignment horizontal="center" vertical="center" wrapText="1"/>
      <protection hidden="1"/>
    </xf>
    <xf numFmtId="0" fontId="24" fillId="0" borderId="5" xfId="0" applyFont="1" applyBorder="1" applyAlignment="1" applyProtection="1">
      <alignment horizontal="center" vertical="center" wrapText="1"/>
      <protection hidden="1"/>
    </xf>
    <xf numFmtId="0" fontId="24" fillId="0" borderId="6" xfId="0" applyFont="1" applyBorder="1" applyAlignment="1" applyProtection="1">
      <alignment horizontal="center" vertical="center" wrapText="1"/>
      <protection hidden="1"/>
    </xf>
    <xf numFmtId="0" fontId="24" fillId="0" borderId="7" xfId="0" applyFont="1" applyBorder="1" applyAlignment="1" applyProtection="1">
      <alignment horizontal="center" vertical="center" wrapText="1"/>
      <protection hidden="1"/>
    </xf>
    <xf numFmtId="0" fontId="24" fillId="0" borderId="0" xfId="0" applyFont="1" applyBorder="1" applyAlignment="1" applyProtection="1">
      <alignment horizontal="center" vertical="center" wrapText="1"/>
      <protection hidden="1"/>
    </xf>
    <xf numFmtId="0" fontId="24" fillId="0" borderId="8" xfId="0" applyFont="1" applyBorder="1" applyAlignment="1" applyProtection="1">
      <alignment horizontal="center" vertical="center" wrapText="1"/>
      <protection hidden="1"/>
    </xf>
    <xf numFmtId="0" fontId="24" fillId="0" borderId="35" xfId="0" applyFont="1" applyBorder="1" applyAlignment="1" applyProtection="1">
      <alignment horizontal="center" vertical="center" wrapText="1"/>
      <protection hidden="1"/>
    </xf>
    <xf numFmtId="0" fontId="24" fillId="0" borderId="36" xfId="0" applyFont="1" applyBorder="1" applyAlignment="1" applyProtection="1">
      <alignment horizontal="center" vertical="center" wrapText="1"/>
      <protection hidden="1"/>
    </xf>
    <xf numFmtId="0" fontId="24" fillId="0" borderId="37" xfId="0" applyFont="1" applyBorder="1" applyAlignment="1" applyProtection="1">
      <alignment horizontal="center" vertical="center" wrapText="1"/>
      <protection hidden="1"/>
    </xf>
    <xf numFmtId="0" fontId="48" fillId="4" borderId="106" xfId="0" applyFont="1" applyFill="1" applyBorder="1" applyAlignment="1" applyProtection="1">
      <alignment horizontal="center" vertical="center"/>
      <protection hidden="1"/>
    </xf>
    <xf numFmtId="0" fontId="48" fillId="4" borderId="135" xfId="0" applyFont="1" applyFill="1" applyBorder="1" applyAlignment="1" applyProtection="1">
      <alignment horizontal="center" vertical="center"/>
      <protection hidden="1"/>
    </xf>
    <xf numFmtId="0" fontId="123" fillId="4" borderId="91" xfId="2" applyFont="1" applyFill="1" applyBorder="1" applyAlignment="1" applyProtection="1">
      <alignment horizontal="left" vertical="center"/>
      <protection hidden="1"/>
    </xf>
    <xf numFmtId="0" fontId="123" fillId="4" borderId="77" xfId="2" applyFont="1" applyFill="1" applyBorder="1" applyAlignment="1" applyProtection="1">
      <alignment horizontal="left" vertical="center"/>
      <protection hidden="1"/>
    </xf>
    <xf numFmtId="0" fontId="49" fillId="15" borderId="77" xfId="0" applyFont="1" applyFill="1" applyBorder="1" applyAlignment="1" applyProtection="1">
      <alignment horizontal="center" vertical="center"/>
      <protection locked="0" hidden="1"/>
    </xf>
    <xf numFmtId="0" fontId="49" fillId="15" borderId="88" xfId="0" applyFont="1" applyFill="1" applyBorder="1" applyAlignment="1" applyProtection="1">
      <alignment horizontal="center" vertical="center"/>
      <protection locked="0" hidden="1"/>
    </xf>
    <xf numFmtId="0" fontId="45" fillId="0" borderId="4" xfId="0" applyFont="1" applyBorder="1" applyAlignment="1" applyProtection="1">
      <alignment horizontal="center" vertical="center"/>
      <protection hidden="1"/>
    </xf>
    <xf numFmtId="0" fontId="45" fillId="0" borderId="5" xfId="0" applyFont="1" applyBorder="1" applyAlignment="1" applyProtection="1">
      <alignment horizontal="center" vertical="center"/>
      <protection hidden="1"/>
    </xf>
    <xf numFmtId="0" fontId="45" fillId="0" borderId="76" xfId="0" applyFont="1" applyBorder="1" applyAlignment="1" applyProtection="1">
      <alignment horizontal="center" vertical="center"/>
      <protection hidden="1"/>
    </xf>
    <xf numFmtId="38" fontId="45" fillId="15" borderId="70" xfId="0" applyNumberFormat="1" applyFont="1" applyFill="1" applyBorder="1" applyAlignment="1" applyProtection="1">
      <alignment horizontal="center" vertical="center"/>
      <protection locked="0" hidden="1"/>
    </xf>
    <xf numFmtId="38" fontId="45" fillId="15" borderId="6" xfId="0" applyNumberFormat="1" applyFont="1" applyFill="1" applyBorder="1" applyAlignment="1" applyProtection="1">
      <alignment horizontal="center" vertical="center"/>
      <protection locked="0" hidden="1"/>
    </xf>
    <xf numFmtId="38" fontId="45" fillId="15" borderId="41" xfId="0" applyNumberFormat="1" applyFont="1" applyFill="1" applyBorder="1" applyAlignment="1" applyProtection="1">
      <alignment horizontal="center" vertical="center"/>
      <protection locked="0" hidden="1"/>
    </xf>
    <xf numFmtId="38" fontId="45" fillId="15" borderId="37" xfId="0" applyNumberFormat="1" applyFont="1" applyFill="1" applyBorder="1" applyAlignment="1" applyProtection="1">
      <alignment horizontal="center" vertical="center"/>
      <protection locked="0" hidden="1"/>
    </xf>
    <xf numFmtId="0" fontId="103" fillId="0" borderId="93" xfId="0" applyFont="1" applyBorder="1" applyAlignment="1" applyProtection="1">
      <alignment horizontal="left"/>
      <protection hidden="1"/>
    </xf>
    <xf numFmtId="0" fontId="103" fillId="0" borderId="94" xfId="0" applyFont="1" applyBorder="1" applyAlignment="1" applyProtection="1">
      <alignment horizontal="left"/>
      <protection hidden="1"/>
    </xf>
    <xf numFmtId="0" fontId="103" fillId="0" borderId="139" xfId="0" applyFont="1" applyBorder="1" applyAlignment="1" applyProtection="1">
      <alignment horizontal="left"/>
      <protection hidden="1"/>
    </xf>
    <xf numFmtId="0" fontId="116" fillId="0" borderId="35" xfId="0" applyFont="1" applyBorder="1" applyAlignment="1" applyProtection="1">
      <alignment horizontal="center" vertical="center"/>
      <protection hidden="1"/>
    </xf>
    <xf numFmtId="0" fontId="116" fillId="0" borderId="36" xfId="0" applyFont="1" applyBorder="1" applyAlignment="1" applyProtection="1">
      <alignment horizontal="center" vertical="center"/>
      <protection hidden="1"/>
    </xf>
    <xf numFmtId="0" fontId="116" fillId="0" borderId="42" xfId="0" applyFont="1" applyBorder="1" applyAlignment="1" applyProtection="1">
      <alignment horizontal="center" vertical="center"/>
      <protection hidden="1"/>
    </xf>
    <xf numFmtId="0" fontId="2" fillId="4" borderId="115" xfId="2" applyFill="1" applyBorder="1" applyAlignment="1" applyProtection="1">
      <alignment horizontal="left" vertical="center"/>
      <protection hidden="1"/>
    </xf>
    <xf numFmtId="0" fontId="2" fillId="4" borderId="84" xfId="2" applyFill="1" applyBorder="1" applyAlignment="1" applyProtection="1">
      <alignment horizontal="left" vertical="center"/>
      <protection hidden="1"/>
    </xf>
    <xf numFmtId="0" fontId="2" fillId="4" borderId="86" xfId="2" applyFill="1" applyBorder="1" applyAlignment="1" applyProtection="1">
      <alignment horizontal="left" vertical="center"/>
      <protection hidden="1"/>
    </xf>
    <xf numFmtId="0" fontId="108" fillId="10" borderId="115" xfId="0" applyFont="1" applyFill="1" applyBorder="1" applyAlignment="1" applyProtection="1">
      <alignment horizontal="center" vertical="center"/>
      <protection hidden="1"/>
    </xf>
    <xf numFmtId="0" fontId="108" fillId="10" borderId="84" xfId="0" applyFont="1" applyFill="1" applyBorder="1" applyAlignment="1" applyProtection="1">
      <alignment horizontal="center" vertical="center"/>
      <protection hidden="1"/>
    </xf>
    <xf numFmtId="0" fontId="108" fillId="10" borderId="86" xfId="0" applyFont="1" applyFill="1" applyBorder="1" applyAlignment="1" applyProtection="1">
      <alignment horizontal="center" vertical="center"/>
      <protection hidden="1"/>
    </xf>
    <xf numFmtId="0" fontId="0" fillId="4" borderId="126" xfId="0" applyFont="1" applyFill="1" applyBorder="1" applyAlignment="1" applyProtection="1">
      <alignment horizontal="center" vertical="center"/>
      <protection hidden="1"/>
    </xf>
    <xf numFmtId="0" fontId="2" fillId="4" borderId="130" xfId="2" applyFill="1" applyBorder="1" applyAlignment="1" applyProtection="1">
      <alignment horizontal="left"/>
      <protection hidden="1"/>
    </xf>
    <xf numFmtId="0" fontId="2" fillId="4" borderId="131" xfId="2" applyFill="1" applyBorder="1" applyAlignment="1" applyProtection="1">
      <alignment horizontal="left"/>
      <protection hidden="1"/>
    </xf>
    <xf numFmtId="0" fontId="2" fillId="4" borderId="138" xfId="2" applyFill="1" applyBorder="1" applyAlignment="1" applyProtection="1">
      <alignment horizontal="left"/>
      <protection hidden="1"/>
    </xf>
    <xf numFmtId="0" fontId="37" fillId="4" borderId="91" xfId="0" applyFont="1" applyFill="1" applyBorder="1" applyAlignment="1" applyProtection="1">
      <alignment horizontal="left" vertical="center"/>
      <protection hidden="1"/>
    </xf>
    <xf numFmtId="0" fontId="37" fillId="4" borderId="77" xfId="0" applyFont="1" applyFill="1" applyBorder="1" applyAlignment="1" applyProtection="1">
      <alignment horizontal="left" vertical="center"/>
      <protection hidden="1"/>
    </xf>
    <xf numFmtId="0" fontId="36" fillId="4" borderId="137" xfId="0" applyFont="1" applyFill="1" applyBorder="1" applyAlignment="1" applyProtection="1">
      <alignment horizontal="left" vertical="center"/>
      <protection hidden="1"/>
    </xf>
    <xf numFmtId="0" fontId="36" fillId="4" borderId="120" xfId="0" applyFont="1" applyFill="1" applyBorder="1" applyAlignment="1" applyProtection="1">
      <alignment horizontal="left" vertical="center"/>
      <protection hidden="1"/>
    </xf>
    <xf numFmtId="0" fontId="36" fillId="4" borderId="129" xfId="0" applyFont="1" applyFill="1" applyBorder="1" applyAlignment="1" applyProtection="1">
      <alignment horizontal="left" vertical="center"/>
      <protection hidden="1"/>
    </xf>
    <xf numFmtId="38" fontId="120" fillId="24" borderId="122" xfId="0" applyNumberFormat="1" applyFont="1" applyFill="1" applyBorder="1" applyAlignment="1" applyProtection="1">
      <alignment horizontal="center" vertical="center"/>
      <protection hidden="1"/>
    </xf>
    <xf numFmtId="38" fontId="120" fillId="24" borderId="123" xfId="0" applyNumberFormat="1" applyFont="1" applyFill="1" applyBorder="1" applyAlignment="1" applyProtection="1">
      <alignment horizontal="center" vertical="center"/>
      <protection hidden="1"/>
    </xf>
    <xf numFmtId="38" fontId="120" fillId="24" borderId="125" xfId="0" applyNumberFormat="1" applyFont="1" applyFill="1" applyBorder="1" applyAlignment="1" applyProtection="1">
      <alignment horizontal="center" vertical="center"/>
      <protection hidden="1"/>
    </xf>
    <xf numFmtId="0" fontId="36" fillId="4" borderId="4" xfId="0" applyFont="1" applyFill="1" applyBorder="1" applyAlignment="1" applyProtection="1">
      <alignment horizontal="center" vertical="center"/>
      <protection hidden="1"/>
    </xf>
    <xf numFmtId="0" fontId="36" fillId="4" borderId="5" xfId="0" applyFont="1" applyFill="1" applyBorder="1" applyAlignment="1" applyProtection="1">
      <alignment horizontal="center" vertical="center"/>
      <protection hidden="1"/>
    </xf>
    <xf numFmtId="0" fontId="36" fillId="4" borderId="6" xfId="0" applyFont="1" applyFill="1" applyBorder="1" applyAlignment="1" applyProtection="1">
      <alignment horizontal="center" vertical="center"/>
      <protection hidden="1"/>
    </xf>
    <xf numFmtId="0" fontId="0" fillId="4" borderId="118" xfId="0" applyFont="1" applyFill="1" applyBorder="1" applyAlignment="1" applyProtection="1">
      <alignment horizontal="left" vertical="center"/>
      <protection hidden="1"/>
    </xf>
    <xf numFmtId="0" fontId="28" fillId="4" borderId="20" xfId="0" applyFont="1" applyFill="1" applyBorder="1" applyAlignment="1" applyProtection="1">
      <alignment horizontal="left" vertical="center"/>
      <protection hidden="1"/>
    </xf>
    <xf numFmtId="0" fontId="34" fillId="4" borderId="16" xfId="0" applyFont="1" applyFill="1" applyBorder="1" applyAlignment="1" applyProtection="1">
      <alignment horizontal="center" vertical="center"/>
      <protection hidden="1"/>
    </xf>
    <xf numFmtId="0" fontId="34" fillId="4" borderId="17" xfId="0" applyFont="1" applyFill="1" applyBorder="1" applyAlignment="1" applyProtection="1">
      <alignment horizontal="center" vertical="center"/>
      <protection hidden="1"/>
    </xf>
    <xf numFmtId="0" fontId="36" fillId="0" borderId="146" xfId="0" applyFont="1" applyFill="1" applyBorder="1" applyAlignment="1" applyProtection="1">
      <alignment horizontal="center" vertical="center"/>
      <protection hidden="1"/>
    </xf>
    <xf numFmtId="0" fontId="36" fillId="0" borderId="116" xfId="0" applyFont="1" applyFill="1" applyBorder="1" applyAlignment="1" applyProtection="1">
      <alignment horizontal="center" vertical="center"/>
      <protection hidden="1"/>
    </xf>
    <xf numFmtId="0" fontId="36" fillId="0" borderId="147" xfId="0" applyFont="1" applyFill="1" applyBorder="1" applyAlignment="1" applyProtection="1">
      <alignment horizontal="center" vertical="center"/>
      <protection hidden="1"/>
    </xf>
    <xf numFmtId="0" fontId="3" fillId="4" borderId="4" xfId="0" applyFont="1" applyFill="1" applyBorder="1" applyAlignment="1" applyProtection="1">
      <alignment horizontal="center" vertical="center"/>
      <protection hidden="1"/>
    </xf>
    <xf numFmtId="0" fontId="3" fillId="4" borderId="5" xfId="0" applyFont="1" applyFill="1" applyBorder="1" applyAlignment="1" applyProtection="1">
      <alignment horizontal="center" vertical="center"/>
      <protection hidden="1"/>
    </xf>
    <xf numFmtId="0" fontId="3" fillId="4" borderId="6" xfId="0" applyFont="1" applyFill="1" applyBorder="1" applyAlignment="1" applyProtection="1">
      <alignment horizontal="center" vertical="center"/>
      <protection hidden="1"/>
    </xf>
    <xf numFmtId="0" fontId="113" fillId="4" borderId="7" xfId="0" applyFont="1" applyFill="1" applyBorder="1" applyAlignment="1" applyProtection="1">
      <alignment horizontal="center" vertical="center"/>
      <protection hidden="1"/>
    </xf>
    <xf numFmtId="0" fontId="113" fillId="4" borderId="0" xfId="0" applyFont="1" applyFill="1" applyBorder="1" applyAlignment="1" applyProtection="1">
      <alignment horizontal="center" vertical="center"/>
      <protection hidden="1"/>
    </xf>
    <xf numFmtId="0" fontId="113" fillId="4" borderId="8" xfId="0" applyFont="1" applyFill="1" applyBorder="1" applyAlignment="1" applyProtection="1">
      <alignment horizontal="center" vertical="center"/>
      <protection hidden="1"/>
    </xf>
    <xf numFmtId="0" fontId="3" fillId="4" borderId="7" xfId="0" applyFont="1" applyFill="1" applyBorder="1" applyAlignment="1" applyProtection="1">
      <alignment horizontal="center" vertical="center"/>
      <protection hidden="1"/>
    </xf>
    <xf numFmtId="0" fontId="3" fillId="4" borderId="0" xfId="0" applyFont="1" applyFill="1" applyBorder="1" applyAlignment="1" applyProtection="1">
      <alignment horizontal="center" vertical="center"/>
      <protection hidden="1"/>
    </xf>
    <xf numFmtId="0" fontId="3" fillId="4" borderId="8" xfId="0" applyFont="1" applyFill="1" applyBorder="1" applyAlignment="1" applyProtection="1">
      <alignment horizontal="center" vertical="center"/>
      <protection hidden="1"/>
    </xf>
    <xf numFmtId="0" fontId="37" fillId="4" borderId="91" xfId="0" applyFont="1" applyFill="1" applyBorder="1" applyAlignment="1" applyProtection="1">
      <alignment horizontal="center" vertical="center"/>
      <protection hidden="1"/>
    </xf>
    <xf numFmtId="0" fontId="37" fillId="4" borderId="77" xfId="0" applyFont="1" applyFill="1" applyBorder="1" applyAlignment="1" applyProtection="1">
      <alignment horizontal="center" vertical="center"/>
      <protection hidden="1"/>
    </xf>
    <xf numFmtId="0" fontId="53" fillId="19" borderId="4" xfId="0" applyFont="1" applyFill="1" applyBorder="1" applyAlignment="1" applyProtection="1">
      <alignment horizontal="center" vertical="center"/>
      <protection hidden="1"/>
    </xf>
    <xf numFmtId="0" fontId="53" fillId="19" borderId="5" xfId="0" applyFont="1" applyFill="1" applyBorder="1" applyAlignment="1" applyProtection="1">
      <alignment horizontal="center" vertical="center"/>
      <protection hidden="1"/>
    </xf>
    <xf numFmtId="0" fontId="53" fillId="19" borderId="1" xfId="0" applyFont="1" applyFill="1" applyBorder="1" applyAlignment="1" applyProtection="1">
      <alignment horizontal="center" vertical="center"/>
      <protection hidden="1"/>
    </xf>
    <xf numFmtId="0" fontId="53" fillId="19" borderId="2" xfId="0" applyFont="1" applyFill="1" applyBorder="1" applyAlignment="1" applyProtection="1">
      <alignment horizontal="center" vertical="center"/>
      <protection hidden="1"/>
    </xf>
    <xf numFmtId="0" fontId="53" fillId="19" borderId="3" xfId="0" applyFont="1" applyFill="1" applyBorder="1" applyAlignment="1" applyProtection="1">
      <alignment horizontal="center" vertical="center"/>
      <protection hidden="1"/>
    </xf>
    <xf numFmtId="0" fontId="79" fillId="0" borderId="0" xfId="2" applyFont="1" applyBorder="1" applyAlignment="1" applyProtection="1">
      <alignment horizontal="center" vertical="center"/>
      <protection hidden="1"/>
    </xf>
    <xf numFmtId="0" fontId="12" fillId="15" borderId="1" xfId="0" applyFont="1" applyFill="1" applyBorder="1" applyAlignment="1" applyProtection="1">
      <alignment horizontal="center" vertical="center"/>
      <protection hidden="1"/>
    </xf>
    <xf numFmtId="0" fontId="12" fillId="15" borderId="3" xfId="0" applyFont="1" applyFill="1" applyBorder="1" applyAlignment="1" applyProtection="1">
      <alignment horizontal="center" vertical="center"/>
      <protection hidden="1"/>
    </xf>
    <xf numFmtId="0" fontId="64" fillId="0" borderId="1" xfId="0" applyFont="1" applyBorder="1" applyAlignment="1" applyProtection="1">
      <alignment horizontal="center" vertical="center"/>
      <protection hidden="1"/>
    </xf>
    <xf numFmtId="0" fontId="64" fillId="0" borderId="2" xfId="0" applyFont="1" applyBorder="1" applyAlignment="1" applyProtection="1">
      <alignment horizontal="center" vertical="center"/>
      <protection hidden="1"/>
    </xf>
    <xf numFmtId="0" fontId="64" fillId="0" borderId="3" xfId="0" applyFont="1" applyBorder="1" applyAlignment="1" applyProtection="1">
      <alignment horizontal="center" vertical="center"/>
      <protection hidden="1"/>
    </xf>
    <xf numFmtId="0" fontId="52" fillId="0" borderId="7" xfId="0" applyFont="1" applyBorder="1" applyAlignment="1" applyProtection="1">
      <alignment horizontal="center" vertical="center" wrapText="1"/>
      <protection hidden="1"/>
    </xf>
    <xf numFmtId="0" fontId="52" fillId="0" borderId="0" xfId="0" applyFont="1" applyBorder="1" applyAlignment="1" applyProtection="1">
      <alignment horizontal="center" vertical="center" wrapText="1"/>
      <protection hidden="1"/>
    </xf>
    <xf numFmtId="0" fontId="52" fillId="0" borderId="8" xfId="0" applyFont="1" applyBorder="1" applyAlignment="1" applyProtection="1">
      <alignment horizontal="center" vertical="center" wrapText="1"/>
      <protection hidden="1"/>
    </xf>
    <xf numFmtId="0" fontId="52" fillId="0" borderId="15" xfId="0" applyFont="1" applyBorder="1" applyAlignment="1" applyProtection="1">
      <alignment horizontal="center" vertical="center" wrapText="1"/>
      <protection hidden="1"/>
    </xf>
    <xf numFmtId="0" fontId="52" fillId="0" borderId="16" xfId="0" applyFont="1" applyBorder="1" applyAlignment="1" applyProtection="1">
      <alignment horizontal="center" vertical="center" wrapText="1"/>
      <protection hidden="1"/>
    </xf>
    <xf numFmtId="0" fontId="52" fillId="0" borderId="17" xfId="0" applyFont="1" applyBorder="1" applyAlignment="1" applyProtection="1">
      <alignment horizontal="center" vertical="center" wrapText="1"/>
      <protection hidden="1"/>
    </xf>
    <xf numFmtId="0" fontId="70" fillId="0" borderId="26" xfId="0" applyFont="1" applyBorder="1" applyAlignment="1" applyProtection="1">
      <alignment horizontal="left" vertical="center"/>
      <protection hidden="1"/>
    </xf>
    <xf numFmtId="0" fontId="70" fillId="0" borderId="28" xfId="0" applyFont="1" applyBorder="1" applyAlignment="1" applyProtection="1">
      <alignment horizontal="left" vertical="center"/>
      <protection hidden="1"/>
    </xf>
    <xf numFmtId="0" fontId="68" fillId="0" borderId="1" xfId="0" applyFont="1" applyFill="1" applyBorder="1" applyAlignment="1" applyProtection="1">
      <alignment horizontal="center" vertical="center"/>
      <protection hidden="1"/>
    </xf>
    <xf numFmtId="0" fontId="68" fillId="0" borderId="2" xfId="0" applyFont="1" applyFill="1" applyBorder="1" applyAlignment="1" applyProtection="1">
      <alignment horizontal="center" vertical="center"/>
      <protection hidden="1"/>
    </xf>
    <xf numFmtId="0" fontId="68" fillId="0" borderId="3" xfId="0" applyFont="1" applyFill="1" applyBorder="1" applyAlignment="1" applyProtection="1">
      <alignment horizontal="center" vertical="center"/>
      <protection hidden="1"/>
    </xf>
    <xf numFmtId="0" fontId="37" fillId="0" borderId="32" xfId="0" applyFont="1" applyBorder="1" applyAlignment="1" applyProtection="1">
      <alignment horizontal="left" vertical="center"/>
      <protection hidden="1"/>
    </xf>
    <xf numFmtId="0" fontId="37" fillId="0" borderId="16" xfId="0" applyFont="1" applyBorder="1" applyAlignment="1" applyProtection="1">
      <alignment horizontal="left" vertical="center"/>
      <protection hidden="1"/>
    </xf>
    <xf numFmtId="0" fontId="37" fillId="0" borderId="33" xfId="0" applyFont="1" applyBorder="1" applyAlignment="1" applyProtection="1">
      <alignment horizontal="left" vertical="center"/>
      <protection hidden="1"/>
    </xf>
    <xf numFmtId="0" fontId="36" fillId="0" borderId="32" xfId="0" applyFont="1" applyBorder="1" applyAlignment="1" applyProtection="1">
      <alignment horizontal="center" vertical="center"/>
      <protection hidden="1"/>
    </xf>
    <xf numFmtId="0" fontId="36" fillId="0" borderId="16" xfId="0" applyFont="1" applyBorder="1" applyAlignment="1" applyProtection="1">
      <alignment horizontal="center" vertical="center"/>
      <protection hidden="1"/>
    </xf>
    <xf numFmtId="0" fontId="36" fillId="0" borderId="17" xfId="0" applyFont="1" applyBorder="1" applyAlignment="1" applyProtection="1">
      <alignment horizontal="center" vertical="center"/>
      <protection hidden="1"/>
    </xf>
    <xf numFmtId="0" fontId="33" fillId="0" borderId="0" xfId="0" applyFont="1" applyBorder="1" applyAlignment="1" applyProtection="1">
      <alignment horizontal="center" vertical="center"/>
      <protection hidden="1"/>
    </xf>
    <xf numFmtId="0" fontId="33" fillId="0" borderId="8" xfId="0" applyFont="1" applyBorder="1" applyAlignment="1" applyProtection="1">
      <alignment horizontal="center" vertical="center"/>
      <protection hidden="1"/>
    </xf>
    <xf numFmtId="0" fontId="0" fillId="0" borderId="25" xfId="0" applyFont="1" applyBorder="1" applyAlignment="1" applyProtection="1">
      <alignment horizontal="left" vertical="center" wrapText="1"/>
      <protection hidden="1"/>
    </xf>
    <xf numFmtId="0" fontId="0" fillId="0" borderId="26" xfId="0" applyFont="1" applyBorder="1" applyAlignment="1" applyProtection="1">
      <alignment horizontal="left" vertical="center" wrapText="1"/>
      <protection hidden="1"/>
    </xf>
    <xf numFmtId="0" fontId="0" fillId="0" borderId="28" xfId="0" applyFont="1" applyBorder="1" applyAlignment="1" applyProtection="1">
      <alignment horizontal="left" vertical="center" wrapText="1"/>
      <protection hidden="1"/>
    </xf>
    <xf numFmtId="0" fontId="0" fillId="0" borderId="15" xfId="0" applyFont="1" applyBorder="1" applyAlignment="1" applyProtection="1">
      <alignment horizontal="left" vertical="center" wrapText="1"/>
      <protection hidden="1"/>
    </xf>
    <xf numFmtId="0" fontId="0" fillId="0" borderId="16" xfId="0" applyFont="1" applyBorder="1" applyAlignment="1" applyProtection="1">
      <alignment horizontal="left" vertical="center" wrapText="1"/>
      <protection hidden="1"/>
    </xf>
    <xf numFmtId="0" fontId="0" fillId="0" borderId="17" xfId="0" applyFont="1" applyBorder="1" applyAlignment="1" applyProtection="1">
      <alignment horizontal="left" vertical="center" wrapText="1"/>
      <protection hidden="1"/>
    </xf>
    <xf numFmtId="0" fontId="0" fillId="0" borderId="7" xfId="0" applyFont="1" applyBorder="1" applyAlignment="1" applyProtection="1">
      <alignment horizontal="left" vertical="center" wrapText="1"/>
      <protection hidden="1"/>
    </xf>
    <xf numFmtId="0" fontId="0" fillId="0" borderId="0" xfId="0" applyFont="1" applyBorder="1" applyAlignment="1" applyProtection="1">
      <alignment horizontal="left" vertical="center" wrapText="1"/>
      <protection hidden="1"/>
    </xf>
    <xf numFmtId="0" fontId="0" fillId="0" borderId="8" xfId="0" applyFont="1" applyBorder="1" applyAlignment="1" applyProtection="1">
      <alignment horizontal="left" vertical="center" wrapText="1"/>
      <protection hidden="1"/>
    </xf>
    <xf numFmtId="0" fontId="36" fillId="0" borderId="27" xfId="0" applyFont="1" applyBorder="1" applyAlignment="1" applyProtection="1">
      <alignment horizontal="left" vertical="center" wrapText="1"/>
      <protection hidden="1"/>
    </xf>
    <xf numFmtId="0" fontId="36" fillId="0" borderId="26" xfId="0" applyFont="1" applyBorder="1" applyAlignment="1" applyProtection="1">
      <alignment horizontal="left" vertical="center" wrapText="1"/>
      <protection hidden="1"/>
    </xf>
    <xf numFmtId="0" fontId="36" fillId="0" borderId="28" xfId="0" applyFont="1" applyBorder="1" applyAlignment="1" applyProtection="1">
      <alignment horizontal="left" vertical="center" wrapText="1"/>
      <protection hidden="1"/>
    </xf>
    <xf numFmtId="0" fontId="36" fillId="0" borderId="29" xfId="0" applyFont="1" applyBorder="1" applyAlignment="1" applyProtection="1">
      <alignment horizontal="left" vertical="center" wrapText="1"/>
      <protection hidden="1"/>
    </xf>
    <xf numFmtId="0" fontId="36" fillId="0" borderId="0" xfId="0" applyFont="1" applyBorder="1" applyAlignment="1" applyProtection="1">
      <alignment horizontal="left" vertical="center" wrapText="1"/>
      <protection hidden="1"/>
    </xf>
    <xf numFmtId="0" fontId="36" fillId="0" borderId="8" xfId="0" applyFont="1" applyBorder="1" applyAlignment="1" applyProtection="1">
      <alignment horizontal="left" vertical="center" wrapText="1"/>
      <protection hidden="1"/>
    </xf>
    <xf numFmtId="0" fontId="36" fillId="0" borderId="50" xfId="0" applyFont="1" applyBorder="1" applyAlignment="1" applyProtection="1">
      <alignment horizontal="center" vertical="center"/>
      <protection hidden="1"/>
    </xf>
    <xf numFmtId="0" fontId="36" fillId="0" borderId="40" xfId="0" applyFont="1" applyBorder="1" applyAlignment="1" applyProtection="1">
      <alignment horizontal="center" vertical="center"/>
      <protection hidden="1"/>
    </xf>
    <xf numFmtId="0" fontId="38" fillId="0" borderId="1" xfId="0" applyFont="1" applyBorder="1" applyAlignment="1" applyProtection="1">
      <alignment horizontal="center" vertical="center"/>
      <protection hidden="1"/>
    </xf>
    <xf numFmtId="0" fontId="38" fillId="0" borderId="2" xfId="0" applyFont="1" applyBorder="1" applyAlignment="1" applyProtection="1">
      <alignment horizontal="center" vertical="center"/>
      <protection hidden="1"/>
    </xf>
    <xf numFmtId="0" fontId="38" fillId="0" borderId="3" xfId="0" applyFont="1" applyBorder="1" applyAlignment="1" applyProtection="1">
      <alignment horizontal="center" vertical="center"/>
      <protection hidden="1"/>
    </xf>
    <xf numFmtId="0" fontId="62" fillId="0" borderId="0" xfId="2" applyFont="1" applyBorder="1" applyAlignment="1" applyProtection="1">
      <alignment horizontal="center" vertical="center"/>
      <protection hidden="1"/>
    </xf>
    <xf numFmtId="0" fontId="71" fillId="0" borderId="1" xfId="0" applyFont="1" applyBorder="1" applyAlignment="1" applyProtection="1">
      <alignment horizontal="center" vertical="center"/>
      <protection hidden="1"/>
    </xf>
    <xf numFmtId="0" fontId="71" fillId="0" borderId="2" xfId="0" applyFont="1" applyBorder="1" applyAlignment="1" applyProtection="1">
      <alignment horizontal="center" vertical="center"/>
      <protection hidden="1"/>
    </xf>
    <xf numFmtId="0" fontId="71" fillId="0" borderId="3" xfId="0" applyFont="1" applyBorder="1" applyAlignment="1" applyProtection="1">
      <alignment horizontal="center" vertical="center"/>
      <protection hidden="1"/>
    </xf>
    <xf numFmtId="0" fontId="29" fillId="0" borderId="22" xfId="0" applyFont="1" applyBorder="1" applyAlignment="1" applyProtection="1">
      <alignment horizontal="center" vertical="center" wrapText="1"/>
      <protection hidden="1"/>
    </xf>
    <xf numFmtId="0" fontId="29" fillId="0" borderId="58" xfId="0" applyFont="1" applyBorder="1" applyAlignment="1" applyProtection="1">
      <alignment horizontal="center" vertical="center" wrapText="1"/>
      <protection hidden="1"/>
    </xf>
    <xf numFmtId="0" fontId="34" fillId="0" borderId="22" xfId="0" applyFont="1" applyBorder="1" applyAlignment="1" applyProtection="1">
      <alignment horizontal="center" vertical="center" wrapText="1"/>
      <protection hidden="1"/>
    </xf>
    <xf numFmtId="0" fontId="34" fillId="0" borderId="46" xfId="0" applyFont="1" applyBorder="1" applyAlignment="1" applyProtection="1">
      <alignment horizontal="center" vertical="center" wrapText="1"/>
      <protection hidden="1"/>
    </xf>
    <xf numFmtId="0" fontId="34" fillId="0" borderId="58" xfId="0" applyFont="1" applyBorder="1" applyAlignment="1" applyProtection="1">
      <alignment horizontal="center" vertical="center" wrapText="1"/>
      <protection hidden="1"/>
    </xf>
    <xf numFmtId="0" fontId="34" fillId="0" borderId="53" xfId="0" applyFont="1" applyBorder="1" applyAlignment="1" applyProtection="1">
      <alignment horizontal="center" vertical="center" wrapText="1"/>
      <protection hidden="1"/>
    </xf>
    <xf numFmtId="0" fontId="0" fillId="0" borderId="22" xfId="0" applyFont="1" applyBorder="1" applyAlignment="1" applyProtection="1">
      <alignment horizontal="left" vertical="center"/>
      <protection hidden="1"/>
    </xf>
    <xf numFmtId="0" fontId="0" fillId="0" borderId="45" xfId="0" applyFont="1" applyBorder="1" applyAlignment="1" applyProtection="1">
      <alignment horizontal="left" vertical="center"/>
      <protection hidden="1"/>
    </xf>
    <xf numFmtId="0" fontId="0" fillId="0" borderId="55" xfId="0" applyFont="1" applyBorder="1" applyAlignment="1" applyProtection="1">
      <alignment horizontal="left" vertical="center"/>
      <protection hidden="1"/>
    </xf>
    <xf numFmtId="0" fontId="111" fillId="2" borderId="4" xfId="0" applyFont="1" applyFill="1" applyBorder="1" applyAlignment="1" applyProtection="1">
      <alignment horizontal="center" vertical="center"/>
      <protection hidden="1"/>
    </xf>
    <xf numFmtId="0" fontId="111" fillId="2" borderId="5" xfId="0" applyFont="1" applyFill="1" applyBorder="1" applyAlignment="1" applyProtection="1">
      <alignment horizontal="center" vertical="center"/>
      <protection hidden="1"/>
    </xf>
    <xf numFmtId="0" fontId="111" fillId="2" borderId="6" xfId="0" applyFont="1" applyFill="1" applyBorder="1" applyAlignment="1" applyProtection="1">
      <alignment horizontal="center" vertical="center"/>
      <protection hidden="1"/>
    </xf>
    <xf numFmtId="0" fontId="111" fillId="2" borderId="35" xfId="0" applyFont="1" applyFill="1" applyBorder="1" applyAlignment="1" applyProtection="1">
      <alignment horizontal="center" vertical="center"/>
      <protection hidden="1"/>
    </xf>
    <xf numFmtId="0" fontId="111" fillId="2" borderId="36" xfId="0" applyFont="1" applyFill="1" applyBorder="1" applyAlignment="1" applyProtection="1">
      <alignment horizontal="center" vertical="center"/>
      <protection hidden="1"/>
    </xf>
    <xf numFmtId="0" fontId="111" fillId="2" borderId="37" xfId="0" applyFont="1" applyFill="1" applyBorder="1" applyAlignment="1" applyProtection="1">
      <alignment horizontal="center" vertical="center"/>
      <protection hidden="1"/>
    </xf>
    <xf numFmtId="0" fontId="0" fillId="0" borderId="50" xfId="0" applyFont="1" applyBorder="1" applyAlignment="1" applyProtection="1">
      <alignment horizontal="center" vertical="center"/>
      <protection hidden="1"/>
    </xf>
    <xf numFmtId="0" fontId="0" fillId="0" borderId="40" xfId="0" applyFont="1" applyBorder="1" applyAlignment="1" applyProtection="1">
      <alignment horizontal="center" vertical="center"/>
      <protection hidden="1"/>
    </xf>
    <xf numFmtId="0" fontId="34" fillId="0" borderId="27" xfId="0" applyFont="1" applyBorder="1" applyAlignment="1" applyProtection="1">
      <alignment horizontal="center" vertical="center"/>
      <protection hidden="1"/>
    </xf>
    <xf numFmtId="0" fontId="34" fillId="0" borderId="30" xfId="0" applyFont="1" applyBorder="1" applyAlignment="1" applyProtection="1">
      <alignment horizontal="center" vertical="center"/>
      <protection hidden="1"/>
    </xf>
    <xf numFmtId="0" fontId="34" fillId="0" borderId="29" xfId="0" applyFont="1" applyBorder="1" applyAlignment="1" applyProtection="1">
      <alignment horizontal="center" vertical="center"/>
      <protection hidden="1"/>
    </xf>
    <xf numFmtId="0" fontId="34" fillId="0" borderId="31" xfId="0" applyFont="1" applyBorder="1" applyAlignment="1" applyProtection="1">
      <alignment horizontal="center" vertical="center"/>
      <protection hidden="1"/>
    </xf>
    <xf numFmtId="0" fontId="0" fillId="0" borderId="19" xfId="0" applyFont="1" applyBorder="1" applyAlignment="1" applyProtection="1">
      <alignment horizontal="left" vertical="center"/>
      <protection hidden="1"/>
    </xf>
    <xf numFmtId="0" fontId="0" fillId="0" borderId="20" xfId="0" applyFont="1" applyBorder="1" applyAlignment="1" applyProtection="1">
      <alignment horizontal="left" vertical="center"/>
      <protection hidden="1"/>
    </xf>
    <xf numFmtId="0" fontId="0" fillId="0" borderId="21" xfId="0" applyFont="1" applyBorder="1" applyAlignment="1" applyProtection="1">
      <alignment horizontal="left" vertical="center"/>
      <protection hidden="1"/>
    </xf>
    <xf numFmtId="0" fontId="0" fillId="0" borderId="27" xfId="0" applyFont="1" applyBorder="1" applyAlignment="1" applyProtection="1">
      <alignment horizontal="left" vertical="center"/>
      <protection hidden="1"/>
    </xf>
    <xf numFmtId="0" fontId="0" fillId="0" borderId="26" xfId="0" applyFont="1" applyBorder="1" applyAlignment="1" applyProtection="1">
      <alignment horizontal="left" vertical="center"/>
      <protection hidden="1"/>
    </xf>
    <xf numFmtId="0" fontId="0" fillId="0" borderId="30" xfId="0" applyFont="1" applyBorder="1" applyAlignment="1" applyProtection="1">
      <alignment horizontal="left" vertical="center"/>
      <protection hidden="1"/>
    </xf>
    <xf numFmtId="0" fontId="0" fillId="0" borderId="19" xfId="0" applyFont="1" applyBorder="1" applyAlignment="1" applyProtection="1">
      <alignment horizontal="center" vertical="center"/>
      <protection hidden="1"/>
    </xf>
    <xf numFmtId="0" fontId="0" fillId="0" borderId="20" xfId="0" applyFont="1" applyBorder="1" applyAlignment="1" applyProtection="1">
      <alignment horizontal="center" vertical="center"/>
      <protection hidden="1"/>
    </xf>
    <xf numFmtId="0" fontId="0" fillId="0" borderId="23" xfId="0" applyFont="1" applyBorder="1" applyAlignment="1" applyProtection="1">
      <alignment horizontal="center" vertical="center"/>
      <protection hidden="1"/>
    </xf>
    <xf numFmtId="0" fontId="0" fillId="0" borderId="27" xfId="0" applyFont="1" applyBorder="1" applyAlignment="1" applyProtection="1">
      <alignment horizontal="center" vertical="center"/>
      <protection hidden="1"/>
    </xf>
    <xf numFmtId="0" fontId="0" fillId="0" borderId="26" xfId="0" applyFont="1" applyBorder="1" applyAlignment="1" applyProtection="1">
      <alignment horizontal="center" vertical="center"/>
      <protection hidden="1"/>
    </xf>
    <xf numFmtId="0" fontId="0" fillId="0" borderId="28" xfId="0" applyFont="1" applyBorder="1" applyAlignment="1" applyProtection="1">
      <alignment horizontal="center" vertical="center"/>
      <protection hidden="1"/>
    </xf>
    <xf numFmtId="0" fontId="33" fillId="17" borderId="1" xfId="0" applyFont="1" applyFill="1" applyBorder="1" applyAlignment="1" applyProtection="1">
      <alignment horizontal="center" vertical="center"/>
      <protection hidden="1"/>
    </xf>
    <xf numFmtId="0" fontId="33" fillId="17" borderId="2" xfId="0" applyFont="1" applyFill="1" applyBorder="1" applyAlignment="1" applyProtection="1">
      <alignment horizontal="center" vertical="center"/>
      <protection hidden="1"/>
    </xf>
    <xf numFmtId="0" fontId="33" fillId="17" borderId="3" xfId="0" applyFont="1" applyFill="1" applyBorder="1" applyAlignment="1" applyProtection="1">
      <alignment horizontal="center" vertical="center"/>
      <protection hidden="1"/>
    </xf>
    <xf numFmtId="0" fontId="53" fillId="0" borderId="38" xfId="0" applyFont="1" applyBorder="1" applyAlignment="1" applyProtection="1">
      <alignment horizontal="left" vertical="center"/>
      <protection hidden="1"/>
    </xf>
    <xf numFmtId="0" fontId="53" fillId="0" borderId="39" xfId="0" applyFont="1" applyBorder="1" applyAlignment="1" applyProtection="1">
      <alignment horizontal="left" vertical="center"/>
      <protection hidden="1"/>
    </xf>
    <xf numFmtId="0" fontId="30" fillId="0" borderId="19" xfId="0" applyFont="1" applyBorder="1" applyAlignment="1" applyProtection="1">
      <alignment horizontal="left" vertical="center"/>
      <protection hidden="1"/>
    </xf>
    <xf numFmtId="0" fontId="30" fillId="0" borderId="20" xfId="0" applyFont="1" applyBorder="1" applyAlignment="1" applyProtection="1">
      <alignment horizontal="left" vertical="center"/>
      <protection hidden="1"/>
    </xf>
    <xf numFmtId="0" fontId="30" fillId="0" borderId="23" xfId="0" applyFont="1" applyBorder="1" applyAlignment="1" applyProtection="1">
      <alignment horizontal="left" vertical="center"/>
      <protection hidden="1"/>
    </xf>
    <xf numFmtId="0" fontId="53" fillId="0" borderId="16" xfId="0" applyFont="1" applyBorder="1" applyAlignment="1" applyProtection="1">
      <alignment horizontal="center" vertical="center"/>
      <protection hidden="1"/>
    </xf>
    <xf numFmtId="0" fontId="53" fillId="0" borderId="33" xfId="0" applyFont="1" applyBorder="1" applyAlignment="1" applyProtection="1">
      <alignment horizontal="center" vertical="center"/>
      <protection hidden="1"/>
    </xf>
    <xf numFmtId="0" fontId="30" fillId="0" borderId="32" xfId="0" applyFont="1" applyBorder="1" applyAlignment="1" applyProtection="1">
      <alignment horizontal="left" vertical="center"/>
      <protection hidden="1"/>
    </xf>
    <xf numFmtId="0" fontId="30" fillId="0" borderId="16" xfId="0" applyFont="1" applyBorder="1" applyAlignment="1" applyProtection="1">
      <alignment horizontal="left" vertical="center"/>
      <protection hidden="1"/>
    </xf>
    <xf numFmtId="0" fontId="30" fillId="0" borderId="17" xfId="0" applyFont="1" applyBorder="1" applyAlignment="1" applyProtection="1">
      <alignment horizontal="left" vertical="center"/>
      <protection hidden="1"/>
    </xf>
    <xf numFmtId="0" fontId="54" fillId="0" borderId="26" xfId="0" applyFont="1" applyBorder="1" applyAlignment="1" applyProtection="1">
      <alignment horizontal="center" vertical="center" wrapText="1"/>
      <protection hidden="1"/>
    </xf>
    <xf numFmtId="0" fontId="54" fillId="0" borderId="28" xfId="0" applyFont="1" applyBorder="1" applyAlignment="1" applyProtection="1">
      <alignment horizontal="center" vertical="center" wrapText="1"/>
      <protection hidden="1"/>
    </xf>
    <xf numFmtId="0" fontId="54" fillId="0" borderId="16" xfId="0" applyFont="1" applyBorder="1" applyAlignment="1" applyProtection="1">
      <alignment horizontal="center" vertical="center" wrapText="1"/>
      <protection hidden="1"/>
    </xf>
    <xf numFmtId="0" fontId="54" fillId="0" borderId="17" xfId="0" applyFont="1" applyBorder="1" applyAlignment="1" applyProtection="1">
      <alignment horizontal="center" vertical="center" wrapText="1"/>
      <protection hidden="1"/>
    </xf>
    <xf numFmtId="0" fontId="55" fillId="0" borderId="12" xfId="0" applyFont="1" applyBorder="1" applyAlignment="1" applyProtection="1">
      <alignment horizontal="center" vertical="center"/>
      <protection hidden="1"/>
    </xf>
    <xf numFmtId="0" fontId="55" fillId="0" borderId="14" xfId="0" applyFont="1" applyBorder="1" applyAlignment="1" applyProtection="1">
      <alignment horizontal="center" vertical="center"/>
      <protection hidden="1"/>
    </xf>
    <xf numFmtId="0" fontId="75" fillId="8" borderId="1" xfId="0" applyFont="1" applyFill="1" applyBorder="1" applyAlignment="1" applyProtection="1">
      <alignment horizontal="center" vertical="center"/>
      <protection hidden="1"/>
    </xf>
    <xf numFmtId="0" fontId="75" fillId="8" borderId="2" xfId="0" applyFont="1" applyFill="1" applyBorder="1" applyAlignment="1" applyProtection="1">
      <alignment horizontal="center" vertical="center"/>
      <protection hidden="1"/>
    </xf>
    <xf numFmtId="0" fontId="75" fillId="8" borderId="3" xfId="0" applyFont="1" applyFill="1" applyBorder="1" applyAlignment="1" applyProtection="1">
      <alignment horizontal="center" vertical="center"/>
      <protection hidden="1"/>
    </xf>
    <xf numFmtId="0" fontId="28" fillId="0" borderId="19" xfId="0" applyFont="1" applyBorder="1" applyAlignment="1" applyProtection="1">
      <alignment horizontal="left" vertical="center"/>
      <protection hidden="1"/>
    </xf>
    <xf numFmtId="0" fontId="28" fillId="0" borderId="20" xfId="0" applyFont="1" applyBorder="1" applyAlignment="1" applyProtection="1">
      <alignment horizontal="left" vertical="center"/>
      <protection hidden="1"/>
    </xf>
    <xf numFmtId="0" fontId="28" fillId="0" borderId="23" xfId="0" applyFont="1" applyBorder="1" applyAlignment="1" applyProtection="1">
      <alignment horizontal="left" vertical="center"/>
      <protection hidden="1"/>
    </xf>
    <xf numFmtId="0" fontId="35" fillId="0" borderId="19" xfId="0" applyFont="1" applyBorder="1" applyAlignment="1" applyProtection="1">
      <alignment horizontal="center" vertical="center"/>
      <protection hidden="1"/>
    </xf>
    <xf numFmtId="0" fontId="35" fillId="0" borderId="20" xfId="0" applyFont="1" applyBorder="1" applyAlignment="1" applyProtection="1">
      <alignment horizontal="center" vertical="center"/>
      <protection hidden="1"/>
    </xf>
    <xf numFmtId="0" fontId="35" fillId="0" borderId="23" xfId="0" applyFont="1" applyBorder="1" applyAlignment="1" applyProtection="1">
      <alignment horizontal="center" vertical="center"/>
      <protection hidden="1"/>
    </xf>
    <xf numFmtId="165" fontId="93" fillId="15" borderId="70" xfId="0" applyNumberFormat="1" applyFont="1" applyFill="1" applyBorder="1" applyAlignment="1" applyProtection="1">
      <alignment horizontal="center" vertical="center"/>
      <protection locked="0" hidden="1"/>
    </xf>
    <xf numFmtId="165" fontId="93" fillId="15" borderId="6" xfId="0" applyNumberFormat="1" applyFont="1" applyFill="1" applyBorder="1" applyAlignment="1" applyProtection="1">
      <alignment horizontal="center" vertical="center"/>
      <protection locked="0" hidden="1"/>
    </xf>
    <xf numFmtId="166" fontId="0" fillId="0" borderId="18" xfId="0" applyNumberFormat="1" applyFont="1" applyBorder="1" applyAlignment="1" applyProtection="1">
      <alignment horizontal="center" vertical="center"/>
      <protection hidden="1"/>
    </xf>
    <xf numFmtId="166" fontId="0" fillId="0" borderId="57" xfId="0" applyNumberFormat="1" applyFont="1" applyBorder="1" applyAlignment="1" applyProtection="1">
      <alignment horizontal="center" vertical="center"/>
      <protection hidden="1"/>
    </xf>
    <xf numFmtId="0" fontId="0" fillId="0" borderId="58" xfId="0" applyFont="1" applyBorder="1" applyAlignment="1" applyProtection="1">
      <alignment horizontal="left" vertical="center"/>
      <protection hidden="1"/>
    </xf>
    <xf numFmtId="0" fontId="31" fillId="0" borderId="63" xfId="0" applyFont="1" applyBorder="1" applyAlignment="1" applyProtection="1">
      <alignment horizontal="center" vertical="center"/>
      <protection hidden="1"/>
    </xf>
    <xf numFmtId="0" fontId="31" fillId="0" borderId="64" xfId="0" applyFont="1" applyBorder="1" applyAlignment="1" applyProtection="1">
      <alignment horizontal="center" vertical="center"/>
      <protection hidden="1"/>
    </xf>
    <xf numFmtId="0" fontId="31" fillId="0" borderId="68" xfId="0" applyFont="1" applyBorder="1" applyAlignment="1" applyProtection="1">
      <alignment horizontal="center" vertical="center"/>
      <protection hidden="1"/>
    </xf>
    <xf numFmtId="0" fontId="63" fillId="0" borderId="71" xfId="0" applyFont="1" applyBorder="1" applyAlignment="1" applyProtection="1">
      <alignment horizontal="center" vertical="center" wrapText="1"/>
      <protection hidden="1"/>
    </xf>
    <xf numFmtId="0" fontId="63" fillId="0" borderId="72" xfId="0" applyFont="1" applyBorder="1" applyAlignment="1" applyProtection="1">
      <alignment horizontal="center" vertical="center" wrapText="1"/>
      <protection hidden="1"/>
    </xf>
    <xf numFmtId="0" fontId="63" fillId="0" borderId="18" xfId="0" applyFont="1" applyBorder="1" applyAlignment="1" applyProtection="1">
      <alignment horizontal="center" vertical="center" wrapText="1"/>
      <protection hidden="1"/>
    </xf>
    <xf numFmtId="0" fontId="63" fillId="0" borderId="22" xfId="0" applyFont="1" applyBorder="1" applyAlignment="1" applyProtection="1">
      <alignment horizontal="center" vertical="center" wrapText="1"/>
      <protection hidden="1"/>
    </xf>
    <xf numFmtId="0" fontId="0" fillId="0" borderId="72" xfId="0" applyFont="1" applyBorder="1" applyAlignment="1" applyProtection="1">
      <alignment horizontal="left" vertical="center" wrapText="1"/>
      <protection hidden="1"/>
    </xf>
    <xf numFmtId="0" fontId="0" fillId="0" borderId="73" xfId="0" applyFont="1" applyBorder="1" applyAlignment="1" applyProtection="1">
      <alignment horizontal="left" vertical="center" wrapText="1"/>
      <protection hidden="1"/>
    </xf>
    <xf numFmtId="0" fontId="0" fillId="0" borderId="22" xfId="0" applyFont="1" applyBorder="1" applyAlignment="1" applyProtection="1">
      <alignment horizontal="left" vertical="center" wrapText="1"/>
      <protection hidden="1"/>
    </xf>
    <xf numFmtId="0" fontId="0" fillId="0" borderId="46" xfId="0" applyFont="1" applyBorder="1" applyAlignment="1" applyProtection="1">
      <alignment horizontal="left" vertical="center" wrapText="1"/>
      <protection hidden="1"/>
    </xf>
    <xf numFmtId="0" fontId="63" fillId="0" borderId="57" xfId="0" applyFont="1" applyBorder="1" applyAlignment="1" applyProtection="1">
      <alignment horizontal="center" vertical="center" wrapText="1"/>
      <protection hidden="1"/>
    </xf>
    <xf numFmtId="0" fontId="63" fillId="0" borderId="58" xfId="0" applyFont="1" applyBorder="1" applyAlignment="1" applyProtection="1">
      <alignment horizontal="center" vertical="center" wrapText="1"/>
      <protection hidden="1"/>
    </xf>
    <xf numFmtId="0" fontId="37" fillId="0" borderId="17" xfId="0" applyFont="1" applyBorder="1" applyAlignment="1" applyProtection="1">
      <alignment horizontal="left" vertical="center"/>
      <protection hidden="1"/>
    </xf>
    <xf numFmtId="0" fontId="34" fillId="0" borderId="26" xfId="0" applyFont="1" applyBorder="1" applyAlignment="1" applyProtection="1">
      <alignment horizontal="center" vertical="center"/>
      <protection hidden="1"/>
    </xf>
    <xf numFmtId="0" fontId="34" fillId="0" borderId="0" xfId="0" applyFont="1" applyBorder="1" applyAlignment="1" applyProtection="1">
      <alignment horizontal="center" vertical="center"/>
      <protection hidden="1"/>
    </xf>
    <xf numFmtId="0" fontId="57" fillId="0" borderId="22" xfId="0" applyFont="1" applyBorder="1" applyAlignment="1" applyProtection="1">
      <alignment horizontal="center" vertical="center" wrapText="1"/>
      <protection hidden="1"/>
    </xf>
    <xf numFmtId="0" fontId="86" fillId="0" borderId="4" xfId="0" applyFont="1" applyBorder="1" applyAlignment="1" applyProtection="1">
      <alignment horizontal="center" vertical="center" wrapText="1"/>
      <protection hidden="1"/>
    </xf>
    <xf numFmtId="0" fontId="86" fillId="0" borderId="5" xfId="0" applyFont="1" applyBorder="1" applyAlignment="1" applyProtection="1">
      <alignment horizontal="center" vertical="center" wrapText="1"/>
      <protection hidden="1"/>
    </xf>
    <xf numFmtId="0" fontId="86" fillId="0" borderId="6" xfId="0" applyFont="1" applyBorder="1" applyAlignment="1" applyProtection="1">
      <alignment horizontal="center" vertical="center" wrapText="1"/>
      <protection hidden="1"/>
    </xf>
    <xf numFmtId="0" fontId="86" fillId="0" borderId="7" xfId="0" applyFont="1" applyBorder="1" applyAlignment="1" applyProtection="1">
      <alignment horizontal="center" vertical="center" wrapText="1"/>
      <protection hidden="1"/>
    </xf>
    <xf numFmtId="0" fontId="86" fillId="0" borderId="0" xfId="0" applyFont="1" applyBorder="1" applyAlignment="1" applyProtection="1">
      <alignment horizontal="center" vertical="center" wrapText="1"/>
      <protection hidden="1"/>
    </xf>
    <xf numFmtId="0" fontId="86" fillId="0" borderId="8" xfId="0" applyFont="1" applyBorder="1" applyAlignment="1" applyProtection="1">
      <alignment horizontal="center" vertical="center" wrapText="1"/>
      <protection hidden="1"/>
    </xf>
    <xf numFmtId="0" fontId="86" fillId="0" borderId="35" xfId="0" applyFont="1" applyBorder="1" applyAlignment="1" applyProtection="1">
      <alignment horizontal="center" vertical="center" wrapText="1"/>
      <protection hidden="1"/>
    </xf>
    <xf numFmtId="0" fontId="86" fillId="0" borderId="36" xfId="0" applyFont="1" applyBorder="1" applyAlignment="1" applyProtection="1">
      <alignment horizontal="center" vertical="center" wrapText="1"/>
      <protection hidden="1"/>
    </xf>
    <xf numFmtId="0" fontId="86" fillId="0" borderId="37" xfId="0" applyFont="1" applyBorder="1" applyAlignment="1" applyProtection="1">
      <alignment horizontal="center" vertical="center" wrapText="1"/>
      <protection hidden="1"/>
    </xf>
    <xf numFmtId="0" fontId="35" fillId="0" borderId="9" xfId="0" applyFont="1" applyBorder="1" applyAlignment="1" applyProtection="1">
      <alignment horizontal="center" vertical="center"/>
      <protection hidden="1"/>
    </xf>
    <xf numFmtId="0" fontId="35" fillId="0" borderId="10" xfId="0" applyFont="1" applyBorder="1" applyAlignment="1" applyProtection="1">
      <alignment horizontal="center" vertical="center"/>
      <protection hidden="1"/>
    </xf>
    <xf numFmtId="0" fontId="35" fillId="0" borderId="34" xfId="0" applyFont="1" applyBorder="1" applyAlignment="1" applyProtection="1">
      <alignment horizontal="center" vertical="center"/>
      <protection hidden="1"/>
    </xf>
    <xf numFmtId="0" fontId="81" fillId="12" borderId="1" xfId="0" applyFont="1" applyFill="1" applyBorder="1" applyAlignment="1" applyProtection="1">
      <alignment horizontal="center" vertical="center"/>
      <protection hidden="1"/>
    </xf>
    <xf numFmtId="0" fontId="81" fillId="12" borderId="2" xfId="0" applyFont="1" applyFill="1" applyBorder="1" applyAlignment="1" applyProtection="1">
      <alignment horizontal="center" vertical="center"/>
      <protection hidden="1"/>
    </xf>
    <xf numFmtId="0" fontId="81" fillId="12" borderId="3" xfId="0" applyFont="1" applyFill="1" applyBorder="1" applyAlignment="1" applyProtection="1">
      <alignment horizontal="center" vertical="center"/>
      <protection hidden="1"/>
    </xf>
    <xf numFmtId="0" fontId="70" fillId="0" borderId="0" xfId="0" applyFont="1" applyBorder="1" applyAlignment="1" applyProtection="1">
      <alignment horizontal="left" vertical="center"/>
      <protection hidden="1"/>
    </xf>
    <xf numFmtId="0" fontId="70" fillId="0" borderId="8" xfId="0" applyFont="1" applyBorder="1" applyAlignment="1" applyProtection="1">
      <alignment horizontal="left" vertical="center"/>
      <protection hidden="1"/>
    </xf>
    <xf numFmtId="0" fontId="70" fillId="0" borderId="36" xfId="0" applyFont="1" applyBorder="1" applyAlignment="1" applyProtection="1">
      <alignment horizontal="left" vertical="center"/>
      <protection hidden="1"/>
    </xf>
    <xf numFmtId="0" fontId="70" fillId="0" borderId="37" xfId="0" applyFont="1" applyBorder="1" applyAlignment="1" applyProtection="1">
      <alignment horizontal="left" vertical="center"/>
      <protection hidden="1"/>
    </xf>
    <xf numFmtId="0" fontId="57" fillId="0" borderId="58" xfId="0" applyFont="1" applyBorder="1" applyAlignment="1" applyProtection="1">
      <alignment horizontal="center" vertical="center" wrapText="1"/>
      <protection hidden="1"/>
    </xf>
    <xf numFmtId="0" fontId="84" fillId="0" borderId="9" xfId="0" applyFont="1" applyBorder="1" applyAlignment="1" applyProtection="1">
      <alignment horizontal="center" vertical="center" wrapText="1"/>
      <protection hidden="1"/>
    </xf>
    <xf numFmtId="0" fontId="84" fillId="0" borderId="10" xfId="0" applyFont="1" applyBorder="1" applyAlignment="1" applyProtection="1">
      <alignment horizontal="center" vertical="center" wrapText="1"/>
      <protection hidden="1"/>
    </xf>
    <xf numFmtId="0" fontId="84" fillId="0" borderId="34" xfId="0" applyFont="1" applyBorder="1" applyAlignment="1" applyProtection="1">
      <alignment horizontal="center" vertical="center" wrapText="1"/>
      <protection hidden="1"/>
    </xf>
    <xf numFmtId="0" fontId="0" fillId="0" borderId="32" xfId="0" applyFont="1" applyBorder="1" applyAlignment="1" applyProtection="1">
      <alignment horizontal="left" vertical="center"/>
      <protection hidden="1"/>
    </xf>
    <xf numFmtId="0" fontId="0" fillId="0" borderId="16" xfId="0" applyFont="1" applyBorder="1" applyAlignment="1" applyProtection="1">
      <alignment horizontal="left" vertical="center"/>
      <protection hidden="1"/>
    </xf>
    <xf numFmtId="0" fontId="0" fillId="0" borderId="17" xfId="0" applyFont="1" applyBorder="1" applyAlignment="1" applyProtection="1">
      <alignment horizontal="left" vertical="center"/>
      <protection hidden="1"/>
    </xf>
    <xf numFmtId="0" fontId="0" fillId="0" borderId="28" xfId="0" applyFont="1" applyBorder="1" applyAlignment="1" applyProtection="1">
      <alignment horizontal="left" vertical="center"/>
      <protection hidden="1"/>
    </xf>
    <xf numFmtId="0" fontId="0" fillId="0" borderId="2" xfId="0" applyFont="1" applyBorder="1" applyAlignment="1" applyProtection="1">
      <alignment horizontal="center" vertical="center"/>
      <protection hidden="1"/>
    </xf>
    <xf numFmtId="0" fontId="0" fillId="0" borderId="3" xfId="0" applyFont="1" applyBorder="1" applyAlignment="1" applyProtection="1">
      <alignment horizontal="center" vertical="center"/>
      <protection hidden="1"/>
    </xf>
    <xf numFmtId="0" fontId="0" fillId="0" borderId="58" xfId="0" applyFont="1" applyBorder="1" applyAlignment="1" applyProtection="1">
      <alignment horizontal="left" vertical="center" wrapText="1"/>
      <protection hidden="1"/>
    </xf>
    <xf numFmtId="0" fontId="0" fillId="0" borderId="53" xfId="0" applyFont="1" applyBorder="1" applyAlignment="1" applyProtection="1">
      <alignment horizontal="left" vertical="center" wrapText="1"/>
      <protection hidden="1"/>
    </xf>
    <xf numFmtId="0" fontId="0" fillId="0" borderId="33" xfId="0" applyFont="1" applyBorder="1" applyAlignment="1" applyProtection="1">
      <alignment horizontal="left" vertical="center"/>
      <protection hidden="1"/>
    </xf>
    <xf numFmtId="0" fontId="0" fillId="0" borderId="32" xfId="0" applyFont="1" applyBorder="1" applyAlignment="1" applyProtection="1">
      <alignment horizontal="center" vertical="center"/>
      <protection hidden="1"/>
    </xf>
    <xf numFmtId="0" fontId="0" fillId="0" borderId="17" xfId="0" applyFont="1" applyBorder="1" applyAlignment="1" applyProtection="1">
      <alignment horizontal="center" vertical="center"/>
      <protection hidden="1"/>
    </xf>
    <xf numFmtId="0" fontId="37" fillId="0" borderId="19" xfId="0" applyFont="1" applyBorder="1" applyAlignment="1" applyProtection="1">
      <alignment horizontal="left" vertical="center"/>
      <protection hidden="1"/>
    </xf>
    <xf numFmtId="0" fontId="37" fillId="0" borderId="20" xfId="0" applyFont="1" applyBorder="1" applyAlignment="1" applyProtection="1">
      <alignment horizontal="left" vertical="center"/>
      <protection hidden="1"/>
    </xf>
    <xf numFmtId="0" fontId="37" fillId="0" borderId="21" xfId="0" applyFont="1" applyBorder="1" applyAlignment="1" applyProtection="1">
      <alignment horizontal="left" vertical="center"/>
      <protection hidden="1"/>
    </xf>
    <xf numFmtId="0" fontId="37" fillId="0" borderId="19" xfId="0" applyFont="1" applyBorder="1" applyAlignment="1" applyProtection="1">
      <alignment horizontal="center" vertical="center"/>
      <protection hidden="1"/>
    </xf>
    <xf numFmtId="0" fontId="37" fillId="0" borderId="23" xfId="0" applyFont="1" applyBorder="1" applyAlignment="1" applyProtection="1">
      <alignment horizontal="center" vertical="center"/>
      <protection hidden="1"/>
    </xf>
    <xf numFmtId="0" fontId="0" fillId="0" borderId="23" xfId="0" applyFont="1" applyBorder="1" applyAlignment="1" applyProtection="1">
      <alignment horizontal="left" vertical="center"/>
      <protection hidden="1"/>
    </xf>
    <xf numFmtId="0" fontId="0" fillId="0" borderId="30" xfId="0" applyFont="1" applyBorder="1" applyAlignment="1" applyProtection="1">
      <alignment horizontal="center" vertical="center"/>
      <protection hidden="1"/>
    </xf>
    <xf numFmtId="0" fontId="0" fillId="0" borderId="31" xfId="0" applyFont="1" applyBorder="1" applyAlignment="1" applyProtection="1">
      <alignment horizontal="center" vertical="center"/>
      <protection hidden="1"/>
    </xf>
    <xf numFmtId="0" fontId="0" fillId="0" borderId="33" xfId="0" applyFont="1" applyBorder="1" applyAlignment="1" applyProtection="1">
      <alignment horizontal="center" vertical="center"/>
      <protection hidden="1"/>
    </xf>
    <xf numFmtId="0" fontId="29" fillId="0" borderId="20" xfId="0" applyFont="1" applyBorder="1" applyAlignment="1" applyProtection="1">
      <alignment horizontal="center" vertical="center"/>
      <protection hidden="1"/>
    </xf>
    <xf numFmtId="0" fontId="29" fillId="0" borderId="23" xfId="0" applyFont="1" applyBorder="1" applyAlignment="1" applyProtection="1">
      <alignment horizontal="center" vertical="center"/>
      <protection hidden="1"/>
    </xf>
    <xf numFmtId="0" fontId="0" fillId="0" borderId="0" xfId="0" applyFont="1" applyBorder="1" applyAlignment="1" applyProtection="1">
      <alignment horizontal="center" vertical="center"/>
      <protection hidden="1"/>
    </xf>
    <xf numFmtId="0" fontId="73" fillId="0" borderId="1" xfId="0" applyFont="1" applyBorder="1" applyAlignment="1" applyProtection="1">
      <alignment horizontal="center" vertical="center"/>
      <protection hidden="1"/>
    </xf>
    <xf numFmtId="0" fontId="73" fillId="0" borderId="2" xfId="0" applyFont="1" applyBorder="1" applyAlignment="1" applyProtection="1">
      <alignment horizontal="center" vertical="center"/>
      <protection hidden="1"/>
    </xf>
    <xf numFmtId="0" fontId="73" fillId="0" borderId="3" xfId="0" applyFont="1" applyBorder="1" applyAlignment="1" applyProtection="1">
      <alignment horizontal="center" vertical="center"/>
      <protection hidden="1"/>
    </xf>
    <xf numFmtId="0" fontId="73" fillId="5" borderId="1" xfId="0" applyFont="1" applyFill="1" applyBorder="1" applyAlignment="1" applyProtection="1">
      <alignment horizontal="center" vertical="center"/>
      <protection hidden="1"/>
    </xf>
    <xf numFmtId="0" fontId="73" fillId="5" borderId="2" xfId="0" applyFont="1" applyFill="1" applyBorder="1" applyAlignment="1" applyProtection="1">
      <alignment horizontal="center" vertical="center"/>
      <protection hidden="1"/>
    </xf>
    <xf numFmtId="0" fontId="73" fillId="5" borderId="3" xfId="0" applyFont="1" applyFill="1" applyBorder="1" applyAlignment="1" applyProtection="1">
      <alignment horizontal="center" vertical="center"/>
      <protection hidden="1"/>
    </xf>
    <xf numFmtId="0" fontId="0" fillId="0" borderId="15" xfId="0" applyFont="1" applyBorder="1" applyAlignment="1" applyProtection="1">
      <alignment horizontal="center" vertical="center"/>
      <protection hidden="1"/>
    </xf>
    <xf numFmtId="0" fontId="0" fillId="0" borderId="16" xfId="0" applyFont="1" applyBorder="1" applyAlignment="1" applyProtection="1">
      <alignment horizontal="center" vertical="center"/>
      <protection hidden="1"/>
    </xf>
    <xf numFmtId="0" fontId="0" fillId="0" borderId="25" xfId="0" applyFont="1" applyBorder="1" applyAlignment="1" applyProtection="1">
      <alignment horizontal="center" vertical="center"/>
      <protection hidden="1"/>
    </xf>
    <xf numFmtId="0" fontId="74" fillId="0" borderId="9" xfId="0" applyFont="1" applyBorder="1" applyAlignment="1" applyProtection="1">
      <alignment horizontal="center" vertical="center"/>
      <protection hidden="1"/>
    </xf>
    <xf numFmtId="0" fontId="74" fillId="0" borderId="10" xfId="0" applyFont="1" applyBorder="1" applyAlignment="1" applyProtection="1">
      <alignment horizontal="center" vertical="center"/>
      <protection hidden="1"/>
    </xf>
    <xf numFmtId="0" fontId="27" fillId="0" borderId="32" xfId="0" applyFont="1" applyBorder="1" applyAlignment="1" applyProtection="1">
      <alignment horizontal="left" vertical="center"/>
      <protection hidden="1"/>
    </xf>
    <xf numFmtId="0" fontId="27" fillId="0" borderId="16" xfId="0" applyFont="1" applyBorder="1" applyAlignment="1" applyProtection="1">
      <alignment horizontal="left" vertical="center"/>
      <protection hidden="1"/>
    </xf>
    <xf numFmtId="0" fontId="27" fillId="0" borderId="17" xfId="0" applyFont="1" applyBorder="1" applyAlignment="1" applyProtection="1">
      <alignment horizontal="left" vertical="center"/>
      <protection hidden="1"/>
    </xf>
    <xf numFmtId="0" fontId="0" fillId="0" borderId="48" xfId="0" applyFont="1" applyBorder="1" applyAlignment="1" applyProtection="1">
      <alignment horizontal="center" vertical="center"/>
      <protection hidden="1"/>
    </xf>
    <xf numFmtId="0" fontId="29" fillId="0" borderId="32" xfId="0" applyFont="1" applyBorder="1" applyAlignment="1" applyProtection="1">
      <alignment horizontal="center" vertical="center"/>
      <protection hidden="1"/>
    </xf>
    <xf numFmtId="0" fontId="29" fillId="0" borderId="33" xfId="0" applyFont="1" applyBorder="1" applyAlignment="1" applyProtection="1">
      <alignment horizontal="center" vertical="center"/>
      <protection hidden="1"/>
    </xf>
    <xf numFmtId="0" fontId="0" fillId="0" borderId="21" xfId="0" applyFont="1" applyBorder="1" applyAlignment="1" applyProtection="1">
      <alignment horizontal="center" vertical="center"/>
      <protection hidden="1"/>
    </xf>
    <xf numFmtId="0" fontId="41" fillId="0" borderId="19" xfId="0" applyFont="1" applyBorder="1" applyAlignment="1" applyProtection="1">
      <alignment horizontal="center" vertical="center"/>
      <protection hidden="1"/>
    </xf>
    <xf numFmtId="0" fontId="41" fillId="0" borderId="20" xfId="0" applyFont="1" applyBorder="1" applyAlignment="1" applyProtection="1">
      <alignment horizontal="center" vertical="center"/>
      <protection hidden="1"/>
    </xf>
    <xf numFmtId="0" fontId="41" fillId="0" borderId="23" xfId="0" applyFont="1" applyBorder="1" applyAlignment="1" applyProtection="1">
      <alignment horizontal="center" vertical="center"/>
      <protection hidden="1"/>
    </xf>
    <xf numFmtId="0" fontId="0" fillId="0" borderId="27" xfId="0" applyFont="1" applyBorder="1" applyAlignment="1" applyProtection="1">
      <alignment horizontal="center" vertical="center" wrapText="1"/>
      <protection hidden="1"/>
    </xf>
    <xf numFmtId="0" fontId="0" fillId="0" borderId="26" xfId="0" applyFont="1" applyBorder="1" applyAlignment="1" applyProtection="1">
      <alignment horizontal="center" vertical="center" wrapText="1"/>
      <protection hidden="1"/>
    </xf>
    <xf numFmtId="0" fontId="0" fillId="0" borderId="28" xfId="0" applyFont="1" applyBorder="1" applyAlignment="1" applyProtection="1">
      <alignment horizontal="center" vertical="center" wrapText="1"/>
      <protection hidden="1"/>
    </xf>
    <xf numFmtId="0" fontId="0" fillId="0" borderId="29" xfId="0" applyFont="1" applyBorder="1" applyAlignment="1" applyProtection="1">
      <alignment horizontal="center" vertical="center" wrapText="1"/>
      <protection hidden="1"/>
    </xf>
    <xf numFmtId="0" fontId="0" fillId="0" borderId="0" xfId="0" applyFont="1" applyBorder="1" applyAlignment="1" applyProtection="1">
      <alignment horizontal="center" vertical="center" wrapText="1"/>
      <protection hidden="1"/>
    </xf>
    <xf numFmtId="0" fontId="0" fillId="0" borderId="8" xfId="0" applyFont="1" applyBorder="1" applyAlignment="1" applyProtection="1">
      <alignment horizontal="center" vertical="center" wrapText="1"/>
      <protection hidden="1"/>
    </xf>
    <xf numFmtId="0" fontId="73" fillId="5" borderId="1" xfId="2" applyFont="1" applyFill="1" applyBorder="1" applyAlignment="1" applyProtection="1">
      <alignment horizontal="center" vertical="center"/>
      <protection hidden="1"/>
    </xf>
    <xf numFmtId="0" fontId="73" fillId="5" borderId="2" xfId="2" applyFont="1" applyFill="1" applyBorder="1" applyAlignment="1" applyProtection="1">
      <alignment horizontal="center" vertical="center"/>
      <protection hidden="1"/>
    </xf>
    <xf numFmtId="0" fontId="73" fillId="5" borderId="3" xfId="2" applyFont="1" applyFill="1" applyBorder="1" applyAlignment="1" applyProtection="1">
      <alignment horizontal="center" vertical="center"/>
      <protection hidden="1"/>
    </xf>
    <xf numFmtId="0" fontId="0" fillId="0" borderId="32" xfId="0" applyFont="1" applyBorder="1" applyAlignment="1" applyProtection="1">
      <alignment horizontal="center" vertical="center" wrapText="1"/>
      <protection hidden="1"/>
    </xf>
    <xf numFmtId="0" fontId="0" fillId="0" borderId="16" xfId="0" applyFont="1" applyBorder="1" applyAlignment="1" applyProtection="1">
      <alignment horizontal="center" vertical="center" wrapText="1"/>
      <protection hidden="1"/>
    </xf>
    <xf numFmtId="0" fontId="0" fillId="0" borderId="17" xfId="0" applyFont="1" applyBorder="1" applyAlignment="1" applyProtection="1">
      <alignment horizontal="center" vertical="center" wrapText="1"/>
      <protection hidden="1"/>
    </xf>
    <xf numFmtId="0" fontId="29" fillId="0" borderId="19" xfId="0" applyFont="1" applyBorder="1" applyAlignment="1" applyProtection="1">
      <alignment horizontal="center" vertical="center"/>
      <protection hidden="1"/>
    </xf>
    <xf numFmtId="0" fontId="29" fillId="0" borderId="21" xfId="0" applyFont="1" applyBorder="1" applyAlignment="1" applyProtection="1">
      <alignment horizontal="center" vertical="center"/>
      <protection hidden="1"/>
    </xf>
    <xf numFmtId="0" fontId="69" fillId="0" borderId="27" xfId="0" applyFont="1" applyBorder="1" applyAlignment="1" applyProtection="1">
      <alignment horizontal="center" vertical="center"/>
      <protection hidden="1"/>
    </xf>
    <xf numFmtId="0" fontId="69" fillId="0" borderId="26" xfId="0" applyFont="1" applyBorder="1" applyAlignment="1" applyProtection="1">
      <alignment horizontal="center" vertical="center"/>
      <protection hidden="1"/>
    </xf>
    <xf numFmtId="0" fontId="69" fillId="0" borderId="28" xfId="0" applyFont="1" applyBorder="1" applyAlignment="1" applyProtection="1">
      <alignment horizontal="center" vertical="center"/>
      <protection hidden="1"/>
    </xf>
    <xf numFmtId="0" fontId="29" fillId="0" borderId="26" xfId="0" applyFont="1" applyBorder="1" applyAlignment="1" applyProtection="1">
      <alignment horizontal="left" vertical="center"/>
      <protection hidden="1"/>
    </xf>
    <xf numFmtId="0" fontId="29" fillId="0" borderId="28" xfId="0" applyFont="1" applyBorder="1" applyAlignment="1" applyProtection="1">
      <alignment horizontal="left" vertical="center"/>
      <protection hidden="1"/>
    </xf>
    <xf numFmtId="0" fontId="0" fillId="0" borderId="38" xfId="0" applyFont="1" applyBorder="1" applyAlignment="1" applyProtection="1">
      <alignment horizontal="left" vertical="center"/>
      <protection hidden="1"/>
    </xf>
    <xf numFmtId="0" fontId="0" fillId="0" borderId="39" xfId="0" applyFont="1" applyBorder="1" applyAlignment="1" applyProtection="1">
      <alignment horizontal="left" vertical="center"/>
      <protection hidden="1"/>
    </xf>
    <xf numFmtId="0" fontId="0" fillId="0" borderId="50" xfId="0" applyFont="1" applyBorder="1" applyAlignment="1" applyProtection="1">
      <alignment horizontal="center" vertical="center" wrapText="1"/>
      <protection hidden="1"/>
    </xf>
    <xf numFmtId="0" fontId="0" fillId="0" borderId="40" xfId="0" applyFont="1" applyBorder="1" applyAlignment="1" applyProtection="1">
      <alignment horizontal="center" vertical="center" wrapText="1"/>
      <protection hidden="1"/>
    </xf>
    <xf numFmtId="0" fontId="0" fillId="0" borderId="48" xfId="0" applyFont="1" applyBorder="1" applyAlignment="1" applyProtection="1">
      <alignment horizontal="center" vertical="center" wrapText="1"/>
      <protection hidden="1"/>
    </xf>
    <xf numFmtId="0" fontId="27" fillId="0" borderId="19" xfId="0" applyFont="1" applyBorder="1" applyAlignment="1" applyProtection="1">
      <alignment horizontal="left" vertical="center"/>
      <protection hidden="1"/>
    </xf>
    <xf numFmtId="0" fontId="27" fillId="0" borderId="20" xfId="0" applyFont="1" applyBorder="1" applyAlignment="1" applyProtection="1">
      <alignment horizontal="left" vertical="center"/>
      <protection hidden="1"/>
    </xf>
    <xf numFmtId="0" fontId="27" fillId="0" borderId="23" xfId="0" applyFont="1" applyBorder="1" applyAlignment="1" applyProtection="1">
      <alignment horizontal="left" vertical="center"/>
      <protection hidden="1"/>
    </xf>
    <xf numFmtId="0" fontId="89" fillId="12" borderId="1" xfId="0" applyFont="1" applyFill="1" applyBorder="1" applyAlignment="1" applyProtection="1">
      <alignment horizontal="center" vertical="center"/>
      <protection hidden="1"/>
    </xf>
    <xf numFmtId="0" fontId="89" fillId="12" borderId="2" xfId="0" applyFont="1" applyFill="1" applyBorder="1" applyAlignment="1" applyProtection="1">
      <alignment horizontal="center" vertical="center"/>
      <protection hidden="1"/>
    </xf>
    <xf numFmtId="0" fontId="89" fillId="12" borderId="3" xfId="0" applyFont="1" applyFill="1" applyBorder="1" applyAlignment="1" applyProtection="1">
      <alignment horizontal="center" vertical="center"/>
      <protection hidden="1"/>
    </xf>
    <xf numFmtId="0" fontId="43" fillId="0" borderId="16" xfId="0" applyFont="1" applyBorder="1" applyAlignment="1" applyProtection="1">
      <alignment horizontal="center" vertical="center"/>
      <protection hidden="1"/>
    </xf>
    <xf numFmtId="0" fontId="43" fillId="0" borderId="17" xfId="0" applyFont="1" applyBorder="1" applyAlignment="1" applyProtection="1">
      <alignment horizontal="center" vertical="center"/>
      <protection hidden="1"/>
    </xf>
    <xf numFmtId="0" fontId="0" fillId="0" borderId="7" xfId="0" applyFont="1" applyBorder="1" applyAlignment="1" applyProtection="1">
      <alignment horizontal="center" vertical="center"/>
      <protection hidden="1"/>
    </xf>
    <xf numFmtId="0" fontId="0" fillId="0" borderId="35" xfId="0" applyFont="1" applyBorder="1" applyAlignment="1" applyProtection="1">
      <alignment horizontal="center" vertical="center"/>
      <protection hidden="1"/>
    </xf>
    <xf numFmtId="0" fontId="0" fillId="0" borderId="42" xfId="0" applyFont="1" applyBorder="1" applyAlignment="1" applyProtection="1">
      <alignment horizontal="center" vertical="center"/>
      <protection hidden="1"/>
    </xf>
    <xf numFmtId="0" fontId="28" fillId="0" borderId="19" xfId="0" applyFont="1" applyBorder="1" applyAlignment="1" applyProtection="1">
      <alignment horizontal="center" vertical="center"/>
      <protection hidden="1"/>
    </xf>
    <xf numFmtId="0" fontId="28" fillId="0" borderId="23" xfId="0" applyFont="1" applyBorder="1" applyAlignment="1" applyProtection="1">
      <alignment horizontal="center" vertical="center"/>
      <protection hidden="1"/>
    </xf>
    <xf numFmtId="0" fontId="0" fillId="0" borderId="41" xfId="0" applyFont="1" applyBorder="1" applyAlignment="1" applyProtection="1">
      <alignment horizontal="center" vertical="center"/>
      <protection hidden="1"/>
    </xf>
    <xf numFmtId="0" fontId="0" fillId="0" borderId="37" xfId="0" applyFont="1" applyBorder="1" applyAlignment="1" applyProtection="1">
      <alignment horizontal="center" vertical="center"/>
      <protection hidden="1"/>
    </xf>
    <xf numFmtId="0" fontId="0" fillId="0" borderId="43" xfId="0" applyFont="1" applyBorder="1" applyAlignment="1" applyProtection="1">
      <alignment horizontal="left" vertical="center"/>
      <protection hidden="1"/>
    </xf>
    <xf numFmtId="0" fontId="0" fillId="0" borderId="12" xfId="0" applyFont="1" applyBorder="1" applyAlignment="1" applyProtection="1">
      <alignment horizontal="left" vertical="center"/>
      <protection hidden="1"/>
    </xf>
    <xf numFmtId="0" fontId="0" fillId="0" borderId="14" xfId="0" applyFont="1" applyBorder="1" applyAlignment="1" applyProtection="1">
      <alignment horizontal="left" vertical="center"/>
      <protection hidden="1"/>
    </xf>
    <xf numFmtId="0" fontId="81" fillId="12" borderId="5" xfId="0" applyFont="1" applyFill="1" applyBorder="1" applyAlignment="1" applyProtection="1">
      <alignment horizontal="center" vertical="center"/>
      <protection hidden="1"/>
    </xf>
    <xf numFmtId="0" fontId="81" fillId="12" borderId="6" xfId="0" applyFont="1" applyFill="1" applyBorder="1" applyAlignment="1" applyProtection="1">
      <alignment horizontal="center" vertical="center"/>
      <protection hidden="1"/>
    </xf>
    <xf numFmtId="0" fontId="34" fillId="0" borderId="38" xfId="0" applyFont="1" applyBorder="1" applyAlignment="1" applyProtection="1">
      <alignment horizontal="center" vertical="center"/>
      <protection hidden="1"/>
    </xf>
    <xf numFmtId="0" fontId="34" fillId="0" borderId="39" xfId="0" applyFont="1" applyBorder="1" applyAlignment="1" applyProtection="1">
      <alignment horizontal="center" vertical="center"/>
      <protection hidden="1"/>
    </xf>
    <xf numFmtId="0" fontId="34" fillId="0" borderId="47" xfId="0" applyFont="1" applyBorder="1" applyAlignment="1" applyProtection="1">
      <alignment horizontal="center" vertical="center"/>
      <protection hidden="1"/>
    </xf>
    <xf numFmtId="0" fontId="91" fillId="0" borderId="25" xfId="0" applyFont="1" applyBorder="1" applyAlignment="1" applyProtection="1">
      <alignment horizontal="center" vertical="center"/>
      <protection hidden="1"/>
    </xf>
    <xf numFmtId="0" fontId="91" fillId="0" borderId="30" xfId="0" applyFont="1" applyBorder="1" applyAlignment="1" applyProtection="1">
      <alignment horizontal="center" vertical="center"/>
      <protection hidden="1"/>
    </xf>
    <xf numFmtId="0" fontId="91" fillId="0" borderId="19" xfId="0" applyFont="1" applyBorder="1" applyAlignment="1" applyProtection="1">
      <alignment horizontal="center" vertical="center"/>
      <protection hidden="1"/>
    </xf>
    <xf numFmtId="0" fontId="91" fillId="0" borderId="23" xfId="0" applyFont="1" applyBorder="1" applyAlignment="1" applyProtection="1">
      <alignment horizontal="center" vertical="center"/>
      <protection hidden="1"/>
    </xf>
    <xf numFmtId="0" fontId="69" fillId="0" borderId="26" xfId="0" applyFont="1" applyBorder="1" applyAlignment="1" applyProtection="1">
      <alignment horizontal="center" vertical="center" wrapText="1"/>
      <protection hidden="1"/>
    </xf>
    <xf numFmtId="0" fontId="69" fillId="0" borderId="28" xfId="0" applyFont="1" applyBorder="1" applyAlignment="1" applyProtection="1">
      <alignment horizontal="center" vertical="center" wrapText="1"/>
      <protection hidden="1"/>
    </xf>
    <xf numFmtId="0" fontId="69" fillId="0" borderId="0" xfId="0" applyFont="1" applyBorder="1" applyAlignment="1" applyProtection="1">
      <alignment horizontal="center" vertical="center" wrapText="1"/>
      <protection hidden="1"/>
    </xf>
    <xf numFmtId="0" fontId="69" fillId="0" borderId="8" xfId="0" applyFont="1" applyBorder="1" applyAlignment="1" applyProtection="1">
      <alignment horizontal="center" vertical="center" wrapText="1"/>
      <protection hidden="1"/>
    </xf>
    <xf numFmtId="0" fontId="0" fillId="0" borderId="25" xfId="0" applyFont="1" applyBorder="1" applyAlignment="1" applyProtection="1">
      <alignment horizontal="center" vertical="center" wrapText="1"/>
      <protection hidden="1"/>
    </xf>
    <xf numFmtId="0" fontId="0" fillId="0" borderId="30" xfId="0" applyFont="1" applyBorder="1" applyAlignment="1" applyProtection="1">
      <alignment horizontal="center" vertical="center" wrapText="1"/>
      <protection hidden="1"/>
    </xf>
    <xf numFmtId="0" fontId="0" fillId="0" borderId="7" xfId="0" applyFont="1" applyBorder="1" applyAlignment="1" applyProtection="1">
      <alignment horizontal="center" vertical="center" wrapText="1"/>
      <protection hidden="1"/>
    </xf>
    <xf numFmtId="0" fontId="0" fillId="0" borderId="31" xfId="0" applyFont="1" applyBorder="1" applyAlignment="1" applyProtection="1">
      <alignment horizontal="center" vertical="center" wrapText="1"/>
      <protection hidden="1"/>
    </xf>
    <xf numFmtId="0" fontId="0" fillId="0" borderId="15" xfId="0" applyFont="1" applyBorder="1" applyAlignment="1" applyProtection="1">
      <alignment horizontal="center" vertical="center" wrapText="1"/>
      <protection hidden="1"/>
    </xf>
    <xf numFmtId="0" fontId="0" fillId="0" borderId="33" xfId="0" applyFont="1" applyBorder="1" applyAlignment="1" applyProtection="1">
      <alignment horizontal="center" vertical="center" wrapText="1"/>
      <protection hidden="1"/>
    </xf>
    <xf numFmtId="0" fontId="29" fillId="0" borderId="32" xfId="0" applyFont="1" applyBorder="1" applyAlignment="1" applyProtection="1">
      <alignment horizontal="left" vertical="center"/>
      <protection hidden="1"/>
    </xf>
    <xf numFmtId="0" fontId="29" fillId="0" borderId="16" xfId="0" applyFont="1" applyBorder="1" applyAlignment="1" applyProtection="1">
      <alignment horizontal="left" vertical="center"/>
      <protection hidden="1"/>
    </xf>
    <xf numFmtId="0" fontId="29" fillId="0" borderId="17" xfId="0" applyFont="1" applyBorder="1" applyAlignment="1" applyProtection="1">
      <alignment horizontal="left" vertical="center"/>
      <protection hidden="1"/>
    </xf>
    <xf numFmtId="0" fontId="29" fillId="0" borderId="19" xfId="0" applyFont="1" applyBorder="1" applyAlignment="1" applyProtection="1">
      <alignment horizontal="left" vertical="center"/>
      <protection hidden="1"/>
    </xf>
    <xf numFmtId="0" fontId="29" fillId="0" borderId="20" xfId="0" applyFont="1" applyBorder="1" applyAlignment="1" applyProtection="1">
      <alignment horizontal="left" vertical="center"/>
      <protection hidden="1"/>
    </xf>
    <xf numFmtId="0" fontId="29" fillId="0" borderId="23" xfId="0" applyFont="1" applyBorder="1" applyAlignment="1" applyProtection="1">
      <alignment horizontal="left" vertical="center"/>
      <protection hidden="1"/>
    </xf>
    <xf numFmtId="0" fontId="37" fillId="0" borderId="58" xfId="0" applyFont="1" applyFill="1" applyBorder="1" applyAlignment="1" applyProtection="1">
      <alignment horizontal="left" vertical="center"/>
      <protection hidden="1"/>
    </xf>
    <xf numFmtId="0" fontId="37" fillId="0" borderId="53" xfId="0" applyFont="1" applyFill="1" applyBorder="1" applyAlignment="1" applyProtection="1">
      <alignment horizontal="left" vertical="center"/>
      <protection hidden="1"/>
    </xf>
    <xf numFmtId="0" fontId="30" fillId="0" borderId="26" xfId="0" applyFont="1" applyBorder="1" applyAlignment="1" applyProtection="1">
      <alignment horizontal="center" vertical="center"/>
      <protection hidden="1"/>
    </xf>
    <xf numFmtId="0" fontId="30" fillId="0" borderId="28" xfId="0" applyFont="1" applyBorder="1" applyAlignment="1" applyProtection="1">
      <alignment horizontal="center" vertical="center"/>
      <protection hidden="1"/>
    </xf>
    <xf numFmtId="0" fontId="81" fillId="12" borderId="38" xfId="0" applyFont="1" applyFill="1" applyBorder="1" applyAlignment="1" applyProtection="1">
      <alignment horizontal="center" vertical="center"/>
      <protection hidden="1"/>
    </xf>
    <xf numFmtId="0" fontId="81" fillId="12" borderId="39"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protection hidden="1"/>
    </xf>
    <xf numFmtId="0" fontId="27" fillId="0" borderId="21" xfId="0" applyFont="1" applyBorder="1" applyAlignment="1" applyProtection="1">
      <alignment horizontal="center" vertical="center"/>
      <protection hidden="1"/>
    </xf>
    <xf numFmtId="0" fontId="27" fillId="0" borderId="19" xfId="0" applyFont="1" applyBorder="1" applyAlignment="1" applyProtection="1">
      <alignment horizontal="center" vertical="center"/>
      <protection hidden="1"/>
    </xf>
    <xf numFmtId="0" fontId="27" fillId="0" borderId="23" xfId="0" applyFont="1" applyBorder="1" applyAlignment="1" applyProtection="1">
      <alignment horizontal="center" vertical="center"/>
      <protection hidden="1"/>
    </xf>
    <xf numFmtId="0" fontId="37" fillId="0" borderId="16" xfId="0" applyFont="1" applyBorder="1" applyAlignment="1" applyProtection="1">
      <alignment horizontal="center" vertical="center"/>
      <protection hidden="1"/>
    </xf>
    <xf numFmtId="0" fontId="37" fillId="0" borderId="17" xfId="0" applyFont="1" applyBorder="1" applyAlignment="1" applyProtection="1">
      <alignment horizontal="center" vertical="center"/>
      <protection hidden="1"/>
    </xf>
    <xf numFmtId="0" fontId="28" fillId="0" borderId="32" xfId="0" applyFont="1" applyBorder="1" applyAlignment="1" applyProtection="1">
      <alignment horizontal="center" vertical="center"/>
      <protection hidden="1"/>
    </xf>
    <xf numFmtId="0" fontId="28" fillId="0" borderId="17" xfId="0" applyFont="1" applyBorder="1" applyAlignment="1" applyProtection="1">
      <alignment horizontal="center" vertical="center"/>
      <protection hidden="1"/>
    </xf>
    <xf numFmtId="0" fontId="0" fillId="0" borderId="43" xfId="0" applyFont="1" applyBorder="1" applyAlignment="1" applyProtection="1">
      <alignment horizontal="center" vertical="center"/>
      <protection hidden="1"/>
    </xf>
    <xf numFmtId="0" fontId="0" fillId="0" borderId="14" xfId="0" applyFont="1" applyBorder="1" applyAlignment="1" applyProtection="1">
      <alignment horizontal="center" vertical="center"/>
      <protection hidden="1"/>
    </xf>
    <xf numFmtId="0" fontId="41" fillId="0" borderId="26" xfId="0" applyFont="1" applyBorder="1" applyAlignment="1" applyProtection="1">
      <alignment horizontal="center" vertical="center"/>
      <protection hidden="1"/>
    </xf>
    <xf numFmtId="0" fontId="41" fillId="0" borderId="28" xfId="0" applyFont="1" applyBorder="1" applyAlignment="1" applyProtection="1">
      <alignment horizontal="center" vertical="center"/>
      <protection hidden="1"/>
    </xf>
    <xf numFmtId="0" fontId="30" fillId="0" borderId="26" xfId="0" applyFont="1" applyBorder="1" applyAlignment="1" applyProtection="1">
      <alignment horizontal="center" vertical="center" wrapText="1"/>
      <protection hidden="1"/>
    </xf>
    <xf numFmtId="0" fontId="30" fillId="0" borderId="28" xfId="0" applyFont="1" applyBorder="1" applyAlignment="1" applyProtection="1">
      <alignment horizontal="center" vertical="center" wrapText="1"/>
      <protection hidden="1"/>
    </xf>
    <xf numFmtId="0" fontId="80" fillId="0" borderId="1" xfId="0" applyFont="1" applyBorder="1" applyAlignment="1" applyProtection="1">
      <alignment horizontal="center" vertical="center"/>
      <protection hidden="1"/>
    </xf>
    <xf numFmtId="0" fontId="80" fillId="0" borderId="2" xfId="0" applyFont="1" applyBorder="1" applyAlignment="1" applyProtection="1">
      <alignment horizontal="center" vertical="center"/>
      <protection hidden="1"/>
    </xf>
    <xf numFmtId="0" fontId="80" fillId="0" borderId="3" xfId="0" applyFont="1" applyBorder="1" applyAlignment="1" applyProtection="1">
      <alignment horizontal="center" vertical="center"/>
      <protection hidden="1"/>
    </xf>
    <xf numFmtId="0" fontId="30" fillId="0" borderId="0" xfId="0" applyFont="1" applyBorder="1" applyAlignment="1" applyProtection="1">
      <alignment horizontal="center" vertical="center" wrapText="1"/>
      <protection hidden="1"/>
    </xf>
    <xf numFmtId="0" fontId="30" fillId="0" borderId="8" xfId="0" applyFont="1" applyBorder="1" applyAlignment="1" applyProtection="1">
      <alignment horizontal="center" vertical="center" wrapText="1"/>
      <protection hidden="1"/>
    </xf>
    <xf numFmtId="0" fontId="30" fillId="0" borderId="16" xfId="0" applyFont="1" applyBorder="1" applyAlignment="1" applyProtection="1">
      <alignment horizontal="center" vertical="center" wrapText="1"/>
      <protection hidden="1"/>
    </xf>
    <xf numFmtId="0" fontId="30" fillId="0" borderId="17" xfId="0" applyFont="1" applyBorder="1" applyAlignment="1" applyProtection="1">
      <alignment horizontal="center" vertical="center" wrapText="1"/>
      <protection hidden="1"/>
    </xf>
    <xf numFmtId="0" fontId="33" fillId="0" borderId="2" xfId="0" applyFont="1" applyBorder="1" applyAlignment="1" applyProtection="1">
      <alignment horizontal="center" vertical="center"/>
      <protection hidden="1"/>
    </xf>
    <xf numFmtId="0" fontId="33" fillId="0" borderId="3" xfId="0" applyFont="1" applyBorder="1" applyAlignment="1" applyProtection="1">
      <alignment horizontal="center" vertical="center"/>
      <protection hidden="1"/>
    </xf>
    <xf numFmtId="0" fontId="0" fillId="0" borderId="12" xfId="0" applyFont="1" applyBorder="1" applyAlignment="1" applyProtection="1">
      <alignment horizontal="center" vertical="center"/>
      <protection hidden="1"/>
    </xf>
    <xf numFmtId="0" fontId="0" fillId="0" borderId="13" xfId="0" applyFont="1" applyBorder="1" applyAlignment="1" applyProtection="1">
      <alignment horizontal="center" vertical="center"/>
      <protection hidden="1"/>
    </xf>
    <xf numFmtId="0" fontId="0" fillId="0" borderId="16" xfId="0" applyFont="1" applyBorder="1" applyAlignment="1" applyProtection="1">
      <alignment vertical="center"/>
      <protection hidden="1"/>
    </xf>
    <xf numFmtId="0" fontId="0" fillId="0" borderId="17" xfId="0" applyFont="1" applyBorder="1" applyAlignment="1" applyProtection="1">
      <alignment vertical="center"/>
      <protection hidden="1"/>
    </xf>
    <xf numFmtId="0" fontId="37" fillId="0" borderId="26" xfId="0" applyFont="1" applyBorder="1" applyAlignment="1" applyProtection="1">
      <alignment horizontal="center" vertical="center" wrapText="1"/>
      <protection hidden="1"/>
    </xf>
    <xf numFmtId="0" fontId="37" fillId="0" borderId="28" xfId="0" applyFont="1" applyBorder="1" applyAlignment="1" applyProtection="1">
      <alignment horizontal="center" vertical="center" wrapText="1"/>
      <protection hidden="1"/>
    </xf>
    <xf numFmtId="0" fontId="37" fillId="0" borderId="0" xfId="0" applyFont="1" applyBorder="1" applyAlignment="1" applyProtection="1">
      <alignment horizontal="center" vertical="center" wrapText="1"/>
      <protection hidden="1"/>
    </xf>
    <xf numFmtId="0" fontId="37" fillId="0" borderId="8" xfId="0" applyFont="1" applyBorder="1" applyAlignment="1" applyProtection="1">
      <alignment horizontal="center" vertical="center" wrapText="1"/>
      <protection hidden="1"/>
    </xf>
    <xf numFmtId="0" fontId="85" fillId="0" borderId="20" xfId="0" applyFont="1" applyBorder="1" applyAlignment="1" applyProtection="1">
      <alignment horizontal="center" vertical="center"/>
      <protection hidden="1"/>
    </xf>
    <xf numFmtId="0" fontId="85" fillId="0" borderId="23" xfId="0" applyFont="1" applyBorder="1" applyAlignment="1" applyProtection="1">
      <alignment horizontal="center" vertical="center"/>
      <protection hidden="1"/>
    </xf>
    <xf numFmtId="0" fontId="34" fillId="0" borderId="51" xfId="0" applyFont="1" applyBorder="1" applyAlignment="1" applyProtection="1">
      <alignment horizontal="center" vertical="center"/>
      <protection hidden="1"/>
    </xf>
    <xf numFmtId="0" fontId="0" fillId="0" borderId="49" xfId="0" applyFont="1" applyBorder="1" applyAlignment="1" applyProtection="1">
      <alignment horizontal="center" vertical="center"/>
      <protection hidden="1"/>
    </xf>
    <xf numFmtId="0" fontId="0" fillId="0" borderId="38" xfId="0" applyFont="1" applyBorder="1" applyAlignment="1" applyProtection="1">
      <alignment horizontal="center" vertical="center"/>
      <protection hidden="1"/>
    </xf>
    <xf numFmtId="0" fontId="0" fillId="0" borderId="39" xfId="0" applyFont="1" applyBorder="1" applyAlignment="1" applyProtection="1">
      <alignment horizontal="center" vertical="center"/>
      <protection hidden="1"/>
    </xf>
    <xf numFmtId="0" fontId="37" fillId="0" borderId="26" xfId="0" applyFont="1" applyBorder="1" applyAlignment="1" applyProtection="1">
      <alignment horizontal="center" vertical="center"/>
      <protection hidden="1"/>
    </xf>
    <xf numFmtId="0" fontId="37" fillId="0" borderId="30" xfId="0" applyFont="1" applyBorder="1" applyAlignment="1" applyProtection="1">
      <alignment horizontal="center" vertical="center"/>
      <protection hidden="1"/>
    </xf>
    <xf numFmtId="0" fontId="37" fillId="0" borderId="36" xfId="0" applyFont="1" applyBorder="1" applyAlignment="1" applyProtection="1">
      <alignment horizontal="center" vertical="center"/>
      <protection hidden="1"/>
    </xf>
    <xf numFmtId="0" fontId="37" fillId="0" borderId="42" xfId="0" applyFont="1" applyBorder="1" applyAlignment="1" applyProtection="1">
      <alignment horizontal="center" vertical="center"/>
      <protection hidden="1"/>
    </xf>
    <xf numFmtId="0" fontId="37" fillId="0" borderId="0" xfId="0" applyFont="1" applyBorder="1" applyAlignment="1" applyProtection="1">
      <alignment horizontal="center" vertical="center"/>
      <protection hidden="1"/>
    </xf>
    <xf numFmtId="0" fontId="37" fillId="0" borderId="31" xfId="0" applyFont="1" applyBorder="1" applyAlignment="1" applyProtection="1">
      <alignment horizontal="center" vertical="center"/>
      <protection hidden="1"/>
    </xf>
    <xf numFmtId="0" fontId="0" fillId="0" borderId="47" xfId="0" applyFont="1" applyBorder="1" applyAlignment="1" applyProtection="1">
      <alignment horizontal="left" vertical="center"/>
      <protection hidden="1"/>
    </xf>
    <xf numFmtId="0" fontId="37" fillId="0" borderId="23" xfId="0" applyFont="1" applyBorder="1" applyAlignment="1" applyProtection="1">
      <alignment horizontal="left" vertical="center"/>
      <protection hidden="1"/>
    </xf>
    <xf numFmtId="0" fontId="35" fillId="0" borderId="9" xfId="0" applyFont="1" applyBorder="1" applyAlignment="1" applyProtection="1">
      <alignment horizontal="center" vertical="center" wrapText="1"/>
      <protection hidden="1"/>
    </xf>
    <xf numFmtId="0" fontId="35" fillId="0" borderId="10" xfId="0" applyFont="1" applyBorder="1" applyAlignment="1" applyProtection="1">
      <alignment horizontal="center" vertical="center" wrapText="1"/>
      <protection hidden="1"/>
    </xf>
    <xf numFmtId="0" fontId="35" fillId="0" borderId="34" xfId="0" applyFont="1" applyBorder="1" applyAlignment="1" applyProtection="1">
      <alignment horizontal="center" vertical="center" wrapText="1"/>
      <protection hidden="1"/>
    </xf>
    <xf numFmtId="0" fontId="37" fillId="0" borderId="16" xfId="0" applyFont="1" applyBorder="1" applyAlignment="1" applyProtection="1">
      <alignment horizontal="center" vertical="center" wrapText="1"/>
      <protection hidden="1"/>
    </xf>
    <xf numFmtId="0" fontId="37" fillId="0" borderId="17" xfId="0" applyFont="1" applyBorder="1" applyAlignment="1" applyProtection="1">
      <alignment horizontal="center" vertical="center" wrapText="1"/>
      <protection hidden="1"/>
    </xf>
    <xf numFmtId="0" fontId="37" fillId="0" borderId="29" xfId="0" applyFont="1" applyBorder="1" applyAlignment="1" applyProtection="1">
      <alignment horizontal="left" vertical="center"/>
      <protection hidden="1"/>
    </xf>
    <xf numFmtId="0" fontId="37" fillId="0" borderId="0" xfId="0" applyFont="1" applyBorder="1" applyAlignment="1" applyProtection="1">
      <alignment horizontal="left" vertical="center"/>
      <protection hidden="1"/>
    </xf>
    <xf numFmtId="0" fontId="0" fillId="0" borderId="13" xfId="0" applyFont="1" applyBorder="1" applyAlignment="1" applyProtection="1">
      <alignment horizontal="left" vertical="center"/>
      <protection hidden="1"/>
    </xf>
    <xf numFmtId="0" fontId="30" fillId="0" borderId="7" xfId="0" applyFont="1" applyBorder="1" applyAlignment="1" applyProtection="1">
      <alignment horizontal="center" vertical="center"/>
      <protection hidden="1"/>
    </xf>
    <xf numFmtId="0" fontId="30" fillId="0" borderId="0" xfId="0" applyFont="1" applyBorder="1" applyAlignment="1" applyProtection="1">
      <alignment horizontal="center" vertical="center"/>
      <protection hidden="1"/>
    </xf>
    <xf numFmtId="0" fontId="30" fillId="0" borderId="8" xfId="0" applyFont="1" applyBorder="1" applyAlignment="1" applyProtection="1">
      <alignment horizontal="center" vertical="center"/>
      <protection hidden="1"/>
    </xf>
    <xf numFmtId="0" fontId="31" fillId="0" borderId="9" xfId="0" applyFont="1" applyBorder="1" applyAlignment="1" applyProtection="1">
      <alignment horizontal="center" vertical="center" wrapText="1"/>
      <protection hidden="1"/>
    </xf>
    <xf numFmtId="0" fontId="31" fillId="0" borderId="10" xfId="0" applyFont="1" applyBorder="1" applyAlignment="1" applyProtection="1">
      <alignment horizontal="center" vertical="center" wrapText="1"/>
      <protection hidden="1"/>
    </xf>
    <xf numFmtId="0" fontId="31" fillId="0" borderId="34" xfId="0" applyFont="1" applyBorder="1" applyAlignment="1" applyProtection="1">
      <alignment horizontal="center" vertical="center" wrapText="1"/>
      <protection hidden="1"/>
    </xf>
    <xf numFmtId="0" fontId="0" fillId="0" borderId="36" xfId="0" applyFont="1" applyBorder="1" applyAlignment="1" applyProtection="1">
      <alignment horizontal="center" vertical="center" wrapText="1"/>
      <protection hidden="1"/>
    </xf>
    <xf numFmtId="0" fontId="0" fillId="0" borderId="37" xfId="0" applyFont="1" applyBorder="1" applyAlignment="1" applyProtection="1">
      <alignment horizontal="center" vertical="center" wrapText="1"/>
      <protection hidden="1"/>
    </xf>
    <xf numFmtId="0" fontId="38" fillId="4" borderId="35" xfId="0" applyFont="1" applyFill="1" applyBorder="1" applyAlignment="1" applyProtection="1">
      <alignment horizontal="center" vertical="center"/>
      <protection hidden="1"/>
    </xf>
    <xf numFmtId="0" fontId="38" fillId="4" borderId="2" xfId="0" applyFont="1" applyFill="1" applyBorder="1" applyAlignment="1" applyProtection="1">
      <alignment horizontal="center" vertical="center"/>
      <protection hidden="1"/>
    </xf>
    <xf numFmtId="0" fontId="38" fillId="4" borderId="3" xfId="0" applyFont="1" applyFill="1" applyBorder="1" applyAlignment="1" applyProtection="1">
      <alignment horizontal="center" vertical="center"/>
      <protection hidden="1"/>
    </xf>
    <xf numFmtId="0" fontId="0" fillId="0" borderId="29" xfId="0" applyFont="1" applyBorder="1" applyAlignment="1" applyProtection="1">
      <alignment horizontal="left" vertical="center" wrapText="1"/>
      <protection hidden="1"/>
    </xf>
    <xf numFmtId="0" fontId="0" fillId="0" borderId="32" xfId="0" applyFont="1" applyBorder="1" applyAlignment="1" applyProtection="1">
      <alignment horizontal="left" vertical="center" wrapText="1"/>
      <protection hidden="1"/>
    </xf>
    <xf numFmtId="0" fontId="77" fillId="9" borderId="1" xfId="0" applyFont="1" applyFill="1" applyBorder="1" applyAlignment="1" applyProtection="1">
      <alignment horizontal="center" vertical="center"/>
      <protection hidden="1"/>
    </xf>
    <xf numFmtId="0" fontId="77" fillId="9" borderId="2" xfId="0" applyFont="1" applyFill="1" applyBorder="1" applyAlignment="1" applyProtection="1">
      <alignment horizontal="center" vertical="center"/>
      <protection hidden="1"/>
    </xf>
    <xf numFmtId="0" fontId="77" fillId="9" borderId="3" xfId="0" applyFont="1" applyFill="1" applyBorder="1" applyAlignment="1" applyProtection="1">
      <alignment horizontal="center" vertical="center"/>
      <protection hidden="1"/>
    </xf>
    <xf numFmtId="0" fontId="0" fillId="0" borderId="44" xfId="0" applyFont="1" applyBorder="1" applyAlignment="1" applyProtection="1">
      <alignment horizontal="center" vertical="center"/>
      <protection hidden="1"/>
    </xf>
    <xf numFmtId="0" fontId="0" fillId="0" borderId="56" xfId="0" applyFont="1" applyBorder="1" applyAlignment="1" applyProtection="1">
      <alignment horizontal="center" vertical="center"/>
      <protection hidden="1"/>
    </xf>
    <xf numFmtId="0" fontId="34" fillId="0" borderId="2" xfId="0" applyFont="1" applyBorder="1" applyAlignment="1" applyProtection="1">
      <alignment horizontal="center" vertical="center"/>
      <protection hidden="1"/>
    </xf>
    <xf numFmtId="0" fontId="34" fillId="0" borderId="3" xfId="0" applyFont="1" applyBorder="1" applyAlignment="1" applyProtection="1">
      <alignment horizontal="center" vertical="center"/>
      <protection hidden="1"/>
    </xf>
    <xf numFmtId="0" fontId="0" fillId="0" borderId="46" xfId="0" applyFont="1" applyBorder="1" applyAlignment="1" applyProtection="1">
      <alignment horizontal="left" vertical="center"/>
      <protection hidden="1"/>
    </xf>
    <xf numFmtId="0" fontId="0" fillId="0" borderId="22" xfId="0" applyFont="1" applyBorder="1" applyAlignment="1" applyProtection="1">
      <alignment horizontal="center" vertical="center"/>
      <protection hidden="1"/>
    </xf>
    <xf numFmtId="0" fontId="0" fillId="0" borderId="46" xfId="0" applyFont="1" applyBorder="1" applyAlignment="1" applyProtection="1">
      <alignment horizontal="center" vertical="center"/>
      <protection hidden="1"/>
    </xf>
    <xf numFmtId="0" fontId="37" fillId="0" borderId="20" xfId="0" applyFont="1" applyBorder="1" applyAlignment="1" applyProtection="1">
      <alignment horizontal="center" vertical="center"/>
      <protection hidden="1"/>
    </xf>
    <xf numFmtId="0" fontId="0" fillId="0" borderId="19" xfId="0" applyFont="1" applyBorder="1" applyAlignment="1" applyProtection="1">
      <alignment vertical="center"/>
      <protection hidden="1"/>
    </xf>
    <xf numFmtId="0" fontId="0" fillId="0" borderId="20" xfId="0" applyFont="1" applyBorder="1" applyAlignment="1" applyProtection="1">
      <alignment vertical="center"/>
      <protection hidden="1"/>
    </xf>
    <xf numFmtId="0" fontId="0" fillId="0" borderId="23" xfId="0" applyFont="1" applyBorder="1" applyAlignment="1" applyProtection="1">
      <alignment vertical="center"/>
      <protection hidden="1"/>
    </xf>
    <xf numFmtId="0" fontId="27" fillId="0" borderId="50" xfId="0" applyFont="1" applyBorder="1" applyAlignment="1" applyProtection="1">
      <alignment horizontal="center" vertical="center"/>
      <protection hidden="1"/>
    </xf>
    <xf numFmtId="0" fontId="27" fillId="0" borderId="40" xfId="0" applyFont="1" applyBorder="1" applyAlignment="1" applyProtection="1">
      <alignment horizontal="center" vertical="center"/>
      <protection hidden="1"/>
    </xf>
    <xf numFmtId="0" fontId="27" fillId="0" borderId="48" xfId="0" applyFont="1" applyBorder="1" applyAlignment="1" applyProtection="1">
      <alignment horizontal="center" vertical="center"/>
      <protection hidden="1"/>
    </xf>
    <xf numFmtId="0" fontId="37" fillId="0" borderId="27" xfId="0" applyFont="1" applyBorder="1" applyAlignment="1" applyProtection="1">
      <alignment vertical="center" wrapText="1"/>
      <protection hidden="1"/>
    </xf>
    <xf numFmtId="0" fontId="37" fillId="0" borderId="26" xfId="0" applyFont="1" applyBorder="1" applyAlignment="1" applyProtection="1">
      <alignment vertical="center" wrapText="1"/>
      <protection hidden="1"/>
    </xf>
    <xf numFmtId="0" fontId="37" fillId="0" borderId="28" xfId="0" applyFont="1" applyBorder="1" applyAlignment="1" applyProtection="1">
      <alignment vertical="center" wrapText="1"/>
      <protection hidden="1"/>
    </xf>
    <xf numFmtId="0" fontId="37" fillId="0" borderId="29" xfId="0" applyFont="1" applyBorder="1" applyAlignment="1" applyProtection="1">
      <alignment vertical="center" wrapText="1"/>
      <protection hidden="1"/>
    </xf>
    <xf numFmtId="0" fontId="37" fillId="0" borderId="0" xfId="0" applyFont="1" applyBorder="1" applyAlignment="1" applyProtection="1">
      <alignment vertical="center" wrapText="1"/>
      <protection hidden="1"/>
    </xf>
    <xf numFmtId="0" fontId="37" fillId="0" borderId="8" xfId="0" applyFont="1" applyBorder="1" applyAlignment="1" applyProtection="1">
      <alignment vertical="center" wrapText="1"/>
      <protection hidden="1"/>
    </xf>
    <xf numFmtId="0" fontId="37" fillId="0" borderId="32" xfId="0" applyFont="1" applyBorder="1" applyAlignment="1" applyProtection="1">
      <alignment vertical="center" wrapText="1"/>
      <protection hidden="1"/>
    </xf>
    <xf numFmtId="0" fontId="37" fillId="0" borderId="16" xfId="0" applyFont="1" applyBorder="1" applyAlignment="1" applyProtection="1">
      <alignment vertical="center" wrapText="1"/>
      <protection hidden="1"/>
    </xf>
    <xf numFmtId="0" fontId="37" fillId="0" borderId="17" xfId="0" applyFont="1" applyBorder="1" applyAlignment="1" applyProtection="1">
      <alignment vertical="center" wrapText="1"/>
      <protection hidden="1"/>
    </xf>
    <xf numFmtId="0" fontId="0" fillId="0" borderId="27" xfId="0" applyFont="1" applyBorder="1" applyAlignment="1" applyProtection="1">
      <alignment vertical="center" wrapText="1"/>
      <protection hidden="1"/>
    </xf>
    <xf numFmtId="0" fontId="0" fillId="0" borderId="26" xfId="0" applyFont="1" applyBorder="1" applyAlignment="1" applyProtection="1">
      <alignment vertical="center" wrapText="1"/>
      <protection hidden="1"/>
    </xf>
    <xf numFmtId="0" fontId="0" fillId="0" borderId="28" xfId="0" applyFont="1" applyBorder="1" applyAlignment="1" applyProtection="1">
      <alignment vertical="center" wrapText="1"/>
      <protection hidden="1"/>
    </xf>
    <xf numFmtId="0" fontId="0" fillId="0" borderId="29" xfId="0" applyFont="1" applyBorder="1" applyAlignment="1" applyProtection="1">
      <alignment vertical="center" wrapText="1"/>
      <protection hidden="1"/>
    </xf>
    <xf numFmtId="0" fontId="0" fillId="0" borderId="0" xfId="0" applyFont="1" applyBorder="1" applyAlignment="1" applyProtection="1">
      <alignment vertical="center" wrapText="1"/>
      <protection hidden="1"/>
    </xf>
    <xf numFmtId="0" fontId="0" fillId="0" borderId="8" xfId="0" applyFont="1" applyBorder="1" applyAlignment="1" applyProtection="1">
      <alignment vertical="center" wrapText="1"/>
      <protection hidden="1"/>
    </xf>
    <xf numFmtId="0" fontId="0" fillId="0" borderId="49" xfId="0" applyFont="1" applyBorder="1" applyAlignment="1" applyProtection="1">
      <alignment horizontal="left" vertical="center"/>
      <protection hidden="1"/>
    </xf>
    <xf numFmtId="0" fontId="76" fillId="0" borderId="11" xfId="0" applyFont="1" applyBorder="1" applyAlignment="1" applyProtection="1">
      <alignment horizontal="center" vertical="center"/>
      <protection hidden="1"/>
    </xf>
    <xf numFmtId="0" fontId="76" fillId="0" borderId="12" xfId="0" applyFont="1" applyBorder="1" applyAlignment="1" applyProtection="1">
      <alignment horizontal="center" vertical="center"/>
      <protection hidden="1"/>
    </xf>
    <xf numFmtId="0" fontId="34" fillId="0" borderId="11" xfId="0" applyFont="1" applyBorder="1" applyAlignment="1" applyProtection="1">
      <alignment horizontal="center" vertical="center"/>
      <protection hidden="1"/>
    </xf>
    <xf numFmtId="0" fontId="34" fillId="0" borderId="12" xfId="0" applyFont="1" applyBorder="1" applyAlignment="1" applyProtection="1">
      <alignment horizontal="center" vertical="center"/>
      <protection hidden="1"/>
    </xf>
    <xf numFmtId="0" fontId="34" fillId="0" borderId="14" xfId="0" applyFont="1" applyBorder="1" applyAlignment="1" applyProtection="1">
      <alignment horizontal="center" vertical="center"/>
      <protection hidden="1"/>
    </xf>
    <xf numFmtId="0" fontId="28" fillId="0" borderId="12" xfId="0" applyFont="1" applyBorder="1" applyAlignment="1" applyProtection="1">
      <alignment horizontal="center" vertical="center"/>
      <protection hidden="1"/>
    </xf>
    <xf numFmtId="0" fontId="28" fillId="0" borderId="14" xfId="0" applyFont="1" applyBorder="1" applyAlignment="1" applyProtection="1">
      <alignment horizontal="center" vertical="center"/>
      <protection hidden="1"/>
    </xf>
    <xf numFmtId="0" fontId="30" fillId="0" borderId="25" xfId="0" applyFont="1" applyBorder="1" applyAlignment="1" applyProtection="1">
      <alignment horizontal="center" vertical="center"/>
      <protection hidden="1"/>
    </xf>
    <xf numFmtId="0" fontId="0" fillId="0" borderId="47" xfId="0" applyFont="1" applyBorder="1" applyAlignment="1" applyProtection="1">
      <alignment horizontal="center" vertical="center"/>
      <protection hidden="1"/>
    </xf>
    <xf numFmtId="0" fontId="0" fillId="0" borderId="32" xfId="0" applyFont="1" applyBorder="1" applyAlignment="1" applyProtection="1">
      <alignment vertical="center" wrapText="1"/>
      <protection hidden="1"/>
    </xf>
    <xf numFmtId="0" fontId="0" fillId="0" borderId="16" xfId="0" applyFont="1" applyBorder="1" applyAlignment="1" applyProtection="1">
      <alignment vertical="center" wrapText="1"/>
      <protection hidden="1"/>
    </xf>
    <xf numFmtId="0" fontId="0" fillId="0" borderId="17" xfId="0" applyFont="1" applyBorder="1" applyAlignment="1" applyProtection="1">
      <alignment vertical="center" wrapText="1"/>
      <protection hidden="1"/>
    </xf>
    <xf numFmtId="0" fontId="92" fillId="0" borderId="1" xfId="0" applyFont="1" applyBorder="1" applyAlignment="1" applyProtection="1">
      <alignment horizontal="center" vertical="center"/>
      <protection hidden="1"/>
    </xf>
    <xf numFmtId="0" fontId="92" fillId="0" borderId="2" xfId="0" applyFont="1" applyBorder="1" applyAlignment="1" applyProtection="1">
      <alignment horizontal="center" vertical="center"/>
      <protection hidden="1"/>
    </xf>
    <xf numFmtId="0" fontId="92" fillId="0" borderId="3" xfId="0" applyFont="1" applyBorder="1" applyAlignment="1" applyProtection="1">
      <alignment horizontal="center" vertical="center"/>
      <protection hidden="1"/>
    </xf>
    <xf numFmtId="0" fontId="68" fillId="0" borderId="47" xfId="0" applyFont="1" applyBorder="1" applyAlignment="1" applyProtection="1">
      <alignment horizontal="center" vertical="center"/>
      <protection hidden="1"/>
    </xf>
    <xf numFmtId="0" fontId="68" fillId="0" borderId="38" xfId="0" applyFont="1" applyBorder="1" applyAlignment="1" applyProtection="1">
      <alignment horizontal="center" vertical="center"/>
      <protection hidden="1"/>
    </xf>
    <xf numFmtId="0" fontId="68" fillId="0" borderId="39" xfId="0" applyFont="1" applyBorder="1" applyAlignment="1" applyProtection="1">
      <alignment horizontal="center" vertical="center"/>
      <protection hidden="1"/>
    </xf>
    <xf numFmtId="0" fontId="0" fillId="0" borderId="24" xfId="0" applyFont="1" applyBorder="1" applyAlignment="1" applyProtection="1">
      <alignment horizontal="left" vertical="center"/>
      <protection hidden="1"/>
    </xf>
    <xf numFmtId="0" fontId="0" fillId="0" borderId="24" xfId="0" applyFont="1" applyBorder="1" applyAlignment="1" applyProtection="1">
      <alignment horizontal="center" vertical="center"/>
      <protection hidden="1"/>
    </xf>
    <xf numFmtId="0" fontId="35" fillId="0" borderId="25" xfId="0" applyFont="1" applyBorder="1" applyAlignment="1" applyProtection="1">
      <alignment horizontal="center" vertical="center"/>
      <protection hidden="1"/>
    </xf>
    <xf numFmtId="0" fontId="35" fillId="0" borderId="26" xfId="0" applyFont="1" applyBorder="1" applyAlignment="1" applyProtection="1">
      <alignment horizontal="center" vertical="center"/>
      <protection hidden="1"/>
    </xf>
    <xf numFmtId="0" fontId="35" fillId="0" borderId="7" xfId="0" applyFont="1" applyBorder="1" applyAlignment="1" applyProtection="1">
      <alignment horizontal="center" vertical="center"/>
      <protection hidden="1"/>
    </xf>
    <xf numFmtId="0" fontId="35" fillId="0" borderId="0" xfId="0" applyFont="1" applyBorder="1" applyAlignment="1" applyProtection="1">
      <alignment horizontal="center" vertical="center"/>
      <protection hidden="1"/>
    </xf>
    <xf numFmtId="0" fontId="34" fillId="0" borderId="25" xfId="0" applyFont="1" applyBorder="1" applyAlignment="1" applyProtection="1">
      <alignment horizontal="center" vertical="center"/>
      <protection hidden="1"/>
    </xf>
    <xf numFmtId="0" fontId="34" fillId="0" borderId="28" xfId="0" applyFont="1" applyBorder="1" applyAlignment="1" applyProtection="1">
      <alignment horizontal="center" vertical="center"/>
      <protection hidden="1"/>
    </xf>
    <xf numFmtId="0" fontId="34" fillId="0" borderId="7" xfId="0" applyFont="1" applyBorder="1" applyAlignment="1" applyProtection="1">
      <alignment horizontal="center" vertical="center"/>
      <protection hidden="1"/>
    </xf>
    <xf numFmtId="0" fontId="34" fillId="0" borderId="8" xfId="0" applyFont="1" applyBorder="1" applyAlignment="1" applyProtection="1">
      <alignment horizontal="center" vertical="center"/>
      <protection hidden="1"/>
    </xf>
    <xf numFmtId="0" fontId="34" fillId="0" borderId="20" xfId="0" applyFont="1" applyBorder="1" applyAlignment="1" applyProtection="1">
      <alignment horizontal="center" vertical="center"/>
      <protection hidden="1"/>
    </xf>
    <xf numFmtId="0" fontId="34" fillId="0" borderId="23" xfId="0" applyFont="1" applyBorder="1" applyAlignment="1" applyProtection="1">
      <alignment horizontal="center" vertical="center"/>
      <protection hidden="1"/>
    </xf>
    <xf numFmtId="0" fontId="0" fillId="0" borderId="0" xfId="0" applyFont="1" applyBorder="1" applyAlignment="1" applyProtection="1">
      <alignment horizontal="left" vertical="center"/>
      <protection hidden="1"/>
    </xf>
    <xf numFmtId="0" fontId="36" fillId="0" borderId="22" xfId="0" applyFont="1" applyBorder="1" applyAlignment="1" applyProtection="1">
      <alignment horizontal="left" vertical="center"/>
      <protection hidden="1"/>
    </xf>
    <xf numFmtId="0" fontId="36" fillId="0" borderId="46" xfId="0" applyFont="1" applyBorder="1" applyAlignment="1" applyProtection="1">
      <alignment horizontal="left" vertical="center"/>
      <protection hidden="1"/>
    </xf>
    <xf numFmtId="0" fontId="78" fillId="0" borderId="22" xfId="0" applyFont="1" applyBorder="1" applyAlignment="1" applyProtection="1">
      <alignment horizontal="center" vertical="center"/>
      <protection hidden="1"/>
    </xf>
    <xf numFmtId="0" fontId="78" fillId="0" borderId="46" xfId="0" applyFont="1" applyBorder="1" applyAlignment="1" applyProtection="1">
      <alignment horizontal="center" vertical="center"/>
      <protection hidden="1"/>
    </xf>
    <xf numFmtId="0" fontId="78" fillId="0" borderId="22" xfId="0" applyFont="1" applyBorder="1" applyAlignment="1" applyProtection="1">
      <alignment horizontal="left" vertical="center"/>
      <protection hidden="1"/>
    </xf>
    <xf numFmtId="0" fontId="78" fillId="0" borderId="46" xfId="0" applyFont="1" applyBorder="1" applyAlignment="1" applyProtection="1">
      <alignment horizontal="left" vertical="center"/>
      <protection hidden="1"/>
    </xf>
    <xf numFmtId="166" fontId="36" fillId="0" borderId="21" xfId="0" applyNumberFormat="1" applyFont="1" applyBorder="1" applyAlignment="1" applyProtection="1">
      <alignment horizontal="center" vertical="center"/>
      <protection hidden="1"/>
    </xf>
    <xf numFmtId="0" fontId="29" fillId="0" borderId="22" xfId="0" applyFont="1" applyBorder="1" applyAlignment="1" applyProtection="1">
      <alignment horizontal="center" vertical="center"/>
      <protection hidden="1"/>
    </xf>
    <xf numFmtId="0" fontId="36" fillId="0" borderId="22" xfId="0" applyFont="1" applyBorder="1" applyAlignment="1" applyProtection="1">
      <alignment horizontal="left" vertical="center" wrapText="1"/>
      <protection hidden="1"/>
    </xf>
    <xf numFmtId="0" fontId="36" fillId="0" borderId="46" xfId="0" applyFont="1" applyBorder="1" applyAlignment="1" applyProtection="1">
      <alignment horizontal="left" vertical="center" wrapText="1"/>
      <protection hidden="1"/>
    </xf>
    <xf numFmtId="0" fontId="81" fillId="12" borderId="4" xfId="0" applyFont="1" applyFill="1" applyBorder="1" applyAlignment="1" applyProtection="1">
      <alignment horizontal="center" vertical="center"/>
      <protection hidden="1"/>
    </xf>
    <xf numFmtId="0" fontId="37" fillId="0" borderId="74" xfId="0" applyFont="1" applyBorder="1" applyAlignment="1" applyProtection="1">
      <alignment horizontal="center" vertical="center"/>
      <protection hidden="1"/>
    </xf>
    <xf numFmtId="0" fontId="37" fillId="0" borderId="75" xfId="0" applyFont="1" applyBorder="1" applyAlignment="1" applyProtection="1">
      <alignment horizontal="center" vertical="center"/>
      <protection hidden="1"/>
    </xf>
    <xf numFmtId="0" fontId="37" fillId="0" borderId="54" xfId="0" applyFont="1" applyBorder="1" applyAlignment="1" applyProtection="1">
      <alignment horizontal="center" vertical="center"/>
      <protection hidden="1"/>
    </xf>
    <xf numFmtId="0" fontId="35" fillId="0" borderId="60" xfId="0" applyFont="1" applyBorder="1" applyAlignment="1" applyProtection="1">
      <alignment horizontal="center" vertical="center"/>
      <protection hidden="1"/>
    </xf>
    <xf numFmtId="0" fontId="35" fillId="0" borderId="61" xfId="0" applyFont="1" applyBorder="1" applyAlignment="1" applyProtection="1">
      <alignment horizontal="center" vertical="center"/>
      <protection hidden="1"/>
    </xf>
    <xf numFmtId="0" fontId="35" fillId="0" borderId="62" xfId="0" applyFont="1" applyBorder="1" applyAlignment="1" applyProtection="1">
      <alignment horizontal="center" vertical="center"/>
      <protection hidden="1"/>
    </xf>
    <xf numFmtId="166" fontId="36" fillId="0" borderId="51" xfId="0" applyNumberFormat="1" applyFont="1" applyBorder="1" applyAlignment="1" applyProtection="1">
      <alignment horizontal="center" vertical="center"/>
      <protection hidden="1"/>
    </xf>
    <xf numFmtId="0" fontId="29" fillId="0" borderId="72" xfId="0" applyFont="1" applyBorder="1" applyAlignment="1" applyProtection="1">
      <alignment horizontal="center" vertical="center"/>
      <protection hidden="1"/>
    </xf>
    <xf numFmtId="0" fontId="36" fillId="0" borderId="72" xfId="0" applyFont="1" applyBorder="1" applyAlignment="1" applyProtection="1">
      <alignment horizontal="left" vertical="center"/>
      <protection hidden="1"/>
    </xf>
    <xf numFmtId="0" fontId="36" fillId="0" borderId="73" xfId="0" applyFont="1" applyBorder="1" applyAlignment="1" applyProtection="1">
      <alignment horizontal="left" vertical="center"/>
      <protection hidden="1"/>
    </xf>
    <xf numFmtId="0" fontId="37" fillId="0" borderId="22" xfId="0" applyFont="1" applyBorder="1" applyAlignment="1" applyProtection="1">
      <alignment horizontal="left" vertical="center"/>
      <protection hidden="1"/>
    </xf>
    <xf numFmtId="0" fontId="36" fillId="0" borderId="22" xfId="0" applyFont="1" applyBorder="1" applyAlignment="1" applyProtection="1">
      <alignment horizontal="center" vertical="center"/>
      <protection hidden="1"/>
    </xf>
    <xf numFmtId="0" fontId="36" fillId="0" borderId="46" xfId="0" applyFont="1" applyBorder="1" applyAlignment="1" applyProtection="1">
      <alignment horizontal="center" vertical="center"/>
      <protection hidden="1"/>
    </xf>
    <xf numFmtId="0" fontId="29" fillId="0" borderId="46" xfId="0" applyFont="1" applyBorder="1" applyAlignment="1" applyProtection="1">
      <alignment horizontal="center" vertical="center"/>
      <protection hidden="1"/>
    </xf>
    <xf numFmtId="0" fontId="57" fillId="0" borderId="13" xfId="0" applyFont="1" applyBorder="1" applyAlignment="1" applyProtection="1">
      <alignment horizontal="center" vertical="center"/>
      <protection hidden="1"/>
    </xf>
    <xf numFmtId="0" fontId="57" fillId="0" borderId="58" xfId="0" applyFont="1" applyBorder="1" applyAlignment="1" applyProtection="1">
      <alignment horizontal="center" vertical="center"/>
      <protection hidden="1"/>
    </xf>
    <xf numFmtId="0" fontId="57" fillId="0" borderId="53" xfId="0" applyFont="1" applyBorder="1" applyAlignment="1" applyProtection="1">
      <alignment horizontal="center" vertical="center"/>
      <protection hidden="1"/>
    </xf>
    <xf numFmtId="0" fontId="89" fillId="0" borderId="63" xfId="0" applyFont="1" applyFill="1" applyBorder="1" applyAlignment="1" applyProtection="1">
      <alignment horizontal="center" vertical="center"/>
      <protection hidden="1"/>
    </xf>
    <xf numFmtId="0" fontId="89" fillId="0" borderId="64" xfId="0" applyFont="1" applyFill="1" applyBorder="1" applyAlignment="1" applyProtection="1">
      <alignment horizontal="center" vertical="center"/>
      <protection hidden="1"/>
    </xf>
    <xf numFmtId="0" fontId="89" fillId="0" borderId="68" xfId="0" applyFont="1" applyFill="1" applyBorder="1" applyAlignment="1" applyProtection="1">
      <alignment horizontal="center" vertical="center"/>
      <protection hidden="1"/>
    </xf>
    <xf numFmtId="0" fontId="36" fillId="0" borderId="7" xfId="0" applyFont="1" applyFill="1" applyBorder="1" applyAlignment="1" applyProtection="1">
      <alignment horizontal="center" vertical="center"/>
      <protection hidden="1"/>
    </xf>
    <xf numFmtId="0" fontId="36" fillId="0" borderId="0" xfId="0" applyFont="1" applyFill="1" applyBorder="1" applyAlignment="1" applyProtection="1">
      <alignment horizontal="center" vertical="center"/>
      <protection hidden="1"/>
    </xf>
    <xf numFmtId="0" fontId="36" fillId="0" borderId="8" xfId="0" applyFont="1" applyFill="1" applyBorder="1" applyAlignment="1" applyProtection="1">
      <alignment horizontal="center" vertical="center"/>
      <protection hidden="1"/>
    </xf>
    <xf numFmtId="0" fontId="70" fillId="0" borderId="22" xfId="0" applyFont="1" applyBorder="1" applyAlignment="1" applyProtection="1">
      <alignment horizontal="left" vertical="center"/>
      <protection hidden="1"/>
    </xf>
    <xf numFmtId="0" fontId="70" fillId="0" borderId="46" xfId="0" applyFont="1" applyBorder="1" applyAlignment="1" applyProtection="1">
      <alignment horizontal="left" vertical="center"/>
      <protection hidden="1"/>
    </xf>
    <xf numFmtId="0" fontId="70" fillId="0" borderId="22" xfId="0" applyFont="1" applyBorder="1" applyAlignment="1" applyProtection="1">
      <alignment horizontal="left" vertical="center" wrapText="1"/>
      <protection hidden="1"/>
    </xf>
    <xf numFmtId="0" fontId="70" fillId="0" borderId="46" xfId="0" applyFont="1" applyBorder="1" applyAlignment="1" applyProtection="1">
      <alignment horizontal="left" vertical="center" wrapText="1"/>
      <protection hidden="1"/>
    </xf>
    <xf numFmtId="0" fontId="37" fillId="0" borderId="22" xfId="0" applyFont="1" applyFill="1" applyBorder="1" applyAlignment="1" applyProtection="1">
      <alignment horizontal="left" vertical="center"/>
      <protection hidden="1"/>
    </xf>
    <xf numFmtId="0" fontId="37" fillId="0" borderId="46" xfId="0" applyFont="1" applyFill="1" applyBorder="1" applyAlignment="1" applyProtection="1">
      <alignment horizontal="left" vertical="center"/>
      <protection hidden="1"/>
    </xf>
    <xf numFmtId="0" fontId="81" fillId="12" borderId="4" xfId="0" applyFont="1" applyFill="1" applyBorder="1" applyAlignment="1" applyProtection="1">
      <alignment horizontal="center" vertical="center" wrapText="1"/>
      <protection hidden="1"/>
    </xf>
    <xf numFmtId="0" fontId="81" fillId="12" borderId="5" xfId="0" applyFont="1" applyFill="1" applyBorder="1" applyAlignment="1" applyProtection="1">
      <alignment horizontal="center" vertical="center" wrapText="1"/>
      <protection hidden="1"/>
    </xf>
    <xf numFmtId="0" fontId="81" fillId="12" borderId="6" xfId="0" applyFont="1" applyFill="1" applyBorder="1" applyAlignment="1" applyProtection="1">
      <alignment horizontal="center" vertical="center" wrapText="1"/>
      <protection hidden="1"/>
    </xf>
    <xf numFmtId="0" fontId="29" fillId="0" borderId="1" xfId="0" applyFont="1" applyFill="1" applyBorder="1" applyAlignment="1" applyProtection="1">
      <alignment horizontal="center" vertical="center"/>
      <protection hidden="1"/>
    </xf>
    <xf numFmtId="0" fontId="29" fillId="0" borderId="2" xfId="0" applyFont="1" applyFill="1" applyBorder="1" applyAlignment="1" applyProtection="1">
      <alignment horizontal="center" vertical="center"/>
      <protection hidden="1"/>
    </xf>
    <xf numFmtId="0" fontId="29" fillId="0" borderId="3" xfId="0" applyFont="1" applyFill="1" applyBorder="1" applyAlignment="1" applyProtection="1">
      <alignment horizontal="center" vertical="center"/>
      <protection hidden="1"/>
    </xf>
    <xf numFmtId="0" fontId="37" fillId="0" borderId="7" xfId="0" applyFont="1" applyFill="1" applyBorder="1" applyAlignment="1" applyProtection="1">
      <alignment horizontal="left" vertical="center" wrapText="1"/>
      <protection hidden="1"/>
    </xf>
    <xf numFmtId="0" fontId="37" fillId="0" borderId="0" xfId="0" applyFont="1" applyFill="1" applyBorder="1" applyAlignment="1" applyProtection="1">
      <alignment horizontal="left" vertical="center" wrapText="1"/>
      <protection hidden="1"/>
    </xf>
    <xf numFmtId="0" fontId="37" fillId="0" borderId="8" xfId="0" applyFont="1" applyFill="1" applyBorder="1" applyAlignment="1" applyProtection="1">
      <alignment horizontal="left" vertical="center" wrapText="1"/>
      <protection hidden="1"/>
    </xf>
    <xf numFmtId="0" fontId="37" fillId="0" borderId="15" xfId="0" applyFont="1" applyFill="1" applyBorder="1" applyAlignment="1" applyProtection="1">
      <alignment horizontal="left" vertical="center" wrapText="1"/>
      <protection hidden="1"/>
    </xf>
    <xf numFmtId="0" fontId="37" fillId="0" borderId="16" xfId="0" applyFont="1" applyFill="1" applyBorder="1" applyAlignment="1" applyProtection="1">
      <alignment horizontal="left" vertical="center" wrapText="1"/>
      <protection hidden="1"/>
    </xf>
    <xf numFmtId="0" fontId="37" fillId="0" borderId="17" xfId="0" applyFont="1" applyFill="1" applyBorder="1" applyAlignment="1" applyProtection="1">
      <alignment horizontal="left" vertical="center" wrapText="1"/>
      <protection hidden="1"/>
    </xf>
    <xf numFmtId="0" fontId="88" fillId="0" borderId="25" xfId="0" applyFont="1" applyFill="1" applyBorder="1" applyAlignment="1" applyProtection="1">
      <alignment horizontal="left" vertical="center" wrapText="1"/>
      <protection hidden="1"/>
    </xf>
    <xf numFmtId="0" fontId="88" fillId="0" borderId="26" xfId="0" applyFont="1" applyFill="1" applyBorder="1" applyAlignment="1" applyProtection="1">
      <alignment horizontal="left" vertical="center" wrapText="1"/>
      <protection hidden="1"/>
    </xf>
    <xf numFmtId="0" fontId="88" fillId="0" borderId="28" xfId="0" applyFont="1" applyFill="1" applyBorder="1" applyAlignment="1" applyProtection="1">
      <alignment horizontal="left" vertical="center" wrapText="1"/>
      <protection hidden="1"/>
    </xf>
    <xf numFmtId="0" fontId="88" fillId="0" borderId="7" xfId="0" applyFont="1" applyFill="1" applyBorder="1" applyAlignment="1" applyProtection="1">
      <alignment horizontal="left" vertical="center" wrapText="1"/>
      <protection hidden="1"/>
    </xf>
    <xf numFmtId="0" fontId="88" fillId="0" borderId="0" xfId="0" applyFont="1" applyFill="1" applyBorder="1" applyAlignment="1" applyProtection="1">
      <alignment horizontal="left" vertical="center" wrapText="1"/>
      <protection hidden="1"/>
    </xf>
    <xf numFmtId="0" fontId="88" fillId="0" borderId="8" xfId="0" applyFont="1" applyFill="1" applyBorder="1" applyAlignment="1" applyProtection="1">
      <alignment horizontal="left" vertical="center" wrapText="1"/>
      <protection hidden="1"/>
    </xf>
    <xf numFmtId="0" fontId="88" fillId="0" borderId="35" xfId="0" applyFont="1" applyFill="1" applyBorder="1" applyAlignment="1" applyProtection="1">
      <alignment horizontal="left" vertical="center" wrapText="1"/>
      <protection hidden="1"/>
    </xf>
    <xf numFmtId="0" fontId="88" fillId="0" borderId="36" xfId="0" applyFont="1" applyFill="1" applyBorder="1" applyAlignment="1" applyProtection="1">
      <alignment horizontal="left" vertical="center" wrapText="1"/>
      <protection hidden="1"/>
    </xf>
    <xf numFmtId="0" fontId="88" fillId="0" borderId="37" xfId="0" applyFont="1" applyFill="1" applyBorder="1" applyAlignment="1" applyProtection="1">
      <alignment horizontal="left" vertical="center" wrapText="1"/>
      <protection hidden="1"/>
    </xf>
    <xf numFmtId="0" fontId="29" fillId="0" borderId="47" xfId="0" applyFont="1" applyFill="1" applyBorder="1" applyAlignment="1" applyProtection="1">
      <alignment horizontal="left" vertical="center"/>
      <protection hidden="1"/>
    </xf>
    <xf numFmtId="0" fontId="29" fillId="0" borderId="38" xfId="0" applyFont="1" applyFill="1" applyBorder="1" applyAlignment="1" applyProtection="1">
      <alignment horizontal="left" vertical="center"/>
      <protection hidden="1"/>
    </xf>
    <xf numFmtId="0" fontId="29" fillId="0" borderId="39" xfId="0" applyFont="1" applyFill="1" applyBorder="1" applyAlignment="1" applyProtection="1">
      <alignment horizontal="left" vertical="center"/>
      <protection hidden="1"/>
    </xf>
    <xf numFmtId="0" fontId="37" fillId="0" borderId="25" xfId="0" applyFont="1" applyFill="1" applyBorder="1" applyAlignment="1" applyProtection="1">
      <alignment horizontal="left" vertical="center" wrapText="1"/>
      <protection hidden="1"/>
    </xf>
    <xf numFmtId="0" fontId="37" fillId="0" borderId="26" xfId="0" applyFont="1" applyFill="1" applyBorder="1" applyAlignment="1" applyProtection="1">
      <alignment horizontal="left" vertical="center" wrapText="1"/>
      <protection hidden="1"/>
    </xf>
    <xf numFmtId="0" fontId="37" fillId="0" borderId="28" xfId="0" applyFont="1" applyFill="1" applyBorder="1" applyAlignment="1" applyProtection="1">
      <alignment horizontal="left" vertical="center" wrapText="1"/>
      <protection hidden="1"/>
    </xf>
    <xf numFmtId="0" fontId="37" fillId="0" borderId="35" xfId="0" applyFont="1" applyFill="1" applyBorder="1" applyAlignment="1" applyProtection="1">
      <alignment horizontal="left" vertical="center" wrapText="1"/>
      <protection hidden="1"/>
    </xf>
    <xf numFmtId="0" fontId="37" fillId="0" borderId="36" xfId="0" applyFont="1" applyFill="1" applyBorder="1" applyAlignment="1" applyProtection="1">
      <alignment horizontal="left" vertical="center" wrapText="1"/>
      <protection hidden="1"/>
    </xf>
    <xf numFmtId="0" fontId="37" fillId="0" borderId="37" xfId="0" applyFont="1" applyFill="1" applyBorder="1" applyAlignment="1" applyProtection="1">
      <alignment horizontal="left" vertical="center" wrapText="1"/>
      <protection hidden="1"/>
    </xf>
    <xf numFmtId="0" fontId="37" fillId="0" borderId="4" xfId="0" applyFont="1" applyFill="1" applyBorder="1" applyAlignment="1" applyProtection="1">
      <alignment horizontal="left" vertical="center" wrapText="1"/>
      <protection hidden="1"/>
    </xf>
    <xf numFmtId="0" fontId="37" fillId="0" borderId="5" xfId="0" applyFont="1" applyFill="1" applyBorder="1" applyAlignment="1" applyProtection="1">
      <alignment horizontal="left" vertical="center" wrapText="1"/>
      <protection hidden="1"/>
    </xf>
    <xf numFmtId="0" fontId="37" fillId="0" borderId="6" xfId="0" applyFont="1" applyFill="1" applyBorder="1" applyAlignment="1" applyProtection="1">
      <alignment horizontal="left" vertical="center" wrapText="1"/>
      <protection hidden="1"/>
    </xf>
    <xf numFmtId="0" fontId="37" fillId="0" borderId="15" xfId="0" applyFont="1" applyFill="1" applyBorder="1" applyAlignment="1" applyProtection="1">
      <alignment horizontal="center" vertical="center" wrapText="1"/>
      <protection hidden="1"/>
    </xf>
    <xf numFmtId="0" fontId="37" fillId="0" borderId="16" xfId="0" applyFont="1" applyFill="1" applyBorder="1" applyAlignment="1" applyProtection="1">
      <alignment horizontal="center" vertical="center" wrapText="1"/>
      <protection hidden="1"/>
    </xf>
    <xf numFmtId="0" fontId="37" fillId="0" borderId="17" xfId="0" applyFont="1" applyFill="1" applyBorder="1" applyAlignment="1" applyProtection="1">
      <alignment horizontal="center" vertical="center" wrapText="1"/>
      <protection hidden="1"/>
    </xf>
    <xf numFmtId="0" fontId="36" fillId="0" borderId="58" xfId="0" applyFont="1" applyFill="1" applyBorder="1" applyAlignment="1" applyProtection="1">
      <alignment horizontal="left" vertical="center" wrapText="1"/>
      <protection hidden="1"/>
    </xf>
    <xf numFmtId="0" fontId="36" fillId="0" borderId="53" xfId="0" applyFont="1" applyFill="1" applyBorder="1" applyAlignment="1" applyProtection="1">
      <alignment horizontal="left" vertical="center" wrapText="1"/>
      <protection hidden="1"/>
    </xf>
    <xf numFmtId="0" fontId="70" fillId="0" borderId="58" xfId="0" applyFont="1" applyBorder="1" applyAlignment="1" applyProtection="1">
      <alignment horizontal="left" vertical="center" wrapText="1"/>
      <protection hidden="1"/>
    </xf>
    <xf numFmtId="0" fontId="70" fillId="0" borderId="53" xfId="0" applyFont="1" applyBorder="1" applyAlignment="1" applyProtection="1">
      <alignment horizontal="left" vertical="center" wrapText="1"/>
      <protection hidden="1"/>
    </xf>
    <xf numFmtId="0" fontId="36" fillId="0" borderId="22" xfId="0" applyFont="1" applyFill="1" applyBorder="1" applyAlignment="1" applyProtection="1">
      <alignment horizontal="left" vertical="center"/>
      <protection hidden="1"/>
    </xf>
    <xf numFmtId="0" fontId="36" fillId="0" borderId="46" xfId="0" applyFont="1" applyFill="1" applyBorder="1" applyAlignment="1" applyProtection="1">
      <alignment horizontal="left" vertical="center"/>
      <protection hidden="1"/>
    </xf>
    <xf numFmtId="0" fontId="36" fillId="0" borderId="18" xfId="0" applyFont="1" applyFill="1" applyBorder="1" applyAlignment="1" applyProtection="1">
      <alignment horizontal="center" vertical="center"/>
      <protection hidden="1"/>
    </xf>
    <xf numFmtId="0" fontId="36" fillId="0" borderId="22" xfId="0" applyFont="1" applyFill="1" applyBorder="1" applyAlignment="1" applyProtection="1">
      <alignment horizontal="left" vertical="center" wrapText="1"/>
      <protection hidden="1"/>
    </xf>
    <xf numFmtId="0" fontId="36" fillId="0" borderId="46" xfId="0" applyFont="1" applyFill="1" applyBorder="1" applyAlignment="1" applyProtection="1">
      <alignment horizontal="left" vertical="center" wrapText="1"/>
      <protection hidden="1"/>
    </xf>
    <xf numFmtId="0" fontId="30" fillId="0" borderId="22" xfId="0" applyFont="1" applyBorder="1" applyAlignment="1" applyProtection="1">
      <alignment horizontal="left" vertical="center" wrapText="1"/>
      <protection hidden="1"/>
    </xf>
    <xf numFmtId="0" fontId="30" fillId="0" borderId="46" xfId="0" applyFont="1" applyBorder="1" applyAlignment="1" applyProtection="1">
      <alignment horizontal="left" vertical="center" wrapText="1"/>
      <protection hidden="1"/>
    </xf>
    <xf numFmtId="0" fontId="54" fillId="0" borderId="22" xfId="0" applyFont="1" applyBorder="1" applyAlignment="1" applyProtection="1">
      <alignment horizontal="center" vertical="center"/>
      <protection hidden="1"/>
    </xf>
    <xf numFmtId="0" fontId="54" fillId="0" borderId="22" xfId="0" applyFont="1" applyBorder="1" applyAlignment="1" applyProtection="1">
      <alignment horizontal="center" vertical="center" wrapText="1"/>
      <protection hidden="1"/>
    </xf>
    <xf numFmtId="0" fontId="57" fillId="0" borderId="15" xfId="0" applyFont="1" applyBorder="1" applyAlignment="1" applyProtection="1">
      <alignment horizontal="center" vertical="center"/>
      <protection hidden="1"/>
    </xf>
    <xf numFmtId="0" fontId="57" fillId="0" borderId="16" xfId="0" applyFont="1" applyBorder="1" applyAlignment="1" applyProtection="1">
      <alignment horizontal="center" vertical="center"/>
      <protection hidden="1"/>
    </xf>
    <xf numFmtId="0" fontId="57" fillId="0" borderId="17" xfId="0" applyFont="1" applyBorder="1" applyAlignment="1" applyProtection="1">
      <alignment horizontal="center" vertical="center"/>
      <protection hidden="1"/>
    </xf>
    <xf numFmtId="0" fontId="53" fillId="0" borderId="25" xfId="0" applyFont="1" applyBorder="1" applyAlignment="1" applyProtection="1">
      <alignment horizontal="center" vertical="center"/>
      <protection hidden="1"/>
    </xf>
    <xf numFmtId="0" fontId="53" fillId="0" borderId="30" xfId="0" applyFont="1" applyBorder="1" applyAlignment="1" applyProtection="1">
      <alignment horizontal="center" vertical="center"/>
      <protection hidden="1"/>
    </xf>
    <xf numFmtId="0" fontId="53" fillId="0" borderId="35" xfId="0" applyFont="1" applyBorder="1" applyAlignment="1" applyProtection="1">
      <alignment horizontal="center" vertical="center"/>
      <protection hidden="1"/>
    </xf>
    <xf numFmtId="0" fontId="53" fillId="0" borderId="42" xfId="0" applyFont="1" applyBorder="1" applyAlignment="1" applyProtection="1">
      <alignment horizontal="center" vertical="center"/>
      <protection hidden="1"/>
    </xf>
    <xf numFmtId="0" fontId="57" fillId="0" borderId="19" xfId="0" applyFont="1" applyBorder="1" applyAlignment="1" applyProtection="1">
      <alignment horizontal="left" vertical="center"/>
      <protection hidden="1"/>
    </xf>
    <xf numFmtId="0" fontId="57" fillId="0" borderId="20" xfId="0" applyFont="1" applyBorder="1" applyAlignment="1" applyProtection="1">
      <alignment horizontal="left" vertical="center"/>
      <protection hidden="1"/>
    </xf>
    <xf numFmtId="0" fontId="57" fillId="0" borderId="23" xfId="0" applyFont="1" applyBorder="1" applyAlignment="1" applyProtection="1">
      <alignment horizontal="left" vertical="center"/>
      <protection hidden="1"/>
    </xf>
    <xf numFmtId="0" fontId="57" fillId="0" borderId="43" xfId="0" applyFont="1" applyBorder="1" applyAlignment="1" applyProtection="1">
      <alignment horizontal="left" vertical="center"/>
      <protection hidden="1"/>
    </xf>
    <xf numFmtId="0" fontId="57" fillId="0" borderId="12" xfId="0" applyFont="1" applyBorder="1" applyAlignment="1" applyProtection="1">
      <alignment horizontal="left" vertical="center"/>
      <protection hidden="1"/>
    </xf>
    <xf numFmtId="0" fontId="57" fillId="0" borderId="14" xfId="0" applyFont="1" applyBorder="1" applyAlignment="1" applyProtection="1">
      <alignment horizontal="left" vertical="center"/>
      <protection hidden="1"/>
    </xf>
    <xf numFmtId="0" fontId="33" fillId="17" borderId="47" xfId="0" applyFont="1" applyFill="1" applyBorder="1" applyAlignment="1" applyProtection="1">
      <alignment horizontal="center" vertical="center"/>
      <protection hidden="1"/>
    </xf>
    <xf numFmtId="0" fontId="33" fillId="17" borderId="38" xfId="0" applyFont="1" applyFill="1" applyBorder="1" applyAlignment="1" applyProtection="1">
      <alignment horizontal="center" vertical="center"/>
      <protection hidden="1"/>
    </xf>
    <xf numFmtId="0" fontId="33" fillId="17" borderId="39" xfId="0" applyFont="1" applyFill="1" applyBorder="1" applyAlignment="1" applyProtection="1">
      <alignment horizontal="center" vertical="center"/>
      <protection hidden="1"/>
    </xf>
    <xf numFmtId="0" fontId="57" fillId="0" borderId="11" xfId="0" applyFont="1" applyBorder="1" applyAlignment="1" applyProtection="1">
      <alignment horizontal="center" vertical="center"/>
      <protection hidden="1"/>
    </xf>
    <xf numFmtId="0" fontId="57" fillId="0" borderId="12" xfId="0" applyFont="1" applyBorder="1" applyAlignment="1" applyProtection="1">
      <alignment horizontal="center" vertical="center"/>
      <protection hidden="1"/>
    </xf>
    <xf numFmtId="0" fontId="57" fillId="0" borderId="14" xfId="0" applyFont="1" applyBorder="1" applyAlignment="1" applyProtection="1">
      <alignment horizontal="center" vertical="center"/>
      <protection hidden="1"/>
    </xf>
    <xf numFmtId="0" fontId="28" fillId="0" borderId="43" xfId="0" applyFont="1" applyBorder="1" applyAlignment="1" applyProtection="1">
      <alignment horizontal="center" vertical="center"/>
      <protection hidden="1"/>
    </xf>
    <xf numFmtId="166" fontId="0" fillId="0" borderId="50" xfId="0" applyNumberFormat="1" applyFont="1" applyBorder="1" applyAlignment="1" applyProtection="1">
      <alignment horizontal="center" vertical="center"/>
      <protection hidden="1"/>
    </xf>
    <xf numFmtId="166" fontId="0" fillId="0" borderId="40" xfId="0" applyNumberFormat="1" applyFont="1" applyBorder="1" applyAlignment="1" applyProtection="1">
      <alignment horizontal="center" vertical="center"/>
      <protection hidden="1"/>
    </xf>
    <xf numFmtId="166" fontId="0" fillId="0" borderId="48" xfId="0" applyNumberFormat="1" applyFont="1" applyBorder="1" applyAlignment="1" applyProtection="1">
      <alignment horizontal="center" vertical="center"/>
      <protection hidden="1"/>
    </xf>
    <xf numFmtId="0" fontId="0" fillId="0" borderId="35" xfId="0" applyFont="1" applyBorder="1" applyAlignment="1" applyProtection="1">
      <alignment horizontal="center" vertical="center" wrapText="1"/>
      <protection hidden="1"/>
    </xf>
    <xf numFmtId="0" fontId="33" fillId="17" borderId="63" xfId="0" applyFont="1" applyFill="1" applyBorder="1" applyAlignment="1" applyProtection="1">
      <alignment horizontal="center" vertical="center"/>
      <protection hidden="1"/>
    </xf>
    <xf numFmtId="0" fontId="33" fillId="17" borderId="64" xfId="0" applyFont="1" applyFill="1" applyBorder="1" applyAlignment="1" applyProtection="1">
      <alignment horizontal="center" vertical="center"/>
      <protection hidden="1"/>
    </xf>
    <xf numFmtId="0" fontId="33" fillId="17" borderId="68" xfId="0" applyFont="1" applyFill="1" applyBorder="1" applyAlignment="1" applyProtection="1">
      <alignment horizontal="center" vertical="center"/>
      <protection hidden="1"/>
    </xf>
    <xf numFmtId="0" fontId="57" fillId="0" borderId="74" xfId="0" applyFont="1" applyBorder="1" applyAlignment="1" applyProtection="1">
      <alignment horizontal="center" vertical="center"/>
      <protection hidden="1"/>
    </xf>
    <xf numFmtId="0" fontId="57" fillId="0" borderId="75" xfId="0" applyFont="1" applyBorder="1" applyAlignment="1" applyProtection="1">
      <alignment horizontal="center" vertical="center"/>
      <protection hidden="1"/>
    </xf>
    <xf numFmtId="0" fontId="57" fillId="0" borderId="54" xfId="0" applyFont="1" applyBorder="1" applyAlignment="1" applyProtection="1">
      <alignment horizontal="center" vertical="center"/>
      <protection hidden="1"/>
    </xf>
    <xf numFmtId="0" fontId="57" fillId="0" borderId="72" xfId="0" applyFont="1" applyBorder="1" applyAlignment="1" applyProtection="1">
      <alignment horizontal="left" vertical="center"/>
      <protection hidden="1"/>
    </xf>
    <xf numFmtId="0" fontId="57" fillId="0" borderId="73" xfId="0" applyFont="1" applyBorder="1" applyAlignment="1" applyProtection="1">
      <alignment horizontal="left" vertical="center"/>
      <protection hidden="1"/>
    </xf>
    <xf numFmtId="0" fontId="57" fillId="0" borderId="33" xfId="0" applyFont="1" applyBorder="1" applyAlignment="1" applyProtection="1">
      <alignment horizontal="left" vertical="center" wrapText="1"/>
      <protection hidden="1"/>
    </xf>
    <xf numFmtId="0" fontId="57" fillId="0" borderId="45" xfId="0" applyFont="1" applyBorder="1" applyAlignment="1" applyProtection="1">
      <alignment horizontal="left" vertical="center" wrapText="1"/>
      <protection hidden="1"/>
    </xf>
    <xf numFmtId="0" fontId="57" fillId="0" borderId="55" xfId="0" applyFont="1" applyBorder="1" applyAlignment="1" applyProtection="1">
      <alignment horizontal="left" vertical="center" wrapText="1"/>
      <protection hidden="1"/>
    </xf>
    <xf numFmtId="0" fontId="57" fillId="0" borderId="21" xfId="0" applyFont="1" applyBorder="1" applyAlignment="1" applyProtection="1">
      <alignment horizontal="left" vertical="center" wrapText="1"/>
      <protection hidden="1"/>
    </xf>
    <xf numFmtId="0" fontId="57" fillId="0" borderId="22" xfId="0" applyFont="1" applyBorder="1" applyAlignment="1" applyProtection="1">
      <alignment horizontal="left" vertical="center" wrapText="1"/>
      <protection hidden="1"/>
    </xf>
    <xf numFmtId="0" fontId="57" fillId="0" borderId="46" xfId="0" applyFont="1" applyBorder="1" applyAlignment="1" applyProtection="1">
      <alignment horizontal="left" vertical="center" wrapText="1"/>
      <protection hidden="1"/>
    </xf>
    <xf numFmtId="0" fontId="59" fillId="0" borderId="13" xfId="0" applyFont="1" applyBorder="1" applyAlignment="1" applyProtection="1">
      <alignment horizontal="left" vertical="center" wrapText="1"/>
      <protection hidden="1"/>
    </xf>
    <xf numFmtId="0" fontId="59" fillId="0" borderId="58" xfId="0" applyFont="1" applyBorder="1" applyAlignment="1" applyProtection="1">
      <alignment horizontal="left" vertical="center" wrapText="1"/>
      <protection hidden="1"/>
    </xf>
    <xf numFmtId="0" fontId="59" fillId="0" borderId="53" xfId="0" applyFont="1" applyBorder="1" applyAlignment="1" applyProtection="1">
      <alignment horizontal="left" vertical="center" wrapText="1"/>
      <protection hidden="1"/>
    </xf>
    <xf numFmtId="0" fontId="58" fillId="0" borderId="69" xfId="0" applyFont="1" applyBorder="1" applyAlignment="1" applyProtection="1">
      <alignment horizontal="center" vertical="center"/>
      <protection hidden="1"/>
    </xf>
    <xf numFmtId="0" fontId="58" fillId="0" borderId="64" xfId="0" applyFont="1" applyBorder="1" applyAlignment="1" applyProtection="1">
      <alignment horizontal="center" vertical="center"/>
      <protection hidden="1"/>
    </xf>
    <xf numFmtId="0" fontId="58" fillId="0" borderId="68" xfId="0" applyFont="1" applyBorder="1" applyAlignment="1" applyProtection="1">
      <alignment horizontal="center" vertical="center"/>
      <protection hidden="1"/>
    </xf>
    <xf numFmtId="0" fontId="54" fillId="0" borderId="21" xfId="0" applyFont="1" applyBorder="1" applyAlignment="1" applyProtection="1">
      <alignment horizontal="left" vertical="center"/>
      <protection hidden="1"/>
    </xf>
    <xf numFmtId="0" fontId="54" fillId="0" borderId="22" xfId="0" applyFont="1" applyBorder="1" applyAlignment="1" applyProtection="1">
      <alignment horizontal="left" vertical="center"/>
      <protection hidden="1"/>
    </xf>
    <xf numFmtId="0" fontId="54" fillId="0" borderId="46" xfId="0" applyFont="1" applyBorder="1" applyAlignment="1" applyProtection="1">
      <alignment horizontal="left" vertical="center"/>
      <protection hidden="1"/>
    </xf>
    <xf numFmtId="0" fontId="30" fillId="0" borderId="21" xfId="0" applyFont="1" applyBorder="1" applyAlignment="1" applyProtection="1">
      <alignment horizontal="center" vertical="center"/>
      <protection hidden="1"/>
    </xf>
    <xf numFmtId="0" fontId="30" fillId="0" borderId="13" xfId="0" applyFont="1" applyBorder="1" applyAlignment="1" applyProtection="1">
      <alignment horizontal="center" vertical="center"/>
      <protection hidden="1"/>
    </xf>
    <xf numFmtId="0" fontId="55" fillId="0" borderId="42" xfId="0" applyFont="1" applyBorder="1" applyAlignment="1" applyProtection="1">
      <alignment horizontal="center" vertical="center"/>
      <protection hidden="1"/>
    </xf>
    <xf numFmtId="0" fontId="55" fillId="0" borderId="66" xfId="0" applyFont="1" applyBorder="1" applyAlignment="1" applyProtection="1">
      <alignment horizontal="center" vertical="center"/>
      <protection hidden="1"/>
    </xf>
    <xf numFmtId="0" fontId="55" fillId="0" borderId="67" xfId="0" applyFont="1" applyBorder="1" applyAlignment="1" applyProtection="1">
      <alignment horizontal="center" vertical="center"/>
      <protection hidden="1"/>
    </xf>
    <xf numFmtId="0" fontId="53" fillId="0" borderId="69" xfId="0" applyFont="1" applyBorder="1" applyAlignment="1" applyProtection="1">
      <alignment horizontal="center" vertical="center" wrapText="1"/>
      <protection hidden="1"/>
    </xf>
    <xf numFmtId="0" fontId="53" fillId="0" borderId="64" xfId="0" applyFont="1" applyBorder="1" applyAlignment="1" applyProtection="1">
      <alignment horizontal="center" vertical="center" wrapText="1"/>
      <protection hidden="1"/>
    </xf>
    <xf numFmtId="0" fontId="53" fillId="0" borderId="68" xfId="0" applyFont="1" applyBorder="1" applyAlignment="1" applyProtection="1">
      <alignment horizontal="center" vertical="center" wrapText="1"/>
      <protection hidden="1"/>
    </xf>
    <xf numFmtId="0" fontId="54" fillId="0" borderId="45" xfId="0" applyFont="1" applyBorder="1" applyAlignment="1" applyProtection="1">
      <alignment horizontal="center" vertical="center"/>
      <protection hidden="1"/>
    </xf>
    <xf numFmtId="0" fontId="30" fillId="0" borderId="33" xfId="0" applyFont="1" applyBorder="1" applyAlignment="1" applyProtection="1">
      <alignment horizontal="center" vertical="center"/>
      <protection hidden="1"/>
    </xf>
    <xf numFmtId="0" fontId="89" fillId="0" borderId="71" xfId="0" applyFont="1" applyFill="1" applyBorder="1" applyAlignment="1" applyProtection="1">
      <alignment horizontal="center" vertical="center" wrapText="1"/>
      <protection hidden="1"/>
    </xf>
    <xf numFmtId="0" fontId="89" fillId="0" borderId="72" xfId="0" applyFont="1" applyFill="1" applyBorder="1" applyAlignment="1" applyProtection="1">
      <alignment horizontal="center" vertical="center" wrapText="1"/>
      <protection hidden="1"/>
    </xf>
    <xf numFmtId="0" fontId="89" fillId="0" borderId="73" xfId="0" applyFont="1" applyFill="1" applyBorder="1" applyAlignment="1" applyProtection="1">
      <alignment horizontal="center" vertical="center" wrapText="1"/>
      <protection hidden="1"/>
    </xf>
    <xf numFmtId="0" fontId="89" fillId="0" borderId="57" xfId="0" applyFont="1" applyFill="1" applyBorder="1" applyAlignment="1" applyProtection="1">
      <alignment horizontal="center" vertical="center" wrapText="1"/>
      <protection hidden="1"/>
    </xf>
    <xf numFmtId="0" fontId="89" fillId="0" borderId="58" xfId="0" applyFont="1" applyFill="1" applyBorder="1" applyAlignment="1" applyProtection="1">
      <alignment horizontal="center" vertical="center" wrapText="1"/>
      <protection hidden="1"/>
    </xf>
    <xf numFmtId="0" fontId="89" fillId="0" borderId="53" xfId="0" applyFont="1" applyFill="1" applyBorder="1" applyAlignment="1" applyProtection="1">
      <alignment horizontal="center" vertical="center" wrapText="1"/>
      <protection hidden="1"/>
    </xf>
    <xf numFmtId="0" fontId="37" fillId="0" borderId="7" xfId="0" applyFont="1" applyFill="1" applyBorder="1" applyAlignment="1" applyProtection="1">
      <alignment horizontal="center" vertical="center" wrapText="1"/>
      <protection hidden="1"/>
    </xf>
    <xf numFmtId="0" fontId="37" fillId="0" borderId="0" xfId="0" applyFont="1" applyFill="1" applyBorder="1" applyAlignment="1" applyProtection="1">
      <alignment horizontal="center" vertical="center" wrapText="1"/>
      <protection hidden="1"/>
    </xf>
    <xf numFmtId="0" fontId="37" fillId="0" borderId="8" xfId="0" applyFont="1" applyFill="1" applyBorder="1" applyAlignment="1" applyProtection="1">
      <alignment horizontal="center" vertical="center" wrapText="1"/>
      <protection hidden="1"/>
    </xf>
    <xf numFmtId="0" fontId="60" fillId="0" borderId="22" xfId="0" applyFont="1" applyBorder="1" applyAlignment="1" applyProtection="1">
      <alignment horizontal="center" vertical="center" wrapText="1"/>
      <protection hidden="1"/>
    </xf>
    <xf numFmtId="0" fontId="57" fillId="0" borderId="22" xfId="0" applyFont="1" applyBorder="1" applyAlignment="1" applyProtection="1">
      <alignment horizontal="center" vertical="center"/>
      <protection hidden="1"/>
    </xf>
    <xf numFmtId="0" fontId="30" fillId="0" borderId="58" xfId="0" applyFont="1" applyBorder="1" applyAlignment="1" applyProtection="1">
      <alignment horizontal="left" vertical="center" wrapText="1"/>
      <protection hidden="1"/>
    </xf>
    <xf numFmtId="0" fontId="30" fillId="0" borderId="53" xfId="0" applyFont="1" applyBorder="1" applyAlignment="1" applyProtection="1">
      <alignment horizontal="left" vertical="center" wrapText="1"/>
      <protection hidden="1"/>
    </xf>
    <xf numFmtId="0" fontId="38" fillId="17" borderId="1" xfId="0" applyFont="1" applyFill="1" applyBorder="1" applyAlignment="1" applyProtection="1">
      <alignment horizontal="center" vertical="center"/>
      <protection hidden="1"/>
    </xf>
    <xf numFmtId="0" fontId="38" fillId="17" borderId="2" xfId="0" applyFont="1" applyFill="1" applyBorder="1" applyAlignment="1" applyProtection="1">
      <alignment horizontal="center" vertical="center"/>
      <protection hidden="1"/>
    </xf>
    <xf numFmtId="0" fontId="38" fillId="17" borderId="3" xfId="0" applyFont="1" applyFill="1" applyBorder="1" applyAlignment="1" applyProtection="1">
      <alignment horizontal="center" vertical="center"/>
      <protection hidden="1"/>
    </xf>
    <xf numFmtId="0" fontId="36" fillId="0" borderId="35" xfId="0" applyFont="1" applyBorder="1" applyAlignment="1" applyProtection="1">
      <alignment horizontal="center" vertical="center"/>
      <protection hidden="1"/>
    </xf>
    <xf numFmtId="0" fontId="36" fillId="0" borderId="36" xfId="0" applyFont="1" applyBorder="1" applyAlignment="1" applyProtection="1">
      <alignment horizontal="center" vertical="center"/>
      <protection hidden="1"/>
    </xf>
    <xf numFmtId="0" fontId="36" fillId="0" borderId="37" xfId="0" applyFont="1" applyBorder="1" applyAlignment="1" applyProtection="1">
      <alignment horizontal="center" vertical="center"/>
      <protection hidden="1"/>
    </xf>
    <xf numFmtId="0" fontId="30" fillId="0" borderId="19" xfId="0" applyFont="1" applyBorder="1" applyAlignment="1" applyProtection="1">
      <alignment horizontal="center" vertical="center" wrapText="1"/>
      <protection hidden="1"/>
    </xf>
    <xf numFmtId="0" fontId="30" fillId="0" borderId="20" xfId="0" applyFont="1" applyBorder="1" applyAlignment="1" applyProtection="1">
      <alignment horizontal="center" vertical="center" wrapText="1"/>
      <protection hidden="1"/>
    </xf>
    <xf numFmtId="0" fontId="30" fillId="0" borderId="23" xfId="0" applyFont="1" applyBorder="1" applyAlignment="1" applyProtection="1">
      <alignment horizontal="center" vertical="center" wrapText="1"/>
      <protection hidden="1"/>
    </xf>
    <xf numFmtId="0" fontId="89" fillId="0" borderId="4" xfId="0" applyFont="1" applyFill="1" applyBorder="1" applyAlignment="1" applyProtection="1">
      <alignment horizontal="center" vertical="center" wrapText="1"/>
      <protection hidden="1"/>
    </xf>
    <xf numFmtId="0" fontId="89" fillId="0" borderId="5" xfId="0" applyFont="1" applyFill="1" applyBorder="1" applyAlignment="1" applyProtection="1">
      <alignment horizontal="center" vertical="center" wrapText="1"/>
      <protection hidden="1"/>
    </xf>
    <xf numFmtId="0" fontId="89" fillId="0" borderId="6" xfId="0" applyFont="1" applyFill="1" applyBorder="1" applyAlignment="1" applyProtection="1">
      <alignment horizontal="center" vertical="center" wrapText="1"/>
      <protection hidden="1"/>
    </xf>
    <xf numFmtId="0" fontId="89" fillId="0" borderId="35" xfId="0" applyFont="1" applyFill="1" applyBorder="1" applyAlignment="1" applyProtection="1">
      <alignment horizontal="center" vertical="center" wrapText="1"/>
      <protection hidden="1"/>
    </xf>
    <xf numFmtId="0" fontId="89" fillId="0" borderId="36" xfId="0" applyFont="1" applyFill="1" applyBorder="1" applyAlignment="1" applyProtection="1">
      <alignment horizontal="center" vertical="center" wrapText="1"/>
      <protection hidden="1"/>
    </xf>
    <xf numFmtId="0" fontId="89" fillId="0" borderId="37" xfId="0" applyFont="1" applyFill="1" applyBorder="1" applyAlignment="1" applyProtection="1">
      <alignment horizontal="center" vertical="center" wrapText="1"/>
      <protection hidden="1"/>
    </xf>
    <xf numFmtId="0" fontId="36" fillId="0" borderId="58" xfId="0" applyFont="1" applyFill="1" applyBorder="1" applyAlignment="1" applyProtection="1">
      <alignment horizontal="left" vertical="center"/>
      <protection hidden="1"/>
    </xf>
    <xf numFmtId="0" fontId="36" fillId="0" borderId="53" xfId="0" applyFont="1" applyFill="1" applyBorder="1" applyAlignment="1" applyProtection="1">
      <alignment horizontal="left" vertical="center"/>
      <protection hidden="1"/>
    </xf>
    <xf numFmtId="0" fontId="88" fillId="0" borderId="71" xfId="0" applyFont="1" applyFill="1" applyBorder="1" applyAlignment="1" applyProtection="1">
      <alignment horizontal="center" vertical="center" wrapText="1"/>
      <protection hidden="1"/>
    </xf>
    <xf numFmtId="0" fontId="88" fillId="0" borderId="72" xfId="0" applyFont="1" applyFill="1" applyBorder="1" applyAlignment="1" applyProtection="1">
      <alignment horizontal="center" vertical="center" wrapText="1"/>
      <protection hidden="1"/>
    </xf>
    <xf numFmtId="0" fontId="88" fillId="0" borderId="73" xfId="0" applyFont="1" applyFill="1" applyBorder="1" applyAlignment="1" applyProtection="1">
      <alignment horizontal="center" vertical="center" wrapText="1"/>
      <protection hidden="1"/>
    </xf>
    <xf numFmtId="0" fontId="88" fillId="0" borderId="57" xfId="0" applyFont="1" applyFill="1" applyBorder="1" applyAlignment="1" applyProtection="1">
      <alignment horizontal="center" vertical="center" wrapText="1"/>
      <protection hidden="1"/>
    </xf>
    <xf numFmtId="0" fontId="88" fillId="0" borderId="58" xfId="0" applyFont="1" applyFill="1" applyBorder="1" applyAlignment="1" applyProtection="1">
      <alignment horizontal="center" vertical="center" wrapText="1"/>
      <protection hidden="1"/>
    </xf>
    <xf numFmtId="0" fontId="88" fillId="0" borderId="53" xfId="0" applyFont="1" applyFill="1" applyBorder="1" applyAlignment="1" applyProtection="1">
      <alignment horizontal="center" vertical="center" wrapText="1"/>
      <protection hidden="1"/>
    </xf>
    <xf numFmtId="0" fontId="130" fillId="4" borderId="1" xfId="0" applyFont="1" applyFill="1" applyBorder="1" applyAlignment="1" applyProtection="1">
      <alignment horizontal="center" vertical="center"/>
      <protection hidden="1"/>
    </xf>
    <xf numFmtId="0" fontId="130" fillId="4" borderId="2" xfId="0" applyFont="1" applyFill="1" applyBorder="1" applyAlignment="1" applyProtection="1">
      <alignment horizontal="center" vertical="center"/>
      <protection hidden="1"/>
    </xf>
    <xf numFmtId="0" fontId="130" fillId="4" borderId="3" xfId="0" applyFont="1" applyFill="1" applyBorder="1" applyAlignment="1" applyProtection="1">
      <alignment horizontal="center" vertical="center"/>
      <protection hidden="1"/>
    </xf>
    <xf numFmtId="167" fontId="23" fillId="4" borderId="4" xfId="0" applyNumberFormat="1" applyFont="1" applyFill="1" applyBorder="1" applyAlignment="1" applyProtection="1">
      <alignment horizontal="left" vertical="center"/>
      <protection hidden="1"/>
    </xf>
    <xf numFmtId="167" fontId="23" fillId="4" borderId="5" xfId="0" applyNumberFormat="1" applyFont="1" applyFill="1" applyBorder="1" applyAlignment="1" applyProtection="1">
      <alignment horizontal="left" vertical="center"/>
      <protection hidden="1"/>
    </xf>
    <xf numFmtId="167" fontId="23" fillId="4" borderId="6" xfId="0" applyNumberFormat="1" applyFont="1" applyFill="1" applyBorder="1" applyAlignment="1" applyProtection="1">
      <alignment horizontal="left" vertical="center"/>
      <protection hidden="1"/>
    </xf>
    <xf numFmtId="167" fontId="23" fillId="4" borderId="35" xfId="0" applyNumberFormat="1" applyFont="1" applyFill="1" applyBorder="1" applyAlignment="1" applyProtection="1">
      <alignment horizontal="left" vertical="center"/>
      <protection hidden="1"/>
    </xf>
    <xf numFmtId="167" fontId="23" fillId="4" borderId="36" xfId="0" applyNumberFormat="1" applyFont="1" applyFill="1" applyBorder="1" applyAlignment="1" applyProtection="1">
      <alignment horizontal="left" vertical="center"/>
      <protection hidden="1"/>
    </xf>
    <xf numFmtId="167" fontId="23" fillId="4" borderId="37" xfId="0" applyNumberFormat="1" applyFont="1" applyFill="1" applyBorder="1" applyAlignment="1" applyProtection="1">
      <alignment horizontal="left" vertical="center"/>
      <protection hidden="1"/>
    </xf>
    <xf numFmtId="0" fontId="23" fillId="4" borderId="1" xfId="0" applyFont="1" applyFill="1" applyBorder="1" applyAlignment="1" applyProtection="1">
      <alignment horizontal="left" vertical="center"/>
      <protection hidden="1"/>
    </xf>
    <xf numFmtId="0" fontId="23" fillId="4" borderId="3" xfId="0" applyFont="1" applyFill="1" applyBorder="1" applyAlignment="1" applyProtection="1">
      <alignment horizontal="left" vertical="center"/>
      <protection hidden="1"/>
    </xf>
    <xf numFmtId="167" fontId="23" fillId="4" borderId="1" xfId="0" applyNumberFormat="1" applyFont="1" applyFill="1" applyBorder="1" applyAlignment="1" applyProtection="1">
      <alignment horizontal="left" vertical="center"/>
      <protection hidden="1"/>
    </xf>
    <xf numFmtId="167" fontId="23" fillId="4" borderId="2" xfId="0" applyNumberFormat="1" applyFont="1" applyFill="1" applyBorder="1" applyAlignment="1" applyProtection="1">
      <alignment horizontal="left" vertical="center"/>
      <protection hidden="1"/>
    </xf>
    <xf numFmtId="167" fontId="23" fillId="4" borderId="3" xfId="0" applyNumberFormat="1" applyFont="1" applyFill="1" applyBorder="1" applyAlignment="1" applyProtection="1">
      <alignment horizontal="left" vertical="center"/>
      <protection hidden="1"/>
    </xf>
    <xf numFmtId="165" fontId="23" fillId="4" borderId="1" xfId="0" applyNumberFormat="1" applyFont="1" applyFill="1" applyBorder="1" applyAlignment="1" applyProtection="1">
      <alignment horizontal="left" vertical="center"/>
      <protection hidden="1"/>
    </xf>
    <xf numFmtId="165" fontId="23" fillId="4" borderId="3" xfId="0" applyNumberFormat="1" applyFont="1" applyFill="1" applyBorder="1" applyAlignment="1" applyProtection="1">
      <alignment horizontal="left" vertical="center"/>
      <protection hidden="1"/>
    </xf>
    <xf numFmtId="165" fontId="23" fillId="4" borderId="1" xfId="0" applyNumberFormat="1" applyFont="1" applyFill="1" applyBorder="1" applyAlignment="1" applyProtection="1">
      <alignment horizontal="center" vertical="center"/>
      <protection hidden="1"/>
    </xf>
    <xf numFmtId="165" fontId="23" fillId="4" borderId="3" xfId="0" applyNumberFormat="1" applyFont="1" applyFill="1" applyBorder="1" applyAlignment="1" applyProtection="1">
      <alignment horizontal="center" vertical="center"/>
      <protection hidden="1"/>
    </xf>
    <xf numFmtId="38" fontId="37" fillId="4" borderId="149" xfId="0" applyNumberFormat="1" applyFont="1" applyFill="1" applyBorder="1" applyAlignment="1" applyProtection="1">
      <alignment horizontal="right" vertical="center"/>
      <protection hidden="1"/>
    </xf>
    <xf numFmtId="38" fontId="37" fillId="4" borderId="149" xfId="0" applyNumberFormat="1" applyFont="1" applyFill="1" applyBorder="1" applyAlignment="1" applyProtection="1">
      <alignment horizontal="center" vertical="center"/>
      <protection hidden="1"/>
    </xf>
    <xf numFmtId="38" fontId="37" fillId="4" borderId="151" xfId="0" applyNumberFormat="1" applyFont="1" applyFill="1" applyBorder="1" applyAlignment="1" applyProtection="1">
      <alignment horizontal="center" vertical="center"/>
      <protection hidden="1"/>
    </xf>
    <xf numFmtId="38" fontId="36" fillId="4" borderId="149" xfId="0" applyNumberFormat="1" applyFont="1" applyFill="1" applyBorder="1" applyAlignment="1" applyProtection="1">
      <alignment horizontal="right" vertical="center"/>
      <protection hidden="1"/>
    </xf>
    <xf numFmtId="0" fontId="37" fillId="4" borderId="1" xfId="0" applyFont="1" applyFill="1" applyBorder="1" applyAlignment="1" applyProtection="1">
      <alignment horizontal="center" vertical="center"/>
      <protection hidden="1"/>
    </xf>
    <xf numFmtId="0" fontId="37" fillId="4" borderId="2" xfId="0" applyFont="1" applyFill="1" applyBorder="1" applyAlignment="1" applyProtection="1">
      <alignment horizontal="center" vertical="center"/>
      <protection hidden="1"/>
    </xf>
    <xf numFmtId="0" fontId="37" fillId="4" borderId="3" xfId="0" applyFont="1" applyFill="1" applyBorder="1" applyAlignment="1" applyProtection="1">
      <alignment horizontal="center" vertical="center"/>
      <protection hidden="1"/>
    </xf>
    <xf numFmtId="0" fontId="36" fillId="4" borderId="149" xfId="0" applyFont="1" applyFill="1" applyBorder="1" applyAlignment="1" applyProtection="1">
      <alignment horizontal="center" vertical="center"/>
      <protection hidden="1"/>
    </xf>
    <xf numFmtId="0" fontId="28" fillId="0" borderId="112" xfId="0" applyFont="1" applyBorder="1" applyAlignment="1" applyProtection="1">
      <protection hidden="1"/>
    </xf>
    <xf numFmtId="0" fontId="28" fillId="0" borderId="78" xfId="0" applyFont="1" applyBorder="1" applyAlignment="1" applyProtection="1">
      <protection hidden="1"/>
    </xf>
    <xf numFmtId="0" fontId="28" fillId="0" borderId="87" xfId="0" applyFont="1" applyBorder="1" applyAlignment="1" applyProtection="1">
      <protection hidden="1"/>
    </xf>
    <xf numFmtId="0" fontId="126" fillId="4" borderId="79" xfId="0" applyFont="1" applyFill="1" applyBorder="1" applyAlignment="1" applyProtection="1">
      <alignment horizontal="left" vertical="center"/>
      <protection hidden="1"/>
    </xf>
    <xf numFmtId="0" fontId="126" fillId="4" borderId="80" xfId="0" applyFont="1" applyFill="1" applyBorder="1" applyAlignment="1" applyProtection="1">
      <alignment horizontal="left" vertical="center"/>
      <protection hidden="1"/>
    </xf>
    <xf numFmtId="0" fontId="126" fillId="4" borderId="81" xfId="0" applyFont="1" applyFill="1" applyBorder="1" applyAlignment="1" applyProtection="1">
      <alignment horizontal="left" vertical="center"/>
      <protection hidden="1"/>
    </xf>
    <xf numFmtId="38" fontId="126" fillId="4" borderId="79" xfId="0" applyNumberFormat="1" applyFont="1" applyFill="1" applyBorder="1" applyAlignment="1" applyProtection="1">
      <alignment horizontal="right"/>
      <protection hidden="1"/>
    </xf>
    <xf numFmtId="38" fontId="126" fillId="4" borderId="81" xfId="0" applyNumberFormat="1" applyFont="1" applyFill="1" applyBorder="1" applyAlignment="1" applyProtection="1">
      <alignment horizontal="right"/>
      <protection hidden="1"/>
    </xf>
    <xf numFmtId="0" fontId="37" fillId="4" borderId="112" xfId="0" applyFont="1" applyFill="1" applyBorder="1" applyAlignment="1" applyProtection="1">
      <alignment horizontal="left" vertical="center"/>
      <protection hidden="1"/>
    </xf>
    <xf numFmtId="0" fontId="37" fillId="4" borderId="78" xfId="0" applyFont="1" applyFill="1" applyBorder="1" applyAlignment="1" applyProtection="1">
      <alignment horizontal="left" vertical="center"/>
      <protection hidden="1"/>
    </xf>
    <xf numFmtId="38" fontId="37" fillId="4" borderId="112" xfId="0" applyNumberFormat="1" applyFont="1" applyFill="1" applyBorder="1" applyAlignment="1" applyProtection="1">
      <alignment horizontal="right"/>
      <protection hidden="1"/>
    </xf>
    <xf numFmtId="38" fontId="37" fillId="4" borderId="105" xfId="0" applyNumberFormat="1" applyFont="1" applyFill="1" applyBorder="1" applyAlignment="1" applyProtection="1">
      <alignment horizontal="right"/>
      <protection hidden="1"/>
    </xf>
    <xf numFmtId="38" fontId="37" fillId="4" borderId="113" xfId="0" applyNumberFormat="1" applyFont="1" applyFill="1" applyBorder="1" applyAlignment="1" applyProtection="1">
      <alignment horizontal="right"/>
      <protection hidden="1"/>
    </xf>
    <xf numFmtId="38" fontId="37" fillId="4" borderId="107" xfId="0" applyNumberFormat="1" applyFont="1" applyFill="1" applyBorder="1" applyAlignment="1" applyProtection="1">
      <alignment horizontal="right"/>
      <protection hidden="1"/>
    </xf>
    <xf numFmtId="38" fontId="37" fillId="4" borderId="119" xfId="0" applyNumberFormat="1" applyFont="1" applyFill="1" applyBorder="1" applyAlignment="1" applyProtection="1">
      <alignment horizontal="right"/>
      <protection hidden="1"/>
    </xf>
    <xf numFmtId="38" fontId="37" fillId="4" borderId="121" xfId="0" applyNumberFormat="1" applyFont="1" applyFill="1" applyBorder="1" applyAlignment="1" applyProtection="1">
      <alignment horizontal="right"/>
      <protection hidden="1"/>
    </xf>
    <xf numFmtId="0" fontId="37" fillId="4" borderId="113" xfId="0" applyFont="1" applyFill="1" applyBorder="1" applyAlignment="1" applyProtection="1">
      <alignment horizontal="left" vertical="center"/>
      <protection hidden="1"/>
    </xf>
    <xf numFmtId="0" fontId="37" fillId="4" borderId="114" xfId="0" applyFont="1" applyFill="1" applyBorder="1" applyAlignment="1" applyProtection="1">
      <alignment horizontal="left" vertical="center"/>
      <protection hidden="1"/>
    </xf>
    <xf numFmtId="0" fontId="37" fillId="4" borderId="85" xfId="0" applyFont="1" applyFill="1" applyBorder="1" applyAlignment="1" applyProtection="1">
      <alignment horizontal="left" vertical="center"/>
      <protection hidden="1"/>
    </xf>
    <xf numFmtId="0" fontId="126" fillId="4" borderId="79" xfId="0" applyNumberFormat="1" applyFont="1" applyFill="1" applyBorder="1" applyAlignment="1" applyProtection="1">
      <alignment horizontal="left" vertical="center"/>
      <protection hidden="1"/>
    </xf>
    <xf numFmtId="0" fontId="126" fillId="4" borderId="80" xfId="0" applyNumberFormat="1" applyFont="1" applyFill="1" applyBorder="1" applyAlignment="1" applyProtection="1">
      <alignment horizontal="left" vertical="center"/>
      <protection hidden="1"/>
    </xf>
    <xf numFmtId="0" fontId="126" fillId="4" borderId="81" xfId="0" applyNumberFormat="1" applyFont="1" applyFill="1" applyBorder="1" applyAlignment="1" applyProtection="1">
      <alignment horizontal="left" vertical="center"/>
      <protection hidden="1"/>
    </xf>
    <xf numFmtId="0" fontId="28" fillId="0" borderId="114" xfId="0" applyFont="1" applyBorder="1" applyProtection="1">
      <protection hidden="1"/>
    </xf>
    <xf numFmtId="0" fontId="28" fillId="0" borderId="85" xfId="0" applyFont="1" applyBorder="1" applyProtection="1">
      <protection hidden="1"/>
    </xf>
    <xf numFmtId="0" fontId="28" fillId="0" borderId="89" xfId="0" applyFont="1" applyBorder="1" applyProtection="1">
      <protection hidden="1"/>
    </xf>
    <xf numFmtId="38" fontId="37" fillId="4" borderId="114" xfId="0" applyNumberFormat="1" applyFont="1" applyFill="1" applyBorder="1" applyAlignment="1" applyProtection="1">
      <alignment horizontal="right"/>
      <protection hidden="1"/>
    </xf>
    <xf numFmtId="38" fontId="37" fillId="4" borderId="109" xfId="0" applyNumberFormat="1" applyFont="1" applyFill="1" applyBorder="1" applyAlignment="1" applyProtection="1">
      <alignment horizontal="right"/>
      <protection hidden="1"/>
    </xf>
    <xf numFmtId="0" fontId="37" fillId="4" borderId="79" xfId="0" applyFont="1" applyFill="1" applyBorder="1" applyAlignment="1" applyProtection="1">
      <alignment horizontal="left" vertical="center"/>
      <protection hidden="1"/>
    </xf>
    <xf numFmtId="0" fontId="37" fillId="4" borderId="80" xfId="0" applyFont="1" applyFill="1" applyBorder="1" applyAlignment="1" applyProtection="1">
      <alignment horizontal="left" vertical="center"/>
      <protection hidden="1"/>
    </xf>
    <xf numFmtId="0" fontId="37" fillId="4" borderId="99" xfId="0" applyFont="1" applyFill="1" applyBorder="1" applyAlignment="1" applyProtection="1">
      <alignment horizontal="left" vertical="center"/>
      <protection hidden="1"/>
    </xf>
    <xf numFmtId="38" fontId="37" fillId="4" borderId="79" xfId="0" applyNumberFormat="1" applyFont="1" applyFill="1" applyBorder="1" applyAlignment="1" applyProtection="1">
      <alignment horizontal="right"/>
      <protection hidden="1"/>
    </xf>
    <xf numFmtId="38" fontId="37" fillId="4" borderId="81" xfId="0" applyNumberFormat="1" applyFont="1" applyFill="1" applyBorder="1" applyAlignment="1" applyProtection="1">
      <alignment horizontal="right"/>
      <protection hidden="1"/>
    </xf>
    <xf numFmtId="0" fontId="37" fillId="4" borderId="88" xfId="0" applyFont="1" applyFill="1" applyBorder="1" applyAlignment="1" applyProtection="1">
      <alignment horizontal="left" vertical="center"/>
      <protection hidden="1"/>
    </xf>
    <xf numFmtId="0" fontId="28" fillId="0" borderId="113" xfId="0" applyFont="1" applyBorder="1" applyProtection="1">
      <protection hidden="1"/>
    </xf>
    <xf numFmtId="0" fontId="28" fillId="0" borderId="77" xfId="0" applyFont="1" applyBorder="1" applyProtection="1">
      <protection hidden="1"/>
    </xf>
    <xf numFmtId="0" fontId="28" fillId="0" borderId="88" xfId="0" applyFont="1" applyBorder="1" applyProtection="1">
      <protection hidden="1"/>
    </xf>
    <xf numFmtId="0" fontId="36" fillId="4" borderId="98" xfId="0" applyFont="1" applyFill="1" applyBorder="1" applyAlignment="1" applyProtection="1">
      <alignment horizontal="left" vertical="center"/>
      <protection hidden="1"/>
    </xf>
    <xf numFmtId="0" fontId="108" fillId="4" borderId="79" xfId="0" applyFont="1" applyFill="1" applyBorder="1" applyAlignment="1" applyProtection="1">
      <alignment horizontal="left" vertical="center"/>
      <protection hidden="1"/>
    </xf>
    <xf numFmtId="0" fontId="108" fillId="4" borderId="80" xfId="0" applyFont="1" applyFill="1" applyBorder="1" applyAlignment="1" applyProtection="1">
      <alignment horizontal="left" vertical="center"/>
      <protection hidden="1"/>
    </xf>
    <xf numFmtId="0" fontId="108" fillId="4" borderId="81" xfId="0" applyFont="1" applyFill="1" applyBorder="1" applyAlignment="1" applyProtection="1">
      <alignment horizontal="left" vertical="center"/>
      <protection hidden="1"/>
    </xf>
    <xf numFmtId="38" fontId="108" fillId="4" borderId="79" xfId="0" applyNumberFormat="1" applyFont="1" applyFill="1" applyBorder="1" applyAlignment="1" applyProtection="1">
      <alignment horizontal="center" vertical="center"/>
      <protection hidden="1"/>
    </xf>
    <xf numFmtId="38" fontId="108" fillId="4" borderId="81" xfId="0" applyNumberFormat="1" applyFont="1" applyFill="1" applyBorder="1" applyAlignment="1" applyProtection="1">
      <alignment horizontal="center" vertical="center"/>
      <protection hidden="1"/>
    </xf>
    <xf numFmtId="0" fontId="113" fillId="4" borderId="79" xfId="0" applyFont="1" applyFill="1" applyBorder="1" applyAlignment="1" applyProtection="1">
      <alignment horizontal="left" vertical="center"/>
      <protection hidden="1"/>
    </xf>
    <xf numFmtId="0" fontId="113" fillId="4" borderId="80" xfId="0" applyFont="1" applyFill="1" applyBorder="1" applyAlignment="1" applyProtection="1">
      <alignment horizontal="left" vertical="center"/>
      <protection hidden="1"/>
    </xf>
    <xf numFmtId="0" fontId="113" fillId="4" borderId="99" xfId="0" applyFont="1" applyFill="1" applyBorder="1" applyAlignment="1" applyProtection="1">
      <alignment horizontal="left" vertical="center"/>
      <protection hidden="1"/>
    </xf>
    <xf numFmtId="38" fontId="113" fillId="4" borderId="79" xfId="0" applyNumberFormat="1" applyFont="1" applyFill="1" applyBorder="1" applyAlignment="1" applyProtection="1">
      <alignment horizontal="center" vertical="center"/>
      <protection hidden="1"/>
    </xf>
    <xf numFmtId="38" fontId="113" fillId="4" borderId="81" xfId="0" applyNumberFormat="1" applyFont="1" applyFill="1" applyBorder="1" applyAlignment="1" applyProtection="1">
      <alignment horizontal="center" vertical="center"/>
      <protection hidden="1"/>
    </xf>
    <xf numFmtId="38" fontId="37" fillId="4" borderId="132" xfId="0" applyNumberFormat="1" applyFont="1" applyFill="1" applyBorder="1" applyAlignment="1" applyProtection="1">
      <alignment horizontal="right"/>
      <protection hidden="1"/>
    </xf>
    <xf numFmtId="38" fontId="37" fillId="4" borderId="133" xfId="0" applyNumberFormat="1" applyFont="1" applyFill="1" applyBorder="1" applyAlignment="1" applyProtection="1">
      <alignment horizontal="right"/>
      <protection hidden="1"/>
    </xf>
    <xf numFmtId="0" fontId="0" fillId="0" borderId="97" xfId="0" applyBorder="1" applyProtection="1">
      <protection hidden="1"/>
    </xf>
    <xf numFmtId="0" fontId="0" fillId="0" borderId="77" xfId="0" applyBorder="1" applyProtection="1">
      <protection hidden="1"/>
    </xf>
    <xf numFmtId="0" fontId="0" fillId="0" borderId="88" xfId="0" applyBorder="1" applyProtection="1">
      <protection hidden="1"/>
    </xf>
    <xf numFmtId="0" fontId="36" fillId="4" borderId="77" xfId="0" applyFont="1" applyFill="1" applyBorder="1" applyAlignment="1" applyProtection="1">
      <alignment horizontal="center" vertical="center"/>
      <protection hidden="1"/>
    </xf>
    <xf numFmtId="0" fontId="36" fillId="4" borderId="88" xfId="0" applyFont="1" applyFill="1" applyBorder="1" applyAlignment="1" applyProtection="1">
      <alignment horizontal="center" vertical="center"/>
      <protection hidden="1"/>
    </xf>
    <xf numFmtId="0" fontId="36" fillId="4" borderId="97" xfId="0" applyFont="1" applyFill="1" applyBorder="1" applyAlignment="1" applyProtection="1">
      <alignment horizontal="center" vertical="center"/>
      <protection hidden="1"/>
    </xf>
    <xf numFmtId="0" fontId="28" fillId="0" borderId="132" xfId="0" applyFont="1" applyBorder="1" applyProtection="1">
      <protection hidden="1"/>
    </xf>
    <xf numFmtId="0" fontId="28" fillId="0" borderId="143" xfId="0" applyFont="1" applyBorder="1" applyProtection="1">
      <protection hidden="1"/>
    </xf>
    <xf numFmtId="0" fontId="28" fillId="0" borderId="152" xfId="0" applyFont="1" applyBorder="1" applyProtection="1">
      <protection hidden="1"/>
    </xf>
    <xf numFmtId="0" fontId="28" fillId="0" borderId="119" xfId="0" applyFont="1" applyBorder="1" applyProtection="1">
      <protection hidden="1"/>
    </xf>
    <xf numFmtId="0" fontId="28" fillId="0" borderId="120" xfId="0" applyFont="1" applyBorder="1" applyProtection="1">
      <protection hidden="1"/>
    </xf>
    <xf numFmtId="0" fontId="28" fillId="0" borderId="129" xfId="0" applyFont="1" applyBorder="1" applyProtection="1">
      <protection hidden="1"/>
    </xf>
    <xf numFmtId="0" fontId="37" fillId="4" borderId="122" xfId="0" applyFont="1" applyFill="1" applyBorder="1" applyAlignment="1" applyProtection="1">
      <alignment horizontal="center" vertical="center"/>
      <protection hidden="1"/>
    </xf>
    <xf numFmtId="0" fontId="37" fillId="4" borderId="123" xfId="0" applyFont="1" applyFill="1" applyBorder="1" applyAlignment="1" applyProtection="1">
      <alignment horizontal="center" vertical="center"/>
      <protection hidden="1"/>
    </xf>
    <xf numFmtId="0" fontId="37" fillId="4" borderId="125" xfId="0" applyFont="1" applyFill="1" applyBorder="1" applyAlignment="1" applyProtection="1">
      <alignment horizontal="center" vertical="center"/>
      <protection hidden="1"/>
    </xf>
    <xf numFmtId="0" fontId="36" fillId="4" borderId="148" xfId="0" applyFont="1" applyFill="1" applyBorder="1" applyAlignment="1" applyProtection="1">
      <alignment horizontal="center" vertical="center"/>
      <protection hidden="1"/>
    </xf>
    <xf numFmtId="0" fontId="0" fillId="0" borderId="96" xfId="0" applyBorder="1" applyProtection="1">
      <protection hidden="1"/>
    </xf>
    <xf numFmtId="0" fontId="0" fillId="0" borderId="78" xfId="0" applyBorder="1" applyProtection="1">
      <protection hidden="1"/>
    </xf>
    <xf numFmtId="0" fontId="0" fillId="0" borderId="87" xfId="0" applyBorder="1" applyProtection="1">
      <protection hidden="1"/>
    </xf>
    <xf numFmtId="0" fontId="0" fillId="0" borderId="113" xfId="0" applyBorder="1" applyProtection="1">
      <protection hidden="1"/>
    </xf>
    <xf numFmtId="0" fontId="0" fillId="0" borderId="107" xfId="0" applyBorder="1" applyProtection="1">
      <protection hidden="1"/>
    </xf>
    <xf numFmtId="0" fontId="36" fillId="4" borderId="113" xfId="0" applyFont="1" applyFill="1" applyBorder="1" applyAlignment="1" applyProtection="1">
      <alignment horizontal="left" vertical="center"/>
      <protection hidden="1"/>
    </xf>
    <xf numFmtId="0" fontId="36" fillId="4" borderId="107" xfId="0" applyFont="1" applyFill="1" applyBorder="1" applyAlignment="1" applyProtection="1">
      <alignment horizontal="left" vertical="center"/>
      <protection hidden="1"/>
    </xf>
    <xf numFmtId="0" fontId="36" fillId="4" borderId="151" xfId="0" applyFont="1" applyFill="1" applyBorder="1" applyAlignment="1" applyProtection="1">
      <alignment horizontal="center" vertical="center"/>
      <protection hidden="1"/>
    </xf>
    <xf numFmtId="0" fontId="36" fillId="4" borderId="107" xfId="0" applyFont="1" applyFill="1" applyBorder="1" applyAlignment="1" applyProtection="1">
      <alignment horizontal="center" vertical="center"/>
      <protection hidden="1"/>
    </xf>
    <xf numFmtId="0" fontId="78" fillId="4" borderId="114" xfId="0" applyFont="1" applyFill="1" applyBorder="1" applyAlignment="1" applyProtection="1">
      <alignment horizontal="left"/>
      <protection hidden="1"/>
    </xf>
    <xf numFmtId="0" fontId="78" fillId="4" borderId="85" xfId="0" applyFont="1" applyFill="1" applyBorder="1" applyAlignment="1" applyProtection="1">
      <alignment horizontal="left"/>
      <protection hidden="1"/>
    </xf>
    <xf numFmtId="0" fontId="78" fillId="4" borderId="109" xfId="0" applyFont="1" applyFill="1" applyBorder="1" applyAlignment="1" applyProtection="1">
      <alignment horizontal="left"/>
      <protection hidden="1"/>
    </xf>
    <xf numFmtId="0" fontId="113" fillId="4" borderId="144" xfId="0" applyFont="1" applyFill="1" applyBorder="1" applyAlignment="1" applyProtection="1">
      <alignment horizontal="center" vertical="center"/>
      <protection hidden="1"/>
    </xf>
    <xf numFmtId="0" fontId="113" fillId="4" borderId="142" xfId="0" applyFont="1" applyFill="1" applyBorder="1" applyAlignment="1" applyProtection="1">
      <alignment horizontal="center" vertical="center"/>
      <protection hidden="1"/>
    </xf>
    <xf numFmtId="0" fontId="113" fillId="4" borderId="145" xfId="0" applyFont="1" applyFill="1" applyBorder="1" applyAlignment="1" applyProtection="1">
      <alignment horizontal="center" vertical="center"/>
      <protection hidden="1"/>
    </xf>
    <xf numFmtId="0" fontId="124" fillId="4" borderId="79" xfId="0" applyFont="1" applyFill="1" applyBorder="1" applyAlignment="1" applyProtection="1">
      <alignment horizontal="center" vertical="center"/>
      <protection hidden="1"/>
    </xf>
    <xf numFmtId="0" fontId="124" fillId="4" borderId="80" xfId="0" applyFont="1" applyFill="1" applyBorder="1" applyAlignment="1" applyProtection="1">
      <alignment horizontal="center" vertical="center"/>
      <protection hidden="1"/>
    </xf>
    <xf numFmtId="0" fontId="124" fillId="4" borderId="81" xfId="0" applyFont="1" applyFill="1" applyBorder="1" applyAlignment="1" applyProtection="1">
      <alignment horizontal="center" vertical="center"/>
      <protection hidden="1"/>
    </xf>
    <xf numFmtId="0" fontId="10" fillId="4" borderId="1" xfId="0" applyFont="1" applyFill="1" applyBorder="1" applyAlignment="1" applyProtection="1">
      <alignment horizontal="center" vertical="center"/>
      <protection hidden="1"/>
    </xf>
    <xf numFmtId="0" fontId="10" fillId="4" borderId="2" xfId="0" applyFont="1" applyFill="1" applyBorder="1" applyAlignment="1" applyProtection="1">
      <alignment horizontal="center" vertical="center"/>
      <protection hidden="1"/>
    </xf>
    <xf numFmtId="0" fontId="10" fillId="4" borderId="3" xfId="0" applyFont="1" applyFill="1" applyBorder="1" applyAlignment="1" applyProtection="1">
      <alignment horizontal="center" vertical="center"/>
      <protection hidden="1"/>
    </xf>
    <xf numFmtId="0" fontId="37" fillId="4" borderId="79" xfId="0" applyFont="1" applyFill="1" applyBorder="1" applyAlignment="1" applyProtection="1">
      <alignment horizontal="center" vertical="center"/>
      <protection hidden="1"/>
    </xf>
    <xf numFmtId="0" fontId="37" fillId="4" borderId="80" xfId="0" applyFont="1" applyFill="1" applyBorder="1" applyAlignment="1" applyProtection="1">
      <alignment horizontal="center" vertical="center"/>
      <protection hidden="1"/>
    </xf>
    <xf numFmtId="0" fontId="37" fillId="4" borderId="99" xfId="0" applyFont="1" applyFill="1" applyBorder="1" applyAlignment="1" applyProtection="1">
      <alignment horizontal="center" vertical="center"/>
      <protection hidden="1"/>
    </xf>
    <xf numFmtId="0" fontId="0" fillId="0" borderId="132" xfId="0" applyBorder="1" applyProtection="1">
      <protection hidden="1"/>
    </xf>
    <xf numFmtId="0" fontId="0" fillId="0" borderId="143" xfId="0" applyBorder="1" applyProtection="1">
      <protection hidden="1"/>
    </xf>
    <xf numFmtId="0" fontId="0" fillId="0" borderId="133" xfId="0" applyBorder="1" applyProtection="1">
      <protection hidden="1"/>
    </xf>
    <xf numFmtId="0" fontId="36" fillId="4" borderId="119" xfId="0" applyFont="1" applyFill="1" applyBorder="1" applyAlignment="1" applyProtection="1">
      <alignment horizontal="left" vertical="center"/>
      <protection hidden="1"/>
    </xf>
    <xf numFmtId="0" fontId="36" fillId="4" borderId="121" xfId="0" applyFont="1" applyFill="1" applyBorder="1" applyAlignment="1" applyProtection="1">
      <alignment horizontal="left" vertical="center"/>
      <protection hidden="1"/>
    </xf>
    <xf numFmtId="0" fontId="10" fillId="4" borderId="144" xfId="0" applyFont="1" applyFill="1" applyBorder="1" applyAlignment="1" applyProtection="1">
      <alignment horizontal="center" vertical="center"/>
      <protection hidden="1"/>
    </xf>
    <xf numFmtId="0" fontId="10" fillId="4" borderId="142" xfId="0" applyFont="1" applyFill="1" applyBorder="1" applyAlignment="1" applyProtection="1">
      <alignment horizontal="center" vertical="center"/>
      <protection hidden="1"/>
    </xf>
    <xf numFmtId="0" fontId="10" fillId="4" borderId="145" xfId="0" applyFont="1" applyFill="1" applyBorder="1" applyAlignment="1" applyProtection="1">
      <alignment horizontal="center" vertical="center"/>
      <protection hidden="1"/>
    </xf>
    <xf numFmtId="0" fontId="113" fillId="4" borderId="81" xfId="0" applyFont="1" applyFill="1" applyBorder="1" applyAlignment="1" applyProtection="1">
      <alignment horizontal="left" vertical="center"/>
      <protection hidden="1"/>
    </xf>
    <xf numFmtId="0" fontId="36" fillId="4" borderId="113" xfId="0" applyFont="1" applyFill="1" applyBorder="1" applyAlignment="1" applyProtection="1">
      <alignment horizontal="center" vertical="center"/>
      <protection hidden="1"/>
    </xf>
    <xf numFmtId="0" fontId="36" fillId="4" borderId="144" xfId="0" applyFont="1" applyFill="1" applyBorder="1" applyAlignment="1" applyProtection="1">
      <alignment horizontal="center" vertical="center"/>
      <protection hidden="1"/>
    </xf>
    <xf numFmtId="0" fontId="36" fillId="4" borderId="142" xfId="0" applyFont="1" applyFill="1" applyBorder="1" applyAlignment="1" applyProtection="1">
      <alignment horizontal="center" vertical="center"/>
      <protection hidden="1"/>
    </xf>
    <xf numFmtId="0" fontId="36" fillId="4" borderId="145" xfId="0" applyFont="1" applyFill="1" applyBorder="1" applyAlignment="1" applyProtection="1">
      <alignment horizontal="center" vertical="center"/>
      <protection hidden="1"/>
    </xf>
    <xf numFmtId="0" fontId="36" fillId="4" borderId="132" xfId="0" applyFont="1" applyFill="1" applyBorder="1" applyAlignment="1" applyProtection="1">
      <alignment horizontal="left" vertical="center"/>
      <protection hidden="1"/>
    </xf>
    <xf numFmtId="0" fontId="36" fillId="4" borderId="143" xfId="0" applyFont="1" applyFill="1" applyBorder="1" applyAlignment="1" applyProtection="1">
      <alignment horizontal="left" vertical="center"/>
      <protection hidden="1"/>
    </xf>
    <xf numFmtId="0" fontId="36" fillId="4" borderId="133" xfId="0" applyFont="1" applyFill="1" applyBorder="1" applyAlignment="1" applyProtection="1">
      <alignment horizontal="left" vertical="center"/>
      <protection hidden="1"/>
    </xf>
    <xf numFmtId="38" fontId="108" fillId="4" borderId="80" xfId="0" applyNumberFormat="1" applyFont="1" applyFill="1" applyBorder="1" applyAlignment="1" applyProtection="1">
      <alignment horizontal="center" vertical="center"/>
      <protection hidden="1"/>
    </xf>
    <xf numFmtId="0" fontId="36" fillId="4" borderId="96" xfId="0" applyFont="1" applyFill="1" applyBorder="1" applyAlignment="1" applyProtection="1">
      <alignment horizontal="left" vertical="center"/>
      <protection hidden="1"/>
    </xf>
    <xf numFmtId="0" fontId="37" fillId="4" borderId="97" xfId="0" applyFont="1" applyFill="1" applyBorder="1" applyAlignment="1" applyProtection="1">
      <alignment horizontal="left" vertical="center"/>
      <protection hidden="1"/>
    </xf>
    <xf numFmtId="0" fontId="36" fillId="4" borderId="150" xfId="0" applyFont="1" applyFill="1" applyBorder="1" applyAlignment="1" applyProtection="1">
      <alignment horizontal="center" vertical="center"/>
      <protection hidden="1"/>
    </xf>
    <xf numFmtId="0" fontId="0" fillId="0" borderId="128" xfId="0" applyBorder="1" applyProtection="1">
      <protection hidden="1"/>
    </xf>
    <xf numFmtId="0" fontId="0" fillId="0" borderId="120" xfId="0" applyBorder="1" applyProtection="1">
      <protection hidden="1"/>
    </xf>
    <xf numFmtId="0" fontId="0" fillId="0" borderId="129" xfId="0" applyBorder="1" applyProtection="1">
      <protection hidden="1"/>
    </xf>
    <xf numFmtId="0" fontId="112" fillId="0" borderId="79" xfId="0" applyFont="1" applyBorder="1" applyAlignment="1" applyProtection="1">
      <alignment horizontal="center" vertical="center"/>
      <protection hidden="1"/>
    </xf>
    <xf numFmtId="0" fontId="112" fillId="0" borderId="80" xfId="0" applyFont="1" applyBorder="1" applyAlignment="1" applyProtection="1">
      <alignment horizontal="center" vertical="center"/>
      <protection hidden="1"/>
    </xf>
    <xf numFmtId="0" fontId="112" fillId="0" borderId="81" xfId="0" applyFont="1" applyBorder="1" applyAlignment="1" applyProtection="1">
      <alignment horizontal="center" vertical="center"/>
      <protection hidden="1"/>
    </xf>
    <xf numFmtId="0" fontId="37" fillId="4" borderId="81" xfId="0" applyFont="1" applyFill="1" applyBorder="1" applyAlignment="1" applyProtection="1">
      <alignment horizontal="center" vertical="center"/>
      <protection hidden="1"/>
    </xf>
    <xf numFmtId="0" fontId="0" fillId="0" borderId="97" xfId="0" applyFont="1" applyBorder="1" applyProtection="1">
      <protection hidden="1"/>
    </xf>
    <xf numFmtId="0" fontId="0" fillId="0" borderId="77" xfId="0" applyFont="1" applyBorder="1" applyProtection="1">
      <protection hidden="1"/>
    </xf>
    <xf numFmtId="0" fontId="0" fillId="0" borderId="88" xfId="0" applyFont="1" applyBorder="1" applyProtection="1">
      <protection hidden="1"/>
    </xf>
    <xf numFmtId="0" fontId="108" fillId="4" borderId="97" xfId="0" applyFont="1" applyFill="1" applyBorder="1" applyAlignment="1" applyProtection="1">
      <alignment horizontal="left" vertical="center"/>
      <protection hidden="1"/>
    </xf>
    <xf numFmtId="0" fontId="108" fillId="4" borderId="88" xfId="0" applyFont="1" applyFill="1" applyBorder="1" applyAlignment="1" applyProtection="1">
      <alignment horizontal="left" vertical="center"/>
      <protection hidden="1"/>
    </xf>
    <xf numFmtId="0" fontId="36" fillId="4" borderId="97" xfId="0" applyFont="1" applyFill="1" applyBorder="1" applyAlignment="1" applyProtection="1">
      <alignment vertical="center"/>
      <protection hidden="1"/>
    </xf>
    <xf numFmtId="0" fontId="36" fillId="4" borderId="77" xfId="0" applyFont="1" applyFill="1" applyBorder="1" applyAlignment="1" applyProtection="1">
      <alignment vertical="center"/>
      <protection hidden="1"/>
    </xf>
    <xf numFmtId="0" fontId="36" fillId="4" borderId="88" xfId="0" applyFont="1" applyFill="1" applyBorder="1" applyAlignment="1" applyProtection="1">
      <alignment vertical="center"/>
      <protection hidden="1"/>
    </xf>
    <xf numFmtId="0" fontId="125" fillId="4" borderId="4" xfId="0" applyFont="1" applyFill="1" applyBorder="1" applyAlignment="1" applyProtection="1">
      <alignment horizontal="center" vertical="center"/>
      <protection hidden="1"/>
    </xf>
    <xf numFmtId="0" fontId="125" fillId="4" borderId="5" xfId="0" applyFont="1" applyFill="1" applyBorder="1" applyAlignment="1" applyProtection="1">
      <alignment horizontal="center" vertical="center"/>
      <protection hidden="1"/>
    </xf>
    <xf numFmtId="0" fontId="125" fillId="4" borderId="6" xfId="0" applyFont="1" applyFill="1" applyBorder="1" applyAlignment="1" applyProtection="1">
      <alignment horizontal="center" vertical="center"/>
      <protection hidden="1"/>
    </xf>
    <xf numFmtId="0" fontId="108" fillId="4" borderId="153" xfId="0" applyFont="1" applyFill="1" applyBorder="1" applyAlignment="1" applyProtection="1">
      <alignment horizontal="left" vertical="center"/>
      <protection hidden="1"/>
    </xf>
    <xf numFmtId="0" fontId="108" fillId="4" borderId="143" xfId="0" applyFont="1" applyFill="1" applyBorder="1" applyAlignment="1" applyProtection="1">
      <alignment horizontal="left" vertical="center"/>
      <protection hidden="1"/>
    </xf>
    <xf numFmtId="0" fontId="108" fillId="4" borderId="152" xfId="0" applyFont="1" applyFill="1" applyBorder="1" applyAlignment="1" applyProtection="1">
      <alignment horizontal="left" vertical="center"/>
      <protection hidden="1"/>
    </xf>
    <xf numFmtId="0" fontId="10" fillId="4" borderId="4" xfId="0" applyFont="1" applyFill="1" applyBorder="1" applyAlignment="1" applyProtection="1">
      <alignment horizontal="center"/>
      <protection hidden="1"/>
    </xf>
    <xf numFmtId="0" fontId="10" fillId="4" borderId="5" xfId="0" applyFont="1" applyFill="1" applyBorder="1" applyAlignment="1" applyProtection="1">
      <alignment horizontal="center"/>
      <protection hidden="1"/>
    </xf>
    <xf numFmtId="0" fontId="10" fillId="4" borderId="6" xfId="0" applyFont="1" applyFill="1" applyBorder="1" applyAlignment="1" applyProtection="1">
      <alignment horizontal="center"/>
      <protection hidden="1"/>
    </xf>
    <xf numFmtId="0" fontId="128" fillId="4" borderId="1" xfId="0" applyFont="1" applyFill="1" applyBorder="1" applyAlignment="1" applyProtection="1">
      <alignment horizontal="center" vertical="center"/>
      <protection hidden="1"/>
    </xf>
    <xf numFmtId="0" fontId="128" fillId="4" borderId="2" xfId="0" applyFont="1" applyFill="1" applyBorder="1" applyAlignment="1" applyProtection="1">
      <alignment horizontal="center" vertical="center"/>
      <protection hidden="1"/>
    </xf>
    <xf numFmtId="0" fontId="128" fillId="4" borderId="3" xfId="0" applyFont="1" applyFill="1" applyBorder="1" applyAlignment="1" applyProtection="1">
      <alignment horizontal="center" vertical="center"/>
      <protection hidden="1"/>
    </xf>
    <xf numFmtId="0" fontId="124" fillId="4" borderId="4" xfId="0" applyFont="1" applyFill="1" applyBorder="1" applyAlignment="1" applyProtection="1">
      <alignment horizontal="center" vertical="center"/>
      <protection hidden="1"/>
    </xf>
    <xf numFmtId="0" fontId="124" fillId="4" borderId="5" xfId="0" applyFont="1" applyFill="1" applyBorder="1" applyAlignment="1" applyProtection="1">
      <alignment horizontal="center" vertical="center"/>
      <protection hidden="1"/>
    </xf>
    <xf numFmtId="0" fontId="124" fillId="4" borderId="6" xfId="0" applyFont="1" applyFill="1" applyBorder="1" applyAlignment="1" applyProtection="1">
      <alignment horizontal="center" vertical="center"/>
      <protection hidden="1"/>
    </xf>
    <xf numFmtId="0" fontId="23" fillId="4" borderId="4" xfId="0" applyFont="1" applyFill="1" applyBorder="1" applyAlignment="1" applyProtection="1">
      <alignment horizontal="left" vertical="center"/>
      <protection hidden="1"/>
    </xf>
    <xf numFmtId="0" fontId="23" fillId="4" borderId="6" xfId="0" applyFont="1" applyFill="1" applyBorder="1" applyAlignment="1" applyProtection="1">
      <alignment horizontal="left" vertical="center"/>
      <protection hidden="1"/>
    </xf>
    <xf numFmtId="0" fontId="23" fillId="4" borderId="35" xfId="0" applyFont="1" applyFill="1" applyBorder="1" applyAlignment="1" applyProtection="1">
      <alignment horizontal="left" vertical="center"/>
      <protection hidden="1"/>
    </xf>
    <xf numFmtId="0" fontId="23" fillId="4" borderId="37" xfId="0" applyFont="1" applyFill="1" applyBorder="1" applyAlignment="1" applyProtection="1">
      <alignment horizontal="left" vertical="center"/>
      <protection hidden="1"/>
    </xf>
    <xf numFmtId="38" fontId="51" fillId="20" borderId="99" xfId="0" applyNumberFormat="1" applyFont="1" applyFill="1" applyBorder="1" applyAlignment="1" applyProtection="1">
      <alignment horizontal="right"/>
      <protection hidden="1"/>
    </xf>
    <xf numFmtId="0" fontId="132" fillId="24" borderId="1" xfId="0" applyFont="1" applyFill="1" applyBorder="1" applyAlignment="1" applyProtection="1">
      <alignment horizontal="center" vertical="center"/>
      <protection hidden="1"/>
    </xf>
    <xf numFmtId="0" fontId="132" fillId="24" borderId="2" xfId="0" applyFont="1" applyFill="1" applyBorder="1" applyAlignment="1" applyProtection="1">
      <alignment horizontal="center" vertical="center"/>
      <protection hidden="1"/>
    </xf>
    <xf numFmtId="0" fontId="132" fillId="24" borderId="3" xfId="0" applyFont="1" applyFill="1" applyBorder="1" applyAlignment="1" applyProtection="1">
      <alignment horizontal="center" vertical="center"/>
      <protection hidden="1"/>
    </xf>
    <xf numFmtId="0" fontId="131" fillId="15" borderId="4" xfId="2" applyFont="1" applyFill="1" applyBorder="1" applyAlignment="1" applyProtection="1">
      <alignment horizontal="center" vertical="center" wrapText="1"/>
      <protection hidden="1"/>
    </xf>
    <xf numFmtId="0" fontId="131" fillId="15" borderId="6" xfId="2" applyFont="1" applyFill="1" applyBorder="1" applyAlignment="1" applyProtection="1">
      <alignment horizontal="center" vertical="center" wrapText="1"/>
      <protection hidden="1"/>
    </xf>
    <xf numFmtId="0" fontId="131" fillId="15" borderId="35" xfId="2" applyFont="1" applyFill="1" applyBorder="1" applyAlignment="1" applyProtection="1">
      <alignment horizontal="center" vertical="center" wrapText="1"/>
      <protection hidden="1"/>
    </xf>
    <xf numFmtId="0" fontId="131" fillId="15" borderId="37" xfId="2" applyFont="1" applyFill="1" applyBorder="1" applyAlignment="1" applyProtection="1">
      <alignment horizontal="center" vertical="center" wrapText="1"/>
      <protection hidden="1"/>
    </xf>
    <xf numFmtId="0" fontId="131" fillId="15" borderId="1" xfId="2" applyFont="1" applyFill="1" applyBorder="1" applyAlignment="1" applyProtection="1">
      <alignment horizontal="center"/>
      <protection hidden="1"/>
    </xf>
    <xf numFmtId="0" fontId="131" fillId="15" borderId="3" xfId="2" applyFont="1" applyFill="1" applyBorder="1" applyAlignment="1" applyProtection="1">
      <alignment horizont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609600</xdr:colOff>
      <xdr:row>3</xdr:row>
      <xdr:rowOff>85725</xdr:rowOff>
    </xdr:from>
    <xdr:to>
      <xdr:col>10</xdr:col>
      <xdr:colOff>0</xdr:colOff>
      <xdr:row>3</xdr:row>
      <xdr:rowOff>104775</xdr:rowOff>
    </xdr:to>
    <xdr:cxnSp macro="">
      <xdr:nvCxnSpPr>
        <xdr:cNvPr id="3" name="Straight Arrow Connector 2"/>
        <xdr:cNvCxnSpPr/>
      </xdr:nvCxnSpPr>
      <xdr:spPr>
        <a:xfrm flipH="1">
          <a:off x="5876925" y="685800"/>
          <a:ext cx="1200150" cy="19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1</xdr:row>
      <xdr:rowOff>19050</xdr:rowOff>
    </xdr:from>
    <xdr:to>
      <xdr:col>1</xdr:col>
      <xdr:colOff>914400</xdr:colOff>
      <xdr:row>5</xdr:row>
      <xdr:rowOff>228600</xdr:rowOff>
    </xdr:to>
    <xdr:pic>
      <xdr:nvPicPr>
        <xdr:cNvPr id="3" name="Picture 32" descr="Stamp02.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400050"/>
          <a:ext cx="127635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ocky\AppData\Roaming\Microsoft\Excel\Users\bansalji\Downloads\Book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inal (4)"/>
      <sheetName val="Final"/>
      <sheetName val="Final (2)"/>
      <sheetName val="Final (3)"/>
    </sheetNames>
    <sheetDataSet>
      <sheetData sheetId="0"/>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rohitgoyal1812@gmail.com" TargetMode="External"/><Relationship Id="rId2" Type="http://schemas.openxmlformats.org/officeDocument/2006/relationships/hyperlink" Target="https://www.dropbox.com/sh/j3frxwk127vwk44/AACfYHr4kpfJskaIvFNZDAyBa?dl=0?subject=Income%20Tax%20Calculator" TargetMode="External"/><Relationship Id="rId1" Type="http://schemas.openxmlformats.org/officeDocument/2006/relationships/hyperlink" Target="mailto:rohitgoyal1812@gmail.com"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301"/>
  <sheetViews>
    <sheetView topLeftCell="A181" zoomScale="90" zoomScaleNormal="90" workbookViewId="0">
      <selection activeCell="H21" sqref="H21"/>
    </sheetView>
  </sheetViews>
  <sheetFormatPr defaultColWidth="0" defaultRowHeight="15" zeroHeight="1" x14ac:dyDescent="0.25"/>
  <cols>
    <col min="1" max="8" width="22.7109375" customWidth="1"/>
    <col min="9" max="9" width="5.7109375" customWidth="1"/>
    <col min="10" max="16384" width="9.140625" hidden="1"/>
  </cols>
  <sheetData>
    <row r="1" spans="1:8" ht="18" customHeight="1" thickBot="1" x14ac:dyDescent="0.3">
      <c r="A1" s="442" t="s">
        <v>661</v>
      </c>
      <c r="B1" s="443"/>
      <c r="C1" s="444">
        <v>20546</v>
      </c>
      <c r="D1" s="445"/>
      <c r="E1" s="446" t="s">
        <v>662</v>
      </c>
      <c r="F1" s="443"/>
      <c r="G1" s="447">
        <f>Computation!B11</f>
        <v>32129</v>
      </c>
      <c r="H1" s="448"/>
    </row>
    <row r="2" spans="1:8" ht="18" customHeight="1" thickBot="1" x14ac:dyDescent="0.35">
      <c r="A2" s="442" t="s">
        <v>518</v>
      </c>
      <c r="B2" s="443"/>
      <c r="C2" s="505">
        <f>IF(G1&gt;0, (G1), (C1))</f>
        <v>32129</v>
      </c>
      <c r="D2" s="506"/>
      <c r="E2" s="442" t="s">
        <v>5</v>
      </c>
      <c r="F2" s="443"/>
      <c r="G2" s="507">
        <f>DATEDIF(C2,(42460),"Y")</f>
        <v>28</v>
      </c>
      <c r="H2" s="508"/>
    </row>
    <row r="3" spans="1:8" ht="18" customHeight="1" thickBot="1" x14ac:dyDescent="0.3">
      <c r="A3" s="509" t="s">
        <v>8</v>
      </c>
      <c r="B3" s="510"/>
      <c r="C3" s="511">
        <f>Computation!E11</f>
        <v>42582</v>
      </c>
      <c r="D3" s="512"/>
      <c r="E3" s="509" t="s">
        <v>9</v>
      </c>
      <c r="F3" s="510"/>
      <c r="G3" s="511">
        <f>IF(C4&gt;0, (C4), (G4))</f>
        <v>42431</v>
      </c>
      <c r="H3" s="512"/>
    </row>
    <row r="4" spans="1:8" ht="18" customHeight="1" thickBot="1" x14ac:dyDescent="0.3">
      <c r="A4" s="442" t="s">
        <v>668</v>
      </c>
      <c r="B4" s="443"/>
      <c r="C4" s="528">
        <f>Computation!H11</f>
        <v>42431</v>
      </c>
      <c r="D4" s="529"/>
      <c r="E4" s="442" t="s">
        <v>669</v>
      </c>
      <c r="F4" s="443"/>
      <c r="G4" s="530">
        <f ca="1">TODAY()</f>
        <v>42431</v>
      </c>
      <c r="H4" s="531"/>
    </row>
    <row r="5" spans="1:8" ht="18" customHeight="1" x14ac:dyDescent="0.25"/>
    <row r="6" spans="1:8" ht="18" customHeight="1" x14ac:dyDescent="0.25"/>
    <row r="7" spans="1:8" ht="18" customHeight="1" x14ac:dyDescent="0.25"/>
    <row r="8" spans="1:8" ht="18" customHeight="1" x14ac:dyDescent="0.25"/>
    <row r="9" spans="1:8" ht="18" customHeight="1" x14ac:dyDescent="0.25"/>
    <row r="10" spans="1:8" ht="18" customHeight="1" thickBot="1" x14ac:dyDescent="0.3"/>
    <row r="11" spans="1:8" ht="24" customHeight="1" thickBot="1" x14ac:dyDescent="0.3">
      <c r="A11" s="480" t="s">
        <v>519</v>
      </c>
      <c r="B11" s="481"/>
      <c r="C11" s="481"/>
      <c r="D11" s="481"/>
      <c r="E11" s="481"/>
      <c r="F11" s="481"/>
      <c r="G11" s="481"/>
      <c r="H11" s="482"/>
    </row>
    <row r="12" spans="1:8" ht="18" customHeight="1" thickBot="1" x14ac:dyDescent="0.3"/>
    <row r="13" spans="1:8" ht="18" customHeight="1" thickBot="1" x14ac:dyDescent="0.3">
      <c r="A13" s="514" t="s">
        <v>520</v>
      </c>
      <c r="B13" s="515"/>
      <c r="C13" s="516">
        <f>Computation!G17</f>
        <v>300000</v>
      </c>
      <c r="D13" s="517"/>
      <c r="F13" s="220"/>
    </row>
    <row r="14" spans="1:8" ht="18" customHeight="1" thickBot="1" x14ac:dyDescent="0.3"/>
    <row r="15" spans="1:8" ht="18" customHeight="1" thickBot="1" x14ac:dyDescent="0.3">
      <c r="A15" s="64">
        <v>1</v>
      </c>
      <c r="B15" s="493" t="s">
        <v>11</v>
      </c>
      <c r="C15" s="494"/>
      <c r="D15" s="494"/>
      <c r="E15" s="494"/>
      <c r="F15" s="494"/>
      <c r="G15" s="495"/>
      <c r="H15" s="81">
        <f>IF(H19&lt;=G17, (H19), (G17))</f>
        <v>0</v>
      </c>
    </row>
    <row r="16" spans="1:8" ht="18" customHeight="1" x14ac:dyDescent="0.25">
      <c r="A16" s="65" t="s">
        <v>39</v>
      </c>
      <c r="B16" s="109">
        <f>C13</f>
        <v>300000</v>
      </c>
      <c r="C16" s="112" t="s">
        <v>519</v>
      </c>
      <c r="D16" s="109">
        <f>IF(B16&gt;0, (IF(G18=A17, (B16*B17), (IF(G18=A18, (B16*B18), (0))))), (0))</f>
        <v>150000</v>
      </c>
      <c r="E16" s="110" t="s">
        <v>280</v>
      </c>
      <c r="F16" s="110">
        <v>0.1</v>
      </c>
      <c r="G16" s="111">
        <f>B16*F16</f>
        <v>30000</v>
      </c>
      <c r="H16" s="66"/>
    </row>
    <row r="17" spans="1:8" ht="18" customHeight="1" x14ac:dyDescent="0.25">
      <c r="A17" s="67" t="s">
        <v>521</v>
      </c>
      <c r="B17" s="68">
        <v>0.5</v>
      </c>
      <c r="C17" s="68" t="s">
        <v>48</v>
      </c>
      <c r="D17" s="78">
        <f>Computation!G23</f>
        <v>170000</v>
      </c>
      <c r="E17" s="489" t="s">
        <v>213</v>
      </c>
      <c r="F17" s="489"/>
      <c r="G17" s="89">
        <f>IF(D17&gt;=G16, (D17-G16), (0))</f>
        <v>140000</v>
      </c>
      <c r="H17" s="70"/>
    </row>
    <row r="18" spans="1:8" ht="18" customHeight="1" x14ac:dyDescent="0.25">
      <c r="A18" s="67" t="s">
        <v>12</v>
      </c>
      <c r="B18" s="68">
        <v>0.4</v>
      </c>
      <c r="C18" s="68" t="s">
        <v>209</v>
      </c>
      <c r="D18" s="78">
        <f>Computation!G24</f>
        <v>0</v>
      </c>
      <c r="E18" s="489" t="s">
        <v>39</v>
      </c>
      <c r="F18" s="489"/>
      <c r="G18" s="79" t="str">
        <f>Computation!E22</f>
        <v>Metro</v>
      </c>
      <c r="H18" s="70"/>
    </row>
    <row r="19" spans="1:8" ht="18" customHeight="1" thickBot="1" x14ac:dyDescent="0.3">
      <c r="A19" s="71" t="s">
        <v>340</v>
      </c>
      <c r="B19" s="513" t="s">
        <v>522</v>
      </c>
      <c r="C19" s="513"/>
      <c r="D19" s="513"/>
      <c r="E19" s="513"/>
      <c r="F19" s="513"/>
      <c r="G19" s="513"/>
      <c r="H19" s="90">
        <f>IF(D16&lt;=D18, (D16), (D18))</f>
        <v>0</v>
      </c>
    </row>
    <row r="20" spans="1:8" ht="18" customHeight="1" thickBot="1" x14ac:dyDescent="0.3"/>
    <row r="21" spans="1:8" ht="18" customHeight="1" thickBot="1" x14ac:dyDescent="0.3">
      <c r="A21" s="64">
        <v>2</v>
      </c>
      <c r="B21" s="501" t="s">
        <v>431</v>
      </c>
      <c r="C21" s="502"/>
      <c r="D21" s="83">
        <f>IF(D22=A23, (IF(D23&lt;=B23, (D23), (B23))), (IF(D22=A24, (IF(D23&lt;=B24, (D23), (B24))), (0))))</f>
        <v>19200</v>
      </c>
      <c r="E21" s="72">
        <v>3</v>
      </c>
      <c r="F21" s="493" t="s">
        <v>531</v>
      </c>
      <c r="G21" s="495"/>
      <c r="H21" s="93">
        <f>IF(H22&lt;=F22, (H22), (F22))</f>
        <v>15000</v>
      </c>
    </row>
    <row r="22" spans="1:8" ht="18" customHeight="1" x14ac:dyDescent="0.25">
      <c r="A22" s="532" t="s">
        <v>523</v>
      </c>
      <c r="B22" s="533"/>
      <c r="C22" s="84" t="s">
        <v>523</v>
      </c>
      <c r="D22" s="85" t="str">
        <f>Computation!E25</f>
        <v>Normal</v>
      </c>
      <c r="E22" s="91" t="s">
        <v>181</v>
      </c>
      <c r="F22" s="84">
        <v>15000</v>
      </c>
      <c r="G22" s="84" t="s">
        <v>532</v>
      </c>
      <c r="H22" s="92">
        <f>Computation!G30</f>
        <v>18000</v>
      </c>
    </row>
    <row r="23" spans="1:8" ht="18" customHeight="1" x14ac:dyDescent="0.25">
      <c r="A23" s="75" t="s">
        <v>43</v>
      </c>
      <c r="B23" s="57">
        <v>19200</v>
      </c>
      <c r="C23" s="52" t="s">
        <v>524</v>
      </c>
      <c r="D23" s="80">
        <f>Computation!G25</f>
        <v>20000</v>
      </c>
      <c r="E23" s="53"/>
      <c r="F23" s="52"/>
      <c r="G23" s="52"/>
      <c r="H23" s="54"/>
    </row>
    <row r="24" spans="1:8" ht="18" customHeight="1" thickBot="1" x14ac:dyDescent="0.3">
      <c r="A24" s="76" t="s">
        <v>316</v>
      </c>
      <c r="B24" s="77">
        <v>38400</v>
      </c>
      <c r="C24" s="73"/>
      <c r="D24" s="56"/>
      <c r="E24" s="55"/>
      <c r="F24" s="73"/>
      <c r="G24" s="73"/>
      <c r="H24" s="56"/>
    </row>
    <row r="25" spans="1:8" ht="18" customHeight="1" thickBot="1" x14ac:dyDescent="0.3"/>
    <row r="26" spans="1:8" ht="18" customHeight="1" thickBot="1" x14ac:dyDescent="0.3">
      <c r="A26" s="64">
        <v>4</v>
      </c>
      <c r="B26" s="496" t="s">
        <v>525</v>
      </c>
      <c r="C26" s="498"/>
      <c r="D26" s="82">
        <f>IF(D27=A28, (IF(D28&lt;=B28, (D28), (B28))), (IF(D27=A29, (IF(D28&lt;=B29, (D28), (B29))), (0))))</f>
        <v>1200</v>
      </c>
      <c r="E26" s="64">
        <v>5</v>
      </c>
      <c r="F26" s="496" t="s">
        <v>526</v>
      </c>
      <c r="G26" s="498"/>
      <c r="H26" s="88">
        <f>IF(H27=E28, (IF(H28&lt;=F28, (H28), (F28))), (IF(H27=E29, (IF(H28&lt;=F29, (H28), (F29))), (0))))</f>
        <v>3600</v>
      </c>
    </row>
    <row r="27" spans="1:8" ht="18" customHeight="1" x14ac:dyDescent="0.25">
      <c r="A27" s="504" t="s">
        <v>527</v>
      </c>
      <c r="B27" s="455"/>
      <c r="C27" s="59" t="s">
        <v>529</v>
      </c>
      <c r="D27" s="86" t="str">
        <f>Computation!E26</f>
        <v>1 Child</v>
      </c>
      <c r="E27" s="504" t="s">
        <v>527</v>
      </c>
      <c r="F27" s="455"/>
      <c r="G27" s="59" t="s">
        <v>529</v>
      </c>
      <c r="H27" s="87" t="str">
        <f>Computation!E27</f>
        <v>1 Child</v>
      </c>
    </row>
    <row r="28" spans="1:8" ht="18" customHeight="1" x14ac:dyDescent="0.25">
      <c r="A28" s="61" t="s">
        <v>317</v>
      </c>
      <c r="B28" s="57">
        <v>1200</v>
      </c>
      <c r="C28" s="526" t="s">
        <v>528</v>
      </c>
      <c r="D28" s="534">
        <f>Computation!G26</f>
        <v>2000</v>
      </c>
      <c r="E28" s="61" t="s">
        <v>317</v>
      </c>
      <c r="F28" s="57">
        <v>3600</v>
      </c>
      <c r="G28" s="526" t="s">
        <v>530</v>
      </c>
      <c r="H28" s="518">
        <f>Computation!G27</f>
        <v>4000</v>
      </c>
    </row>
    <row r="29" spans="1:8" ht="18" customHeight="1" thickBot="1" x14ac:dyDescent="0.3">
      <c r="A29" s="63" t="s">
        <v>318</v>
      </c>
      <c r="B29" s="77">
        <v>2400</v>
      </c>
      <c r="C29" s="527"/>
      <c r="D29" s="535"/>
      <c r="E29" s="63" t="s">
        <v>318</v>
      </c>
      <c r="F29" s="77">
        <v>7200</v>
      </c>
      <c r="G29" s="527"/>
      <c r="H29" s="519"/>
    </row>
    <row r="30" spans="1:8" ht="18" customHeight="1" thickBot="1" x14ac:dyDescent="0.3"/>
    <row r="31" spans="1:8" ht="18" customHeight="1" thickBot="1" x14ac:dyDescent="0.3">
      <c r="A31" s="64">
        <v>6</v>
      </c>
      <c r="B31" s="501" t="s">
        <v>256</v>
      </c>
      <c r="C31" s="503"/>
      <c r="D31" s="81">
        <f>IF(C32=A33, (IF(D33&lt;=B33, (D33), (B33))), (B34))</f>
        <v>5000</v>
      </c>
    </row>
    <row r="32" spans="1:8" ht="18" customHeight="1" x14ac:dyDescent="0.25">
      <c r="A32" s="504" t="s">
        <v>279</v>
      </c>
      <c r="B32" s="455"/>
      <c r="C32" s="94" t="str">
        <f>Computation!E32</f>
        <v>Govt. Employee</v>
      </c>
      <c r="D32" s="60"/>
    </row>
    <row r="33" spans="1:4" ht="18" customHeight="1" x14ac:dyDescent="0.25">
      <c r="A33" s="61" t="s">
        <v>257</v>
      </c>
      <c r="B33" s="57">
        <v>5000</v>
      </c>
      <c r="C33" s="526" t="s">
        <v>533</v>
      </c>
      <c r="D33" s="518">
        <f>Computation!G32</f>
        <v>5000</v>
      </c>
    </row>
    <row r="34" spans="1:4" ht="18" customHeight="1" thickBot="1" x14ac:dyDescent="0.3">
      <c r="A34" s="63" t="s">
        <v>255</v>
      </c>
      <c r="B34" s="77">
        <v>0</v>
      </c>
      <c r="C34" s="527"/>
      <c r="D34" s="519"/>
    </row>
    <row r="35" spans="1:4" ht="18" customHeight="1" thickBot="1" x14ac:dyDescent="0.3"/>
    <row r="36" spans="1:4" ht="18" hidden="1" customHeight="1" x14ac:dyDescent="0.25"/>
    <row r="37" spans="1:4" ht="18" hidden="1" customHeight="1" x14ac:dyDescent="0.25"/>
    <row r="38" spans="1:4" ht="18" hidden="1" customHeight="1" x14ac:dyDescent="0.25"/>
    <row r="39" spans="1:4" ht="18" hidden="1" customHeight="1" x14ac:dyDescent="0.25"/>
    <row r="40" spans="1:4" ht="18" hidden="1" customHeight="1" x14ac:dyDescent="0.25"/>
    <row r="41" spans="1:4" ht="18" hidden="1" customHeight="1" x14ac:dyDescent="0.25"/>
    <row r="42" spans="1:4" ht="18" hidden="1" customHeight="1" x14ac:dyDescent="0.25"/>
    <row r="43" spans="1:4" ht="18" hidden="1" customHeight="1" x14ac:dyDescent="0.25"/>
    <row r="44" spans="1:4" ht="18" hidden="1" customHeight="1" x14ac:dyDescent="0.25"/>
    <row r="45" spans="1:4" ht="18" hidden="1" customHeight="1" x14ac:dyDescent="0.25"/>
    <row r="46" spans="1:4" ht="18" hidden="1" customHeight="1" x14ac:dyDescent="0.25"/>
    <row r="47" spans="1:4" ht="18" hidden="1" customHeight="1" x14ac:dyDescent="0.25"/>
    <row r="48" spans="1:4" ht="18" hidden="1" customHeight="1" x14ac:dyDescent="0.25"/>
    <row r="49" spans="1:8" ht="18" hidden="1" customHeight="1" x14ac:dyDescent="0.25"/>
    <row r="50" spans="1:8" ht="18" hidden="1" customHeight="1" x14ac:dyDescent="0.25"/>
    <row r="51" spans="1:8" ht="24" customHeight="1" thickBot="1" x14ac:dyDescent="0.3">
      <c r="A51" s="480" t="s">
        <v>534</v>
      </c>
      <c r="B51" s="481"/>
      <c r="C51" s="481"/>
      <c r="D51" s="481"/>
      <c r="E51" s="481"/>
      <c r="F51" s="481"/>
      <c r="G51" s="481"/>
      <c r="H51" s="482"/>
    </row>
    <row r="52" spans="1:8" ht="18" customHeight="1" thickBot="1" x14ac:dyDescent="0.3"/>
    <row r="53" spans="1:8" ht="18" customHeight="1" x14ac:dyDescent="0.25">
      <c r="A53" s="477" t="s">
        <v>675</v>
      </c>
      <c r="B53" s="522"/>
      <c r="C53" s="522"/>
      <c r="D53" s="238">
        <f>IF(F53=G53, (IF(D56=A54, (IF(C57&lt;=C54, (C57), (C54))), (IF(D56=A55, (IF(C57&lt;=C55, (C57), (C55))), (IF(D56=A56, (IF(C57&lt;=C56, (C57), (C56))), (0))))))), (IF(F53=H53, (C57), (0))))</f>
        <v>200000</v>
      </c>
      <c r="E53" s="237" t="s">
        <v>325</v>
      </c>
      <c r="F53" s="233" t="str">
        <f>Computation!G37</f>
        <v>Self Occupied</v>
      </c>
      <c r="G53" s="59" t="s">
        <v>41</v>
      </c>
      <c r="H53" s="60" t="s">
        <v>670</v>
      </c>
    </row>
    <row r="54" spans="1:8" ht="18" customHeight="1" x14ac:dyDescent="0.25">
      <c r="A54" s="61" t="s">
        <v>14</v>
      </c>
      <c r="B54" s="57"/>
      <c r="C54" s="57">
        <v>200000</v>
      </c>
      <c r="D54" s="523" t="s">
        <v>536</v>
      </c>
      <c r="E54" s="95" t="s">
        <v>671</v>
      </c>
      <c r="F54" s="117">
        <f>Computation!G38</f>
        <v>500000</v>
      </c>
      <c r="G54" s="57" t="s">
        <v>672</v>
      </c>
      <c r="H54" s="104">
        <f>Computation!G39</f>
        <v>100000</v>
      </c>
    </row>
    <row r="55" spans="1:8" ht="18" customHeight="1" x14ac:dyDescent="0.3">
      <c r="A55" s="61" t="s">
        <v>16</v>
      </c>
      <c r="B55" s="57"/>
      <c r="C55" s="57">
        <v>30000</v>
      </c>
      <c r="D55" s="523"/>
      <c r="E55" s="95" t="s">
        <v>671</v>
      </c>
      <c r="F55" s="232">
        <f>IF(F53=G53, (0), (IF(F53=H53, (F54), (0))))</f>
        <v>0</v>
      </c>
      <c r="G55" s="57" t="s">
        <v>672</v>
      </c>
      <c r="H55" s="234">
        <f>IF(H54&lt;=F55, (H54), (F55))</f>
        <v>0</v>
      </c>
    </row>
    <row r="56" spans="1:8" ht="18" customHeight="1" x14ac:dyDescent="0.3">
      <c r="A56" s="61" t="s">
        <v>331</v>
      </c>
      <c r="B56" s="57"/>
      <c r="C56" s="57">
        <v>30000</v>
      </c>
      <c r="D56" s="524" t="str">
        <f>Computation!D43</f>
        <v>New Constrution</v>
      </c>
      <c r="E56" s="95" t="s">
        <v>673</v>
      </c>
      <c r="F56" s="232">
        <f>F55-H55</f>
        <v>0</v>
      </c>
      <c r="G56" s="57"/>
      <c r="H56" s="62"/>
    </row>
    <row r="57" spans="1:8" ht="18" customHeight="1" thickBot="1" x14ac:dyDescent="0.35">
      <c r="A57" s="235" t="s">
        <v>535</v>
      </c>
      <c r="B57" s="77"/>
      <c r="C57" s="97">
        <f>Computation!G43</f>
        <v>250000</v>
      </c>
      <c r="D57" s="525"/>
      <c r="E57" s="468" t="s">
        <v>674</v>
      </c>
      <c r="F57" s="454"/>
      <c r="G57" s="77">
        <v>0.3</v>
      </c>
      <c r="H57" s="236">
        <f>F56*G57</f>
        <v>0</v>
      </c>
    </row>
    <row r="58" spans="1:8" ht="18" customHeight="1" x14ac:dyDescent="0.25"/>
    <row r="59" spans="1:8" ht="18" hidden="1" customHeight="1" x14ac:dyDescent="0.25"/>
    <row r="60" spans="1:8" ht="18" hidden="1" customHeight="1" x14ac:dyDescent="0.25"/>
    <row r="61" spans="1:8" ht="18" hidden="1" customHeight="1" x14ac:dyDescent="0.25"/>
    <row r="62" spans="1:8" ht="18" hidden="1" customHeight="1" x14ac:dyDescent="0.25"/>
    <row r="63" spans="1:8" ht="18" hidden="1" customHeight="1" x14ac:dyDescent="0.25"/>
    <row r="64" spans="1:8" ht="18" hidden="1" customHeight="1" x14ac:dyDescent="0.25"/>
    <row r="65" spans="1:8" ht="18" hidden="1" customHeight="1" x14ac:dyDescent="0.25"/>
    <row r="66" spans="1:8" ht="24" hidden="1" customHeight="1" thickBot="1" x14ac:dyDescent="0.3">
      <c r="A66" s="480" t="s">
        <v>537</v>
      </c>
      <c r="B66" s="481"/>
      <c r="C66" s="481"/>
      <c r="D66" s="481"/>
      <c r="E66" s="481"/>
      <c r="F66" s="481"/>
      <c r="G66" s="481"/>
      <c r="H66" s="482"/>
    </row>
    <row r="67" spans="1:8" ht="18" hidden="1" customHeight="1" thickBot="1" x14ac:dyDescent="0.3"/>
    <row r="68" spans="1:8" ht="18" hidden="1" customHeight="1" thickBot="1" x14ac:dyDescent="0.3">
      <c r="A68" s="496" t="s">
        <v>538</v>
      </c>
      <c r="B68" s="497"/>
      <c r="C68" s="498"/>
      <c r="D68" s="82" t="e">
        <f>IF(D70&gt;=D72, (D70), (D72))</f>
        <v>#REF!</v>
      </c>
    </row>
    <row r="69" spans="1:8" ht="18" hidden="1" customHeight="1" x14ac:dyDescent="0.25">
      <c r="A69" s="58" t="s">
        <v>539</v>
      </c>
      <c r="B69" s="107" t="e">
        <f>#REF!</f>
        <v>#REF!</v>
      </c>
      <c r="C69" s="59" t="s">
        <v>543</v>
      </c>
      <c r="D69" s="60">
        <v>0.08</v>
      </c>
    </row>
    <row r="70" spans="1:8" ht="18" hidden="1" customHeight="1" x14ac:dyDescent="0.25">
      <c r="A70" s="61" t="s">
        <v>540</v>
      </c>
      <c r="B70" s="57">
        <v>10000000</v>
      </c>
      <c r="C70" s="57" t="s">
        <v>541</v>
      </c>
      <c r="D70" s="108" t="e">
        <f>B71*D69</f>
        <v>#REF!</v>
      </c>
    </row>
    <row r="71" spans="1:8" ht="18" hidden="1" customHeight="1" x14ac:dyDescent="0.25">
      <c r="A71" s="61" t="s">
        <v>542</v>
      </c>
      <c r="B71" s="102" t="e">
        <f>IF(B69&lt;=B70, (B69), (B70))</f>
        <v>#REF!</v>
      </c>
      <c r="C71" s="57" t="s">
        <v>552</v>
      </c>
      <c r="D71" s="104" t="e">
        <f>#REF!</f>
        <v>#REF!</v>
      </c>
    </row>
    <row r="72" spans="1:8" ht="18" hidden="1" customHeight="1" thickBot="1" x14ac:dyDescent="0.3">
      <c r="A72" s="63"/>
      <c r="B72" s="77"/>
      <c r="C72" s="77" t="s">
        <v>553</v>
      </c>
      <c r="D72" s="106" t="e">
        <f>IF(D71&lt;=B71, (D71), (B71))</f>
        <v>#REF!</v>
      </c>
    </row>
    <row r="73" spans="1:8" ht="18" hidden="1" customHeight="1" thickBot="1" x14ac:dyDescent="0.3">
      <c r="D73" s="98"/>
    </row>
    <row r="74" spans="1:8" ht="18" hidden="1" customHeight="1" thickBot="1" x14ac:dyDescent="0.3">
      <c r="A74" s="496" t="s">
        <v>544</v>
      </c>
      <c r="B74" s="497"/>
      <c r="C74" s="498"/>
      <c r="D74" s="82" t="e">
        <f>IF(D77&gt;=D79, (D77), (D79))</f>
        <v>#REF!</v>
      </c>
    </row>
    <row r="75" spans="1:8" ht="18" hidden="1" customHeight="1" x14ac:dyDescent="0.25">
      <c r="A75" s="520" t="s">
        <v>545</v>
      </c>
      <c r="B75" s="483">
        <v>10</v>
      </c>
      <c r="C75" s="59" t="s">
        <v>548</v>
      </c>
      <c r="D75" s="60">
        <v>12</v>
      </c>
    </row>
    <row r="76" spans="1:8" ht="18" hidden="1" customHeight="1" x14ac:dyDescent="0.25">
      <c r="A76" s="521"/>
      <c r="B76" s="489"/>
      <c r="C76" s="57" t="s">
        <v>549</v>
      </c>
      <c r="D76" s="62">
        <v>7500</v>
      </c>
    </row>
    <row r="77" spans="1:8" ht="18" hidden="1" customHeight="1" x14ac:dyDescent="0.25">
      <c r="A77" s="61" t="s">
        <v>546</v>
      </c>
      <c r="B77" s="99" t="e">
        <f>#REF!</f>
        <v>#REF!</v>
      </c>
      <c r="C77" s="100" t="s">
        <v>550</v>
      </c>
      <c r="D77" s="103" t="e">
        <f>B78*D75*D76</f>
        <v>#REF!</v>
      </c>
    </row>
    <row r="78" spans="1:8" ht="18" hidden="1" customHeight="1" x14ac:dyDescent="0.25">
      <c r="A78" s="61" t="s">
        <v>547</v>
      </c>
      <c r="B78" s="101" t="e">
        <f>IF(B77&gt;0, (IF(B77&lt;=B75, (B77), (B75))), (0))</f>
        <v>#REF!</v>
      </c>
      <c r="C78" s="100" t="s">
        <v>554</v>
      </c>
      <c r="D78" s="104" t="e">
        <f>#REF!</f>
        <v>#REF!</v>
      </c>
    </row>
    <row r="79" spans="1:8" ht="18" hidden="1" customHeight="1" thickBot="1" x14ac:dyDescent="0.3">
      <c r="A79" s="63"/>
      <c r="B79" s="77"/>
      <c r="C79" s="105" t="s">
        <v>551</v>
      </c>
      <c r="D79" s="106" t="e">
        <f>IF(B78&gt;0, (D78), (0))</f>
        <v>#REF!</v>
      </c>
    </row>
    <row r="80" spans="1:8" ht="18" hidden="1" customHeight="1" x14ac:dyDescent="0.25"/>
    <row r="81" ht="18" hidden="1" customHeight="1" x14ac:dyDescent="0.25"/>
    <row r="82" ht="18" hidden="1" customHeight="1" x14ac:dyDescent="0.25"/>
    <row r="83" ht="18" hidden="1" customHeight="1" x14ac:dyDescent="0.25"/>
    <row r="84" ht="18" hidden="1" customHeight="1" x14ac:dyDescent="0.25"/>
    <row r="85" ht="18" hidden="1" customHeight="1" x14ac:dyDescent="0.25"/>
    <row r="86" ht="18" hidden="1" customHeight="1" x14ac:dyDescent="0.25"/>
    <row r="87" ht="18" hidden="1" customHeight="1" x14ac:dyDescent="0.25"/>
    <row r="88" ht="18" hidden="1" customHeight="1" x14ac:dyDescent="0.25"/>
    <row r="89" ht="18" hidden="1" customHeight="1" x14ac:dyDescent="0.25"/>
    <row r="90" ht="18" hidden="1" customHeight="1" x14ac:dyDescent="0.25"/>
    <row r="91" ht="18" hidden="1" customHeight="1" x14ac:dyDescent="0.25"/>
    <row r="92" ht="18" hidden="1" customHeight="1" x14ac:dyDescent="0.25"/>
    <row r="93" ht="18" hidden="1" customHeight="1" x14ac:dyDescent="0.25"/>
    <row r="94" ht="18" hidden="1" customHeight="1" x14ac:dyDescent="0.25"/>
    <row r="95" ht="18" hidden="1" customHeight="1" x14ac:dyDescent="0.25"/>
    <row r="96" ht="18" hidden="1" customHeight="1" x14ac:dyDescent="0.25"/>
    <row r="97" ht="18" hidden="1" customHeight="1" x14ac:dyDescent="0.25"/>
    <row r="98" ht="18" hidden="1" customHeight="1" x14ac:dyDescent="0.25"/>
    <row r="99" ht="18" hidden="1" customHeight="1" x14ac:dyDescent="0.25"/>
    <row r="100" ht="18" hidden="1" customHeight="1" x14ac:dyDescent="0.25"/>
    <row r="101" ht="18" customHeight="1" x14ac:dyDescent="0.25"/>
    <row r="102" ht="18" hidden="1" customHeight="1" x14ac:dyDescent="0.25"/>
    <row r="103" ht="18" hidden="1" customHeight="1" x14ac:dyDescent="0.25"/>
    <row r="104" ht="18" hidden="1" customHeight="1" x14ac:dyDescent="0.25"/>
    <row r="105" ht="18" hidden="1" customHeight="1" x14ac:dyDescent="0.25"/>
    <row r="106" ht="18" hidden="1" customHeight="1" x14ac:dyDescent="0.25"/>
    <row r="107" ht="18" hidden="1" customHeight="1" x14ac:dyDescent="0.25"/>
    <row r="108" ht="18" hidden="1" customHeight="1" x14ac:dyDescent="0.25"/>
    <row r="109" ht="18" hidden="1" customHeight="1" x14ac:dyDescent="0.25"/>
    <row r="110" ht="18" hidden="1" customHeight="1" x14ac:dyDescent="0.25"/>
    <row r="111" ht="18" hidden="1" customHeight="1" x14ac:dyDescent="0.25"/>
    <row r="112" ht="18" hidden="1" customHeight="1" x14ac:dyDescent="0.25"/>
    <row r="113" ht="18" hidden="1" customHeight="1" x14ac:dyDescent="0.25"/>
    <row r="114" ht="18" hidden="1" customHeight="1" x14ac:dyDescent="0.25"/>
    <row r="115" ht="18" hidden="1" customHeight="1" x14ac:dyDescent="0.25"/>
    <row r="116" ht="18" hidden="1" customHeight="1" x14ac:dyDescent="0.25"/>
    <row r="117" ht="18" hidden="1" customHeight="1" x14ac:dyDescent="0.25"/>
    <row r="118" ht="18" hidden="1" customHeight="1" x14ac:dyDescent="0.25"/>
    <row r="119" ht="18" hidden="1" customHeight="1" x14ac:dyDescent="0.25"/>
    <row r="120" ht="18" hidden="1" customHeight="1" x14ac:dyDescent="0.25"/>
    <row r="121" ht="18" hidden="1" customHeight="1" x14ac:dyDescent="0.25"/>
    <row r="122" ht="18" hidden="1" customHeight="1" x14ac:dyDescent="0.25"/>
    <row r="123" ht="18" hidden="1" customHeight="1" x14ac:dyDescent="0.25"/>
    <row r="124" ht="18" hidden="1" customHeight="1" x14ac:dyDescent="0.25"/>
    <row r="125" ht="18" hidden="1" customHeight="1" x14ac:dyDescent="0.25"/>
    <row r="126" ht="18" hidden="1" customHeight="1" x14ac:dyDescent="0.25"/>
    <row r="127" ht="18" hidden="1" customHeight="1" x14ac:dyDescent="0.25"/>
    <row r="128" ht="18" hidden="1" customHeight="1" x14ac:dyDescent="0.25"/>
    <row r="129" ht="18" hidden="1" customHeight="1" x14ac:dyDescent="0.25"/>
    <row r="130" ht="18" hidden="1" customHeight="1" x14ac:dyDescent="0.25"/>
    <row r="131" ht="18" hidden="1" customHeight="1" x14ac:dyDescent="0.25"/>
    <row r="132" ht="18" hidden="1" customHeight="1" x14ac:dyDescent="0.25"/>
    <row r="133" ht="18" hidden="1" customHeight="1" x14ac:dyDescent="0.25"/>
    <row r="134" ht="18" hidden="1" customHeight="1" x14ac:dyDescent="0.25"/>
    <row r="135" ht="18" hidden="1" customHeight="1" x14ac:dyDescent="0.25"/>
    <row r="136" ht="18" hidden="1" customHeight="1" x14ac:dyDescent="0.25"/>
    <row r="137" ht="18" hidden="1" customHeight="1" x14ac:dyDescent="0.25"/>
    <row r="138" ht="18" hidden="1" customHeight="1" x14ac:dyDescent="0.25"/>
    <row r="139" ht="18" hidden="1" customHeight="1" x14ac:dyDescent="0.25"/>
    <row r="140" ht="18" hidden="1" customHeight="1" x14ac:dyDescent="0.25"/>
    <row r="141" ht="18.75" hidden="1" customHeight="1" x14ac:dyDescent="0.25"/>
    <row r="142" ht="18.75" hidden="1" customHeight="1" x14ac:dyDescent="0.25"/>
    <row r="143" ht="18.75" hidden="1" customHeight="1" x14ac:dyDescent="0.25"/>
    <row r="144" ht="18.75" hidden="1" customHeight="1" x14ac:dyDescent="0.25"/>
    <row r="145" spans="1:8" ht="18.75" hidden="1" customHeight="1" x14ac:dyDescent="0.25"/>
    <row r="146" spans="1:8" ht="18.75" hidden="1" customHeight="1" x14ac:dyDescent="0.25"/>
    <row r="147" spans="1:8" ht="18.75" hidden="1" customHeight="1" x14ac:dyDescent="0.25"/>
    <row r="148" spans="1:8" ht="18.75" hidden="1" customHeight="1" x14ac:dyDescent="0.25"/>
    <row r="149" spans="1:8" ht="18.75" hidden="1" customHeight="1" x14ac:dyDescent="0.25"/>
    <row r="150" spans="1:8" ht="18" customHeight="1" thickBot="1" x14ac:dyDescent="0.3"/>
    <row r="151" spans="1:8" ht="18" customHeight="1" thickBot="1" x14ac:dyDescent="0.3">
      <c r="A151" s="480" t="s">
        <v>555</v>
      </c>
      <c r="B151" s="481"/>
      <c r="C151" s="481"/>
      <c r="D151" s="481"/>
      <c r="E151" s="481"/>
      <c r="F151" s="481"/>
      <c r="G151" s="481"/>
      <c r="H151" s="482"/>
    </row>
    <row r="152" spans="1:8" ht="18" customHeight="1" thickBot="1" x14ac:dyDescent="0.3"/>
    <row r="153" spans="1:8" ht="18" customHeight="1" thickBot="1" x14ac:dyDescent="0.3">
      <c r="A153" s="501" t="s">
        <v>342</v>
      </c>
      <c r="B153" s="502"/>
      <c r="C153" s="503"/>
      <c r="D153" s="239">
        <f>D154-D157</f>
        <v>10000</v>
      </c>
      <c r="E153" s="501" t="s">
        <v>336</v>
      </c>
      <c r="F153" s="502"/>
      <c r="G153" s="503"/>
      <c r="H153" s="116"/>
    </row>
    <row r="154" spans="1:8" ht="18" customHeight="1" thickBot="1" x14ac:dyDescent="0.3">
      <c r="A154" s="504" t="s">
        <v>441</v>
      </c>
      <c r="B154" s="455"/>
      <c r="C154" s="59" t="s">
        <v>343</v>
      </c>
      <c r="D154" s="124">
        <f>Computation!H53</f>
        <v>15000</v>
      </c>
      <c r="E154" s="58" t="s">
        <v>560</v>
      </c>
      <c r="F154" s="107">
        <f>Computation!H55</f>
        <v>50000</v>
      </c>
      <c r="G154" s="120" t="s">
        <v>564</v>
      </c>
      <c r="H154" s="240">
        <f>IF(F154&gt;H156, (F154), (0))</f>
        <v>0</v>
      </c>
    </row>
    <row r="155" spans="1:8" ht="18" customHeight="1" thickBot="1" x14ac:dyDescent="0.3">
      <c r="A155" s="61" t="s">
        <v>556</v>
      </c>
      <c r="B155" s="57">
        <v>15000</v>
      </c>
      <c r="C155" s="57" t="s">
        <v>558</v>
      </c>
      <c r="D155" s="125">
        <f>D154*B156</f>
        <v>5000</v>
      </c>
      <c r="E155" s="61" t="s">
        <v>561</v>
      </c>
      <c r="F155" s="117">
        <f>Computation!H56</f>
        <v>60000</v>
      </c>
      <c r="G155" s="119" t="s">
        <v>564</v>
      </c>
      <c r="H155" s="240">
        <f>IF(F157&gt;H156, (F157), (0))</f>
        <v>55000</v>
      </c>
    </row>
    <row r="156" spans="1:8" ht="18" customHeight="1" x14ac:dyDescent="0.25">
      <c r="A156" s="61" t="s">
        <v>557</v>
      </c>
      <c r="B156" s="118">
        <f>A157/B157</f>
        <v>0.33333333333333331</v>
      </c>
      <c r="C156" s="57" t="s">
        <v>559</v>
      </c>
      <c r="D156" s="125">
        <f>ROUND(D155, 0)</f>
        <v>5000</v>
      </c>
      <c r="E156" s="61" t="s">
        <v>562</v>
      </c>
      <c r="F156" s="117">
        <f>Computation!H57</f>
        <v>5000</v>
      </c>
      <c r="G156" s="57" t="s">
        <v>181</v>
      </c>
      <c r="H156" s="121">
        <v>50000</v>
      </c>
    </row>
    <row r="157" spans="1:8" ht="18" customHeight="1" thickBot="1" x14ac:dyDescent="0.3">
      <c r="A157" s="63">
        <v>1</v>
      </c>
      <c r="B157" s="77">
        <v>3</v>
      </c>
      <c r="C157" s="77" t="s">
        <v>441</v>
      </c>
      <c r="D157" s="126">
        <f>IF(D154&gt;0, (IF(D156&lt;=B155, (D156), (B155))), (0))</f>
        <v>5000</v>
      </c>
      <c r="E157" s="63" t="s">
        <v>563</v>
      </c>
      <c r="F157" s="122">
        <f>IF(F155&gt;=F156, (F155-F156), (0))</f>
        <v>55000</v>
      </c>
      <c r="G157" s="77"/>
      <c r="H157" s="123"/>
    </row>
    <row r="158" spans="1:8" ht="18" hidden="1" customHeight="1" x14ac:dyDescent="0.25"/>
    <row r="159" spans="1:8" ht="18" hidden="1" customHeight="1" x14ac:dyDescent="0.25"/>
    <row r="160" spans="1:8" ht="18" hidden="1" customHeight="1" x14ac:dyDescent="0.25"/>
    <row r="161" spans="1:8" ht="18" hidden="1" customHeight="1" x14ac:dyDescent="0.25"/>
    <row r="162" spans="1:8" ht="18" hidden="1" customHeight="1" x14ac:dyDescent="0.25"/>
    <row r="163" spans="1:8" ht="18" hidden="1" customHeight="1" x14ac:dyDescent="0.25"/>
    <row r="164" spans="1:8" ht="18" hidden="1" customHeight="1" x14ac:dyDescent="0.25"/>
    <row r="165" spans="1:8" ht="18" hidden="1" customHeight="1" x14ac:dyDescent="0.25"/>
    <row r="166" spans="1:8" ht="18" hidden="1" customHeight="1" x14ac:dyDescent="0.25"/>
    <row r="167" spans="1:8" ht="18" hidden="1" customHeight="1" x14ac:dyDescent="0.25"/>
    <row r="168" spans="1:8" ht="18" hidden="1" customHeight="1" x14ac:dyDescent="0.25"/>
    <row r="169" spans="1:8" ht="18" hidden="1" customHeight="1" x14ac:dyDescent="0.25"/>
    <row r="170" spans="1:8" ht="18" customHeight="1" thickBot="1" x14ac:dyDescent="0.3"/>
    <row r="171" spans="1:8" s="114" customFormat="1" ht="24" customHeight="1" thickBot="1" x14ac:dyDescent="0.3">
      <c r="A171" s="480" t="s">
        <v>77</v>
      </c>
      <c r="B171" s="481"/>
      <c r="C171" s="481"/>
      <c r="D171" s="481"/>
      <c r="E171" s="481"/>
      <c r="F171" s="481"/>
      <c r="G171" s="481"/>
      <c r="H171" s="482"/>
    </row>
    <row r="172" spans="1:8" ht="18" customHeight="1" thickBot="1" x14ac:dyDescent="0.3"/>
    <row r="173" spans="1:8" ht="18" customHeight="1" thickBot="1" x14ac:dyDescent="0.3">
      <c r="A173" s="501" t="s">
        <v>579</v>
      </c>
      <c r="B173" s="502"/>
      <c r="C173" s="503"/>
      <c r="D173" s="239">
        <f>IF(B174&lt;=D174, (B174), (D174))</f>
        <v>20000</v>
      </c>
      <c r="E173" s="501" t="s">
        <v>580</v>
      </c>
      <c r="F173" s="502"/>
      <c r="G173" s="503"/>
      <c r="H173" s="116">
        <f>IF(H177=H179, (IF(F174&lt;=H174, (F174), (H174))), (0))</f>
        <v>30000</v>
      </c>
    </row>
    <row r="174" spans="1:8" ht="18" customHeight="1" thickBot="1" x14ac:dyDescent="0.3">
      <c r="A174" s="127" t="s">
        <v>565</v>
      </c>
      <c r="B174" s="128">
        <f>Computation!H79</f>
        <v>20000</v>
      </c>
      <c r="C174" s="129" t="s">
        <v>156</v>
      </c>
      <c r="D174" s="130">
        <v>50000</v>
      </c>
      <c r="E174" s="127" t="s">
        <v>566</v>
      </c>
      <c r="F174" s="128">
        <f>Computation!G19</f>
        <v>50000</v>
      </c>
      <c r="G174" s="129" t="s">
        <v>280</v>
      </c>
      <c r="H174" s="139">
        <f>D181</f>
        <v>30000</v>
      </c>
    </row>
    <row r="175" spans="1:8" ht="18" customHeight="1" thickBot="1" x14ac:dyDescent="0.3"/>
    <row r="176" spans="1:8" ht="18" customHeight="1" thickBot="1" x14ac:dyDescent="0.3">
      <c r="A176" s="450" t="s">
        <v>581</v>
      </c>
      <c r="B176" s="451"/>
      <c r="C176" s="451"/>
      <c r="D176" s="451"/>
      <c r="E176" s="451"/>
      <c r="F176" s="451"/>
      <c r="G176" s="452"/>
      <c r="H176" s="115">
        <f>IF(H177=H179, (F181), (IF(H177=H180, (H181), (0))))</f>
        <v>20000</v>
      </c>
    </row>
    <row r="177" spans="1:10" ht="18" customHeight="1" x14ac:dyDescent="0.25">
      <c r="A177" s="458" t="s">
        <v>567</v>
      </c>
      <c r="B177" s="459"/>
      <c r="C177" s="459"/>
      <c r="D177" s="107">
        <f>Computation!H78</f>
        <v>40000</v>
      </c>
      <c r="E177" s="59" t="s">
        <v>520</v>
      </c>
      <c r="F177" s="107">
        <f>C13</f>
        <v>300000</v>
      </c>
      <c r="G177" s="59" t="s">
        <v>571</v>
      </c>
      <c r="H177" s="87" t="str">
        <f>Computation!F77</f>
        <v>Employee</v>
      </c>
    </row>
    <row r="178" spans="1:10" ht="18" customHeight="1" x14ac:dyDescent="0.25">
      <c r="A178" s="460" t="s">
        <v>568</v>
      </c>
      <c r="B178" s="461"/>
      <c r="C178" s="461"/>
      <c r="D178" s="117">
        <f>D173</f>
        <v>20000</v>
      </c>
      <c r="E178" s="499" t="s">
        <v>658</v>
      </c>
      <c r="F178" s="500"/>
      <c r="G178" s="231">
        <f>Computation!O77</f>
        <v>0</v>
      </c>
      <c r="H178" s="62" t="s">
        <v>570</v>
      </c>
    </row>
    <row r="179" spans="1:10" ht="18" customHeight="1" x14ac:dyDescent="0.25">
      <c r="A179" s="460" t="s">
        <v>569</v>
      </c>
      <c r="B179" s="461"/>
      <c r="C179" s="461"/>
      <c r="D179" s="131">
        <f>IF(D177&gt;=D178, (D177-D178), (0))</f>
        <v>20000</v>
      </c>
      <c r="E179" s="461" t="s">
        <v>303</v>
      </c>
      <c r="F179" s="461"/>
      <c r="G179" s="117">
        <f>Computation!H61</f>
        <v>750000</v>
      </c>
      <c r="H179" s="62" t="s">
        <v>279</v>
      </c>
    </row>
    <row r="180" spans="1:10" ht="18" customHeight="1" x14ac:dyDescent="0.25">
      <c r="A180" s="460" t="s">
        <v>158</v>
      </c>
      <c r="B180" s="461"/>
      <c r="C180" s="57">
        <v>0.1</v>
      </c>
      <c r="D180" s="131">
        <f>G180*C180</f>
        <v>75000</v>
      </c>
      <c r="E180" s="461" t="s">
        <v>303</v>
      </c>
      <c r="F180" s="461"/>
      <c r="G180" s="118">
        <f>IF(G179&gt;=0, (G179), (0))</f>
        <v>750000</v>
      </c>
      <c r="H180" s="62" t="s">
        <v>157</v>
      </c>
    </row>
    <row r="181" spans="1:10" ht="18" customHeight="1" thickBot="1" x14ac:dyDescent="0.3">
      <c r="A181" s="466" t="s">
        <v>280</v>
      </c>
      <c r="B181" s="467"/>
      <c r="C181" s="205">
        <f>IF(F177&gt;=G178, (F177), (G178))</f>
        <v>300000</v>
      </c>
      <c r="D181" s="132">
        <f>C181*C180</f>
        <v>30000</v>
      </c>
      <c r="E181" s="137" t="s">
        <v>279</v>
      </c>
      <c r="F181" s="132">
        <f>IF(D179&lt;=D181, (D179), (D181))</f>
        <v>20000</v>
      </c>
      <c r="G181" s="137" t="s">
        <v>157</v>
      </c>
      <c r="H181" s="138">
        <f>IF(D179&lt;=D180, (D179), (D180))</f>
        <v>20000</v>
      </c>
    </row>
    <row r="182" spans="1:10" ht="18" customHeight="1" thickBot="1" x14ac:dyDescent="0.3"/>
    <row r="183" spans="1:10" ht="18" customHeight="1" thickBot="1" x14ac:dyDescent="0.3">
      <c r="A183" s="493" t="s">
        <v>574</v>
      </c>
      <c r="B183" s="494"/>
      <c r="C183" s="495"/>
      <c r="D183" s="151">
        <f>IF(B184&lt;=D184, (IF(D185&lt;=D186, (D185), (D186))), (0))</f>
        <v>10000</v>
      </c>
      <c r="E183" s="493" t="s">
        <v>165</v>
      </c>
      <c r="F183" s="494"/>
      <c r="G183" s="495"/>
      <c r="H183" s="113">
        <f>IF(F184=E185, (IF(H184&lt;=F185, (H184), (F185))), (IF(F184=E186, (IF(H184&lt;=F186, (H184), (F186))), (0))))</f>
        <v>125000</v>
      </c>
    </row>
    <row r="184" spans="1:10" ht="18" customHeight="1" x14ac:dyDescent="0.25">
      <c r="A184" s="58" t="s">
        <v>303</v>
      </c>
      <c r="B184" s="107">
        <f>Computation!H61</f>
        <v>750000</v>
      </c>
      <c r="C184" s="59" t="s">
        <v>575</v>
      </c>
      <c r="D184" s="120">
        <v>1200000</v>
      </c>
      <c r="E184" s="152" t="s">
        <v>42</v>
      </c>
      <c r="F184" s="150" t="str">
        <f>Computation!F88</f>
        <v>Severe</v>
      </c>
      <c r="G184" s="96" t="s">
        <v>583</v>
      </c>
      <c r="H184" s="153">
        <f>Computation!H87</f>
        <v>150000</v>
      </c>
    </row>
    <row r="185" spans="1:10" ht="18" customHeight="1" x14ac:dyDescent="0.25">
      <c r="A185" s="61" t="s">
        <v>576</v>
      </c>
      <c r="B185" s="117">
        <f>Computation!H81</f>
        <v>20000</v>
      </c>
      <c r="C185" s="57" t="s">
        <v>578</v>
      </c>
      <c r="D185" s="119">
        <v>25000</v>
      </c>
      <c r="E185" s="146" t="s">
        <v>43</v>
      </c>
      <c r="F185" s="57">
        <v>75000</v>
      </c>
      <c r="G185" s="57"/>
      <c r="H185" s="62"/>
    </row>
    <row r="186" spans="1:10" ht="18" customHeight="1" thickBot="1" x14ac:dyDescent="0.3">
      <c r="A186" s="453" t="s">
        <v>577</v>
      </c>
      <c r="B186" s="454"/>
      <c r="C186" s="77">
        <v>0.5</v>
      </c>
      <c r="D186" s="126">
        <f>B185*C186</f>
        <v>10000</v>
      </c>
      <c r="E186" s="154" t="s">
        <v>44</v>
      </c>
      <c r="F186" s="77">
        <v>125000</v>
      </c>
      <c r="G186" s="77"/>
      <c r="H186" s="123"/>
    </row>
    <row r="187" spans="1:10" ht="18" customHeight="1" thickBot="1" x14ac:dyDescent="0.3"/>
    <row r="188" spans="1:10" ht="18" customHeight="1" thickBot="1" x14ac:dyDescent="0.3">
      <c r="A188" s="496" t="s">
        <v>582</v>
      </c>
      <c r="B188" s="497"/>
      <c r="C188" s="497"/>
      <c r="D188" s="497"/>
      <c r="E188" s="497"/>
      <c r="F188" s="497"/>
      <c r="G188" s="497"/>
      <c r="H188" s="498"/>
    </row>
    <row r="189" spans="1:10" ht="18" customHeight="1" x14ac:dyDescent="0.25">
      <c r="A189" s="142" t="s">
        <v>359</v>
      </c>
      <c r="B189" s="107">
        <f>Computation!H83</f>
        <v>30000</v>
      </c>
      <c r="C189" s="143">
        <f>IF(G189&lt;F190, (IF(B189&lt;=E190, (B189), (E190))), (IF(B189&lt;=E189, (B189), (E189))))</f>
        <v>25000</v>
      </c>
      <c r="D189" s="144" t="s">
        <v>20</v>
      </c>
      <c r="E189" s="59">
        <v>30000</v>
      </c>
      <c r="F189" s="59" t="s">
        <v>5</v>
      </c>
      <c r="G189" s="145">
        <f>G2</f>
        <v>28</v>
      </c>
      <c r="H189" s="60"/>
    </row>
    <row r="190" spans="1:10" ht="18" customHeight="1" x14ac:dyDescent="0.25">
      <c r="A190" s="146" t="s">
        <v>34</v>
      </c>
      <c r="B190" s="117">
        <f>Computation!H84</f>
        <v>0</v>
      </c>
      <c r="C190" s="141">
        <f>IF(G191=D190, (IF(B190&lt;=E190, (B190), (E190))), (IF(G191=D189, (IF(B190&lt;=E189, (B190), (E189))), (0))))</f>
        <v>0</v>
      </c>
      <c r="D190" s="140" t="s">
        <v>19</v>
      </c>
      <c r="E190" s="57">
        <v>25000</v>
      </c>
      <c r="F190" s="57">
        <v>60</v>
      </c>
      <c r="G190" s="57">
        <v>80</v>
      </c>
      <c r="H190" s="62"/>
      <c r="J190" s="2"/>
    </row>
    <row r="191" spans="1:10" ht="18" customHeight="1" thickBot="1" x14ac:dyDescent="0.3">
      <c r="A191" s="63" t="s">
        <v>293</v>
      </c>
      <c r="B191" s="97">
        <f>Computation!H85</f>
        <v>40000</v>
      </c>
      <c r="C191" s="147">
        <f>IF(H191=A189, (IF(C189=0, (IF(G189&gt;=G190, (IF(B191&lt;=E191, (B191), (E191))), (0))), (0))), (IF(H191=A190, (IF(C190=0, (IF(B191&lt;=E191, (B191), (E191))), (0))), (0))))</f>
        <v>30000</v>
      </c>
      <c r="D191" s="77" t="s">
        <v>292</v>
      </c>
      <c r="E191" s="77">
        <v>30000</v>
      </c>
      <c r="F191" s="77" t="s">
        <v>571</v>
      </c>
      <c r="G191" s="148" t="str">
        <f>Computation!F84</f>
        <v>Senior Citizen</v>
      </c>
      <c r="H191" s="149" t="str">
        <f>Computation!F85</f>
        <v>Parents</v>
      </c>
      <c r="J191" s="2"/>
    </row>
    <row r="192" spans="1:10" ht="18" customHeight="1" thickBot="1" x14ac:dyDescent="0.3">
      <c r="J192" s="2"/>
    </row>
    <row r="193" spans="1:10" ht="18" customHeight="1" thickBot="1" x14ac:dyDescent="0.3">
      <c r="A193" s="493" t="s">
        <v>45</v>
      </c>
      <c r="B193" s="494"/>
      <c r="C193" s="495"/>
      <c r="D193" s="113">
        <f>IF(B194&lt;A195, (IF(B196&lt;=D194, (B196), (D194))), (IF(B194&gt;=B195, (IF(B196&lt;=D196, (B196), (D196))), (IF(B196&lt;=D195, (B196), (D195))))))</f>
        <v>40000</v>
      </c>
      <c r="E193" s="493" t="s">
        <v>225</v>
      </c>
      <c r="F193" s="494"/>
      <c r="G193" s="495"/>
      <c r="H193" s="113">
        <f>IF(F196=G194, (G195), (IF(F196=H194, (H195), (F195))))</f>
        <v>125000</v>
      </c>
      <c r="J193" s="2"/>
    </row>
    <row r="194" spans="1:10" ht="18" customHeight="1" x14ac:dyDescent="0.25">
      <c r="A194" s="152" t="s">
        <v>5</v>
      </c>
      <c r="B194" s="150">
        <f>G2</f>
        <v>28</v>
      </c>
      <c r="C194" s="96" t="s">
        <v>38</v>
      </c>
      <c r="D194" s="157">
        <v>40000</v>
      </c>
      <c r="E194" s="58" t="s">
        <v>42</v>
      </c>
      <c r="F194" s="59" t="s">
        <v>594</v>
      </c>
      <c r="G194" s="59" t="s">
        <v>43</v>
      </c>
      <c r="H194" s="60" t="s">
        <v>44</v>
      </c>
      <c r="J194" s="2"/>
    </row>
    <row r="195" spans="1:10" ht="18" customHeight="1" x14ac:dyDescent="0.25">
      <c r="A195" s="61">
        <v>60</v>
      </c>
      <c r="B195" s="57">
        <v>80</v>
      </c>
      <c r="C195" s="57" t="s">
        <v>585</v>
      </c>
      <c r="D195" s="119">
        <v>60000</v>
      </c>
      <c r="E195" s="61" t="s">
        <v>172</v>
      </c>
      <c r="F195" s="57">
        <v>0</v>
      </c>
      <c r="G195" s="57">
        <v>75000</v>
      </c>
      <c r="H195" s="62">
        <v>125000</v>
      </c>
      <c r="J195" s="2"/>
    </row>
    <row r="196" spans="1:10" ht="18" customHeight="1" thickBot="1" x14ac:dyDescent="0.3">
      <c r="A196" s="63" t="s">
        <v>360</v>
      </c>
      <c r="B196" s="97">
        <f>Computation!H89</f>
        <v>50000</v>
      </c>
      <c r="C196" s="77" t="s">
        <v>584</v>
      </c>
      <c r="D196" s="158">
        <v>80000</v>
      </c>
      <c r="E196" s="63" t="s">
        <v>42</v>
      </c>
      <c r="F196" s="148" t="str">
        <f>Computation!F94</f>
        <v>Severe</v>
      </c>
      <c r="G196" s="77"/>
      <c r="H196" s="123"/>
      <c r="J196" s="2"/>
    </row>
    <row r="197" spans="1:10" ht="18" customHeight="1" thickBot="1" x14ac:dyDescent="0.3">
      <c r="J197" s="2"/>
    </row>
    <row r="198" spans="1:10" ht="18" customHeight="1" thickBot="1" x14ac:dyDescent="0.3">
      <c r="A198" s="450" t="s">
        <v>223</v>
      </c>
      <c r="B198" s="451"/>
      <c r="C198" s="451"/>
      <c r="D198" s="451"/>
      <c r="E198" s="451"/>
      <c r="F198" s="451"/>
      <c r="G198" s="451"/>
      <c r="H198" s="113">
        <f>IF(D202=0, (IF(H202&lt;=H201, (H202), (H201))), (0))</f>
        <v>24000</v>
      </c>
      <c r="J198" s="2"/>
    </row>
    <row r="199" spans="1:10" ht="18" customHeight="1" x14ac:dyDescent="0.25">
      <c r="A199" s="458" t="s">
        <v>303</v>
      </c>
      <c r="B199" s="459"/>
      <c r="C199" s="459"/>
      <c r="D199" s="107">
        <f>Computation!H61</f>
        <v>750000</v>
      </c>
      <c r="E199" s="459" t="s">
        <v>589</v>
      </c>
      <c r="F199" s="459"/>
      <c r="G199" s="459"/>
      <c r="H199" s="60">
        <v>24000</v>
      </c>
      <c r="J199" s="2"/>
    </row>
    <row r="200" spans="1:10" ht="18" customHeight="1" x14ac:dyDescent="0.25">
      <c r="A200" s="460" t="s">
        <v>586</v>
      </c>
      <c r="B200" s="461"/>
      <c r="C200" s="57">
        <v>0.1</v>
      </c>
      <c r="D200" s="118">
        <f>IF(D199&gt;=0, (D199*C200), (0))</f>
        <v>75000</v>
      </c>
      <c r="E200" s="461" t="s">
        <v>46</v>
      </c>
      <c r="F200" s="461"/>
      <c r="G200" s="57">
        <v>0.25</v>
      </c>
      <c r="H200" s="155">
        <f>IF(D199&gt;=0, (D199*G200), (0))</f>
        <v>187500</v>
      </c>
    </row>
    <row r="201" spans="1:10" ht="18" customHeight="1" x14ac:dyDescent="0.25">
      <c r="A201" s="460" t="s">
        <v>48</v>
      </c>
      <c r="B201" s="461"/>
      <c r="C201" s="461"/>
      <c r="D201" s="117">
        <f>Computation!H92</f>
        <v>170000</v>
      </c>
      <c r="E201" s="461" t="s">
        <v>590</v>
      </c>
      <c r="F201" s="461"/>
      <c r="G201" s="461"/>
      <c r="H201" s="156">
        <f>IF(D201&gt;=D200, (D201-D200), (0))</f>
        <v>95000</v>
      </c>
    </row>
    <row r="202" spans="1:10" ht="18" customHeight="1" thickBot="1" x14ac:dyDescent="0.3">
      <c r="A202" s="453" t="s">
        <v>588</v>
      </c>
      <c r="B202" s="454"/>
      <c r="C202" s="454"/>
      <c r="D202" s="97">
        <f>H15</f>
        <v>0</v>
      </c>
      <c r="E202" s="454" t="s">
        <v>591</v>
      </c>
      <c r="F202" s="454"/>
      <c r="G202" s="454"/>
      <c r="H202" s="133">
        <f>IF(H199&lt;=H200, (H199), (H200))</f>
        <v>24000</v>
      </c>
    </row>
    <row r="203" spans="1:10" ht="18" customHeight="1" thickBot="1" x14ac:dyDescent="0.3"/>
    <row r="204" spans="1:10" ht="18" customHeight="1" thickBot="1" x14ac:dyDescent="0.3">
      <c r="A204" s="493" t="s">
        <v>592</v>
      </c>
      <c r="B204" s="494"/>
      <c r="C204" s="495"/>
      <c r="D204" s="113">
        <f>IF(B205&lt;=D205, (B205), (D205))</f>
        <v>10000</v>
      </c>
      <c r="E204" s="450" t="s">
        <v>600</v>
      </c>
      <c r="F204" s="451"/>
      <c r="G204" s="452"/>
      <c r="H204" s="180">
        <f>IF(F205&gt;=0, (IF(F205&gt;=H205, (H205), (F205))), (0))</f>
        <v>472000</v>
      </c>
    </row>
    <row r="205" spans="1:10" ht="18" customHeight="1" thickBot="1" x14ac:dyDescent="0.3">
      <c r="A205" s="127" t="s">
        <v>593</v>
      </c>
      <c r="B205" s="128">
        <f>Computation!H93</f>
        <v>15000</v>
      </c>
      <c r="C205" s="129" t="s">
        <v>156</v>
      </c>
      <c r="D205" s="130">
        <v>10000</v>
      </c>
      <c r="E205" s="127" t="s">
        <v>303</v>
      </c>
      <c r="F205" s="128">
        <f>Computation!H61</f>
        <v>750000</v>
      </c>
      <c r="G205" s="129" t="s">
        <v>601</v>
      </c>
      <c r="H205" s="160">
        <f>SUM(Computation!I65,Computation!I79:I82)</f>
        <v>472000</v>
      </c>
    </row>
    <row r="206" spans="1:10" ht="18.75" hidden="1" customHeight="1" x14ac:dyDescent="0.25"/>
    <row r="207" spans="1:10" ht="18.75" hidden="1" customHeight="1" x14ac:dyDescent="0.25"/>
    <row r="208" spans="1:10" ht="18.75" hidden="1" customHeight="1" x14ac:dyDescent="0.25"/>
    <row r="209" spans="1:8" ht="18.75" hidden="1" customHeight="1" x14ac:dyDescent="0.25"/>
    <row r="210" spans="1:8" ht="18.75" hidden="1" customHeight="1" x14ac:dyDescent="0.25"/>
    <row r="211" spans="1:8" ht="18.75" hidden="1" customHeight="1" x14ac:dyDescent="0.25"/>
    <row r="212" spans="1:8" ht="18.75" hidden="1" customHeight="1" x14ac:dyDescent="0.25"/>
    <row r="213" spans="1:8" ht="18.75" hidden="1" customHeight="1" x14ac:dyDescent="0.25"/>
    <row r="214" spans="1:8" ht="18.75" hidden="1" customHeight="1" x14ac:dyDescent="0.25"/>
    <row r="215" spans="1:8" ht="18.75" hidden="1" customHeight="1" x14ac:dyDescent="0.25"/>
    <row r="216" spans="1:8" ht="18.75" hidden="1" customHeight="1" x14ac:dyDescent="0.25"/>
    <row r="217" spans="1:8" ht="18.75" hidden="1" customHeight="1" x14ac:dyDescent="0.25"/>
    <row r="218" spans="1:8" ht="18.75" hidden="1" customHeight="1" x14ac:dyDescent="0.25"/>
    <row r="219" spans="1:8" ht="18.75" hidden="1" customHeight="1" x14ac:dyDescent="0.25"/>
    <row r="220" spans="1:8" ht="18" customHeight="1" thickBot="1" x14ac:dyDescent="0.3"/>
    <row r="221" spans="1:8" s="159" customFormat="1" ht="24" customHeight="1" thickBot="1" x14ac:dyDescent="0.3">
      <c r="A221" s="480" t="s">
        <v>606</v>
      </c>
      <c r="B221" s="481"/>
      <c r="C221" s="481"/>
      <c r="D221" s="481"/>
      <c r="E221" s="481"/>
      <c r="F221" s="481"/>
      <c r="G221" s="481"/>
      <c r="H221" s="482"/>
    </row>
    <row r="222" spans="1:8" s="159" customFormat="1" ht="5.0999999999999996" customHeight="1" thickBot="1" x14ac:dyDescent="0.3">
      <c r="A222"/>
      <c r="B222"/>
      <c r="C222"/>
      <c r="D222"/>
      <c r="E222"/>
      <c r="F222"/>
      <c r="G222"/>
      <c r="H222"/>
    </row>
    <row r="223" spans="1:8" ht="18" customHeight="1" x14ac:dyDescent="0.25">
      <c r="A223" s="484" t="s">
        <v>5</v>
      </c>
      <c r="B223" s="74" t="s">
        <v>607</v>
      </c>
      <c r="C223" s="483" t="s">
        <v>609</v>
      </c>
      <c r="D223" s="483"/>
      <c r="E223" s="483" t="s">
        <v>611</v>
      </c>
      <c r="F223" s="483"/>
      <c r="G223" s="74" t="s">
        <v>613</v>
      </c>
      <c r="H223" s="162"/>
    </row>
    <row r="224" spans="1:8" ht="18" customHeight="1" x14ac:dyDescent="0.25">
      <c r="A224" s="485"/>
      <c r="B224" s="69" t="s">
        <v>608</v>
      </c>
      <c r="C224" s="69">
        <v>0.1</v>
      </c>
      <c r="D224" s="69" t="s">
        <v>610</v>
      </c>
      <c r="E224" s="69">
        <v>0.2</v>
      </c>
      <c r="F224" s="69" t="s">
        <v>612</v>
      </c>
      <c r="G224" s="69">
        <v>0.3</v>
      </c>
      <c r="H224" s="163"/>
    </row>
    <row r="225" spans="1:8" ht="18" customHeight="1" x14ac:dyDescent="0.25">
      <c r="A225" s="164" t="s">
        <v>38</v>
      </c>
      <c r="B225" s="57">
        <v>250000</v>
      </c>
      <c r="C225" s="57">
        <v>500000</v>
      </c>
      <c r="D225" s="57">
        <v>25000</v>
      </c>
      <c r="E225" s="57">
        <v>1000000</v>
      </c>
      <c r="F225" s="57">
        <v>125000</v>
      </c>
      <c r="G225" s="69" t="s">
        <v>5</v>
      </c>
      <c r="H225" s="182">
        <f>G2</f>
        <v>28</v>
      </c>
    </row>
    <row r="226" spans="1:8" ht="18" customHeight="1" x14ac:dyDescent="0.25">
      <c r="A226" s="164" t="s">
        <v>585</v>
      </c>
      <c r="B226" s="57">
        <v>300000</v>
      </c>
      <c r="C226" s="57">
        <v>500000</v>
      </c>
      <c r="D226" s="57">
        <v>20000</v>
      </c>
      <c r="E226" s="57">
        <v>1000000</v>
      </c>
      <c r="F226" s="57">
        <v>120000</v>
      </c>
      <c r="G226" s="69">
        <v>60</v>
      </c>
      <c r="H226" s="163">
        <v>80</v>
      </c>
    </row>
    <row r="227" spans="1:8" ht="18" customHeight="1" thickBot="1" x14ac:dyDescent="0.3">
      <c r="A227" s="135" t="s">
        <v>50</v>
      </c>
      <c r="B227" s="77">
        <v>500000</v>
      </c>
      <c r="C227" s="77"/>
      <c r="D227" s="77">
        <v>0</v>
      </c>
      <c r="E227" s="77">
        <v>1000000</v>
      </c>
      <c r="F227" s="77">
        <v>100000</v>
      </c>
      <c r="G227" s="77"/>
      <c r="H227" s="123"/>
    </row>
    <row r="228" spans="1:8" ht="18" customHeight="1" thickBot="1" x14ac:dyDescent="0.3"/>
    <row r="229" spans="1:8" ht="18" customHeight="1" thickBot="1" x14ac:dyDescent="0.3">
      <c r="A229" s="486" t="s">
        <v>614</v>
      </c>
      <c r="B229" s="487"/>
      <c r="C229" s="487"/>
      <c r="D229" s="487"/>
      <c r="E229" s="487"/>
      <c r="F229" s="487"/>
      <c r="G229" s="487"/>
      <c r="H229" s="488"/>
    </row>
    <row r="230" spans="1:8" ht="18" customHeight="1" x14ac:dyDescent="0.3">
      <c r="A230" s="58" t="s">
        <v>303</v>
      </c>
      <c r="B230" s="107">
        <f>SUM(Computation!G34,Computation!G46,Computation!H59)</f>
        <v>750000</v>
      </c>
      <c r="C230" s="59" t="s">
        <v>595</v>
      </c>
      <c r="D230" s="187">
        <f>ROUND(B230, 0)</f>
        <v>750000</v>
      </c>
      <c r="E230" s="161" t="s">
        <v>598</v>
      </c>
      <c r="F230" s="167">
        <f>D230-D231</f>
        <v>278000</v>
      </c>
      <c r="G230" s="59"/>
      <c r="H230" s="60"/>
    </row>
    <row r="231" spans="1:8" ht="18" customHeight="1" thickBot="1" x14ac:dyDescent="0.35">
      <c r="A231" s="63" t="s">
        <v>596</v>
      </c>
      <c r="B231" s="97">
        <f>H204</f>
        <v>472000</v>
      </c>
      <c r="C231" s="77" t="s">
        <v>597</v>
      </c>
      <c r="D231" s="188">
        <f>ROUND(B231, 0)</f>
        <v>472000</v>
      </c>
      <c r="E231" s="134" t="s">
        <v>599</v>
      </c>
      <c r="F231" s="188">
        <f>ROUND(F230, -1)</f>
        <v>278000</v>
      </c>
      <c r="G231" s="77"/>
      <c r="H231" s="123"/>
    </row>
    <row r="232" spans="1:8" ht="5.0999999999999996" customHeight="1" thickBot="1" x14ac:dyDescent="0.3"/>
    <row r="233" spans="1:8" ht="18" customHeight="1" thickBot="1" x14ac:dyDescent="0.35">
      <c r="A233" s="489" t="s">
        <v>614</v>
      </c>
      <c r="B233" s="489"/>
      <c r="C233" s="136" t="s">
        <v>38</v>
      </c>
      <c r="D233" s="178">
        <f>IF(F231&gt;E225, (((F231-E225)*G224)+F225), (IF(F231&gt;C225, (((F231-C225)*E224)+D225), (IF(F231&gt;B225, ((F231-B225)*C224), (0))))))</f>
        <v>2800</v>
      </c>
      <c r="E233" s="168" t="s">
        <v>615</v>
      </c>
      <c r="F233" s="181">
        <f>IF(H225&lt;G226, (D233), (IF(H225&gt;=H226, (D235), (D234))))</f>
        <v>2800</v>
      </c>
    </row>
    <row r="234" spans="1:8" ht="18" customHeight="1" x14ac:dyDescent="0.3">
      <c r="A234" s="489"/>
      <c r="B234" s="489"/>
      <c r="C234" s="136" t="s">
        <v>585</v>
      </c>
      <c r="D234" s="179">
        <f>IF(F231&gt;E226, (((F231-E226)*G224)+F226), (IF(F231&gt;C226, (((F231-C226)*E224)+D226), (IF(F231&gt;B226, ((F231-B226)*C224), (0))))))</f>
        <v>0</v>
      </c>
    </row>
    <row r="235" spans="1:8" ht="18" customHeight="1" x14ac:dyDescent="0.3">
      <c r="A235" s="489"/>
      <c r="B235" s="489"/>
      <c r="C235" s="136" t="s">
        <v>50</v>
      </c>
      <c r="D235" s="179">
        <f>IF(F231&gt;E227, (((F231-E227)*G224)+F227), (IF(F231&gt;B227, ((F231-B227)*E224), (0))))</f>
        <v>0</v>
      </c>
    </row>
    <row r="236" spans="1:8" ht="18" customHeight="1" thickBot="1" x14ac:dyDescent="0.3">
      <c r="A236" s="165"/>
      <c r="B236" s="165"/>
      <c r="C236" s="166"/>
    </row>
    <row r="237" spans="1:8" ht="18" customHeight="1" thickBot="1" x14ac:dyDescent="0.3">
      <c r="A237" s="490" t="s">
        <v>616</v>
      </c>
      <c r="B237" s="491"/>
      <c r="C237" s="491"/>
      <c r="D237" s="491"/>
      <c r="E237" s="491"/>
      <c r="F237" s="491"/>
      <c r="G237" s="491"/>
      <c r="H237" s="492"/>
    </row>
    <row r="238" spans="1:8" ht="18" customHeight="1" x14ac:dyDescent="0.25">
      <c r="A238" s="479" t="s">
        <v>234</v>
      </c>
      <c r="B238" s="479"/>
      <c r="C238" s="479"/>
      <c r="D238" s="150">
        <f>Computation!G98</f>
        <v>300000</v>
      </c>
      <c r="E238" s="475" t="s">
        <v>605</v>
      </c>
      <c r="F238" s="475"/>
      <c r="G238" s="475"/>
      <c r="H238" s="111">
        <f>IF(F233&gt;0, (IF(H225&lt;G226, (D241+B225), (IF(H225&gt;=H226, (D241+B227), (D241+B226))))), (0))</f>
        <v>550000</v>
      </c>
    </row>
    <row r="239" spans="1:8" ht="18" customHeight="1" x14ac:dyDescent="0.25">
      <c r="A239" s="461" t="s">
        <v>602</v>
      </c>
      <c r="B239" s="461"/>
      <c r="C239" s="461"/>
      <c r="D239" s="118">
        <f>ROUND(D238, 0)</f>
        <v>300000</v>
      </c>
      <c r="E239" s="476" t="s">
        <v>620</v>
      </c>
      <c r="F239" s="476"/>
      <c r="G239" s="476"/>
      <c r="H239" s="174">
        <f>ROUND(H238, 0)</f>
        <v>550000</v>
      </c>
    </row>
    <row r="240" spans="1:8" ht="18" customHeight="1" x14ac:dyDescent="0.25">
      <c r="A240" s="461" t="s">
        <v>603</v>
      </c>
      <c r="B240" s="461"/>
      <c r="C240" s="461"/>
      <c r="D240" s="57">
        <v>5000</v>
      </c>
      <c r="E240" s="461" t="s">
        <v>617</v>
      </c>
      <c r="F240" s="461"/>
      <c r="G240" s="461"/>
      <c r="H240" s="175">
        <f>F231+D241</f>
        <v>578000</v>
      </c>
    </row>
    <row r="241" spans="1:8" ht="18" customHeight="1" x14ac:dyDescent="0.3">
      <c r="A241" s="461" t="s">
        <v>604</v>
      </c>
      <c r="B241" s="461"/>
      <c r="C241" s="461"/>
      <c r="D241" s="186">
        <f>IF(F233&gt;0, (IF(D239&gt;D240, (D239), (0))), (0))</f>
        <v>300000</v>
      </c>
      <c r="E241" s="461" t="s">
        <v>617</v>
      </c>
      <c r="F241" s="461"/>
      <c r="G241" s="461"/>
      <c r="H241" s="185">
        <f>ROUND(H240, 0)</f>
        <v>578000</v>
      </c>
    </row>
    <row r="242" spans="1:8" ht="18" customHeight="1" thickBot="1" x14ac:dyDescent="0.3"/>
    <row r="243" spans="1:8" ht="18" customHeight="1" x14ac:dyDescent="0.25">
      <c r="A243" s="477" t="s">
        <v>619</v>
      </c>
      <c r="B243" s="144" t="s">
        <v>621</v>
      </c>
      <c r="C243" s="184">
        <f>H239</f>
        <v>550000</v>
      </c>
      <c r="D243" s="60" t="s">
        <v>622</v>
      </c>
      <c r="E243" s="471" t="s">
        <v>618</v>
      </c>
      <c r="F243" s="144" t="s">
        <v>621</v>
      </c>
      <c r="G243" s="183">
        <f>H241</f>
        <v>578000</v>
      </c>
      <c r="H243" s="60" t="s">
        <v>622</v>
      </c>
    </row>
    <row r="244" spans="1:8" ht="17.25" x14ac:dyDescent="0.3">
      <c r="A244" s="478"/>
      <c r="B244" s="136" t="s">
        <v>38</v>
      </c>
      <c r="C244" s="169">
        <f>IF(C243&gt;E225, (((C243-E225)*G224)+F225), (IF(C243&gt;C225, (((C243-C225)*E224)+D225), (IF(C243&gt;B225, ((C243-B225)*C224), (0))))))</f>
        <v>35000</v>
      </c>
      <c r="D244" s="176">
        <f>ROUND(C244, 0)</f>
        <v>35000</v>
      </c>
      <c r="E244" s="472"/>
      <c r="F244" s="136" t="s">
        <v>38</v>
      </c>
      <c r="G244" s="170">
        <f>IF(G243&gt;E225, (((G243-E225)*G224)+F225), (IF(G243&gt;C225, (((G243-C225)*E224)+D225), (IF(G243&gt;B225, ((G243-B225)*C224), (0))))))</f>
        <v>40600</v>
      </c>
      <c r="H244" s="176">
        <f>ROUND(G244, 0)</f>
        <v>40600</v>
      </c>
    </row>
    <row r="245" spans="1:8" ht="17.25" x14ac:dyDescent="0.3">
      <c r="A245" s="473">
        <f>IF(H225&lt;G226, (D244), (IF(H225&gt;=H226, (D246), (D245))))</f>
        <v>35000</v>
      </c>
      <c r="B245" s="136" t="s">
        <v>585</v>
      </c>
      <c r="C245" s="169">
        <f>IF(C243&gt;E226, (((C243-E226)*G224)+F226), (IF(C243&gt;C226, (((C243-C226)*E224)+D226), (IF(C243&gt;B226, ((C243-B226)*C224), (0))))))</f>
        <v>30000</v>
      </c>
      <c r="D245" s="176">
        <f t="shared" ref="D245:D246" si="0">ROUND(C245, 0)</f>
        <v>30000</v>
      </c>
      <c r="E245" s="473">
        <f>IF(H225&lt;G226, (H244), (IF(H225&gt;=H226, (H246), (H245))))</f>
        <v>40600</v>
      </c>
      <c r="F245" s="136" t="s">
        <v>585</v>
      </c>
      <c r="G245" s="170">
        <f>IF(G243&gt;E226, (((G243-E226)*G224)+F226), (IF(G243&gt;C226, (((G243-C226)*E224)+D226), (IF(G243&gt;B226, ((G243-B226)*C224), (0))))))</f>
        <v>35600</v>
      </c>
      <c r="H245" s="176">
        <f t="shared" ref="H245:H246" si="1">ROUND(G245, 0)</f>
        <v>35600</v>
      </c>
    </row>
    <row r="246" spans="1:8" ht="18" thickBot="1" x14ac:dyDescent="0.35">
      <c r="A246" s="474"/>
      <c r="B246" s="171" t="s">
        <v>50</v>
      </c>
      <c r="C246" s="173">
        <f>IF(C243&gt;E227, (((C243-E227)*G224)+F227), (IF(C243&gt;B227, ((C243-B227)*E224), (0))))</f>
        <v>10000</v>
      </c>
      <c r="D246" s="177">
        <f t="shared" si="0"/>
        <v>10000</v>
      </c>
      <c r="E246" s="474"/>
      <c r="F246" s="171" t="s">
        <v>50</v>
      </c>
      <c r="G246" s="172">
        <f>IF(G243&gt;E227, (((G243-E227)*G224)+F227), (IF(G243&gt;B227, ((G243-B227)*E224), (0))))</f>
        <v>15600</v>
      </c>
      <c r="H246" s="177">
        <f t="shared" si="1"/>
        <v>15600</v>
      </c>
    </row>
    <row r="247" spans="1:8" ht="15.75" thickBot="1" x14ac:dyDescent="0.3"/>
    <row r="248" spans="1:8" ht="20.25" thickBot="1" x14ac:dyDescent="0.35">
      <c r="A248" s="463" t="s">
        <v>51</v>
      </c>
      <c r="B248" s="464"/>
      <c r="C248" s="464"/>
      <c r="D248" s="464"/>
      <c r="E248" s="464"/>
      <c r="F248" s="464"/>
      <c r="G248" s="465"/>
      <c r="H248" s="189">
        <f>IF(D249&gt;=0, (IF(D249&lt;=B249, (IF(H249&lt;=F249, (H249), (F249))), (0))), (0))</f>
        <v>2000</v>
      </c>
    </row>
    <row r="249" spans="1:8" ht="15.75" thickBot="1" x14ac:dyDescent="0.3">
      <c r="A249" s="127" t="s">
        <v>636</v>
      </c>
      <c r="B249" s="129">
        <v>500000</v>
      </c>
      <c r="C249" s="129" t="s">
        <v>637</v>
      </c>
      <c r="D249" s="128">
        <f>Computation!H97</f>
        <v>278000</v>
      </c>
      <c r="E249" s="129" t="s">
        <v>52</v>
      </c>
      <c r="F249" s="129">
        <v>2000</v>
      </c>
      <c r="G249" s="129" t="s">
        <v>638</v>
      </c>
      <c r="H249" s="139">
        <f>Computation!H102</f>
        <v>5600</v>
      </c>
    </row>
    <row r="250" spans="1:8" ht="15.75" thickBot="1" x14ac:dyDescent="0.3"/>
    <row r="251" spans="1:8" ht="20.25" thickBot="1" x14ac:dyDescent="0.35">
      <c r="A251" s="463" t="s">
        <v>647</v>
      </c>
      <c r="B251" s="464"/>
      <c r="C251" s="465"/>
      <c r="D251" s="192">
        <f>IF(D252&gt;H252, (D252-H252), (0))</f>
        <v>0</v>
      </c>
      <c r="E251" s="463" t="s">
        <v>648</v>
      </c>
      <c r="F251" s="464"/>
      <c r="G251" s="465"/>
      <c r="H251" s="189">
        <f>ROUND(D251, 0)</f>
        <v>0</v>
      </c>
    </row>
    <row r="252" spans="1:8" ht="15.75" x14ac:dyDescent="0.25">
      <c r="A252" s="469" t="s">
        <v>260</v>
      </c>
      <c r="B252" s="470"/>
      <c r="C252" s="470"/>
      <c r="D252" s="195">
        <f>D256</f>
        <v>0</v>
      </c>
      <c r="E252" s="470" t="s">
        <v>54</v>
      </c>
      <c r="F252" s="470"/>
      <c r="G252" s="470"/>
      <c r="H252" s="193">
        <f>IF(D256&gt;H257, ((D257)-((H257)+(H253))), (0))</f>
        <v>0</v>
      </c>
    </row>
    <row r="253" spans="1:8" x14ac:dyDescent="0.25">
      <c r="A253" s="460" t="s">
        <v>639</v>
      </c>
      <c r="B253" s="461"/>
      <c r="C253" s="461"/>
      <c r="D253" s="57">
        <v>10000000</v>
      </c>
      <c r="E253" s="461" t="s">
        <v>641</v>
      </c>
      <c r="F253" s="461"/>
      <c r="G253" s="461"/>
      <c r="H253" s="155">
        <f>IF(D256&gt;0, (IF(H254&lt;G255, (F254), (IF(H254&gt;=G256, (F256), (F255))))), (0))</f>
        <v>0</v>
      </c>
    </row>
    <row r="254" spans="1:8" x14ac:dyDescent="0.25">
      <c r="A254" s="460" t="s">
        <v>637</v>
      </c>
      <c r="B254" s="461"/>
      <c r="C254" s="461"/>
      <c r="D254" s="190">
        <f>Computation!H97</f>
        <v>278000</v>
      </c>
      <c r="E254" s="4" t="s">
        <v>642</v>
      </c>
      <c r="F254" s="4">
        <v>2825000</v>
      </c>
      <c r="G254" s="136" t="s">
        <v>5</v>
      </c>
      <c r="H254" s="196">
        <f>G2</f>
        <v>28</v>
      </c>
    </row>
    <row r="255" spans="1:8" x14ac:dyDescent="0.25">
      <c r="A255" s="460" t="s">
        <v>640</v>
      </c>
      <c r="B255" s="461"/>
      <c r="C255" s="461"/>
      <c r="D255" s="191">
        <f>Computation!H102</f>
        <v>5600</v>
      </c>
      <c r="E255" s="4" t="s">
        <v>643</v>
      </c>
      <c r="F255" s="4">
        <v>2820000</v>
      </c>
      <c r="G255" s="136">
        <v>60</v>
      </c>
      <c r="H255" s="62"/>
    </row>
    <row r="256" spans="1:8" x14ac:dyDescent="0.25">
      <c r="A256" s="460" t="s">
        <v>53</v>
      </c>
      <c r="B256" s="461"/>
      <c r="C256" s="57">
        <v>0.12</v>
      </c>
      <c r="D256" s="131">
        <f>IF(D254&gt;D253, (D255*C256), (0))</f>
        <v>0</v>
      </c>
      <c r="E256" s="4" t="s">
        <v>644</v>
      </c>
      <c r="F256" s="4">
        <v>2800000</v>
      </c>
      <c r="G256" s="136">
        <v>80</v>
      </c>
      <c r="H256" s="62"/>
    </row>
    <row r="257" spans="1:8" ht="15.75" thickBot="1" x14ac:dyDescent="0.3">
      <c r="A257" s="466" t="s">
        <v>645</v>
      </c>
      <c r="B257" s="467"/>
      <c r="C257" s="468"/>
      <c r="D257" s="122">
        <f>D255+D256</f>
        <v>5600</v>
      </c>
      <c r="E257" s="462" t="s">
        <v>646</v>
      </c>
      <c r="F257" s="462"/>
      <c r="G257" s="462"/>
      <c r="H257" s="133">
        <f>IF(D254&gt;D253, (D254-D253), (0))</f>
        <v>0</v>
      </c>
    </row>
    <row r="258" spans="1:8" ht="15.75" thickBot="1" x14ac:dyDescent="0.3"/>
    <row r="259" spans="1:8" ht="20.25" thickBot="1" x14ac:dyDescent="0.35">
      <c r="A259" s="127" t="s">
        <v>22</v>
      </c>
      <c r="B259" s="197">
        <f>Computation!H105</f>
        <v>3600</v>
      </c>
      <c r="C259" s="129" t="s">
        <v>55</v>
      </c>
      <c r="D259" s="129">
        <v>0.03</v>
      </c>
      <c r="E259" s="198">
        <f>B259*D259</f>
        <v>108</v>
      </c>
      <c r="F259" s="451" t="s">
        <v>649</v>
      </c>
      <c r="G259" s="452"/>
      <c r="H259" s="189">
        <f>ROUND(E259, 0)</f>
        <v>108</v>
      </c>
    </row>
    <row r="260" spans="1:8" ht="15.75" thickBot="1" x14ac:dyDescent="0.3"/>
    <row r="261" spans="1:8" ht="20.25" thickBot="1" x14ac:dyDescent="0.35">
      <c r="A261" s="450" t="s">
        <v>654</v>
      </c>
      <c r="B261" s="451"/>
      <c r="C261" s="451"/>
      <c r="D261" s="451"/>
      <c r="E261" s="451"/>
      <c r="F261" s="452"/>
      <c r="G261" s="199">
        <v>0.01</v>
      </c>
      <c r="H261" s="189">
        <f>H265*D265*G261</f>
        <v>0</v>
      </c>
    </row>
    <row r="262" spans="1:8" x14ac:dyDescent="0.25">
      <c r="A262" s="458" t="s">
        <v>8</v>
      </c>
      <c r="B262" s="459"/>
      <c r="C262" s="459"/>
      <c r="D262" s="202">
        <f>C3</f>
        <v>42582</v>
      </c>
      <c r="E262" s="455" t="s">
        <v>631</v>
      </c>
      <c r="F262" s="455"/>
      <c r="G262" s="455"/>
      <c r="H262" s="203">
        <f>Computation!H107</f>
        <v>3708</v>
      </c>
    </row>
    <row r="263" spans="1:8" x14ac:dyDescent="0.25">
      <c r="A263" s="460" t="s">
        <v>56</v>
      </c>
      <c r="B263" s="461"/>
      <c r="C263" s="461"/>
      <c r="D263" s="200">
        <f>G3</f>
        <v>42431</v>
      </c>
      <c r="E263" s="456" t="s">
        <v>57</v>
      </c>
      <c r="F263" s="456"/>
      <c r="G263" s="456"/>
      <c r="H263" s="194">
        <f>Computation!H110</f>
        <v>2000</v>
      </c>
    </row>
    <row r="264" spans="1:8" x14ac:dyDescent="0.25">
      <c r="A264" s="460" t="s">
        <v>650</v>
      </c>
      <c r="B264" s="461"/>
      <c r="C264" s="461"/>
      <c r="D264" s="201">
        <f>DATE(YEAR(D263), MONTH(D263)+1, 0)</f>
        <v>42460</v>
      </c>
      <c r="E264" s="456" t="s">
        <v>652</v>
      </c>
      <c r="F264" s="456"/>
      <c r="G264" s="456"/>
      <c r="H264" s="155">
        <f>IF(H262&gt;H263, (H262-H263), (0))</f>
        <v>1708</v>
      </c>
    </row>
    <row r="265" spans="1:8" ht="16.5" thickBot="1" x14ac:dyDescent="0.3">
      <c r="A265" s="453" t="s">
        <v>651</v>
      </c>
      <c r="B265" s="454"/>
      <c r="C265" s="454"/>
      <c r="D265" s="204">
        <f>IF(D264&gt;D262, (ROUNDUP((DATEDIF(D262,D264,"m")),0)), (0))</f>
        <v>0</v>
      </c>
      <c r="E265" s="457" t="s">
        <v>653</v>
      </c>
      <c r="F265" s="457"/>
      <c r="G265" s="457"/>
      <c r="H265" s="133">
        <f>ROUNDDOWN(H264, -2)</f>
        <v>1700</v>
      </c>
    </row>
    <row r="266" spans="1:8" x14ac:dyDescent="0.25">
      <c r="E266" s="449"/>
      <c r="F266" s="449"/>
      <c r="G266" s="449"/>
    </row>
    <row r="267" spans="1:8" x14ac:dyDescent="0.25"/>
    <row r="268" spans="1:8" x14ac:dyDescent="0.25"/>
    <row r="269" spans="1:8" ht="24" customHeight="1" x14ac:dyDescent="0.25"/>
    <row r="270" spans="1:8" x14ac:dyDescent="0.25"/>
    <row r="271" spans="1:8" x14ac:dyDescent="0.25"/>
    <row r="272" spans="1:8"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sheetData>
  <mergeCells count="123">
    <mergeCell ref="A4:B4"/>
    <mergeCell ref="C4:D4"/>
    <mergeCell ref="E4:F4"/>
    <mergeCell ref="G4:H4"/>
    <mergeCell ref="B21:C21"/>
    <mergeCell ref="A22:B22"/>
    <mergeCell ref="B26:C26"/>
    <mergeCell ref="F26:G26"/>
    <mergeCell ref="A68:C68"/>
    <mergeCell ref="A27:B27"/>
    <mergeCell ref="C28:C29"/>
    <mergeCell ref="D28:D29"/>
    <mergeCell ref="E27:F27"/>
    <mergeCell ref="G28:G29"/>
    <mergeCell ref="E57:F57"/>
    <mergeCell ref="A74:C74"/>
    <mergeCell ref="A75:A76"/>
    <mergeCell ref="B75:B76"/>
    <mergeCell ref="A51:H51"/>
    <mergeCell ref="A53:C53"/>
    <mergeCell ref="D54:D55"/>
    <mergeCell ref="D56:D57"/>
    <mergeCell ref="A66:H66"/>
    <mergeCell ref="B31:C31"/>
    <mergeCell ref="C33:C34"/>
    <mergeCell ref="A32:B32"/>
    <mergeCell ref="D33:D34"/>
    <mergeCell ref="A171:H171"/>
    <mergeCell ref="A173:C173"/>
    <mergeCell ref="E173:G173"/>
    <mergeCell ref="A151:H151"/>
    <mergeCell ref="A154:B154"/>
    <mergeCell ref="A153:C153"/>
    <mergeCell ref="E153:G153"/>
    <mergeCell ref="A2:B2"/>
    <mergeCell ref="C2:D2"/>
    <mergeCell ref="E2:F2"/>
    <mergeCell ref="G2:H2"/>
    <mergeCell ref="A3:B3"/>
    <mergeCell ref="C3:D3"/>
    <mergeCell ref="E3:F3"/>
    <mergeCell ref="G3:H3"/>
    <mergeCell ref="B19:G19"/>
    <mergeCell ref="E17:F17"/>
    <mergeCell ref="E18:F18"/>
    <mergeCell ref="A11:H11"/>
    <mergeCell ref="A13:B13"/>
    <mergeCell ref="C13:D13"/>
    <mergeCell ref="B15:G15"/>
    <mergeCell ref="H28:H29"/>
    <mergeCell ref="F21:G21"/>
    <mergeCell ref="A177:C177"/>
    <mergeCell ref="A178:C178"/>
    <mergeCell ref="A179:C179"/>
    <mergeCell ref="A188:H188"/>
    <mergeCell ref="A183:C183"/>
    <mergeCell ref="A186:B186"/>
    <mergeCell ref="E183:G183"/>
    <mergeCell ref="A176:G176"/>
    <mergeCell ref="E179:F179"/>
    <mergeCell ref="E180:F180"/>
    <mergeCell ref="A180:B180"/>
    <mergeCell ref="E178:F178"/>
    <mergeCell ref="A181:B181"/>
    <mergeCell ref="A199:C199"/>
    <mergeCell ref="A200:B200"/>
    <mergeCell ref="A201:C201"/>
    <mergeCell ref="A202:C202"/>
    <mergeCell ref="E199:G199"/>
    <mergeCell ref="E200:F200"/>
    <mergeCell ref="E201:G201"/>
    <mergeCell ref="E202:G202"/>
    <mergeCell ref="E193:G193"/>
    <mergeCell ref="A193:C193"/>
    <mergeCell ref="A198:G198"/>
    <mergeCell ref="A221:H221"/>
    <mergeCell ref="E204:G204"/>
    <mergeCell ref="C223:D223"/>
    <mergeCell ref="E223:F223"/>
    <mergeCell ref="A223:A224"/>
    <mergeCell ref="A229:H229"/>
    <mergeCell ref="A233:B235"/>
    <mergeCell ref="A237:H237"/>
    <mergeCell ref="A204:C204"/>
    <mergeCell ref="A248:G248"/>
    <mergeCell ref="A252:C252"/>
    <mergeCell ref="E252:G252"/>
    <mergeCell ref="E243:E244"/>
    <mergeCell ref="E245:E246"/>
    <mergeCell ref="E238:G238"/>
    <mergeCell ref="E239:G239"/>
    <mergeCell ref="E240:G240"/>
    <mergeCell ref="E241:G241"/>
    <mergeCell ref="A245:A246"/>
    <mergeCell ref="A243:A244"/>
    <mergeCell ref="A238:C238"/>
    <mergeCell ref="A239:C239"/>
    <mergeCell ref="A240:C240"/>
    <mergeCell ref="A241:C241"/>
    <mergeCell ref="A1:B1"/>
    <mergeCell ref="C1:D1"/>
    <mergeCell ref="E1:F1"/>
    <mergeCell ref="G1:H1"/>
    <mergeCell ref="E266:G266"/>
    <mergeCell ref="A261:F261"/>
    <mergeCell ref="A265:C265"/>
    <mergeCell ref="E262:G262"/>
    <mergeCell ref="E263:G263"/>
    <mergeCell ref="E264:G264"/>
    <mergeCell ref="E265:G265"/>
    <mergeCell ref="F259:G259"/>
    <mergeCell ref="A262:C262"/>
    <mergeCell ref="A263:C263"/>
    <mergeCell ref="A264:C264"/>
    <mergeCell ref="E257:G257"/>
    <mergeCell ref="A251:C251"/>
    <mergeCell ref="E251:G251"/>
    <mergeCell ref="A257:C257"/>
    <mergeCell ref="A256:B256"/>
    <mergeCell ref="A253:C253"/>
    <mergeCell ref="A254:C254"/>
    <mergeCell ref="A255:C255"/>
    <mergeCell ref="E253:G253"/>
  </mergeCells>
  <pageMargins left="0.7" right="0.7" top="0.75" bottom="0.75" header="0.3" footer="0.3"/>
  <pageSetup orientation="portrait" r:id="rId1"/>
  <ignoredErrors>
    <ignoredError sqref="H24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Q399"/>
  <sheetViews>
    <sheetView tabSelected="1" zoomScaleNormal="100" workbookViewId="0">
      <selection activeCell="J1" sqref="J1"/>
    </sheetView>
  </sheetViews>
  <sheetFormatPr defaultColWidth="0" defaultRowHeight="14.25" zeroHeight="1" x14ac:dyDescent="0.2"/>
  <cols>
    <col min="1" max="3" width="10.7109375" style="2" customWidth="1"/>
    <col min="4" max="9" width="11.7109375" style="2" customWidth="1"/>
    <col min="10" max="10" width="3.7109375" style="2" customWidth="1"/>
    <col min="11" max="16" width="9.140625" style="2" customWidth="1"/>
    <col min="17" max="17" width="3.7109375" style="2" customWidth="1"/>
    <col min="18" max="16384" width="9.140625" style="2" hidden="1"/>
  </cols>
  <sheetData>
    <row r="1" spans="1:17" ht="30" customHeight="1" thickBot="1" x14ac:dyDescent="0.3">
      <c r="A1" s="555" t="s">
        <v>0</v>
      </c>
      <c r="B1" s="556"/>
      <c r="C1" s="556"/>
      <c r="D1" s="556"/>
      <c r="E1" s="556"/>
      <c r="F1" s="556"/>
      <c r="G1" s="556"/>
      <c r="H1" s="556"/>
      <c r="I1" s="557"/>
      <c r="J1" s="8"/>
      <c r="K1" s="676" t="s">
        <v>666</v>
      </c>
      <c r="L1" s="677"/>
      <c r="M1" s="677"/>
      <c r="N1" s="677"/>
      <c r="O1" s="677"/>
      <c r="P1" s="678"/>
      <c r="Q1" s="8"/>
    </row>
    <row r="2" spans="1:17" ht="5.0999999999999996" customHeight="1" x14ac:dyDescent="0.25">
      <c r="A2" s="558"/>
      <c r="B2" s="559"/>
      <c r="C2" s="559"/>
      <c r="D2" s="559"/>
      <c r="E2" s="559"/>
      <c r="F2" s="559"/>
      <c r="G2" s="559"/>
      <c r="H2" s="559"/>
      <c r="I2" s="560"/>
      <c r="J2" s="8"/>
      <c r="K2" s="679"/>
      <c r="L2" s="680"/>
      <c r="M2" s="680"/>
      <c r="N2" s="680"/>
      <c r="O2" s="680"/>
      <c r="P2" s="681"/>
      <c r="Q2" s="8"/>
    </row>
    <row r="3" spans="1:17" ht="24.95" customHeight="1" thickBot="1" x14ac:dyDescent="0.3">
      <c r="A3" s="561" t="s">
        <v>665</v>
      </c>
      <c r="B3" s="562"/>
      <c r="C3" s="562"/>
      <c r="D3" s="562"/>
      <c r="E3" s="562"/>
      <c r="F3" s="562"/>
      <c r="G3" s="562"/>
      <c r="H3" s="562"/>
      <c r="I3" s="563"/>
      <c r="J3" s="8"/>
      <c r="K3" s="682"/>
      <c r="L3" s="683"/>
      <c r="M3" s="683"/>
      <c r="N3" s="683"/>
      <c r="O3" s="683"/>
      <c r="P3" s="684"/>
      <c r="Q3" s="8"/>
    </row>
    <row r="4" spans="1:17" ht="5.0999999999999996" customHeight="1" x14ac:dyDescent="0.35">
      <c r="A4" s="564"/>
      <c r="B4" s="565"/>
      <c r="C4" s="565"/>
      <c r="D4" s="565"/>
      <c r="E4" s="565"/>
      <c r="F4" s="565"/>
      <c r="G4" s="565"/>
      <c r="H4" s="565"/>
      <c r="I4" s="566"/>
      <c r="J4" s="8"/>
      <c r="K4" s="8"/>
      <c r="L4" s="8"/>
      <c r="M4" s="8"/>
      <c r="N4" s="8"/>
      <c r="O4" s="8"/>
      <c r="P4" s="8"/>
      <c r="Q4" s="8"/>
    </row>
    <row r="5" spans="1:17" ht="24.95" customHeight="1" x14ac:dyDescent="0.25">
      <c r="A5" s="561" t="s">
        <v>1</v>
      </c>
      <c r="B5" s="562"/>
      <c r="C5" s="562"/>
      <c r="D5" s="562"/>
      <c r="E5" s="562"/>
      <c r="F5" s="562"/>
      <c r="G5" s="562"/>
      <c r="H5" s="562"/>
      <c r="I5" s="563"/>
      <c r="J5" s="8"/>
      <c r="K5" s="8"/>
      <c r="L5" s="8"/>
      <c r="M5" s="8"/>
      <c r="N5" s="8"/>
      <c r="O5" s="8"/>
      <c r="P5" s="8"/>
      <c r="Q5" s="8"/>
    </row>
    <row r="6" spans="1:17" ht="5.0999999999999996" customHeight="1" thickBot="1" x14ac:dyDescent="0.3">
      <c r="A6" s="567"/>
      <c r="B6" s="568"/>
      <c r="C6" s="568"/>
      <c r="D6" s="568"/>
      <c r="E6" s="568"/>
      <c r="F6" s="568"/>
      <c r="G6" s="568"/>
      <c r="H6" s="568"/>
      <c r="I6" s="569"/>
      <c r="J6" s="8"/>
      <c r="K6" s="8"/>
      <c r="L6" s="8"/>
      <c r="M6" s="8"/>
      <c r="N6" s="8"/>
      <c r="O6" s="8"/>
      <c r="P6" s="8"/>
      <c r="Q6" s="8"/>
    </row>
    <row r="7" spans="1:17" ht="20.100000000000001" customHeight="1" thickBot="1" x14ac:dyDescent="0.3">
      <c r="A7" s="570" t="s">
        <v>37</v>
      </c>
      <c r="B7" s="571"/>
      <c r="C7" s="571"/>
      <c r="D7" s="571"/>
      <c r="E7" s="572" t="s">
        <v>2</v>
      </c>
      <c r="F7" s="573"/>
      <c r="G7" s="573"/>
      <c r="H7" s="573"/>
      <c r="I7" s="574"/>
      <c r="J7" s="8"/>
      <c r="K7" s="8"/>
      <c r="L7" s="8"/>
      <c r="M7" s="8"/>
      <c r="N7" s="8"/>
      <c r="O7" s="8"/>
      <c r="P7" s="8"/>
      <c r="Q7" s="8"/>
    </row>
    <row r="8" spans="1:17" ht="5.0999999999999996" customHeight="1" thickBot="1" x14ac:dyDescent="0.25">
      <c r="A8" s="575"/>
      <c r="B8" s="576"/>
      <c r="C8" s="576"/>
      <c r="D8" s="576"/>
      <c r="E8" s="576"/>
      <c r="F8" s="576"/>
      <c r="G8" s="576"/>
      <c r="H8" s="576"/>
      <c r="I8" s="577"/>
      <c r="J8" s="216"/>
      <c r="K8" s="216"/>
      <c r="L8" s="216"/>
      <c r="M8" s="216"/>
      <c r="N8" s="216"/>
      <c r="O8" s="216"/>
      <c r="P8" s="216"/>
      <c r="Q8" s="216"/>
    </row>
    <row r="9" spans="1:17" ht="20.100000000000001" customHeight="1" thickBot="1" x14ac:dyDescent="0.25">
      <c r="A9" s="206" t="s">
        <v>3</v>
      </c>
      <c r="B9" s="586" t="s">
        <v>682</v>
      </c>
      <c r="C9" s="587"/>
      <c r="D9" s="587"/>
      <c r="E9" s="587"/>
      <c r="F9" s="588"/>
      <c r="G9" s="206" t="s">
        <v>7</v>
      </c>
      <c r="H9" s="589" t="s">
        <v>667</v>
      </c>
      <c r="I9" s="590"/>
      <c r="J9" s="216"/>
      <c r="K9" s="216"/>
      <c r="L9" s="216"/>
      <c r="M9" s="216"/>
      <c r="N9" s="216"/>
      <c r="O9" s="216"/>
      <c r="P9" s="216"/>
      <c r="Q9" s="216"/>
    </row>
    <row r="10" spans="1:17" ht="20.100000000000001" customHeight="1" thickBot="1" x14ac:dyDescent="0.25">
      <c r="A10" s="206" t="s">
        <v>6</v>
      </c>
      <c r="B10" s="593" t="s">
        <v>683</v>
      </c>
      <c r="C10" s="594"/>
      <c r="D10" s="594"/>
      <c r="E10" s="594"/>
      <c r="F10" s="594"/>
      <c r="G10" s="594"/>
      <c r="H10" s="594"/>
      <c r="I10" s="595"/>
      <c r="J10" s="216"/>
      <c r="K10" s="216"/>
      <c r="L10" s="216"/>
      <c r="M10" s="216"/>
      <c r="N10" s="216"/>
      <c r="O10" s="216"/>
      <c r="P10" s="216"/>
      <c r="Q10" s="216"/>
    </row>
    <row r="11" spans="1:17" ht="20.100000000000001" customHeight="1" thickBot="1" x14ac:dyDescent="0.25">
      <c r="A11" s="206" t="s">
        <v>4</v>
      </c>
      <c r="B11" s="584">
        <v>32129</v>
      </c>
      <c r="C11" s="585"/>
      <c r="D11" s="207" t="s">
        <v>8</v>
      </c>
      <c r="E11" s="591">
        <v>42582</v>
      </c>
      <c r="F11" s="592"/>
      <c r="G11" s="208" t="s">
        <v>9</v>
      </c>
      <c r="H11" s="584">
        <v>42431</v>
      </c>
      <c r="I11" s="585"/>
      <c r="J11" s="216"/>
      <c r="K11" s="216"/>
      <c r="L11" s="216"/>
      <c r="M11" s="216"/>
      <c r="N11" s="216"/>
      <c r="O11" s="216"/>
      <c r="P11" s="216"/>
      <c r="Q11" s="216"/>
    </row>
    <row r="12" spans="1:17" ht="5.0999999999999996" customHeight="1" thickBot="1" x14ac:dyDescent="0.3">
      <c r="A12" s="581"/>
      <c r="B12" s="582"/>
      <c r="C12" s="582"/>
      <c r="D12" s="582"/>
      <c r="E12" s="582"/>
      <c r="F12" s="582"/>
      <c r="G12" s="582"/>
      <c r="H12" s="582"/>
      <c r="I12" s="583"/>
      <c r="J12" s="216"/>
      <c r="K12" s="7"/>
      <c r="L12" s="7"/>
      <c r="M12" s="7"/>
      <c r="N12" s="7"/>
      <c r="Q12" s="216"/>
    </row>
    <row r="13" spans="1:17" s="210" customFormat="1" ht="24.95" customHeight="1" thickBot="1" x14ac:dyDescent="0.35">
      <c r="A13" s="578" t="s">
        <v>323</v>
      </c>
      <c r="B13" s="579"/>
      <c r="C13" s="579"/>
      <c r="D13" s="579"/>
      <c r="E13" s="579"/>
      <c r="F13" s="579"/>
      <c r="G13" s="579"/>
      <c r="H13" s="579"/>
      <c r="I13" s="580"/>
      <c r="J13" s="214"/>
      <c r="K13" s="8"/>
      <c r="L13" s="8"/>
      <c r="M13" s="8"/>
      <c r="N13" s="8"/>
      <c r="O13" s="215"/>
      <c r="P13" s="214"/>
      <c r="Q13" s="214"/>
    </row>
    <row r="14" spans="1:17" s="210" customFormat="1" ht="5.0999999999999996" customHeight="1" thickBot="1" x14ac:dyDescent="0.35">
      <c r="A14" s="544"/>
      <c r="B14" s="545"/>
      <c r="C14" s="545"/>
      <c r="D14" s="545"/>
      <c r="E14" s="545"/>
      <c r="F14" s="545"/>
      <c r="G14" s="545"/>
      <c r="H14" s="545"/>
      <c r="I14" s="546"/>
      <c r="J14" s="214"/>
      <c r="K14" s="8"/>
      <c r="L14" s="8"/>
      <c r="M14" s="8"/>
      <c r="N14" s="8"/>
      <c r="O14" s="215"/>
      <c r="P14" s="214"/>
      <c r="Q14" s="214"/>
    </row>
    <row r="15" spans="1:17" s="7" customFormat="1" ht="24.95" customHeight="1" thickBot="1" x14ac:dyDescent="0.3">
      <c r="A15" s="596" t="s">
        <v>319</v>
      </c>
      <c r="B15" s="597"/>
      <c r="C15" s="597"/>
      <c r="D15" s="597"/>
      <c r="E15" s="597"/>
      <c r="F15" s="597"/>
      <c r="G15" s="597"/>
      <c r="H15" s="597"/>
      <c r="I15" s="598"/>
      <c r="J15" s="8"/>
      <c r="K15" s="8"/>
      <c r="L15" s="8"/>
      <c r="M15" s="8"/>
      <c r="N15" s="8"/>
      <c r="O15" s="8"/>
      <c r="P15" s="8"/>
      <c r="Q15" s="8"/>
    </row>
    <row r="16" spans="1:17" s="7" customFormat="1" ht="21.95" customHeight="1" x14ac:dyDescent="0.25">
      <c r="A16" s="250"/>
      <c r="B16" s="627" t="s">
        <v>304</v>
      </c>
      <c r="C16" s="628"/>
      <c r="D16" s="628"/>
      <c r="E16" s="628"/>
      <c r="F16" s="629"/>
      <c r="G16" s="260"/>
      <c r="H16" s="251"/>
      <c r="I16" s="252">
        <f>SUM(G17:G19)</f>
        <v>1000000</v>
      </c>
      <c r="J16" s="8"/>
      <c r="K16" s="8"/>
      <c r="L16" s="8"/>
      <c r="M16" s="8"/>
      <c r="N16" s="8"/>
      <c r="O16" s="8"/>
      <c r="P16" s="8"/>
      <c r="Q16" s="8"/>
    </row>
    <row r="17" spans="1:17" s="7" customFormat="1" ht="20.100000000000001" customHeight="1" x14ac:dyDescent="0.25">
      <c r="A17" s="253" t="s">
        <v>79</v>
      </c>
      <c r="B17" s="550" t="s">
        <v>288</v>
      </c>
      <c r="C17" s="551"/>
      <c r="D17" s="551"/>
      <c r="E17" s="551"/>
      <c r="F17" s="552"/>
      <c r="G17" s="261">
        <v>300000</v>
      </c>
      <c r="H17" s="245"/>
      <c r="I17" s="254"/>
      <c r="J17" s="8"/>
      <c r="K17" s="8"/>
      <c r="L17" s="8"/>
      <c r="M17" s="8"/>
      <c r="N17" s="8"/>
      <c r="O17" s="8"/>
      <c r="P17" s="8"/>
      <c r="Q17" s="8"/>
    </row>
    <row r="18" spans="1:17" s="7" customFormat="1" ht="20.100000000000001" customHeight="1" x14ac:dyDescent="0.25">
      <c r="A18" s="312" t="s">
        <v>80</v>
      </c>
      <c r="B18" s="630" t="s">
        <v>305</v>
      </c>
      <c r="C18" s="631"/>
      <c r="D18" s="631"/>
      <c r="E18" s="631"/>
      <c r="F18" s="632"/>
      <c r="G18" s="262">
        <v>650000</v>
      </c>
      <c r="H18" s="241"/>
      <c r="I18" s="255"/>
      <c r="J18" s="8"/>
      <c r="K18" s="8"/>
      <c r="L18" s="8"/>
      <c r="M18" s="8"/>
      <c r="N18" s="8"/>
      <c r="O18" s="8"/>
      <c r="P18" s="8"/>
      <c r="Q18" s="8"/>
    </row>
    <row r="19" spans="1:17" s="7" customFormat="1" ht="20.100000000000001" customHeight="1" x14ac:dyDescent="0.25">
      <c r="A19" s="256" t="s">
        <v>81</v>
      </c>
      <c r="B19" s="760" t="s">
        <v>306</v>
      </c>
      <c r="C19" s="761"/>
      <c r="D19" s="761"/>
      <c r="E19" s="761"/>
      <c r="F19" s="762"/>
      <c r="G19" s="263">
        <v>50000</v>
      </c>
      <c r="H19" s="246"/>
      <c r="I19" s="257"/>
      <c r="J19" s="8"/>
      <c r="K19" s="8"/>
      <c r="L19" s="8"/>
      <c r="M19" s="8"/>
      <c r="N19" s="8"/>
      <c r="O19" s="8"/>
      <c r="P19" s="8"/>
      <c r="Q19" s="8"/>
    </row>
    <row r="20" spans="1:17" s="7" customFormat="1" ht="21.95" customHeight="1" x14ac:dyDescent="0.25">
      <c r="A20" s="258"/>
      <c r="B20" s="763" t="s">
        <v>310</v>
      </c>
      <c r="C20" s="764"/>
      <c r="D20" s="764"/>
      <c r="E20" s="764"/>
      <c r="F20" s="765"/>
      <c r="G20" s="264"/>
      <c r="H20" s="248">
        <f>SUM(H21,H25:H33)</f>
        <v>100000</v>
      </c>
      <c r="I20" s="259">
        <f>IF(H20&lt;=I16, (H20), (I16))</f>
        <v>100000</v>
      </c>
      <c r="J20" s="8"/>
      <c r="K20" s="8"/>
      <c r="L20" s="8"/>
      <c r="M20" s="8"/>
      <c r="N20" s="8"/>
      <c r="O20" s="8"/>
      <c r="P20" s="8"/>
      <c r="Q20" s="8"/>
    </row>
    <row r="21" spans="1:17" s="7" customFormat="1" ht="20.100000000000001" customHeight="1" x14ac:dyDescent="0.25">
      <c r="A21" s="536" t="s">
        <v>79</v>
      </c>
      <c r="B21" s="766" t="s">
        <v>307</v>
      </c>
      <c r="C21" s="767"/>
      <c r="D21" s="767"/>
      <c r="E21" s="767"/>
      <c r="F21" s="768"/>
      <c r="G21" s="265"/>
      <c r="H21" s="247">
        <f>Calculations!H15</f>
        <v>0</v>
      </c>
      <c r="I21" s="254"/>
      <c r="J21" s="8"/>
      <c r="K21" s="8"/>
      <c r="L21" s="8"/>
      <c r="M21" s="8"/>
      <c r="N21" s="8"/>
      <c r="O21" s="8"/>
      <c r="P21" s="8"/>
      <c r="Q21" s="8"/>
    </row>
    <row r="22" spans="1:17" s="7" customFormat="1" ht="20.100000000000001" customHeight="1" x14ac:dyDescent="0.25">
      <c r="A22" s="537"/>
      <c r="B22" s="769" t="s">
        <v>296</v>
      </c>
      <c r="C22" s="770"/>
      <c r="D22" s="770"/>
      <c r="E22" s="625" t="s">
        <v>521</v>
      </c>
      <c r="F22" s="626"/>
      <c r="G22" s="266"/>
      <c r="H22" s="242"/>
      <c r="I22" s="255"/>
      <c r="J22" s="8"/>
      <c r="K22" s="8"/>
      <c r="L22" s="8"/>
      <c r="M22" s="8"/>
      <c r="N22" s="8"/>
      <c r="O22" s="8"/>
      <c r="P22" s="8"/>
      <c r="Q22" s="8"/>
    </row>
    <row r="23" spans="1:17" s="7" customFormat="1" ht="20.100000000000001" customHeight="1" x14ac:dyDescent="0.25">
      <c r="A23" s="537"/>
      <c r="B23" s="620" t="s">
        <v>48</v>
      </c>
      <c r="C23" s="621"/>
      <c r="D23" s="621"/>
      <c r="E23" s="621"/>
      <c r="F23" s="622"/>
      <c r="G23" s="262">
        <v>170000</v>
      </c>
      <c r="H23" s="241"/>
      <c r="I23" s="255"/>
      <c r="J23" s="8"/>
      <c r="K23" s="8"/>
      <c r="L23" s="8"/>
      <c r="M23" s="8"/>
      <c r="N23" s="8"/>
      <c r="O23" s="8"/>
      <c r="P23" s="8"/>
      <c r="Q23" s="8"/>
    </row>
    <row r="24" spans="1:17" s="7" customFormat="1" ht="20.100000000000001" customHeight="1" x14ac:dyDescent="0.25">
      <c r="A24" s="537"/>
      <c r="B24" s="620" t="s">
        <v>209</v>
      </c>
      <c r="C24" s="621"/>
      <c r="D24" s="621"/>
      <c r="E24" s="621"/>
      <c r="F24" s="622"/>
      <c r="G24" s="262">
        <v>0</v>
      </c>
      <c r="H24" s="241"/>
      <c r="I24" s="255"/>
      <c r="J24" s="8"/>
      <c r="K24" s="8"/>
      <c r="L24" s="8"/>
      <c r="M24" s="8"/>
      <c r="N24" s="8"/>
      <c r="O24" s="8"/>
      <c r="P24" s="8"/>
      <c r="Q24" s="8"/>
    </row>
    <row r="25" spans="1:17" s="7" customFormat="1" ht="20.100000000000001" customHeight="1" x14ac:dyDescent="0.25">
      <c r="A25" s="312" t="s">
        <v>80</v>
      </c>
      <c r="B25" s="623" t="s">
        <v>431</v>
      </c>
      <c r="C25" s="624"/>
      <c r="D25" s="624"/>
      <c r="E25" s="625" t="s">
        <v>43</v>
      </c>
      <c r="F25" s="626"/>
      <c r="G25" s="262">
        <v>20000</v>
      </c>
      <c r="H25" s="243">
        <f>Calculations!D21</f>
        <v>19200</v>
      </c>
      <c r="I25" s="255"/>
      <c r="J25" s="8"/>
      <c r="K25" s="8"/>
      <c r="L25" s="8"/>
      <c r="M25" s="8"/>
      <c r="N25" s="8"/>
      <c r="O25" s="8"/>
      <c r="P25" s="8"/>
      <c r="Q25" s="8"/>
    </row>
    <row r="26" spans="1:17" s="7" customFormat="1" ht="20.100000000000001" customHeight="1" x14ac:dyDescent="0.25">
      <c r="A26" s="312" t="s">
        <v>81</v>
      </c>
      <c r="B26" s="623" t="s">
        <v>311</v>
      </c>
      <c r="C26" s="624"/>
      <c r="D26" s="624"/>
      <c r="E26" s="625" t="s">
        <v>317</v>
      </c>
      <c r="F26" s="626"/>
      <c r="G26" s="262">
        <v>2000</v>
      </c>
      <c r="H26" s="243">
        <f>Calculations!D26</f>
        <v>1200</v>
      </c>
      <c r="I26" s="255"/>
      <c r="J26" s="8"/>
      <c r="K26" s="8"/>
      <c r="L26" s="8"/>
      <c r="M26" s="8"/>
      <c r="N26" s="8"/>
      <c r="O26" s="8"/>
      <c r="P26" s="8"/>
      <c r="Q26" s="8"/>
    </row>
    <row r="27" spans="1:17" s="7" customFormat="1" ht="20.100000000000001" customHeight="1" x14ac:dyDescent="0.25">
      <c r="A27" s="312" t="s">
        <v>98</v>
      </c>
      <c r="B27" s="623" t="s">
        <v>312</v>
      </c>
      <c r="C27" s="624"/>
      <c r="D27" s="624"/>
      <c r="E27" s="625" t="s">
        <v>317</v>
      </c>
      <c r="F27" s="626"/>
      <c r="G27" s="262">
        <v>4000</v>
      </c>
      <c r="H27" s="243">
        <f>Calculations!H26</f>
        <v>3600</v>
      </c>
      <c r="I27" s="255"/>
      <c r="J27" s="8"/>
      <c r="K27" s="8"/>
      <c r="L27" s="8"/>
      <c r="M27" s="8"/>
      <c r="N27" s="8"/>
      <c r="O27" s="8"/>
      <c r="P27" s="8"/>
      <c r="Q27" s="8"/>
    </row>
    <row r="28" spans="1:17" s="7" customFormat="1" ht="20.100000000000001" customHeight="1" x14ac:dyDescent="0.25">
      <c r="A28" s="312" t="s">
        <v>100</v>
      </c>
      <c r="B28" s="623" t="s">
        <v>313</v>
      </c>
      <c r="C28" s="624"/>
      <c r="D28" s="624"/>
      <c r="E28" s="624"/>
      <c r="F28" s="785"/>
      <c r="G28" s="262">
        <v>10000</v>
      </c>
      <c r="H28" s="243">
        <f>G28</f>
        <v>10000</v>
      </c>
      <c r="I28" s="255"/>
      <c r="J28" s="8"/>
      <c r="K28" s="8"/>
      <c r="L28" s="8"/>
      <c r="M28" s="8"/>
      <c r="N28" s="8"/>
      <c r="O28" s="8"/>
      <c r="P28" s="8"/>
      <c r="Q28" s="8"/>
    </row>
    <row r="29" spans="1:17" s="7" customFormat="1" ht="20.100000000000001" customHeight="1" x14ac:dyDescent="0.25">
      <c r="A29" s="312" t="s">
        <v>107</v>
      </c>
      <c r="B29" s="623" t="s">
        <v>314</v>
      </c>
      <c r="C29" s="624"/>
      <c r="D29" s="624"/>
      <c r="E29" s="624"/>
      <c r="F29" s="785"/>
      <c r="G29" s="262">
        <v>10000</v>
      </c>
      <c r="H29" s="243">
        <f>G29</f>
        <v>10000</v>
      </c>
      <c r="I29" s="255"/>
      <c r="J29" s="8"/>
      <c r="K29" s="8"/>
      <c r="L29" s="8"/>
      <c r="M29" s="8"/>
      <c r="N29" s="8"/>
      <c r="O29" s="8"/>
      <c r="P29" s="8"/>
      <c r="Q29" s="8"/>
    </row>
    <row r="30" spans="1:17" s="7" customFormat="1" ht="20.100000000000001" customHeight="1" x14ac:dyDescent="0.25">
      <c r="A30" s="312" t="s">
        <v>121</v>
      </c>
      <c r="B30" s="623" t="s">
        <v>315</v>
      </c>
      <c r="C30" s="624"/>
      <c r="D30" s="624"/>
      <c r="E30" s="624"/>
      <c r="F30" s="785"/>
      <c r="G30" s="262">
        <v>18000</v>
      </c>
      <c r="H30" s="243">
        <f>Calculations!H21</f>
        <v>15000</v>
      </c>
      <c r="I30" s="255"/>
      <c r="J30" s="8"/>
      <c r="K30" s="8"/>
      <c r="L30" s="8"/>
      <c r="M30" s="8"/>
      <c r="N30" s="8"/>
      <c r="O30" s="8"/>
      <c r="P30" s="8"/>
      <c r="Q30" s="8"/>
    </row>
    <row r="31" spans="1:17" s="7" customFormat="1" ht="20.100000000000001" customHeight="1" x14ac:dyDescent="0.25">
      <c r="A31" s="312" t="s">
        <v>137</v>
      </c>
      <c r="B31" s="786" t="s">
        <v>308</v>
      </c>
      <c r="C31" s="787"/>
      <c r="D31" s="787"/>
      <c r="E31" s="787"/>
      <c r="F31" s="788"/>
      <c r="G31" s="262">
        <v>26000</v>
      </c>
      <c r="H31" s="243">
        <f>G31</f>
        <v>26000</v>
      </c>
      <c r="I31" s="255"/>
      <c r="J31" s="8"/>
      <c r="K31" s="8"/>
      <c r="L31" s="8"/>
      <c r="M31" s="8"/>
      <c r="N31" s="8"/>
      <c r="O31" s="8"/>
      <c r="P31" s="8"/>
      <c r="Q31" s="8"/>
    </row>
    <row r="32" spans="1:17" s="7" customFormat="1" ht="20.100000000000001" customHeight="1" x14ac:dyDescent="0.25">
      <c r="A32" s="312" t="s">
        <v>320</v>
      </c>
      <c r="B32" s="623" t="s">
        <v>256</v>
      </c>
      <c r="C32" s="624"/>
      <c r="D32" s="624"/>
      <c r="E32" s="789" t="s">
        <v>257</v>
      </c>
      <c r="F32" s="790"/>
      <c r="G32" s="262">
        <v>5000</v>
      </c>
      <c r="H32" s="243">
        <f>Calculations!D31</f>
        <v>5000</v>
      </c>
      <c r="I32" s="255"/>
      <c r="J32" s="8"/>
      <c r="K32" s="8"/>
      <c r="L32" s="8"/>
      <c r="M32" s="8"/>
      <c r="N32" s="8"/>
      <c r="O32" s="8"/>
      <c r="P32" s="8"/>
      <c r="Q32" s="8"/>
    </row>
    <row r="33" spans="1:17" s="7" customFormat="1" ht="20.100000000000001" customHeight="1" thickBot="1" x14ac:dyDescent="0.3">
      <c r="A33" s="256" t="s">
        <v>321</v>
      </c>
      <c r="B33" s="760" t="s">
        <v>309</v>
      </c>
      <c r="C33" s="761"/>
      <c r="D33" s="761"/>
      <c r="E33" s="761"/>
      <c r="F33" s="762"/>
      <c r="G33" s="263">
        <v>10000</v>
      </c>
      <c r="H33" s="249">
        <f>G33</f>
        <v>10000</v>
      </c>
      <c r="I33" s="257"/>
      <c r="J33" s="8"/>
      <c r="K33" s="8"/>
      <c r="L33" s="8"/>
      <c r="M33" s="8"/>
      <c r="N33" s="8"/>
      <c r="O33" s="8"/>
      <c r="P33" s="8"/>
      <c r="Q33" s="8"/>
    </row>
    <row r="34" spans="1:17" s="7" customFormat="1" ht="24.95" customHeight="1" thickBot="1" x14ac:dyDescent="0.3">
      <c r="A34" s="538" t="s">
        <v>13</v>
      </c>
      <c r="B34" s="539"/>
      <c r="C34" s="539"/>
      <c r="D34" s="539"/>
      <c r="E34" s="539"/>
      <c r="F34" s="540"/>
      <c r="G34" s="541">
        <f>I16-I20</f>
        <v>900000</v>
      </c>
      <c r="H34" s="542"/>
      <c r="I34" s="543"/>
      <c r="J34" s="8"/>
      <c r="K34" s="8"/>
      <c r="L34" s="8"/>
      <c r="M34" s="8"/>
      <c r="N34" s="8"/>
      <c r="O34" s="8"/>
      <c r="P34" s="8"/>
      <c r="Q34" s="8"/>
    </row>
    <row r="35" spans="1:17" s="7" customFormat="1" ht="5.0999999999999996" customHeight="1" thickBot="1" x14ac:dyDescent="0.3">
      <c r="A35" s="858"/>
      <c r="B35" s="859"/>
      <c r="C35" s="859"/>
      <c r="D35" s="859"/>
      <c r="E35" s="859"/>
      <c r="F35" s="859"/>
      <c r="G35" s="859"/>
      <c r="H35" s="859"/>
      <c r="I35" s="860"/>
      <c r="J35" s="8"/>
      <c r="K35" s="8"/>
      <c r="L35" s="8"/>
      <c r="M35" s="8"/>
      <c r="N35" s="8"/>
      <c r="O35" s="8"/>
      <c r="P35" s="8"/>
      <c r="Q35" s="8"/>
    </row>
    <row r="36" spans="1:17" s="7" customFormat="1" ht="24.95" customHeight="1" thickBot="1" x14ac:dyDescent="0.3">
      <c r="A36" s="782" t="s">
        <v>324</v>
      </c>
      <c r="B36" s="783"/>
      <c r="C36" s="783"/>
      <c r="D36" s="783"/>
      <c r="E36" s="783"/>
      <c r="F36" s="783"/>
      <c r="G36" s="783"/>
      <c r="H36" s="783"/>
      <c r="I36" s="784"/>
      <c r="J36" s="8"/>
      <c r="K36" s="371"/>
      <c r="L36" s="8"/>
      <c r="M36" s="8"/>
      <c r="N36" s="8"/>
      <c r="O36" s="8"/>
      <c r="P36" s="8"/>
      <c r="Q36" s="8"/>
    </row>
    <row r="37" spans="1:17" s="7" customFormat="1" ht="19.5" customHeight="1" x14ac:dyDescent="0.25">
      <c r="A37" s="391"/>
      <c r="B37" s="863" t="s">
        <v>325</v>
      </c>
      <c r="C37" s="863"/>
      <c r="D37" s="863"/>
      <c r="E37" s="863"/>
      <c r="F37" s="864"/>
      <c r="G37" s="547" t="s">
        <v>41</v>
      </c>
      <c r="H37" s="548"/>
      <c r="I37" s="549"/>
      <c r="J37" s="8"/>
      <c r="K37" s="8"/>
      <c r="L37" s="8"/>
      <c r="M37" s="8"/>
      <c r="N37" s="8"/>
      <c r="O37" s="8"/>
      <c r="P37" s="8"/>
      <c r="Q37" s="8"/>
    </row>
    <row r="38" spans="1:17" s="7" customFormat="1" ht="18" customHeight="1" x14ac:dyDescent="0.25">
      <c r="A38" s="392"/>
      <c r="B38" s="550" t="s">
        <v>468</v>
      </c>
      <c r="C38" s="551"/>
      <c r="D38" s="551"/>
      <c r="E38" s="551"/>
      <c r="F38" s="552"/>
      <c r="G38" s="270">
        <v>500000</v>
      </c>
      <c r="H38" s="267">
        <f>Calculations!F55</f>
        <v>0</v>
      </c>
      <c r="I38" s="271"/>
      <c r="J38" s="8"/>
      <c r="K38" s="8"/>
      <c r="L38" s="8"/>
      <c r="M38" s="8"/>
      <c r="N38" s="8"/>
      <c r="O38" s="8"/>
      <c r="P38" s="8"/>
      <c r="Q38" s="8"/>
    </row>
    <row r="39" spans="1:17" s="7" customFormat="1" ht="18" customHeight="1" x14ac:dyDescent="0.25">
      <c r="A39" s="393"/>
      <c r="B39" s="861" t="s">
        <v>326</v>
      </c>
      <c r="C39" s="861"/>
      <c r="D39" s="861"/>
      <c r="E39" s="861"/>
      <c r="F39" s="861"/>
      <c r="G39" s="272">
        <v>100000</v>
      </c>
      <c r="H39" s="268">
        <f>Calculations!H55</f>
        <v>0</v>
      </c>
      <c r="I39" s="273"/>
      <c r="J39" s="8"/>
      <c r="K39" s="8"/>
      <c r="L39" s="8"/>
      <c r="M39" s="8"/>
      <c r="N39" s="8"/>
      <c r="O39" s="8"/>
      <c r="P39" s="8"/>
      <c r="Q39" s="8"/>
    </row>
    <row r="40" spans="1:17" s="7" customFormat="1" ht="18" customHeight="1" x14ac:dyDescent="0.25">
      <c r="A40" s="394"/>
      <c r="B40" s="862" t="s">
        <v>327</v>
      </c>
      <c r="C40" s="862"/>
      <c r="D40" s="862"/>
      <c r="E40" s="862"/>
      <c r="F40" s="862"/>
      <c r="G40" s="274"/>
      <c r="H40" s="395"/>
      <c r="I40" s="275">
        <f>Calculations!F56</f>
        <v>0</v>
      </c>
      <c r="J40" s="8"/>
      <c r="K40" s="8"/>
      <c r="L40" s="8"/>
      <c r="M40" s="8"/>
      <c r="N40" s="8"/>
      <c r="O40" s="8"/>
      <c r="P40" s="8"/>
      <c r="Q40" s="8"/>
    </row>
    <row r="41" spans="1:17" s="7" customFormat="1" ht="18" customHeight="1" x14ac:dyDescent="0.25">
      <c r="A41" s="394"/>
      <c r="B41" s="862" t="s">
        <v>328</v>
      </c>
      <c r="C41" s="862"/>
      <c r="D41" s="862"/>
      <c r="E41" s="862"/>
      <c r="F41" s="862"/>
      <c r="G41" s="274"/>
      <c r="H41" s="269"/>
      <c r="I41" s="275">
        <f>SUM(H42:H45)</f>
        <v>250000</v>
      </c>
      <c r="J41" s="8"/>
      <c r="K41" s="8"/>
      <c r="L41" s="8"/>
      <c r="M41" s="8"/>
      <c r="N41" s="8"/>
      <c r="O41" s="8"/>
      <c r="P41" s="8"/>
      <c r="Q41" s="8"/>
    </row>
    <row r="42" spans="1:17" s="7" customFormat="1" ht="18" customHeight="1" x14ac:dyDescent="0.25">
      <c r="A42" s="253" t="s">
        <v>79</v>
      </c>
      <c r="B42" s="550" t="s">
        <v>329</v>
      </c>
      <c r="C42" s="551"/>
      <c r="D42" s="551"/>
      <c r="E42" s="551"/>
      <c r="F42" s="552"/>
      <c r="G42" s="276"/>
      <c r="H42" s="267">
        <f>Calculations!H57</f>
        <v>0</v>
      </c>
      <c r="I42" s="271"/>
      <c r="J42" s="8"/>
      <c r="K42" s="8"/>
      <c r="L42" s="8"/>
      <c r="M42" s="8"/>
      <c r="N42" s="8"/>
      <c r="O42" s="8"/>
      <c r="P42" s="8"/>
      <c r="Q42" s="8"/>
    </row>
    <row r="43" spans="1:17" s="7" customFormat="1" ht="18" customHeight="1" x14ac:dyDescent="0.25">
      <c r="A43" s="553" t="s">
        <v>80</v>
      </c>
      <c r="B43" s="630" t="s">
        <v>467</v>
      </c>
      <c r="C43" s="631"/>
      <c r="D43" s="625" t="s">
        <v>14</v>
      </c>
      <c r="E43" s="625"/>
      <c r="F43" s="626"/>
      <c r="G43" s="771">
        <v>250000</v>
      </c>
      <c r="H43" s="772">
        <f>Calculations!D53</f>
        <v>200000</v>
      </c>
      <c r="I43" s="277"/>
      <c r="J43" s="8"/>
      <c r="K43" s="8"/>
      <c r="L43" s="8"/>
      <c r="M43" s="8"/>
      <c r="N43" s="8"/>
      <c r="O43" s="8"/>
      <c r="P43" s="8"/>
      <c r="Q43" s="8"/>
    </row>
    <row r="44" spans="1:17" s="7" customFormat="1" ht="18" customHeight="1" x14ac:dyDescent="0.25">
      <c r="A44" s="553"/>
      <c r="B44" s="773" t="s">
        <v>330</v>
      </c>
      <c r="C44" s="774"/>
      <c r="D44" s="774"/>
      <c r="E44" s="774"/>
      <c r="F44" s="775"/>
      <c r="G44" s="771"/>
      <c r="H44" s="772"/>
      <c r="I44" s="277"/>
      <c r="J44" s="8"/>
      <c r="K44" s="8"/>
      <c r="L44" s="8"/>
      <c r="M44" s="8"/>
      <c r="N44" s="8"/>
      <c r="O44" s="8"/>
      <c r="P44" s="8"/>
      <c r="Q44" s="8"/>
    </row>
    <row r="45" spans="1:17" s="7" customFormat="1" ht="18" customHeight="1" thickBot="1" x14ac:dyDescent="0.3">
      <c r="A45" s="554"/>
      <c r="B45" s="776" t="s">
        <v>469</v>
      </c>
      <c r="C45" s="777"/>
      <c r="D45" s="777"/>
      <c r="E45" s="777"/>
      <c r="F45" s="778"/>
      <c r="G45" s="278">
        <v>250000</v>
      </c>
      <c r="H45" s="279">
        <f>G45/5</f>
        <v>50000</v>
      </c>
      <c r="I45" s="280"/>
      <c r="J45" s="8"/>
      <c r="K45" s="8"/>
      <c r="L45" s="8"/>
      <c r="M45" s="8"/>
      <c r="N45" s="8"/>
      <c r="O45" s="8"/>
      <c r="P45" s="8"/>
      <c r="Q45" s="8"/>
    </row>
    <row r="46" spans="1:17" s="7" customFormat="1" ht="21.95" customHeight="1" thickBot="1" x14ac:dyDescent="0.3">
      <c r="A46" s="779" t="s">
        <v>324</v>
      </c>
      <c r="B46" s="780"/>
      <c r="C46" s="780"/>
      <c r="D46" s="780"/>
      <c r="E46" s="780"/>
      <c r="F46" s="781"/>
      <c r="G46" s="855">
        <f>I40-I41</f>
        <v>-250000</v>
      </c>
      <c r="H46" s="856"/>
      <c r="I46" s="857"/>
      <c r="J46" s="8"/>
      <c r="K46" s="8"/>
      <c r="L46" s="8"/>
      <c r="M46" s="8"/>
      <c r="N46" s="8"/>
      <c r="O46" s="8"/>
      <c r="P46" s="8"/>
      <c r="Q46" s="8"/>
    </row>
    <row r="47" spans="1:17" s="7" customFormat="1" ht="5.0999999999999996" customHeight="1" thickBot="1" x14ac:dyDescent="0.3">
      <c r="A47" s="865"/>
      <c r="B47" s="866"/>
      <c r="C47" s="866"/>
      <c r="D47" s="866"/>
      <c r="E47" s="866"/>
      <c r="F47" s="866"/>
      <c r="G47" s="866"/>
      <c r="H47" s="866"/>
      <c r="I47" s="867"/>
      <c r="J47" s="8"/>
      <c r="K47" s="8"/>
      <c r="L47" s="8"/>
      <c r="M47" s="8"/>
      <c r="N47" s="8"/>
      <c r="O47" s="8"/>
      <c r="P47" s="8"/>
      <c r="Q47" s="8"/>
    </row>
    <row r="48" spans="1:17" s="7" customFormat="1" ht="24.95" customHeight="1" thickBot="1" x14ac:dyDescent="0.3">
      <c r="A48" s="596" t="s">
        <v>476</v>
      </c>
      <c r="B48" s="597"/>
      <c r="C48" s="597"/>
      <c r="D48" s="597"/>
      <c r="E48" s="597"/>
      <c r="F48" s="597"/>
      <c r="G48" s="597"/>
      <c r="H48" s="597"/>
      <c r="I48" s="598"/>
      <c r="J48" s="8"/>
      <c r="K48" s="8"/>
      <c r="L48" s="8"/>
      <c r="M48" s="8"/>
      <c r="N48" s="8"/>
      <c r="O48" s="8"/>
      <c r="P48" s="8"/>
      <c r="Q48" s="8"/>
    </row>
    <row r="49" spans="1:17" s="7" customFormat="1" ht="18" customHeight="1" x14ac:dyDescent="0.25">
      <c r="A49" s="253" t="s">
        <v>79</v>
      </c>
      <c r="B49" s="803" t="s">
        <v>344</v>
      </c>
      <c r="C49" s="804"/>
      <c r="D49" s="804"/>
      <c r="E49" s="804"/>
      <c r="F49" s="804"/>
      <c r="G49" s="805"/>
      <c r="H49" s="281">
        <v>15000</v>
      </c>
      <c r="I49" s="282">
        <f>H49</f>
        <v>15000</v>
      </c>
      <c r="J49" s="8"/>
      <c r="K49" s="8"/>
      <c r="L49" s="8"/>
      <c r="M49" s="8"/>
      <c r="N49" s="8"/>
      <c r="O49" s="8"/>
      <c r="P49" s="8"/>
      <c r="Q49" s="8"/>
    </row>
    <row r="50" spans="1:17" s="7" customFormat="1" ht="18" customHeight="1" x14ac:dyDescent="0.25">
      <c r="A50" s="312" t="s">
        <v>80</v>
      </c>
      <c r="B50" s="806" t="s">
        <v>473</v>
      </c>
      <c r="C50" s="787"/>
      <c r="D50" s="787"/>
      <c r="E50" s="787"/>
      <c r="F50" s="787"/>
      <c r="G50" s="788"/>
      <c r="H50" s="314">
        <v>5000</v>
      </c>
      <c r="I50" s="283">
        <f>H50</f>
        <v>5000</v>
      </c>
      <c r="J50" s="8"/>
      <c r="K50" s="8"/>
      <c r="L50" s="8"/>
      <c r="M50" s="8"/>
      <c r="N50" s="8"/>
      <c r="O50" s="8"/>
      <c r="P50" s="8"/>
      <c r="Q50" s="8"/>
    </row>
    <row r="51" spans="1:17" s="7" customFormat="1" ht="18" customHeight="1" x14ac:dyDescent="0.25">
      <c r="A51" s="312" t="s">
        <v>81</v>
      </c>
      <c r="B51" s="806" t="s">
        <v>338</v>
      </c>
      <c r="C51" s="787"/>
      <c r="D51" s="787"/>
      <c r="E51" s="787"/>
      <c r="F51" s="787"/>
      <c r="G51" s="788"/>
      <c r="H51" s="314">
        <v>5000</v>
      </c>
      <c r="I51" s="283">
        <f>H51</f>
        <v>5000</v>
      </c>
      <c r="J51" s="8"/>
      <c r="K51" s="8"/>
      <c r="L51" s="8"/>
      <c r="M51" s="8"/>
      <c r="N51" s="8"/>
      <c r="O51" s="8"/>
      <c r="P51" s="8"/>
      <c r="Q51" s="8"/>
    </row>
    <row r="52" spans="1:17" s="7" customFormat="1" ht="18" customHeight="1" x14ac:dyDescent="0.25">
      <c r="A52" s="312" t="s">
        <v>98</v>
      </c>
      <c r="B52" s="806" t="s">
        <v>337</v>
      </c>
      <c r="C52" s="787"/>
      <c r="D52" s="787"/>
      <c r="E52" s="787"/>
      <c r="F52" s="787"/>
      <c r="G52" s="788"/>
      <c r="H52" s="314">
        <v>5000</v>
      </c>
      <c r="I52" s="283">
        <f>H52</f>
        <v>5000</v>
      </c>
      <c r="J52" s="8"/>
      <c r="K52" s="8"/>
      <c r="L52" s="8"/>
      <c r="M52" s="8"/>
      <c r="N52" s="8"/>
      <c r="O52" s="8"/>
      <c r="P52" s="8"/>
      <c r="Q52" s="8"/>
    </row>
    <row r="53" spans="1:17" s="7" customFormat="1" ht="18" customHeight="1" x14ac:dyDescent="0.25">
      <c r="A53" s="312" t="s">
        <v>100</v>
      </c>
      <c r="B53" s="807" t="s">
        <v>339</v>
      </c>
      <c r="C53" s="624"/>
      <c r="D53" s="624"/>
      <c r="E53" s="624"/>
      <c r="F53" s="624"/>
      <c r="G53" s="785"/>
      <c r="H53" s="314">
        <v>15000</v>
      </c>
      <c r="I53" s="283">
        <f>Calculations!D153</f>
        <v>10000</v>
      </c>
      <c r="J53" s="8"/>
      <c r="K53" s="8"/>
      <c r="L53" s="8"/>
      <c r="M53" s="8"/>
      <c r="N53" s="8"/>
      <c r="O53" s="8"/>
      <c r="P53" s="8"/>
      <c r="Q53" s="8"/>
    </row>
    <row r="54" spans="1:17" s="7" customFormat="1" ht="18" customHeight="1" x14ac:dyDescent="0.25">
      <c r="A54" s="553" t="s">
        <v>107</v>
      </c>
      <c r="B54" s="808" t="s">
        <v>333</v>
      </c>
      <c r="C54" s="809"/>
      <c r="D54" s="809"/>
      <c r="E54" s="809"/>
      <c r="F54" s="809"/>
      <c r="G54" s="810"/>
      <c r="H54" s="284"/>
      <c r="I54" s="277"/>
      <c r="J54" s="8"/>
      <c r="K54" s="8"/>
      <c r="L54" s="8"/>
      <c r="M54" s="8"/>
      <c r="N54" s="8"/>
      <c r="O54" s="8"/>
      <c r="P54" s="8"/>
      <c r="Q54" s="8"/>
    </row>
    <row r="55" spans="1:17" s="7" customFormat="1" ht="18" customHeight="1" x14ac:dyDescent="0.25">
      <c r="A55" s="553"/>
      <c r="B55" s="313" t="s">
        <v>340</v>
      </c>
      <c r="C55" s="631" t="s">
        <v>334</v>
      </c>
      <c r="D55" s="631"/>
      <c r="E55" s="631"/>
      <c r="F55" s="631"/>
      <c r="G55" s="632"/>
      <c r="H55" s="314">
        <v>50000</v>
      </c>
      <c r="I55" s="283">
        <f>Calculations!H154</f>
        <v>0</v>
      </c>
      <c r="J55" s="8"/>
      <c r="K55" s="8"/>
      <c r="L55" s="8"/>
      <c r="M55" s="8"/>
      <c r="N55" s="8"/>
      <c r="O55" s="8"/>
      <c r="P55" s="8"/>
      <c r="Q55" s="8"/>
    </row>
    <row r="56" spans="1:17" s="7" customFormat="1" ht="18" customHeight="1" x14ac:dyDescent="0.25">
      <c r="A56" s="553"/>
      <c r="B56" s="811" t="s">
        <v>341</v>
      </c>
      <c r="C56" s="631" t="s">
        <v>474</v>
      </c>
      <c r="D56" s="631"/>
      <c r="E56" s="631"/>
      <c r="F56" s="631"/>
      <c r="G56" s="632"/>
      <c r="H56" s="314">
        <v>60000</v>
      </c>
      <c r="I56" s="283">
        <f>Calculations!H155</f>
        <v>55000</v>
      </c>
      <c r="J56" s="8"/>
      <c r="K56" s="221"/>
      <c r="L56" s="221"/>
      <c r="M56" s="221"/>
      <c r="N56" s="8"/>
      <c r="O56" s="8"/>
      <c r="P56" s="8"/>
      <c r="Q56" s="8"/>
    </row>
    <row r="57" spans="1:17" s="7" customFormat="1" ht="18" customHeight="1" x14ac:dyDescent="0.25">
      <c r="A57" s="553"/>
      <c r="B57" s="811"/>
      <c r="C57" s="631" t="s">
        <v>475</v>
      </c>
      <c r="D57" s="631"/>
      <c r="E57" s="631"/>
      <c r="F57" s="631"/>
      <c r="G57" s="632"/>
      <c r="H57" s="314">
        <v>5000</v>
      </c>
      <c r="I57" s="277"/>
      <c r="J57" s="8"/>
      <c r="K57" s="8"/>
      <c r="L57" s="8"/>
      <c r="M57" s="8"/>
      <c r="N57" s="8"/>
      <c r="O57" s="8"/>
      <c r="P57" s="8"/>
      <c r="Q57" s="8"/>
    </row>
    <row r="58" spans="1:17" s="7" customFormat="1" ht="18" customHeight="1" thickBot="1" x14ac:dyDescent="0.3">
      <c r="A58" s="256" t="s">
        <v>121</v>
      </c>
      <c r="B58" s="791" t="s">
        <v>332</v>
      </c>
      <c r="C58" s="792"/>
      <c r="D58" s="792"/>
      <c r="E58" s="792"/>
      <c r="F58" s="792"/>
      <c r="G58" s="793"/>
      <c r="H58" s="272">
        <v>5000</v>
      </c>
      <c r="I58" s="285">
        <f>H58</f>
        <v>5000</v>
      </c>
      <c r="J58" s="8"/>
      <c r="K58" s="8"/>
      <c r="L58" s="8"/>
      <c r="M58" s="8"/>
      <c r="N58" s="8"/>
      <c r="O58" s="8"/>
      <c r="P58" s="8"/>
      <c r="Q58" s="8"/>
    </row>
    <row r="59" spans="1:17" s="7" customFormat="1" ht="21.95" customHeight="1" thickBot="1" x14ac:dyDescent="0.3">
      <c r="A59" s="613" t="s">
        <v>476</v>
      </c>
      <c r="B59" s="614"/>
      <c r="C59" s="614"/>
      <c r="D59" s="614"/>
      <c r="E59" s="614"/>
      <c r="F59" s="614"/>
      <c r="G59" s="614"/>
      <c r="H59" s="541">
        <f>SUM(I49:I53,I55:I56,I58)</f>
        <v>100000</v>
      </c>
      <c r="I59" s="543"/>
      <c r="J59" s="8"/>
      <c r="K59" s="8"/>
      <c r="L59" s="8"/>
      <c r="M59" s="8"/>
      <c r="N59" s="8"/>
      <c r="O59" s="8"/>
      <c r="P59" s="8"/>
      <c r="Q59" s="8"/>
    </row>
    <row r="60" spans="1:17" ht="5.0999999999999996" customHeight="1" thickBot="1" x14ac:dyDescent="0.25">
      <c r="A60" s="868"/>
      <c r="B60" s="869"/>
      <c r="C60" s="869"/>
      <c r="D60" s="869"/>
      <c r="E60" s="869"/>
      <c r="F60" s="869"/>
      <c r="G60" s="869"/>
      <c r="H60" s="869"/>
      <c r="I60" s="870"/>
      <c r="J60" s="216"/>
      <c r="K60" s="216"/>
      <c r="L60" s="216"/>
      <c r="M60" s="216"/>
      <c r="N60" s="216"/>
      <c r="O60" s="216"/>
      <c r="P60" s="216"/>
      <c r="Q60" s="216"/>
    </row>
    <row r="61" spans="1:17" ht="21.95" customHeight="1" thickBot="1" x14ac:dyDescent="0.3">
      <c r="A61" s="615" t="s">
        <v>303</v>
      </c>
      <c r="B61" s="616"/>
      <c r="C61" s="616"/>
      <c r="D61" s="616"/>
      <c r="E61" s="616"/>
      <c r="F61" s="616"/>
      <c r="G61" s="617"/>
      <c r="H61" s="618">
        <f>Calculations!D230</f>
        <v>750000</v>
      </c>
      <c r="I61" s="619"/>
      <c r="J61" s="216"/>
      <c r="K61" s="8"/>
      <c r="L61" s="8"/>
      <c r="M61" s="8"/>
      <c r="N61" s="8"/>
      <c r="O61" s="216"/>
      <c r="P61" s="216"/>
      <c r="Q61" s="216"/>
    </row>
    <row r="62" spans="1:17" ht="5.0999999999999996" customHeight="1" thickBot="1" x14ac:dyDescent="0.3">
      <c r="A62" s="871"/>
      <c r="B62" s="872"/>
      <c r="C62" s="872"/>
      <c r="D62" s="872"/>
      <c r="E62" s="872"/>
      <c r="F62" s="872"/>
      <c r="G62" s="872"/>
      <c r="H62" s="872"/>
      <c r="I62" s="873"/>
      <c r="J62" s="216"/>
      <c r="K62" s="8"/>
      <c r="L62" s="8"/>
      <c r="M62" s="8"/>
      <c r="N62" s="8"/>
      <c r="O62" s="216"/>
      <c r="P62" s="216"/>
      <c r="Q62" s="216"/>
    </row>
    <row r="63" spans="1:17" ht="21.95" customHeight="1" thickBot="1" x14ac:dyDescent="0.3">
      <c r="A63" s="596" t="s">
        <v>77</v>
      </c>
      <c r="B63" s="597"/>
      <c r="C63" s="597"/>
      <c r="D63" s="597"/>
      <c r="E63" s="597"/>
      <c r="F63" s="597"/>
      <c r="G63" s="597"/>
      <c r="H63" s="597"/>
      <c r="I63" s="598"/>
      <c r="J63" s="216"/>
      <c r="K63" s="8"/>
      <c r="L63" s="8"/>
      <c r="M63" s="8"/>
      <c r="N63" s="8"/>
      <c r="O63" s="8"/>
      <c r="P63" s="216"/>
      <c r="Q63" s="216"/>
    </row>
    <row r="64" spans="1:17" ht="5.0999999999999996" customHeight="1" thickBot="1" x14ac:dyDescent="0.3">
      <c r="A64" s="874"/>
      <c r="B64" s="875"/>
      <c r="C64" s="875"/>
      <c r="D64" s="875"/>
      <c r="E64" s="875"/>
      <c r="F64" s="875"/>
      <c r="G64" s="875"/>
      <c r="H64" s="875"/>
      <c r="I64" s="876"/>
      <c r="J64" s="216"/>
      <c r="K64" s="8"/>
      <c r="L64" s="8"/>
      <c r="M64" s="8"/>
      <c r="N64" s="8"/>
      <c r="O64" s="8"/>
      <c r="P64" s="216"/>
      <c r="Q64" s="216"/>
    </row>
    <row r="65" spans="1:17" s="7" customFormat="1" ht="18" customHeight="1" x14ac:dyDescent="0.25">
      <c r="A65" s="794" t="s">
        <v>276</v>
      </c>
      <c r="B65" s="795"/>
      <c r="C65" s="795"/>
      <c r="D65" s="795"/>
      <c r="E65" s="795"/>
      <c r="F65" s="795"/>
      <c r="G65" s="796"/>
      <c r="H65" s="286">
        <f>SUM(H66:H77)</f>
        <v>31000</v>
      </c>
      <c r="I65" s="306">
        <f>IF(H65&lt;=150000, (H65), (150000))</f>
        <v>31000</v>
      </c>
      <c r="J65" s="8"/>
      <c r="K65" s="8"/>
      <c r="L65" s="8"/>
      <c r="M65" s="8"/>
      <c r="N65" s="8"/>
      <c r="O65" s="8"/>
      <c r="P65" s="8"/>
      <c r="Q65" s="8"/>
    </row>
    <row r="66" spans="1:17" s="7" customFormat="1" ht="17.100000000000001" customHeight="1" x14ac:dyDescent="0.25">
      <c r="A66" s="311" t="s">
        <v>79</v>
      </c>
      <c r="B66" s="797" t="s">
        <v>345</v>
      </c>
      <c r="C66" s="798"/>
      <c r="D66" s="798"/>
      <c r="E66" s="798"/>
      <c r="F66" s="798"/>
      <c r="G66" s="799"/>
      <c r="H66" s="295">
        <v>1000</v>
      </c>
      <c r="I66" s="287"/>
      <c r="J66" s="8"/>
      <c r="K66" s="8"/>
      <c r="L66" s="8"/>
      <c r="M66" s="8"/>
      <c r="N66" s="8"/>
      <c r="O66" s="8"/>
      <c r="P66" s="8"/>
      <c r="Q66" s="8"/>
    </row>
    <row r="67" spans="1:17" s="7" customFormat="1" ht="17.100000000000001" customHeight="1" x14ac:dyDescent="0.25">
      <c r="A67" s="312" t="s">
        <v>80</v>
      </c>
      <c r="B67" s="800" t="s">
        <v>233</v>
      </c>
      <c r="C67" s="801"/>
      <c r="D67" s="801"/>
      <c r="E67" s="801"/>
      <c r="F67" s="801"/>
      <c r="G67" s="802"/>
      <c r="H67" s="262">
        <v>1000</v>
      </c>
      <c r="I67" s="255"/>
      <c r="J67" s="8"/>
      <c r="K67" s="8"/>
      <c r="L67" s="8"/>
      <c r="M67" s="8"/>
      <c r="N67" s="8"/>
      <c r="O67" s="8"/>
      <c r="P67" s="8"/>
      <c r="Q67" s="8"/>
    </row>
    <row r="68" spans="1:17" s="7" customFormat="1" ht="17.100000000000001" customHeight="1" x14ac:dyDescent="0.25">
      <c r="A68" s="312" t="s">
        <v>81</v>
      </c>
      <c r="B68" s="800" t="s">
        <v>346</v>
      </c>
      <c r="C68" s="801"/>
      <c r="D68" s="801"/>
      <c r="E68" s="801"/>
      <c r="F68" s="801"/>
      <c r="G68" s="802"/>
      <c r="H68" s="262">
        <v>1000</v>
      </c>
      <c r="I68" s="255"/>
      <c r="J68" s="8"/>
      <c r="K68" s="8"/>
      <c r="L68" s="8"/>
      <c r="M68" s="8"/>
      <c r="N68" s="8"/>
      <c r="O68" s="8"/>
      <c r="P68" s="8"/>
      <c r="Q68" s="8"/>
    </row>
    <row r="69" spans="1:17" s="7" customFormat="1" ht="17.100000000000001" customHeight="1" x14ac:dyDescent="0.25">
      <c r="A69" s="312" t="s">
        <v>98</v>
      </c>
      <c r="B69" s="800" t="s">
        <v>347</v>
      </c>
      <c r="C69" s="801"/>
      <c r="D69" s="801"/>
      <c r="E69" s="801"/>
      <c r="F69" s="801"/>
      <c r="G69" s="802"/>
      <c r="H69" s="262">
        <v>1000</v>
      </c>
      <c r="I69" s="255"/>
      <c r="J69" s="8"/>
      <c r="K69" s="8"/>
      <c r="L69" s="8"/>
      <c r="M69" s="8"/>
      <c r="N69" s="8"/>
      <c r="O69" s="8"/>
      <c r="P69" s="8"/>
      <c r="Q69" s="8"/>
    </row>
    <row r="70" spans="1:17" s="7" customFormat="1" ht="17.100000000000001" customHeight="1" x14ac:dyDescent="0.25">
      <c r="A70" s="312" t="s">
        <v>100</v>
      </c>
      <c r="B70" s="800" t="s">
        <v>348</v>
      </c>
      <c r="C70" s="801"/>
      <c r="D70" s="801"/>
      <c r="E70" s="801"/>
      <c r="F70" s="801"/>
      <c r="G70" s="802"/>
      <c r="H70" s="262">
        <v>1000</v>
      </c>
      <c r="I70" s="255"/>
      <c r="J70" s="8"/>
      <c r="K70" s="8"/>
      <c r="L70" s="8"/>
      <c r="M70" s="8"/>
      <c r="N70" s="8"/>
      <c r="O70" s="8"/>
      <c r="P70" s="8"/>
      <c r="Q70" s="8"/>
    </row>
    <row r="71" spans="1:17" s="7" customFormat="1" ht="17.100000000000001" customHeight="1" x14ac:dyDescent="0.25">
      <c r="A71" s="312" t="s">
        <v>107</v>
      </c>
      <c r="B71" s="800" t="s">
        <v>123</v>
      </c>
      <c r="C71" s="801"/>
      <c r="D71" s="801"/>
      <c r="E71" s="801"/>
      <c r="F71" s="801"/>
      <c r="G71" s="802"/>
      <c r="H71" s="262">
        <v>1000</v>
      </c>
      <c r="I71" s="255"/>
      <c r="J71" s="8"/>
      <c r="K71" s="8"/>
      <c r="L71" s="8"/>
      <c r="M71" s="8"/>
      <c r="N71" s="8"/>
      <c r="O71" s="8"/>
      <c r="P71" s="8"/>
      <c r="Q71" s="8"/>
    </row>
    <row r="72" spans="1:17" s="7" customFormat="1" ht="17.100000000000001" customHeight="1" x14ac:dyDescent="0.25">
      <c r="A72" s="312" t="s">
        <v>121</v>
      </c>
      <c r="B72" s="800" t="s">
        <v>299</v>
      </c>
      <c r="C72" s="801"/>
      <c r="D72" s="801"/>
      <c r="E72" s="801"/>
      <c r="F72" s="801"/>
      <c r="G72" s="802"/>
      <c r="H72" s="262">
        <v>1000</v>
      </c>
      <c r="I72" s="255"/>
      <c r="J72" s="8"/>
      <c r="K72" s="8"/>
      <c r="L72" s="8"/>
      <c r="M72" s="8"/>
      <c r="N72" s="8"/>
      <c r="O72" s="8"/>
      <c r="P72" s="8"/>
      <c r="Q72" s="8"/>
    </row>
    <row r="73" spans="1:17" s="7" customFormat="1" ht="17.100000000000001" customHeight="1" thickBot="1" x14ac:dyDescent="0.3">
      <c r="A73" s="312" t="s">
        <v>137</v>
      </c>
      <c r="B73" s="800" t="s">
        <v>138</v>
      </c>
      <c r="C73" s="801"/>
      <c r="D73" s="801"/>
      <c r="E73" s="801"/>
      <c r="F73" s="801"/>
      <c r="G73" s="802"/>
      <c r="H73" s="262">
        <v>1000</v>
      </c>
      <c r="I73" s="255"/>
      <c r="J73" s="8"/>
      <c r="K73" s="8"/>
      <c r="L73" s="8"/>
      <c r="M73" s="8"/>
      <c r="N73" s="8"/>
      <c r="O73" s="8"/>
      <c r="P73" s="8"/>
      <c r="Q73" s="8"/>
    </row>
    <row r="74" spans="1:17" s="7" customFormat="1" ht="17.100000000000001" customHeight="1" x14ac:dyDescent="0.25">
      <c r="A74" s="312" t="s">
        <v>320</v>
      </c>
      <c r="B74" s="800" t="s">
        <v>143</v>
      </c>
      <c r="C74" s="801"/>
      <c r="D74" s="801"/>
      <c r="E74" s="801"/>
      <c r="F74" s="801"/>
      <c r="G74" s="802"/>
      <c r="H74" s="262">
        <v>1000</v>
      </c>
      <c r="I74" s="255"/>
      <c r="J74" s="8"/>
      <c r="K74" s="812" t="s">
        <v>287</v>
      </c>
      <c r="L74" s="813"/>
      <c r="M74" s="813"/>
      <c r="N74" s="813"/>
      <c r="O74" s="813"/>
      <c r="P74" s="814"/>
      <c r="Q74" s="8"/>
    </row>
    <row r="75" spans="1:17" s="7" customFormat="1" ht="17.100000000000001" customHeight="1" x14ac:dyDescent="0.25">
      <c r="A75" s="312" t="s">
        <v>321</v>
      </c>
      <c r="B75" s="800" t="s">
        <v>148</v>
      </c>
      <c r="C75" s="801"/>
      <c r="D75" s="801"/>
      <c r="E75" s="801"/>
      <c r="F75" s="801"/>
      <c r="G75" s="802"/>
      <c r="H75" s="262">
        <v>1000</v>
      </c>
      <c r="I75" s="255"/>
      <c r="J75" s="8"/>
      <c r="K75" s="815"/>
      <c r="L75" s="816"/>
      <c r="M75" s="816"/>
      <c r="N75" s="816"/>
      <c r="O75" s="816"/>
      <c r="P75" s="817"/>
      <c r="Q75" s="8"/>
    </row>
    <row r="76" spans="1:17" s="7" customFormat="1" ht="17.100000000000001" customHeight="1" thickBot="1" x14ac:dyDescent="0.3">
      <c r="A76" s="312" t="s">
        <v>357</v>
      </c>
      <c r="B76" s="806" t="s">
        <v>349</v>
      </c>
      <c r="C76" s="787"/>
      <c r="D76" s="787"/>
      <c r="E76" s="787"/>
      <c r="F76" s="787"/>
      <c r="G76" s="788"/>
      <c r="H76" s="262">
        <v>1000</v>
      </c>
      <c r="I76" s="255"/>
      <c r="J76" s="8"/>
      <c r="K76" s="818"/>
      <c r="L76" s="819"/>
      <c r="M76" s="819"/>
      <c r="N76" s="819"/>
      <c r="O76" s="819"/>
      <c r="P76" s="820"/>
      <c r="Q76" s="8"/>
    </row>
    <row r="77" spans="1:17" s="7" customFormat="1" ht="17.100000000000001" customHeight="1" x14ac:dyDescent="0.25">
      <c r="A77" s="821" t="s">
        <v>358</v>
      </c>
      <c r="B77" s="823" t="s">
        <v>350</v>
      </c>
      <c r="C77" s="824"/>
      <c r="D77" s="824"/>
      <c r="E77" s="824"/>
      <c r="F77" s="825" t="s">
        <v>279</v>
      </c>
      <c r="G77" s="826"/>
      <c r="H77" s="296">
        <f>Calculations!H176</f>
        <v>20000</v>
      </c>
      <c r="I77" s="255"/>
      <c r="J77" s="8"/>
      <c r="K77" s="827" t="s">
        <v>656</v>
      </c>
      <c r="L77" s="828"/>
      <c r="M77" s="828"/>
      <c r="N77" s="829"/>
      <c r="O77" s="830"/>
      <c r="P77" s="831"/>
      <c r="Q77" s="8"/>
    </row>
    <row r="78" spans="1:17" s="7" customFormat="1" ht="17.100000000000001" customHeight="1" thickBot="1" x14ac:dyDescent="0.3">
      <c r="A78" s="822"/>
      <c r="B78" s="834" t="s">
        <v>655</v>
      </c>
      <c r="C78" s="835"/>
      <c r="D78" s="835"/>
      <c r="E78" s="835"/>
      <c r="F78" s="835"/>
      <c r="G78" s="836"/>
      <c r="H78" s="297">
        <v>40000</v>
      </c>
      <c r="I78" s="288"/>
      <c r="J78" s="8"/>
      <c r="K78" s="837" t="s">
        <v>657</v>
      </c>
      <c r="L78" s="838"/>
      <c r="M78" s="838"/>
      <c r="N78" s="839"/>
      <c r="O78" s="832"/>
      <c r="P78" s="833"/>
      <c r="Q78" s="8"/>
    </row>
    <row r="79" spans="1:17" s="7" customFormat="1" ht="18" customHeight="1" x14ac:dyDescent="0.25">
      <c r="A79" s="840" t="s">
        <v>572</v>
      </c>
      <c r="B79" s="841"/>
      <c r="C79" s="841"/>
      <c r="D79" s="841"/>
      <c r="E79" s="841"/>
      <c r="F79" s="841"/>
      <c r="G79" s="842"/>
      <c r="H79" s="298">
        <v>20000</v>
      </c>
      <c r="I79" s="259">
        <f>Calculations!D173</f>
        <v>20000</v>
      </c>
      <c r="J79" s="8"/>
      <c r="K79" s="8"/>
      <c r="L79" s="8"/>
      <c r="M79" s="8"/>
      <c r="N79" s="8"/>
      <c r="O79" s="8"/>
      <c r="P79" s="8"/>
      <c r="Q79" s="8"/>
    </row>
    <row r="80" spans="1:17" s="7" customFormat="1" ht="18" customHeight="1" x14ac:dyDescent="0.25">
      <c r="A80" s="840" t="s">
        <v>517</v>
      </c>
      <c r="B80" s="841"/>
      <c r="C80" s="841"/>
      <c r="D80" s="841"/>
      <c r="E80" s="841"/>
      <c r="F80" s="841"/>
      <c r="G80" s="842"/>
      <c r="H80" s="299">
        <f>G19</f>
        <v>50000</v>
      </c>
      <c r="I80" s="259">
        <f>Calculations!H173</f>
        <v>30000</v>
      </c>
      <c r="J80" s="8"/>
      <c r="K80" s="8"/>
      <c r="L80" s="8"/>
      <c r="M80" s="8"/>
      <c r="N80" s="8"/>
      <c r="O80" s="8"/>
      <c r="P80" s="8"/>
      <c r="Q80" s="8"/>
    </row>
    <row r="81" spans="1:17" s="7" customFormat="1" ht="18" customHeight="1" x14ac:dyDescent="0.25">
      <c r="A81" s="840" t="s">
        <v>573</v>
      </c>
      <c r="B81" s="841"/>
      <c r="C81" s="841"/>
      <c r="D81" s="841"/>
      <c r="E81" s="841"/>
      <c r="F81" s="841"/>
      <c r="G81" s="842"/>
      <c r="H81" s="298">
        <v>20000</v>
      </c>
      <c r="I81" s="259">
        <f>Calculations!D183</f>
        <v>10000</v>
      </c>
      <c r="J81" s="8"/>
      <c r="K81" s="8"/>
      <c r="L81" s="8"/>
      <c r="M81" s="8"/>
      <c r="N81" s="8"/>
      <c r="O81" s="8"/>
      <c r="P81" s="8"/>
      <c r="Q81" s="8"/>
    </row>
    <row r="82" spans="1:17" s="7" customFormat="1" ht="20.100000000000001" customHeight="1" x14ac:dyDescent="0.25">
      <c r="A82" s="843" t="s">
        <v>18</v>
      </c>
      <c r="B82" s="844"/>
      <c r="C82" s="844"/>
      <c r="D82" s="844"/>
      <c r="E82" s="844"/>
      <c r="F82" s="844"/>
      <c r="G82" s="845"/>
      <c r="H82" s="300"/>
      <c r="I82" s="259">
        <f>SUM(I83:I85,I87,I89:I95)</f>
        <v>381000</v>
      </c>
      <c r="J82" s="8"/>
      <c r="K82" s="8"/>
      <c r="L82" s="8"/>
      <c r="M82" s="8"/>
      <c r="N82" s="8"/>
      <c r="O82" s="8"/>
      <c r="P82" s="8"/>
      <c r="Q82" s="8"/>
    </row>
    <row r="83" spans="1:17" s="7" customFormat="1" ht="17.100000000000001" customHeight="1" x14ac:dyDescent="0.25">
      <c r="A83" s="846" t="s">
        <v>79</v>
      </c>
      <c r="B83" s="847" t="s">
        <v>362</v>
      </c>
      <c r="C83" s="848"/>
      <c r="D83" s="848"/>
      <c r="E83" s="848"/>
      <c r="F83" s="848"/>
      <c r="G83" s="849"/>
      <c r="H83" s="261">
        <v>30000</v>
      </c>
      <c r="I83" s="289">
        <f>Calculations!C189</f>
        <v>25000</v>
      </c>
      <c r="J83" s="8"/>
      <c r="K83" s="223"/>
      <c r="L83" s="8"/>
      <c r="M83" s="8"/>
      <c r="N83" s="8"/>
      <c r="O83" s="8"/>
      <c r="P83" s="8"/>
      <c r="Q83" s="8"/>
    </row>
    <row r="84" spans="1:17" s="7" customFormat="1" ht="17.100000000000001" customHeight="1" x14ac:dyDescent="0.25">
      <c r="A84" s="553"/>
      <c r="B84" s="806" t="s">
        <v>363</v>
      </c>
      <c r="C84" s="787"/>
      <c r="D84" s="787"/>
      <c r="E84" s="787"/>
      <c r="F84" s="789" t="s">
        <v>20</v>
      </c>
      <c r="G84" s="790"/>
      <c r="H84" s="262">
        <v>0</v>
      </c>
      <c r="I84" s="290">
        <f>Calculations!C190</f>
        <v>0</v>
      </c>
      <c r="J84" s="8"/>
      <c r="K84" s="223"/>
      <c r="L84" s="8"/>
      <c r="M84" s="8"/>
      <c r="N84" s="8"/>
      <c r="O84" s="8"/>
      <c r="P84" s="8"/>
      <c r="Q84" s="8"/>
    </row>
    <row r="85" spans="1:17" s="7" customFormat="1" ht="17.100000000000001" customHeight="1" x14ac:dyDescent="0.25">
      <c r="A85" s="553"/>
      <c r="B85" s="850" t="s">
        <v>361</v>
      </c>
      <c r="C85" s="851"/>
      <c r="D85" s="851"/>
      <c r="E85" s="851"/>
      <c r="F85" s="789" t="s">
        <v>34</v>
      </c>
      <c r="G85" s="790"/>
      <c r="H85" s="262">
        <v>40000</v>
      </c>
      <c r="I85" s="290">
        <f>Calculations!C191</f>
        <v>30000</v>
      </c>
      <c r="J85" s="8"/>
      <c r="K85" s="223"/>
      <c r="L85" s="8"/>
      <c r="M85" s="8"/>
      <c r="N85" s="8"/>
      <c r="O85" s="8"/>
      <c r="P85" s="8"/>
      <c r="Q85" s="8"/>
    </row>
    <row r="86" spans="1:17" s="7" customFormat="1" ht="17.100000000000001" customHeight="1" x14ac:dyDescent="0.25">
      <c r="A86" s="553"/>
      <c r="B86" s="806" t="s">
        <v>472</v>
      </c>
      <c r="C86" s="787"/>
      <c r="D86" s="787"/>
      <c r="E86" s="787"/>
      <c r="F86" s="787"/>
      <c r="G86" s="788"/>
      <c r="H86" s="301"/>
      <c r="I86" s="291"/>
      <c r="J86" s="8"/>
      <c r="K86" s="223"/>
      <c r="L86" s="222"/>
      <c r="M86" s="222"/>
      <c r="N86" s="222"/>
      <c r="O86" s="222"/>
      <c r="P86" s="222"/>
      <c r="Q86" s="222"/>
    </row>
    <row r="87" spans="1:17" s="7" customFormat="1" ht="17.100000000000001" customHeight="1" x14ac:dyDescent="0.25">
      <c r="A87" s="312" t="s">
        <v>80</v>
      </c>
      <c r="B87" s="800" t="s">
        <v>351</v>
      </c>
      <c r="C87" s="801"/>
      <c r="D87" s="801"/>
      <c r="E87" s="801"/>
      <c r="F87" s="801"/>
      <c r="G87" s="802"/>
      <c r="H87" s="262">
        <v>150000</v>
      </c>
      <c r="I87" s="290">
        <f>Calculations!H183</f>
        <v>125000</v>
      </c>
      <c r="J87" s="8"/>
      <c r="K87" s="8"/>
      <c r="L87" s="8"/>
      <c r="M87" s="8"/>
      <c r="N87" s="8"/>
      <c r="O87" s="8"/>
      <c r="P87" s="8"/>
      <c r="Q87" s="8"/>
    </row>
    <row r="88" spans="1:17" s="7" customFormat="1" ht="17.100000000000001" customHeight="1" x14ac:dyDescent="0.25">
      <c r="A88" s="292"/>
      <c r="B88" s="877" t="s">
        <v>42</v>
      </c>
      <c r="C88" s="878"/>
      <c r="D88" s="878"/>
      <c r="E88" s="244"/>
      <c r="F88" s="789" t="s">
        <v>44</v>
      </c>
      <c r="G88" s="790"/>
      <c r="H88" s="302"/>
      <c r="I88" s="255"/>
      <c r="J88" s="8"/>
      <c r="K88" s="8"/>
      <c r="L88" s="8"/>
      <c r="M88" s="8"/>
      <c r="N88" s="8"/>
      <c r="O88" s="8"/>
      <c r="P88" s="8"/>
      <c r="Q88" s="8"/>
    </row>
    <row r="89" spans="1:17" s="7" customFormat="1" ht="17.100000000000001" customHeight="1" x14ac:dyDescent="0.25">
      <c r="A89" s="312" t="s">
        <v>81</v>
      </c>
      <c r="B89" s="800" t="s">
        <v>352</v>
      </c>
      <c r="C89" s="801"/>
      <c r="D89" s="801"/>
      <c r="E89" s="801"/>
      <c r="F89" s="801"/>
      <c r="G89" s="802"/>
      <c r="H89" s="262">
        <v>50000</v>
      </c>
      <c r="I89" s="290">
        <f>Calculations!D193</f>
        <v>40000</v>
      </c>
      <c r="J89" s="8"/>
      <c r="K89" s="8"/>
      <c r="L89" s="8"/>
      <c r="M89" s="8"/>
      <c r="N89" s="8"/>
      <c r="O89" s="8"/>
      <c r="P89" s="8"/>
      <c r="Q89" s="8"/>
    </row>
    <row r="90" spans="1:17" s="7" customFormat="1" ht="17.100000000000001" customHeight="1" x14ac:dyDescent="0.25">
      <c r="A90" s="312" t="s">
        <v>98</v>
      </c>
      <c r="B90" s="800" t="s">
        <v>353</v>
      </c>
      <c r="C90" s="801"/>
      <c r="D90" s="801"/>
      <c r="E90" s="801"/>
      <c r="F90" s="801"/>
      <c r="G90" s="802"/>
      <c r="H90" s="262">
        <v>1000</v>
      </c>
      <c r="I90" s="290">
        <f>H90</f>
        <v>1000</v>
      </c>
      <c r="J90" s="8"/>
      <c r="K90" s="8"/>
      <c r="L90" s="8"/>
      <c r="M90" s="8"/>
      <c r="N90" s="8"/>
      <c r="O90" s="8"/>
      <c r="P90" s="8"/>
      <c r="Q90" s="8"/>
    </row>
    <row r="91" spans="1:17" s="7" customFormat="1" ht="17.100000000000001" customHeight="1" x14ac:dyDescent="0.25">
      <c r="A91" s="312" t="s">
        <v>100</v>
      </c>
      <c r="B91" s="800" t="s">
        <v>364</v>
      </c>
      <c r="C91" s="801"/>
      <c r="D91" s="801"/>
      <c r="E91" s="801"/>
      <c r="F91" s="801"/>
      <c r="G91" s="802"/>
      <c r="H91" s="262">
        <v>1000</v>
      </c>
      <c r="I91" s="290">
        <f>H91</f>
        <v>1000</v>
      </c>
      <c r="J91" s="8"/>
      <c r="K91" s="8"/>
      <c r="L91" s="8"/>
      <c r="M91" s="8"/>
      <c r="N91" s="8"/>
      <c r="O91" s="8"/>
      <c r="P91" s="8"/>
      <c r="Q91" s="8"/>
    </row>
    <row r="92" spans="1:17" s="7" customFormat="1" ht="17.100000000000001" customHeight="1" x14ac:dyDescent="0.25">
      <c r="A92" s="312" t="s">
        <v>107</v>
      </c>
      <c r="B92" s="800" t="s">
        <v>587</v>
      </c>
      <c r="C92" s="801"/>
      <c r="D92" s="801"/>
      <c r="E92" s="801"/>
      <c r="F92" s="801"/>
      <c r="G92" s="802"/>
      <c r="H92" s="303">
        <v>170000</v>
      </c>
      <c r="I92" s="290">
        <f>Calculations!H198</f>
        <v>24000</v>
      </c>
      <c r="J92" s="8"/>
      <c r="K92" s="8"/>
      <c r="L92" s="8"/>
      <c r="M92" s="8"/>
      <c r="N92" s="8"/>
      <c r="O92" s="8"/>
      <c r="P92" s="8"/>
      <c r="Q92" s="8"/>
    </row>
    <row r="93" spans="1:17" s="7" customFormat="1" ht="17.100000000000001" customHeight="1" x14ac:dyDescent="0.25">
      <c r="A93" s="312" t="s">
        <v>137</v>
      </c>
      <c r="B93" s="806" t="s">
        <v>354</v>
      </c>
      <c r="C93" s="787"/>
      <c r="D93" s="787"/>
      <c r="E93" s="787"/>
      <c r="F93" s="787"/>
      <c r="G93" s="788"/>
      <c r="H93" s="304">
        <f>I49</f>
        <v>15000</v>
      </c>
      <c r="I93" s="290">
        <f>Calculations!D204</f>
        <v>10000</v>
      </c>
      <c r="J93" s="8"/>
      <c r="K93" s="8"/>
      <c r="L93" s="8"/>
      <c r="M93" s="8"/>
      <c r="N93" s="8"/>
      <c r="O93" s="8"/>
      <c r="P93" s="8"/>
      <c r="Q93" s="8"/>
    </row>
    <row r="94" spans="1:17" s="7" customFormat="1" ht="17.100000000000001" customHeight="1" x14ac:dyDescent="0.25">
      <c r="A94" s="312" t="s">
        <v>320</v>
      </c>
      <c r="B94" s="800" t="s">
        <v>355</v>
      </c>
      <c r="C94" s="801"/>
      <c r="D94" s="801"/>
      <c r="E94" s="801"/>
      <c r="F94" s="789" t="s">
        <v>44</v>
      </c>
      <c r="G94" s="790"/>
      <c r="H94" s="301"/>
      <c r="I94" s="290">
        <f>Calculations!H193</f>
        <v>125000</v>
      </c>
      <c r="J94" s="8"/>
      <c r="K94" s="8"/>
      <c r="L94" s="8"/>
      <c r="M94" s="8"/>
      <c r="N94" s="8"/>
      <c r="O94" s="8"/>
      <c r="P94" s="8"/>
      <c r="Q94" s="8"/>
    </row>
    <row r="95" spans="1:17" s="7" customFormat="1" ht="17.100000000000001" customHeight="1" thickBot="1" x14ac:dyDescent="0.3">
      <c r="A95" s="293" t="s">
        <v>321</v>
      </c>
      <c r="B95" s="852" t="s">
        <v>356</v>
      </c>
      <c r="C95" s="853"/>
      <c r="D95" s="853"/>
      <c r="E95" s="853"/>
      <c r="F95" s="853"/>
      <c r="G95" s="854"/>
      <c r="H95" s="305">
        <v>0</v>
      </c>
      <c r="I95" s="294">
        <f>H95</f>
        <v>0</v>
      </c>
      <c r="J95" s="8"/>
      <c r="K95" s="8"/>
      <c r="L95" s="8"/>
      <c r="M95" s="8"/>
      <c r="N95" s="8"/>
      <c r="O95" s="8"/>
      <c r="P95" s="8"/>
      <c r="Q95" s="8"/>
    </row>
    <row r="96" spans="1:17" ht="20.100000000000001" customHeight="1" thickBot="1" x14ac:dyDescent="0.3">
      <c r="A96" s="613" t="s">
        <v>624</v>
      </c>
      <c r="B96" s="614"/>
      <c r="C96" s="614"/>
      <c r="D96" s="614"/>
      <c r="E96" s="614"/>
      <c r="F96" s="614"/>
      <c r="G96" s="614"/>
      <c r="H96" s="541">
        <f>Calculations!D231</f>
        <v>472000</v>
      </c>
      <c r="I96" s="543"/>
      <c r="J96" s="216"/>
      <c r="K96" s="8"/>
      <c r="L96" s="8"/>
      <c r="M96" s="8"/>
      <c r="N96" s="8"/>
      <c r="O96" s="216"/>
      <c r="P96" s="216"/>
      <c r="Q96" s="216"/>
    </row>
    <row r="97" spans="1:17" ht="24.95" customHeight="1" thickBot="1" x14ac:dyDescent="0.3">
      <c r="A97" s="615" t="s">
        <v>623</v>
      </c>
      <c r="B97" s="616"/>
      <c r="C97" s="616"/>
      <c r="D97" s="616"/>
      <c r="E97" s="616"/>
      <c r="F97" s="616"/>
      <c r="G97" s="617"/>
      <c r="H97" s="618">
        <f>Calculations!F231</f>
        <v>278000</v>
      </c>
      <c r="I97" s="619"/>
      <c r="J97" s="216"/>
      <c r="K97" s="8"/>
      <c r="L97" s="8"/>
      <c r="M97" s="8"/>
      <c r="N97" s="8"/>
      <c r="O97" s="216"/>
      <c r="P97" s="216"/>
      <c r="Q97" s="216"/>
    </row>
    <row r="98" spans="1:17" ht="20.100000000000001" customHeight="1" x14ac:dyDescent="0.25">
      <c r="A98" s="611" t="s">
        <v>625</v>
      </c>
      <c r="B98" s="612"/>
      <c r="C98" s="612"/>
      <c r="D98" s="612"/>
      <c r="E98" s="612"/>
      <c r="F98" s="612"/>
      <c r="G98" s="307">
        <v>300000</v>
      </c>
      <c r="H98" s="605">
        <f>Calculations!D241</f>
        <v>300000</v>
      </c>
      <c r="I98" s="606"/>
      <c r="J98" s="216"/>
      <c r="K98" s="216"/>
      <c r="L98" s="216"/>
      <c r="M98" s="8"/>
      <c r="N98" s="216"/>
      <c r="O98" s="216"/>
      <c r="P98" s="216"/>
      <c r="Q98" s="216"/>
    </row>
    <row r="99" spans="1:17" ht="20.100000000000001" customHeight="1" x14ac:dyDescent="0.25">
      <c r="A99" s="599" t="s">
        <v>626</v>
      </c>
      <c r="B99" s="600"/>
      <c r="C99" s="600"/>
      <c r="D99" s="600"/>
      <c r="E99" s="600"/>
      <c r="F99" s="600"/>
      <c r="G99" s="601"/>
      <c r="H99" s="607">
        <f>Calculations!H241</f>
        <v>578000</v>
      </c>
      <c r="I99" s="608"/>
      <c r="J99" s="216"/>
      <c r="K99" s="216"/>
      <c r="L99" s="216"/>
      <c r="M99" s="8"/>
      <c r="N99" s="216"/>
      <c r="O99" s="216"/>
      <c r="P99" s="216"/>
      <c r="Q99" s="216"/>
    </row>
    <row r="100" spans="1:17" ht="20.100000000000001" customHeight="1" x14ac:dyDescent="0.25">
      <c r="A100" s="602" t="s">
        <v>635</v>
      </c>
      <c r="B100" s="603"/>
      <c r="C100" s="603"/>
      <c r="D100" s="603"/>
      <c r="E100" s="603"/>
      <c r="F100" s="603"/>
      <c r="G100" s="604"/>
      <c r="H100" s="609">
        <f>Calculations!E245</f>
        <v>40600</v>
      </c>
      <c r="I100" s="610"/>
      <c r="J100" s="216"/>
      <c r="K100" s="216"/>
      <c r="L100" s="216"/>
      <c r="M100" s="216"/>
      <c r="N100" s="216"/>
      <c r="O100" s="216"/>
      <c r="P100" s="216"/>
      <c r="Q100" s="216"/>
    </row>
    <row r="101" spans="1:17" ht="20.100000000000001" customHeight="1" x14ac:dyDescent="0.25">
      <c r="A101" s="599" t="s">
        <v>627</v>
      </c>
      <c r="B101" s="600"/>
      <c r="C101" s="600"/>
      <c r="D101" s="600"/>
      <c r="E101" s="600"/>
      <c r="F101" s="600"/>
      <c r="G101" s="601"/>
      <c r="H101" s="607">
        <f>Calculations!A245</f>
        <v>35000</v>
      </c>
      <c r="I101" s="608"/>
      <c r="J101" s="216"/>
      <c r="K101" s="216"/>
      <c r="L101" s="216"/>
      <c r="M101" s="216"/>
      <c r="N101" s="216"/>
      <c r="O101" s="216"/>
      <c r="P101" s="216"/>
      <c r="Q101" s="216"/>
    </row>
    <row r="102" spans="1:17" ht="20.100000000000001" customHeight="1" x14ac:dyDescent="0.25">
      <c r="A102" s="602" t="s">
        <v>628</v>
      </c>
      <c r="B102" s="603"/>
      <c r="C102" s="603"/>
      <c r="D102" s="603"/>
      <c r="E102" s="603"/>
      <c r="F102" s="603"/>
      <c r="G102" s="604"/>
      <c r="H102" s="609">
        <f>H100-H101</f>
        <v>5600</v>
      </c>
      <c r="I102" s="610"/>
      <c r="J102" s="216"/>
      <c r="K102" s="216"/>
      <c r="L102" s="216"/>
      <c r="M102" s="216"/>
      <c r="N102" s="216"/>
      <c r="O102" s="216"/>
      <c r="P102" s="216"/>
      <c r="Q102" s="216"/>
    </row>
    <row r="103" spans="1:17" ht="20.100000000000001" customHeight="1" x14ac:dyDescent="0.25">
      <c r="A103" s="645" t="s">
        <v>629</v>
      </c>
      <c r="B103" s="646"/>
      <c r="C103" s="646"/>
      <c r="D103" s="646"/>
      <c r="E103" s="646"/>
      <c r="F103" s="646"/>
      <c r="G103" s="647"/>
      <c r="H103" s="607">
        <f>Calculations!H248</f>
        <v>2000</v>
      </c>
      <c r="I103" s="608"/>
      <c r="J103" s="216"/>
      <c r="K103" s="216"/>
      <c r="L103" s="216"/>
      <c r="M103" s="216"/>
      <c r="N103" s="216"/>
      <c r="O103" s="216"/>
      <c r="P103" s="216"/>
      <c r="Q103" s="216"/>
    </row>
    <row r="104" spans="1:17" ht="20.100000000000001" customHeight="1" x14ac:dyDescent="0.25">
      <c r="A104" s="648" t="s">
        <v>630</v>
      </c>
      <c r="B104" s="649"/>
      <c r="C104" s="649"/>
      <c r="D104" s="649"/>
      <c r="E104" s="649"/>
      <c r="F104" s="649"/>
      <c r="G104" s="650"/>
      <c r="H104" s="643">
        <f>Calculations!H251</f>
        <v>0</v>
      </c>
      <c r="I104" s="644"/>
      <c r="J104" s="216"/>
      <c r="K104" s="216"/>
      <c r="L104" s="216"/>
      <c r="M104" s="216"/>
      <c r="N104" s="216"/>
      <c r="O104" s="216"/>
      <c r="P104" s="216"/>
      <c r="Q104" s="216"/>
    </row>
    <row r="105" spans="1:17" ht="20.100000000000001" customHeight="1" x14ac:dyDescent="0.25">
      <c r="A105" s="637" t="s">
        <v>22</v>
      </c>
      <c r="B105" s="638"/>
      <c r="C105" s="638"/>
      <c r="D105" s="638"/>
      <c r="E105" s="638"/>
      <c r="F105" s="638"/>
      <c r="G105" s="639"/>
      <c r="H105" s="633">
        <f>H102-H103+H104</f>
        <v>3600</v>
      </c>
      <c r="I105" s="634"/>
      <c r="J105" s="216"/>
      <c r="K105" s="216"/>
      <c r="L105" s="216"/>
      <c r="M105" s="216"/>
      <c r="N105" s="216"/>
      <c r="O105" s="216"/>
      <c r="P105" s="216"/>
      <c r="Q105" s="216"/>
    </row>
    <row r="106" spans="1:17" ht="20.100000000000001" customHeight="1" x14ac:dyDescent="0.25">
      <c r="A106" s="640" t="s">
        <v>23</v>
      </c>
      <c r="B106" s="641"/>
      <c r="C106" s="641"/>
      <c r="D106" s="641"/>
      <c r="E106" s="641"/>
      <c r="F106" s="641"/>
      <c r="G106" s="642"/>
      <c r="H106" s="635">
        <f>Calculations!H259</f>
        <v>108</v>
      </c>
      <c r="I106" s="636"/>
      <c r="J106" s="216"/>
      <c r="K106" s="216"/>
      <c r="L106" s="216"/>
      <c r="M106" s="216"/>
      <c r="N106" s="216"/>
      <c r="O106" s="216"/>
      <c r="P106" s="216"/>
      <c r="Q106" s="216"/>
    </row>
    <row r="107" spans="1:17" ht="20.100000000000001" customHeight="1" x14ac:dyDescent="0.25">
      <c r="A107" s="637" t="s">
        <v>631</v>
      </c>
      <c r="B107" s="638"/>
      <c r="C107" s="638"/>
      <c r="D107" s="638"/>
      <c r="E107" s="638"/>
      <c r="F107" s="638"/>
      <c r="G107" s="639"/>
      <c r="H107" s="633">
        <f>H105+H106</f>
        <v>3708</v>
      </c>
      <c r="I107" s="634"/>
      <c r="J107" s="216"/>
      <c r="K107" s="216"/>
      <c r="L107" s="216"/>
      <c r="M107" s="216"/>
      <c r="N107" s="216"/>
      <c r="O107" s="216"/>
      <c r="P107" s="216"/>
      <c r="Q107" s="216"/>
    </row>
    <row r="108" spans="1:17" ht="20.100000000000001" customHeight="1" x14ac:dyDescent="0.25">
      <c r="A108" s="657" t="s">
        <v>35</v>
      </c>
      <c r="B108" s="658"/>
      <c r="C108" s="658"/>
      <c r="D108" s="658"/>
      <c r="E108" s="658"/>
      <c r="F108" s="658"/>
      <c r="G108" s="659"/>
      <c r="H108" s="635">
        <f>Calculations!H261</f>
        <v>0</v>
      </c>
      <c r="I108" s="636"/>
      <c r="J108" s="216"/>
      <c r="K108" s="216"/>
      <c r="L108" s="216"/>
      <c r="M108" s="216"/>
      <c r="N108" s="216"/>
      <c r="O108" s="216"/>
      <c r="P108" s="216"/>
      <c r="Q108" s="216"/>
    </row>
    <row r="109" spans="1:17" ht="24.95" customHeight="1" x14ac:dyDescent="0.3">
      <c r="A109" s="660" t="s">
        <v>632</v>
      </c>
      <c r="B109" s="661"/>
      <c r="C109" s="661"/>
      <c r="D109" s="661"/>
      <c r="E109" s="661"/>
      <c r="F109" s="661"/>
      <c r="G109" s="662"/>
      <c r="H109" s="655">
        <f>SUM(H107:I108)</f>
        <v>3708</v>
      </c>
      <c r="I109" s="656"/>
      <c r="J109" s="216"/>
      <c r="K109" s="216"/>
      <c r="L109" s="216"/>
      <c r="M109" s="216"/>
      <c r="N109" s="216"/>
      <c r="O109" s="216"/>
      <c r="P109" s="216"/>
      <c r="Q109" s="216"/>
    </row>
    <row r="110" spans="1:17" ht="21.95" customHeight="1" x14ac:dyDescent="0.3">
      <c r="A110" s="673" t="s">
        <v>322</v>
      </c>
      <c r="B110" s="674"/>
      <c r="C110" s="674"/>
      <c r="D110" s="674"/>
      <c r="E110" s="674"/>
      <c r="F110" s="674"/>
      <c r="G110" s="675"/>
      <c r="H110" s="667">
        <f>SUM(G111:G113)</f>
        <v>2000</v>
      </c>
      <c r="I110" s="668"/>
      <c r="J110" s="216"/>
      <c r="K110" s="216"/>
      <c r="L110" s="216"/>
      <c r="M110" s="216"/>
      <c r="N110" s="216"/>
      <c r="O110" s="216"/>
      <c r="P110" s="216"/>
      <c r="Q110" s="216"/>
    </row>
    <row r="111" spans="1:17" ht="20.100000000000001" customHeight="1" x14ac:dyDescent="0.2">
      <c r="A111" s="669" t="s">
        <v>24</v>
      </c>
      <c r="B111" s="670"/>
      <c r="C111" s="670"/>
      <c r="D111" s="670"/>
      <c r="E111" s="670"/>
      <c r="F111" s="670"/>
      <c r="G111" s="310">
        <v>0</v>
      </c>
      <c r="H111" s="651"/>
      <c r="I111" s="652"/>
      <c r="J111" s="216"/>
      <c r="K111" s="216"/>
      <c r="L111" s="216"/>
      <c r="M111" s="216"/>
      <c r="N111" s="216"/>
      <c r="O111" s="216"/>
      <c r="P111" s="216"/>
      <c r="Q111" s="216"/>
    </row>
    <row r="112" spans="1:17" ht="20.100000000000001" customHeight="1" x14ac:dyDescent="0.2">
      <c r="A112" s="599" t="s">
        <v>633</v>
      </c>
      <c r="B112" s="600"/>
      <c r="C112" s="600"/>
      <c r="D112" s="600"/>
      <c r="E112" s="600"/>
      <c r="F112" s="600"/>
      <c r="G112" s="308">
        <v>2000</v>
      </c>
      <c r="H112" s="607"/>
      <c r="I112" s="608"/>
      <c r="J112" s="216"/>
      <c r="K112" s="216"/>
      <c r="L112" s="216"/>
      <c r="M112" s="216"/>
      <c r="N112" s="216"/>
      <c r="O112" s="216"/>
      <c r="P112" s="216"/>
      <c r="Q112" s="216"/>
    </row>
    <row r="113" spans="1:17" ht="20.100000000000001" customHeight="1" thickBot="1" x14ac:dyDescent="0.25">
      <c r="A113" s="671" t="s">
        <v>634</v>
      </c>
      <c r="B113" s="672"/>
      <c r="C113" s="672"/>
      <c r="D113" s="672"/>
      <c r="E113" s="672"/>
      <c r="F113" s="672"/>
      <c r="G113" s="309">
        <v>0</v>
      </c>
      <c r="H113" s="653"/>
      <c r="I113" s="654"/>
      <c r="J113" s="216"/>
      <c r="K113" s="216"/>
      <c r="L113" s="216"/>
      <c r="M113" s="216"/>
      <c r="N113" s="216"/>
      <c r="O113" s="216"/>
      <c r="P113" s="216"/>
      <c r="Q113" s="216"/>
    </row>
    <row r="114" spans="1:17" ht="27.95" customHeight="1" thickBot="1" x14ac:dyDescent="0.35">
      <c r="A114" s="664" t="s">
        <v>25</v>
      </c>
      <c r="B114" s="665"/>
      <c r="C114" s="665"/>
      <c r="D114" s="665"/>
      <c r="E114" s="665"/>
      <c r="F114" s="665"/>
      <c r="G114" s="666"/>
      <c r="H114" s="701">
        <f>IF(H109&gt;=H110, (H109-H110), (0))</f>
        <v>1708</v>
      </c>
      <c r="I114" s="702"/>
      <c r="J114" s="216"/>
      <c r="K114" s="216"/>
      <c r="L114" s="216"/>
      <c r="M114" s="216"/>
      <c r="N114" s="216"/>
      <c r="O114" s="216"/>
      <c r="P114" s="216"/>
      <c r="Q114" s="216"/>
    </row>
    <row r="115" spans="1:17" ht="27.95" customHeight="1" thickBot="1" x14ac:dyDescent="0.35">
      <c r="A115" s="703" t="s">
        <v>26</v>
      </c>
      <c r="B115" s="704"/>
      <c r="C115" s="704"/>
      <c r="D115" s="704"/>
      <c r="E115" s="704"/>
      <c r="F115" s="704"/>
      <c r="G115" s="705"/>
      <c r="H115" s="663">
        <f>IF(H109&lt;H110, (H110-H109), (0))</f>
        <v>0</v>
      </c>
      <c r="I115" s="1637"/>
      <c r="J115" s="1641" t="s">
        <v>684</v>
      </c>
      <c r="K115" s="1642"/>
      <c r="L115" s="216"/>
      <c r="M115" s="216"/>
      <c r="N115" s="216"/>
      <c r="O115" s="216"/>
      <c r="P115" s="216"/>
      <c r="Q115" s="216"/>
    </row>
    <row r="116" spans="1:17" ht="24.95" customHeight="1" thickBot="1" x14ac:dyDescent="0.25">
      <c r="A116" s="1638" t="s">
        <v>27</v>
      </c>
      <c r="B116" s="1639"/>
      <c r="C116" s="1639"/>
      <c r="D116" s="1639"/>
      <c r="E116" s="1639"/>
      <c r="F116" s="1639"/>
      <c r="G116" s="1639"/>
      <c r="H116" s="1639"/>
      <c r="I116" s="1640"/>
      <c r="J116" s="1643"/>
      <c r="K116" s="1644"/>
      <c r="L116" s="216"/>
      <c r="M116" s="216"/>
      <c r="N116" s="216"/>
      <c r="O116" s="216"/>
      <c r="P116" s="216"/>
      <c r="Q116" s="216"/>
    </row>
    <row r="117" spans="1:17" ht="15" thickBot="1" x14ac:dyDescent="0.25">
      <c r="A117" s="685"/>
      <c r="B117" s="685"/>
      <c r="C117" s="685"/>
      <c r="D117" s="685"/>
      <c r="E117" s="685"/>
      <c r="F117" s="685"/>
      <c r="G117" s="685"/>
      <c r="H117" s="685"/>
      <c r="I117" s="685"/>
      <c r="J117" s="216"/>
      <c r="K117" s="216"/>
      <c r="L117" s="216"/>
      <c r="M117" s="216"/>
      <c r="N117" s="216"/>
      <c r="O117" s="216"/>
      <c r="P117" s="216"/>
      <c r="Q117" s="216"/>
    </row>
    <row r="118" spans="1:17" ht="15" hidden="1" customHeight="1" thickBot="1" x14ac:dyDescent="0.25">
      <c r="A118" s="699"/>
      <c r="B118" s="699"/>
      <c r="C118" s="699"/>
      <c r="D118" s="699"/>
      <c r="E118" s="699"/>
      <c r="F118" s="699"/>
      <c r="G118" s="699"/>
      <c r="H118" s="700"/>
      <c r="I118" s="700"/>
      <c r="J118" s="216"/>
      <c r="K118" s="216"/>
      <c r="L118" s="216"/>
      <c r="M118" s="216"/>
      <c r="N118" s="216"/>
      <c r="O118" s="216"/>
      <c r="P118" s="216"/>
      <c r="Q118" s="216"/>
    </row>
    <row r="119" spans="1:17" ht="15" hidden="1" customHeight="1" thickBot="1" x14ac:dyDescent="0.25">
      <c r="A119" s="699"/>
      <c r="B119" s="699"/>
      <c r="C119" s="699"/>
      <c r="D119" s="699"/>
      <c r="E119" s="699"/>
      <c r="F119" s="699"/>
      <c r="G119" s="699"/>
      <c r="H119" s="700"/>
      <c r="I119" s="700"/>
      <c r="J119" s="216"/>
      <c r="K119" s="216"/>
      <c r="L119" s="216"/>
      <c r="M119" s="216"/>
      <c r="N119" s="216"/>
      <c r="O119" s="216"/>
      <c r="P119" s="216"/>
      <c r="Q119" s="216"/>
    </row>
    <row r="120" spans="1:17" ht="14.25" hidden="1" customHeight="1" x14ac:dyDescent="0.2">
      <c r="A120" s="699"/>
      <c r="B120" s="699"/>
      <c r="C120" s="699"/>
      <c r="D120" s="699"/>
      <c r="E120" s="699"/>
      <c r="F120" s="699"/>
      <c r="G120" s="699"/>
      <c r="H120" s="700"/>
      <c r="I120" s="700"/>
      <c r="J120" s="216"/>
      <c r="K120" s="216"/>
      <c r="L120" s="216"/>
      <c r="M120" s="216"/>
      <c r="N120" s="216"/>
      <c r="O120" s="216"/>
      <c r="P120" s="216"/>
      <c r="Q120" s="216"/>
    </row>
    <row r="121" spans="1:17" ht="14.25" hidden="1" customHeight="1" x14ac:dyDescent="0.2">
      <c r="A121" s="699"/>
      <c r="B121" s="699"/>
      <c r="C121" s="699"/>
      <c r="D121" s="699"/>
      <c r="E121" s="699"/>
      <c r="F121" s="699"/>
      <c r="G121" s="699"/>
      <c r="H121" s="700"/>
      <c r="I121" s="700"/>
      <c r="J121" s="216"/>
      <c r="K121" s="216"/>
      <c r="L121" s="216"/>
      <c r="M121" s="216"/>
      <c r="N121" s="216"/>
      <c r="O121" s="216"/>
      <c r="P121" s="216"/>
      <c r="Q121" s="216"/>
    </row>
    <row r="122" spans="1:17" ht="14.25" hidden="1" customHeight="1" x14ac:dyDescent="0.2">
      <c r="A122" s="699"/>
      <c r="B122" s="699"/>
      <c r="C122" s="699"/>
      <c r="D122" s="699"/>
      <c r="E122" s="699"/>
      <c r="F122" s="699"/>
      <c r="G122" s="699"/>
      <c r="H122" s="700"/>
      <c r="I122" s="700"/>
      <c r="J122" s="216"/>
      <c r="K122" s="216"/>
      <c r="L122" s="216"/>
      <c r="M122" s="216"/>
      <c r="N122" s="216"/>
      <c r="O122" s="216"/>
      <c r="P122" s="216"/>
      <c r="Q122" s="216"/>
    </row>
    <row r="123" spans="1:17" ht="14.25" hidden="1" customHeight="1" x14ac:dyDescent="0.2">
      <c r="A123" s="699"/>
      <c r="B123" s="699"/>
      <c r="C123" s="699"/>
      <c r="D123" s="699"/>
      <c r="E123" s="699"/>
      <c r="F123" s="699"/>
      <c r="G123" s="699"/>
      <c r="H123" s="700"/>
      <c r="I123" s="700"/>
      <c r="J123" s="216"/>
      <c r="K123" s="216"/>
      <c r="L123" s="216"/>
      <c r="M123" s="216"/>
      <c r="N123" s="216"/>
      <c r="O123" s="216"/>
      <c r="P123" s="216"/>
      <c r="Q123" s="216"/>
    </row>
    <row r="124" spans="1:17" ht="14.25" hidden="1" customHeight="1" x14ac:dyDescent="0.2">
      <c r="A124" s="699"/>
      <c r="B124" s="699"/>
      <c r="C124" s="699"/>
      <c r="D124" s="699"/>
      <c r="E124" s="699"/>
      <c r="F124" s="699"/>
      <c r="G124" s="699"/>
      <c r="H124" s="700"/>
      <c r="I124" s="700"/>
      <c r="J124" s="216"/>
      <c r="K124" s="216"/>
      <c r="L124" s="216"/>
      <c r="M124" s="216"/>
      <c r="N124" s="216"/>
      <c r="O124" s="216"/>
      <c r="P124" s="216"/>
      <c r="Q124" s="216"/>
    </row>
    <row r="125" spans="1:17" ht="14.25" hidden="1" customHeight="1" x14ac:dyDescent="0.2">
      <c r="A125" s="699"/>
      <c r="B125" s="699"/>
      <c r="C125" s="699"/>
      <c r="D125" s="699"/>
      <c r="E125" s="699"/>
      <c r="F125" s="699"/>
      <c r="G125" s="699"/>
      <c r="H125" s="700"/>
      <c r="I125" s="700"/>
      <c r="J125" s="216"/>
      <c r="K125" s="216"/>
      <c r="L125" s="216"/>
      <c r="M125" s="216"/>
      <c r="N125" s="216"/>
      <c r="O125" s="216"/>
      <c r="P125" s="216"/>
      <c r="Q125" s="216"/>
    </row>
    <row r="126" spans="1:17" ht="14.25" hidden="1" customHeight="1" x14ac:dyDescent="0.2">
      <c r="A126" s="5"/>
      <c r="B126" s="5"/>
      <c r="C126" s="5"/>
      <c r="D126" s="5"/>
      <c r="E126" s="5"/>
      <c r="F126" s="5"/>
      <c r="G126" s="5"/>
      <c r="H126" s="211"/>
      <c r="I126" s="211"/>
      <c r="J126" s="216"/>
      <c r="K126" s="216"/>
      <c r="L126" s="216"/>
      <c r="M126" s="216"/>
      <c r="N126" s="216"/>
      <c r="O126" s="216"/>
      <c r="P126" s="216"/>
      <c r="Q126" s="216"/>
    </row>
    <row r="127" spans="1:17" ht="14.25" hidden="1" customHeight="1" x14ac:dyDescent="0.2">
      <c r="A127" s="5"/>
      <c r="B127" s="5"/>
      <c r="C127" s="5"/>
      <c r="D127" s="5"/>
      <c r="E127" s="5"/>
      <c r="F127" s="5"/>
      <c r="G127" s="5"/>
      <c r="H127" s="211"/>
      <c r="I127" s="211"/>
      <c r="J127" s="216"/>
      <c r="K127" s="216"/>
      <c r="L127" s="216"/>
      <c r="M127" s="216"/>
      <c r="N127" s="216"/>
      <c r="O127" s="216"/>
      <c r="P127" s="216"/>
      <c r="Q127" s="216"/>
    </row>
    <row r="128" spans="1:17" ht="14.25" hidden="1" customHeight="1" x14ac:dyDescent="0.2">
      <c r="A128" s="5"/>
      <c r="B128" s="5"/>
      <c r="C128" s="5"/>
      <c r="D128" s="5"/>
      <c r="E128" s="5"/>
      <c r="F128" s="5"/>
      <c r="G128" s="5"/>
      <c r="H128" s="211"/>
      <c r="I128" s="211"/>
      <c r="J128" s="216"/>
      <c r="K128" s="216"/>
      <c r="L128" s="216"/>
      <c r="M128" s="216"/>
      <c r="N128" s="216"/>
      <c r="O128" s="216"/>
      <c r="P128" s="216"/>
      <c r="Q128" s="216"/>
    </row>
    <row r="129" spans="1:17" ht="14.25" hidden="1" customHeight="1" x14ac:dyDescent="0.2">
      <c r="A129" s="5"/>
      <c r="B129" s="5"/>
      <c r="C129" s="5"/>
      <c r="D129" s="5"/>
      <c r="E129" s="5"/>
      <c r="F129" s="5"/>
      <c r="G129" s="5"/>
      <c r="H129" s="211"/>
      <c r="I129" s="211"/>
      <c r="J129" s="216"/>
      <c r="K129" s="216"/>
      <c r="L129" s="216"/>
      <c r="M129" s="216"/>
      <c r="N129" s="216"/>
      <c r="O129" s="216"/>
      <c r="P129" s="216"/>
      <c r="Q129" s="216"/>
    </row>
    <row r="130" spans="1:17" ht="14.25" hidden="1" customHeight="1" x14ac:dyDescent="0.2">
      <c r="A130" s="5"/>
      <c r="B130" s="5"/>
      <c r="C130" s="5"/>
      <c r="D130" s="5"/>
      <c r="E130" s="5"/>
      <c r="F130" s="5"/>
      <c r="G130" s="5"/>
      <c r="H130" s="211"/>
      <c r="I130" s="211"/>
      <c r="J130" s="216"/>
      <c r="K130" s="216"/>
      <c r="L130" s="216"/>
      <c r="M130" s="216"/>
      <c r="N130" s="216"/>
      <c r="O130" s="216"/>
      <c r="P130" s="216"/>
      <c r="Q130" s="216"/>
    </row>
    <row r="131" spans="1:17" ht="14.25" hidden="1" customHeight="1" x14ac:dyDescent="0.2">
      <c r="A131" s="5"/>
      <c r="B131" s="5"/>
      <c r="C131" s="5"/>
      <c r="D131" s="5"/>
      <c r="E131" s="5"/>
      <c r="F131" s="5"/>
      <c r="G131" s="5"/>
      <c r="H131" s="211"/>
      <c r="I131" s="211"/>
      <c r="J131" s="216"/>
      <c r="K131" s="216"/>
      <c r="L131" s="216"/>
      <c r="M131" s="216"/>
      <c r="N131" s="216"/>
      <c r="O131" s="216"/>
      <c r="P131" s="216"/>
      <c r="Q131" s="216"/>
    </row>
    <row r="132" spans="1:17" ht="14.25" hidden="1" customHeight="1" x14ac:dyDescent="0.2">
      <c r="A132" s="5"/>
      <c r="B132" s="5"/>
      <c r="C132" s="5"/>
      <c r="D132" s="5"/>
      <c r="E132" s="5"/>
      <c r="F132" s="5"/>
      <c r="G132" s="5"/>
      <c r="H132" s="211"/>
      <c r="I132" s="211"/>
      <c r="J132" s="216"/>
      <c r="K132" s="216"/>
      <c r="L132" s="216"/>
      <c r="M132" s="216"/>
      <c r="N132" s="216"/>
      <c r="O132" s="216"/>
      <c r="P132" s="216"/>
      <c r="Q132" s="216"/>
    </row>
    <row r="133" spans="1:17" ht="14.25" hidden="1" customHeight="1" x14ac:dyDescent="0.2">
      <c r="A133" s="5"/>
      <c r="B133" s="5"/>
      <c r="C133" s="5"/>
      <c r="D133" s="5"/>
      <c r="E133" s="5"/>
      <c r="F133" s="5"/>
      <c r="G133" s="5"/>
      <c r="H133" s="211"/>
      <c r="I133" s="211"/>
      <c r="J133" s="216"/>
      <c r="K133" s="216"/>
      <c r="L133" s="216"/>
      <c r="M133" s="216"/>
      <c r="N133" s="216"/>
      <c r="O133" s="216"/>
      <c r="P133" s="216"/>
      <c r="Q133" s="216"/>
    </row>
    <row r="134" spans="1:17" ht="14.25" hidden="1" customHeight="1" x14ac:dyDescent="0.2">
      <c r="A134" s="5"/>
      <c r="B134" s="5"/>
      <c r="C134" s="5"/>
      <c r="D134" s="5"/>
      <c r="E134" s="5"/>
      <c r="F134" s="5"/>
      <c r="G134" s="5"/>
      <c r="H134" s="211"/>
      <c r="I134" s="211"/>
      <c r="J134" s="216"/>
      <c r="K134" s="216"/>
      <c r="L134" s="216"/>
      <c r="M134" s="216"/>
      <c r="N134" s="216"/>
      <c r="O134" s="216"/>
      <c r="P134" s="216"/>
      <c r="Q134" s="216"/>
    </row>
    <row r="135" spans="1:17" ht="14.25" hidden="1" customHeight="1" x14ac:dyDescent="0.2">
      <c r="A135" s="5"/>
      <c r="B135" s="5"/>
      <c r="C135" s="5"/>
      <c r="D135" s="5"/>
      <c r="E135" s="5"/>
      <c r="F135" s="5"/>
      <c r="G135" s="5"/>
      <c r="H135" s="211"/>
      <c r="I135" s="211"/>
      <c r="J135" s="216"/>
      <c r="K135" s="216"/>
      <c r="L135" s="216"/>
      <c r="M135" s="216"/>
      <c r="N135" s="216"/>
      <c r="O135" s="216"/>
      <c r="P135" s="216"/>
      <c r="Q135" s="216"/>
    </row>
    <row r="136" spans="1:17" ht="14.25" hidden="1" customHeight="1" x14ac:dyDescent="0.2">
      <c r="A136" s="5"/>
      <c r="B136" s="5"/>
      <c r="C136" s="5"/>
      <c r="D136" s="5"/>
      <c r="E136" s="5"/>
      <c r="F136" s="5"/>
      <c r="G136" s="5"/>
      <c r="H136" s="211"/>
      <c r="I136" s="211"/>
      <c r="J136" s="216"/>
      <c r="K136" s="216"/>
      <c r="L136" s="216"/>
      <c r="M136" s="216"/>
      <c r="N136" s="216"/>
      <c r="O136" s="216"/>
      <c r="P136" s="216"/>
      <c r="Q136" s="216"/>
    </row>
    <row r="137" spans="1:17" ht="14.25" hidden="1" customHeight="1" x14ac:dyDescent="0.2">
      <c r="A137" s="5"/>
      <c r="B137" s="5"/>
      <c r="C137" s="5"/>
      <c r="D137" s="5"/>
      <c r="E137" s="5"/>
      <c r="F137" s="5"/>
      <c r="G137" s="5"/>
      <c r="H137" s="211"/>
      <c r="I137" s="211"/>
      <c r="J137" s="216"/>
      <c r="K137" s="216"/>
      <c r="L137" s="216"/>
      <c r="M137" s="216"/>
      <c r="N137" s="216"/>
      <c r="O137" s="216"/>
      <c r="P137" s="216"/>
      <c r="Q137" s="216"/>
    </row>
    <row r="138" spans="1:17" ht="18" customHeight="1" thickBot="1" x14ac:dyDescent="0.25">
      <c r="A138" s="686" t="s">
        <v>295</v>
      </c>
      <c r="B138" s="687"/>
      <c r="C138" s="687"/>
      <c r="D138" s="687"/>
      <c r="E138" s="687"/>
      <c r="F138" s="687"/>
      <c r="G138" s="687"/>
      <c r="H138" s="687"/>
      <c r="I138" s="688"/>
      <c r="J138" s="216"/>
      <c r="K138" s="216"/>
      <c r="L138" s="216"/>
      <c r="M138" s="216"/>
      <c r="N138" s="216"/>
      <c r="O138" s="216"/>
      <c r="P138" s="216"/>
      <c r="Q138" s="216"/>
    </row>
    <row r="139" spans="1:17" ht="15.75" customHeight="1" x14ac:dyDescent="0.2">
      <c r="A139" s="693" t="s">
        <v>294</v>
      </c>
      <c r="B139" s="694"/>
      <c r="C139" s="694"/>
      <c r="D139" s="694"/>
      <c r="E139" s="694"/>
      <c r="F139" s="694"/>
      <c r="G139" s="694"/>
      <c r="H139" s="694"/>
      <c r="I139" s="695"/>
      <c r="J139" s="216"/>
      <c r="K139" s="216"/>
      <c r="L139" s="216"/>
      <c r="M139" s="216"/>
      <c r="N139" s="216"/>
      <c r="O139" s="216"/>
      <c r="P139" s="216"/>
      <c r="Q139" s="216"/>
    </row>
    <row r="140" spans="1:17" ht="15.75" customHeight="1" thickBot="1" x14ac:dyDescent="0.25">
      <c r="A140" s="696"/>
      <c r="B140" s="697"/>
      <c r="C140" s="697"/>
      <c r="D140" s="697"/>
      <c r="E140" s="697"/>
      <c r="F140" s="697"/>
      <c r="G140" s="697"/>
      <c r="H140" s="697"/>
      <c r="I140" s="698"/>
      <c r="J140" s="216"/>
      <c r="K140" s="216"/>
      <c r="L140" s="216"/>
      <c r="M140" s="216"/>
      <c r="N140" s="216"/>
      <c r="O140" s="216"/>
      <c r="P140" s="216"/>
      <c r="Q140" s="216"/>
    </row>
    <row r="141" spans="1:17" ht="5.0999999999999996" customHeight="1" thickBot="1" x14ac:dyDescent="0.25">
      <c r="A141" s="692"/>
      <c r="B141" s="692"/>
      <c r="C141" s="692"/>
      <c r="D141" s="692"/>
      <c r="E141" s="692"/>
      <c r="F141" s="692"/>
      <c r="G141" s="692"/>
      <c r="H141" s="692"/>
      <c r="I141" s="692"/>
      <c r="J141" s="216"/>
      <c r="K141" s="216"/>
      <c r="L141" s="216"/>
      <c r="M141" s="216"/>
      <c r="N141" s="216"/>
      <c r="O141" s="216"/>
      <c r="P141" s="216"/>
      <c r="Q141" s="216"/>
    </row>
    <row r="142" spans="1:17" ht="15" x14ac:dyDescent="0.2">
      <c r="A142" s="689" t="s">
        <v>273</v>
      </c>
      <c r="B142" s="690"/>
      <c r="C142" s="690"/>
      <c r="D142" s="690"/>
      <c r="E142" s="690"/>
      <c r="F142" s="690"/>
      <c r="G142" s="690"/>
      <c r="H142" s="690"/>
      <c r="I142" s="691"/>
      <c r="J142" s="216"/>
      <c r="K142" s="216"/>
      <c r="L142" s="216"/>
      <c r="M142" s="216"/>
      <c r="N142" s="216"/>
      <c r="O142" s="216"/>
      <c r="P142" s="216"/>
      <c r="Q142" s="216"/>
    </row>
    <row r="143" spans="1:17" x14ac:dyDescent="0.2">
      <c r="A143" s="733" t="s">
        <v>274</v>
      </c>
      <c r="B143" s="734"/>
      <c r="C143" s="734"/>
      <c r="D143" s="734"/>
      <c r="E143" s="734"/>
      <c r="F143" s="734"/>
      <c r="G143" s="734"/>
      <c r="H143" s="734"/>
      <c r="I143" s="735"/>
      <c r="J143" s="216"/>
      <c r="K143" s="216"/>
      <c r="L143" s="216"/>
      <c r="M143" s="216"/>
      <c r="N143" s="216"/>
      <c r="O143" s="216"/>
      <c r="P143" s="216"/>
      <c r="Q143" s="216"/>
    </row>
    <row r="144" spans="1:17" ht="15" thickBot="1" x14ac:dyDescent="0.25">
      <c r="A144" s="736"/>
      <c r="B144" s="737"/>
      <c r="C144" s="737"/>
      <c r="D144" s="737"/>
      <c r="E144" s="737"/>
      <c r="F144" s="737"/>
      <c r="G144" s="737"/>
      <c r="H144" s="737"/>
      <c r="I144" s="738"/>
      <c r="J144" s="216"/>
      <c r="K144" s="216"/>
      <c r="L144" s="216"/>
      <c r="M144" s="216"/>
      <c r="N144" s="216"/>
      <c r="O144" s="216"/>
      <c r="P144" s="216"/>
      <c r="Q144" s="216"/>
    </row>
    <row r="145" spans="1:17" ht="5.0999999999999996" customHeight="1" thickBot="1" x14ac:dyDescent="0.25">
      <c r="A145" s="692"/>
      <c r="B145" s="692"/>
      <c r="C145" s="692"/>
      <c r="D145" s="692"/>
      <c r="E145" s="692"/>
      <c r="F145" s="692"/>
      <c r="G145" s="692"/>
      <c r="H145" s="692"/>
      <c r="I145" s="692"/>
      <c r="J145" s="216"/>
      <c r="K145" s="216"/>
      <c r="L145" s="216"/>
      <c r="M145" s="216"/>
      <c r="N145" s="216"/>
      <c r="O145" s="216"/>
      <c r="P145" s="216"/>
      <c r="Q145" s="216"/>
    </row>
    <row r="146" spans="1:17" x14ac:dyDescent="0.2">
      <c r="A146" s="739" t="s">
        <v>258</v>
      </c>
      <c r="B146" s="740"/>
      <c r="C146" s="740"/>
      <c r="D146" s="740"/>
      <c r="E146" s="740"/>
      <c r="F146" s="740"/>
      <c r="G146" s="740"/>
      <c r="H146" s="740"/>
      <c r="I146" s="741"/>
      <c r="J146" s="216"/>
      <c r="K146" s="216"/>
      <c r="L146" s="216"/>
      <c r="M146" s="216"/>
      <c r="N146" s="216"/>
      <c r="O146" s="216"/>
      <c r="P146" s="216"/>
      <c r="Q146" s="216"/>
    </row>
    <row r="147" spans="1:17" x14ac:dyDescent="0.2">
      <c r="A147" s="742"/>
      <c r="B147" s="743"/>
      <c r="C147" s="743"/>
      <c r="D147" s="743"/>
      <c r="E147" s="743"/>
      <c r="F147" s="743"/>
      <c r="G147" s="743"/>
      <c r="H147" s="743"/>
      <c r="I147" s="744"/>
      <c r="J147" s="216"/>
      <c r="K147" s="216"/>
      <c r="L147" s="216"/>
      <c r="M147" s="216"/>
      <c r="N147" s="216"/>
      <c r="O147" s="216"/>
      <c r="P147" s="216"/>
      <c r="Q147" s="216"/>
    </row>
    <row r="148" spans="1:17" ht="15" thickBot="1" x14ac:dyDescent="0.25">
      <c r="A148" s="745"/>
      <c r="B148" s="746"/>
      <c r="C148" s="746"/>
      <c r="D148" s="746"/>
      <c r="E148" s="746"/>
      <c r="F148" s="746"/>
      <c r="G148" s="746"/>
      <c r="H148" s="746"/>
      <c r="I148" s="747"/>
      <c r="J148" s="216"/>
      <c r="K148" s="216"/>
      <c r="L148" s="216"/>
      <c r="M148" s="216"/>
      <c r="N148" s="216"/>
      <c r="O148" s="216"/>
      <c r="P148" s="216"/>
      <c r="Q148" s="216"/>
    </row>
    <row r="149" spans="1:17" ht="5.0999999999999996" customHeight="1" thickBot="1" x14ac:dyDescent="0.25">
      <c r="A149" s="692"/>
      <c r="B149" s="692"/>
      <c r="C149" s="692"/>
      <c r="D149" s="692"/>
      <c r="E149" s="692"/>
      <c r="F149" s="692"/>
      <c r="G149" s="692"/>
      <c r="H149" s="692"/>
      <c r="I149" s="692"/>
      <c r="J149" s="216"/>
      <c r="K149" s="216"/>
      <c r="L149" s="216"/>
      <c r="M149" s="216"/>
      <c r="N149" s="216"/>
      <c r="O149" s="216"/>
      <c r="P149" s="216"/>
      <c r="Q149" s="216"/>
    </row>
    <row r="150" spans="1:17" ht="18" x14ac:dyDescent="0.2">
      <c r="A150" s="748" t="s">
        <v>230</v>
      </c>
      <c r="B150" s="749"/>
      <c r="C150" s="749"/>
      <c r="D150" s="749"/>
      <c r="E150" s="749"/>
      <c r="F150" s="749"/>
      <c r="G150" s="749"/>
      <c r="H150" s="749"/>
      <c r="I150" s="750"/>
      <c r="J150" s="216"/>
      <c r="K150" s="216"/>
      <c r="L150" s="216"/>
      <c r="M150" s="216"/>
      <c r="N150" s="216"/>
      <c r="O150" s="216"/>
      <c r="P150" s="216"/>
      <c r="Q150" s="216"/>
    </row>
    <row r="151" spans="1:17" x14ac:dyDescent="0.2">
      <c r="A151" s="751" t="s">
        <v>231</v>
      </c>
      <c r="B151" s="752"/>
      <c r="C151" s="752"/>
      <c r="D151" s="752"/>
      <c r="E151" s="752"/>
      <c r="F151" s="752"/>
      <c r="G151" s="752"/>
      <c r="H151" s="752"/>
      <c r="I151" s="753"/>
      <c r="J151" s="216"/>
      <c r="K151" s="216"/>
      <c r="L151" s="216"/>
      <c r="M151" s="216"/>
      <c r="N151" s="216"/>
      <c r="O151" s="216"/>
      <c r="P151" s="216"/>
      <c r="Q151" s="216"/>
    </row>
    <row r="152" spans="1:17" x14ac:dyDescent="0.2">
      <c r="A152" s="751"/>
      <c r="B152" s="752"/>
      <c r="C152" s="752"/>
      <c r="D152" s="752"/>
      <c r="E152" s="752"/>
      <c r="F152" s="752"/>
      <c r="G152" s="752"/>
      <c r="H152" s="752"/>
      <c r="I152" s="753"/>
      <c r="J152" s="216"/>
      <c r="K152" s="216"/>
      <c r="L152" s="216"/>
      <c r="M152" s="216"/>
      <c r="N152" s="216"/>
      <c r="O152" s="216"/>
      <c r="P152" s="216"/>
      <c r="Q152" s="216"/>
    </row>
    <row r="153" spans="1:17" x14ac:dyDescent="0.2">
      <c r="A153" s="751"/>
      <c r="B153" s="752"/>
      <c r="C153" s="752"/>
      <c r="D153" s="752"/>
      <c r="E153" s="752"/>
      <c r="F153" s="752"/>
      <c r="G153" s="752"/>
      <c r="H153" s="752"/>
      <c r="I153" s="753"/>
      <c r="J153" s="216"/>
      <c r="K153" s="216"/>
      <c r="L153" s="216"/>
      <c r="M153" s="216"/>
      <c r="N153" s="216"/>
      <c r="O153" s="216"/>
      <c r="P153" s="216"/>
      <c r="Q153" s="216"/>
    </row>
    <row r="154" spans="1:17" x14ac:dyDescent="0.2">
      <c r="A154" s="751"/>
      <c r="B154" s="752"/>
      <c r="C154" s="752"/>
      <c r="D154" s="752"/>
      <c r="E154" s="752"/>
      <c r="F154" s="752"/>
      <c r="G154" s="752"/>
      <c r="H154" s="752"/>
      <c r="I154" s="753"/>
      <c r="J154" s="216"/>
      <c r="K154" s="216"/>
      <c r="L154" s="216"/>
      <c r="M154" s="216"/>
      <c r="N154" s="216"/>
      <c r="O154" s="216"/>
      <c r="P154" s="216"/>
      <c r="Q154" s="216"/>
    </row>
    <row r="155" spans="1:17" ht="15" thickBot="1" x14ac:dyDescent="0.25">
      <c r="A155" s="754"/>
      <c r="B155" s="755"/>
      <c r="C155" s="755"/>
      <c r="D155" s="755"/>
      <c r="E155" s="755"/>
      <c r="F155" s="755"/>
      <c r="G155" s="755"/>
      <c r="H155" s="755"/>
      <c r="I155" s="756"/>
      <c r="J155" s="216"/>
      <c r="K155" s="216"/>
      <c r="L155" s="216"/>
      <c r="M155" s="216"/>
      <c r="N155" s="216"/>
      <c r="O155" s="216"/>
      <c r="P155" s="216"/>
      <c r="Q155" s="216"/>
    </row>
    <row r="156" spans="1:17" ht="5.0999999999999996" customHeight="1" thickBot="1" x14ac:dyDescent="0.25">
      <c r="A156" s="692"/>
      <c r="B156" s="692"/>
      <c r="C156" s="692"/>
      <c r="D156" s="692"/>
      <c r="E156" s="692"/>
      <c r="F156" s="692"/>
      <c r="G156" s="692"/>
      <c r="H156" s="692"/>
      <c r="I156" s="692"/>
      <c r="J156" s="216"/>
      <c r="K156" s="216"/>
      <c r="L156" s="216"/>
      <c r="M156" s="216"/>
      <c r="N156" s="216"/>
      <c r="O156" s="216"/>
      <c r="P156" s="216"/>
      <c r="Q156" s="216"/>
    </row>
    <row r="157" spans="1:17" ht="18" customHeight="1" thickBot="1" x14ac:dyDescent="0.25">
      <c r="A157" s="757" t="s">
        <v>15</v>
      </c>
      <c r="B157" s="758"/>
      <c r="C157" s="758"/>
      <c r="D157" s="758"/>
      <c r="E157" s="758"/>
      <c r="F157" s="758"/>
      <c r="G157" s="758"/>
      <c r="H157" s="758"/>
      <c r="I157" s="759"/>
      <c r="J157" s="216"/>
      <c r="K157" s="216"/>
      <c r="L157" s="216"/>
      <c r="M157" s="216"/>
      <c r="N157" s="216"/>
      <c r="O157" s="216"/>
      <c r="P157" s="216"/>
      <c r="Q157" s="216"/>
    </row>
    <row r="158" spans="1:17" ht="14.25" customHeight="1" x14ac:dyDescent="0.2">
      <c r="A158" s="706" t="s">
        <v>232</v>
      </c>
      <c r="B158" s="707"/>
      <c r="C158" s="707"/>
      <c r="D158" s="707"/>
      <c r="E158" s="707"/>
      <c r="F158" s="707"/>
      <c r="G158" s="707"/>
      <c r="H158" s="707"/>
      <c r="I158" s="708"/>
      <c r="J158" s="216"/>
      <c r="K158" s="216"/>
      <c r="L158" s="216"/>
      <c r="M158" s="216"/>
      <c r="N158" s="216"/>
      <c r="O158" s="216"/>
      <c r="P158" s="216"/>
      <c r="Q158" s="216"/>
    </row>
    <row r="159" spans="1:17" ht="15" customHeight="1" x14ac:dyDescent="0.2">
      <c r="A159" s="709"/>
      <c r="B159" s="710"/>
      <c r="C159" s="710"/>
      <c r="D159" s="710"/>
      <c r="E159" s="710"/>
      <c r="F159" s="710"/>
      <c r="G159" s="710"/>
      <c r="H159" s="710"/>
      <c r="I159" s="711"/>
      <c r="J159" s="216"/>
      <c r="K159" s="216"/>
      <c r="L159" s="216"/>
      <c r="M159" s="216"/>
      <c r="N159" s="216"/>
      <c r="O159" s="216"/>
      <c r="P159" s="216"/>
      <c r="Q159" s="216"/>
    </row>
    <row r="160" spans="1:17" ht="14.25" customHeight="1" thickBot="1" x14ac:dyDescent="0.25">
      <c r="A160" s="712"/>
      <c r="B160" s="713"/>
      <c r="C160" s="713"/>
      <c r="D160" s="713"/>
      <c r="E160" s="713"/>
      <c r="F160" s="713"/>
      <c r="G160" s="713"/>
      <c r="H160" s="713"/>
      <c r="I160" s="714"/>
      <c r="J160" s="216"/>
      <c r="K160" s="216"/>
      <c r="L160" s="216"/>
      <c r="M160" s="216"/>
      <c r="N160" s="216"/>
      <c r="O160" s="216"/>
      <c r="P160" s="216"/>
      <c r="Q160" s="216"/>
    </row>
    <row r="161" spans="1:17" ht="14.25" customHeight="1" x14ac:dyDescent="0.2">
      <c r="A161" s="715" t="s">
        <v>17</v>
      </c>
      <c r="B161" s="716"/>
      <c r="C161" s="716"/>
      <c r="D161" s="716"/>
      <c r="E161" s="716"/>
      <c r="F161" s="716"/>
      <c r="G161" s="716"/>
      <c r="H161" s="716"/>
      <c r="I161" s="717"/>
      <c r="J161" s="216"/>
      <c r="K161" s="216"/>
      <c r="L161" s="216"/>
      <c r="M161" s="216"/>
      <c r="N161" s="216"/>
      <c r="O161" s="216"/>
      <c r="P161" s="216"/>
      <c r="Q161" s="216"/>
    </row>
    <row r="162" spans="1:17" ht="15" customHeight="1" x14ac:dyDescent="0.2">
      <c r="A162" s="718"/>
      <c r="B162" s="719"/>
      <c r="C162" s="719"/>
      <c r="D162" s="719"/>
      <c r="E162" s="719"/>
      <c r="F162" s="719"/>
      <c r="G162" s="719"/>
      <c r="H162" s="719"/>
      <c r="I162" s="720"/>
      <c r="J162" s="216"/>
      <c r="K162" s="216"/>
      <c r="L162" s="216"/>
      <c r="M162" s="216"/>
      <c r="N162" s="216"/>
      <c r="O162" s="216"/>
      <c r="P162" s="216"/>
      <c r="Q162" s="216"/>
    </row>
    <row r="163" spans="1:17" ht="14.25" customHeight="1" thickBot="1" x14ac:dyDescent="0.25">
      <c r="A163" s="721"/>
      <c r="B163" s="722"/>
      <c r="C163" s="722"/>
      <c r="D163" s="722"/>
      <c r="E163" s="722"/>
      <c r="F163" s="722"/>
      <c r="G163" s="722"/>
      <c r="H163" s="722"/>
      <c r="I163" s="723"/>
      <c r="J163" s="216"/>
      <c r="K163" s="216"/>
      <c r="L163" s="216"/>
      <c r="M163" s="216"/>
      <c r="N163" s="216"/>
      <c r="O163" s="216"/>
      <c r="P163" s="216"/>
      <c r="Q163" s="216"/>
    </row>
    <row r="164" spans="1:17" ht="14.25" customHeight="1" x14ac:dyDescent="0.2">
      <c r="A164" s="724" t="s">
        <v>229</v>
      </c>
      <c r="B164" s="725"/>
      <c r="C164" s="725"/>
      <c r="D164" s="725"/>
      <c r="E164" s="725"/>
      <c r="F164" s="725"/>
      <c r="G164" s="725"/>
      <c r="H164" s="725"/>
      <c r="I164" s="726"/>
      <c r="J164" s="216"/>
      <c r="K164" s="216"/>
      <c r="L164" s="216"/>
      <c r="M164" s="216"/>
      <c r="N164" s="216"/>
      <c r="O164" s="216"/>
      <c r="P164" s="216"/>
      <c r="Q164" s="216"/>
    </row>
    <row r="165" spans="1:17" ht="15" customHeight="1" x14ac:dyDescent="0.2">
      <c r="A165" s="727"/>
      <c r="B165" s="728"/>
      <c r="C165" s="728"/>
      <c r="D165" s="728"/>
      <c r="E165" s="728"/>
      <c r="F165" s="728"/>
      <c r="G165" s="728"/>
      <c r="H165" s="728"/>
      <c r="I165" s="729"/>
      <c r="J165" s="216"/>
      <c r="K165" s="216"/>
      <c r="L165" s="216"/>
      <c r="M165" s="216"/>
      <c r="N165" s="216"/>
      <c r="O165" s="216"/>
      <c r="P165" s="216"/>
      <c r="Q165" s="216"/>
    </row>
    <row r="166" spans="1:17" ht="14.25" customHeight="1" x14ac:dyDescent="0.2">
      <c r="A166" s="727"/>
      <c r="B166" s="728"/>
      <c r="C166" s="728"/>
      <c r="D166" s="728"/>
      <c r="E166" s="728"/>
      <c r="F166" s="728"/>
      <c r="G166" s="728"/>
      <c r="H166" s="728"/>
      <c r="I166" s="729"/>
      <c r="J166" s="216"/>
      <c r="K166" s="216"/>
      <c r="L166" s="216"/>
      <c r="M166" s="216"/>
      <c r="N166" s="216"/>
      <c r="O166" s="216"/>
      <c r="P166" s="216"/>
      <c r="Q166" s="216"/>
    </row>
    <row r="167" spans="1:17" ht="14.25" customHeight="1" x14ac:dyDescent="0.2">
      <c r="A167" s="727"/>
      <c r="B167" s="728"/>
      <c r="C167" s="728"/>
      <c r="D167" s="728"/>
      <c r="E167" s="728"/>
      <c r="F167" s="728"/>
      <c r="G167" s="728"/>
      <c r="H167" s="728"/>
      <c r="I167" s="729"/>
      <c r="J167" s="216"/>
      <c r="K167" s="216"/>
      <c r="L167" s="216"/>
      <c r="M167" s="216"/>
      <c r="N167" s="216"/>
      <c r="O167" s="216"/>
      <c r="P167" s="216"/>
      <c r="Q167" s="216"/>
    </row>
    <row r="168" spans="1:17" ht="14.25" customHeight="1" thickBot="1" x14ac:dyDescent="0.25">
      <c r="A168" s="730"/>
      <c r="B168" s="731"/>
      <c r="C168" s="731"/>
      <c r="D168" s="731"/>
      <c r="E168" s="731"/>
      <c r="F168" s="731"/>
      <c r="G168" s="731"/>
      <c r="H168" s="731"/>
      <c r="I168" s="732"/>
      <c r="J168" s="216"/>
      <c r="K168" s="216"/>
      <c r="L168" s="216"/>
      <c r="M168" s="216"/>
      <c r="N168" s="216"/>
      <c r="O168" s="216"/>
      <c r="P168" s="216"/>
      <c r="Q168" s="216"/>
    </row>
    <row r="169" spans="1:17" ht="14.25" customHeight="1" x14ac:dyDescent="0.2">
      <c r="A169" s="217"/>
      <c r="B169" s="218"/>
      <c r="C169" s="218"/>
      <c r="D169" s="218"/>
      <c r="E169" s="218"/>
      <c r="F169" s="218"/>
      <c r="G169" s="218"/>
      <c r="H169" s="218"/>
      <c r="I169" s="218"/>
      <c r="J169" s="216"/>
      <c r="K169" s="216"/>
      <c r="L169" s="216"/>
      <c r="M169" s="216"/>
      <c r="N169" s="216"/>
      <c r="O169" s="216"/>
      <c r="P169" s="216"/>
      <c r="Q169" s="216"/>
    </row>
    <row r="170" spans="1:17" ht="14.25" customHeight="1" x14ac:dyDescent="0.2">
      <c r="A170" s="217"/>
      <c r="B170" s="218"/>
      <c r="C170" s="218"/>
      <c r="D170" s="218"/>
      <c r="E170" s="218"/>
      <c r="F170" s="6"/>
      <c r="G170" s="6"/>
      <c r="H170" s="219"/>
      <c r="I170" s="219"/>
      <c r="J170" s="216"/>
      <c r="K170" s="216"/>
      <c r="L170" s="216"/>
      <c r="M170" s="216"/>
      <c r="N170" s="216"/>
      <c r="O170" s="216"/>
      <c r="P170" s="216"/>
      <c r="Q170" s="216"/>
    </row>
    <row r="171" spans="1:17" ht="14.25" hidden="1" customHeight="1" x14ac:dyDescent="0.2">
      <c r="A171" s="212"/>
      <c r="B171" s="213"/>
      <c r="C171" s="213"/>
      <c r="D171" s="213"/>
      <c r="E171" s="213"/>
      <c r="F171" s="5"/>
      <c r="G171" s="5"/>
      <c r="H171" s="211"/>
      <c r="I171" s="211"/>
    </row>
    <row r="172" spans="1:17" ht="14.25" hidden="1" customHeight="1" x14ac:dyDescent="0.2">
      <c r="A172" s="212"/>
      <c r="B172" s="213"/>
      <c r="C172" s="213"/>
      <c r="D172" s="213"/>
      <c r="E172" s="213"/>
      <c r="F172" s="5"/>
      <c r="G172" s="5"/>
      <c r="H172" s="211"/>
      <c r="I172" s="211"/>
    </row>
    <row r="173" spans="1:17" ht="14.25" hidden="1" customHeight="1" x14ac:dyDescent="0.2">
      <c r="A173" s="212"/>
      <c r="B173" s="213"/>
      <c r="C173" s="213"/>
      <c r="D173" s="213"/>
      <c r="E173" s="213"/>
      <c r="F173" s="5"/>
      <c r="G173" s="5"/>
      <c r="H173" s="211"/>
      <c r="I173" s="211"/>
    </row>
    <row r="174" spans="1:17" ht="14.25" hidden="1" customHeight="1" x14ac:dyDescent="0.2">
      <c r="A174" s="5"/>
      <c r="B174" s="5"/>
      <c r="C174" s="5"/>
      <c r="D174" s="5"/>
      <c r="E174" s="5"/>
      <c r="F174" s="5"/>
      <c r="G174" s="5"/>
      <c r="H174" s="211"/>
      <c r="I174" s="211"/>
    </row>
    <row r="175" spans="1:17" ht="14.25" hidden="1" customHeight="1" x14ac:dyDescent="0.2">
      <c r="A175" s="5"/>
      <c r="B175" s="5"/>
      <c r="C175" s="5"/>
      <c r="D175" s="5"/>
      <c r="E175" s="5"/>
      <c r="F175" s="5"/>
      <c r="G175" s="5"/>
      <c r="H175" s="211"/>
      <c r="I175" s="211"/>
    </row>
    <row r="176" spans="1:17" ht="14.25" hidden="1" customHeight="1" x14ac:dyDescent="0.2">
      <c r="A176" s="5"/>
      <c r="B176" s="5"/>
      <c r="C176" s="5"/>
      <c r="D176" s="5"/>
      <c r="E176" s="5"/>
      <c r="F176" s="5"/>
      <c r="G176" s="5"/>
      <c r="H176" s="211"/>
      <c r="I176" s="211"/>
    </row>
    <row r="177" spans="1:9" ht="14.25" hidden="1" customHeight="1" x14ac:dyDescent="0.2">
      <c r="A177" s="5"/>
      <c r="B177" s="5"/>
      <c r="C177" s="5"/>
      <c r="D177" s="5"/>
      <c r="E177" s="5"/>
      <c r="F177" s="5"/>
      <c r="G177" s="5"/>
      <c r="H177" s="211"/>
      <c r="I177" s="211"/>
    </row>
    <row r="178" spans="1:9" ht="14.25" hidden="1" customHeight="1" x14ac:dyDescent="0.2">
      <c r="A178" s="5"/>
      <c r="B178" s="5"/>
      <c r="C178" s="5"/>
      <c r="D178" s="5"/>
      <c r="E178" s="5"/>
      <c r="F178" s="5"/>
      <c r="G178" s="5"/>
      <c r="H178" s="211"/>
      <c r="I178" s="211"/>
    </row>
    <row r="179" spans="1:9" ht="14.25" hidden="1" customHeight="1" x14ac:dyDescent="0.2">
      <c r="A179" s="5"/>
      <c r="B179" s="5"/>
      <c r="C179" s="5"/>
      <c r="D179" s="5"/>
      <c r="E179" s="5"/>
      <c r="F179" s="5"/>
      <c r="G179" s="5"/>
      <c r="H179" s="211"/>
      <c r="I179" s="211"/>
    </row>
    <row r="180" spans="1:9" ht="14.25" hidden="1" customHeight="1" x14ac:dyDescent="0.2">
      <c r="A180" s="5"/>
      <c r="B180" s="5"/>
      <c r="C180" s="5"/>
      <c r="D180" s="5"/>
      <c r="E180" s="5"/>
      <c r="F180" s="5"/>
      <c r="G180" s="5"/>
      <c r="H180" s="211"/>
      <c r="I180" s="211"/>
    </row>
    <row r="181" spans="1:9" hidden="1" x14ac:dyDescent="0.2">
      <c r="A181" s="5"/>
      <c r="B181" s="5"/>
      <c r="C181" s="5"/>
      <c r="D181" s="5"/>
      <c r="E181" s="5"/>
      <c r="F181" s="5"/>
      <c r="G181" s="5"/>
      <c r="H181" s="211"/>
      <c r="I181" s="211"/>
    </row>
    <row r="182" spans="1:9" hidden="1" x14ac:dyDescent="0.2">
      <c r="A182" s="5"/>
      <c r="B182" s="5"/>
      <c r="C182" s="5"/>
      <c r="D182" s="5"/>
      <c r="E182" s="5"/>
      <c r="F182" s="5"/>
      <c r="G182" s="5"/>
      <c r="H182" s="211"/>
      <c r="I182" s="211"/>
    </row>
    <row r="183" spans="1:9" hidden="1" x14ac:dyDescent="0.2">
      <c r="A183" s="5"/>
      <c r="B183" s="5"/>
      <c r="C183" s="5"/>
      <c r="D183" s="5"/>
      <c r="E183" s="5"/>
      <c r="F183" s="5"/>
      <c r="G183" s="5"/>
      <c r="H183" s="211"/>
      <c r="I183" s="211"/>
    </row>
    <row r="184" spans="1:9" hidden="1" x14ac:dyDescent="0.2">
      <c r="A184" s="5"/>
      <c r="B184" s="5"/>
      <c r="C184" s="5"/>
      <c r="D184" s="5"/>
      <c r="E184" s="5"/>
      <c r="F184" s="5"/>
      <c r="G184" s="5"/>
      <c r="H184" s="211"/>
      <c r="I184" s="211"/>
    </row>
    <row r="185" spans="1:9" hidden="1" x14ac:dyDescent="0.2">
      <c r="A185" s="5"/>
      <c r="B185" s="5"/>
      <c r="C185" s="5"/>
      <c r="D185" s="5"/>
      <c r="E185" s="5"/>
      <c r="F185" s="5"/>
      <c r="G185" s="5"/>
      <c r="H185" s="211"/>
      <c r="I185" s="211"/>
    </row>
    <row r="186" spans="1:9" hidden="1" x14ac:dyDescent="0.2">
      <c r="A186" s="5"/>
      <c r="B186" s="5"/>
      <c r="C186" s="5"/>
      <c r="D186" s="5"/>
      <c r="E186" s="5"/>
      <c r="F186" s="5"/>
      <c r="G186" s="5"/>
      <c r="H186" s="211"/>
      <c r="I186" s="211"/>
    </row>
    <row r="187" spans="1:9" hidden="1" x14ac:dyDescent="0.2">
      <c r="A187" s="5"/>
      <c r="B187" s="5"/>
      <c r="C187" s="5"/>
      <c r="D187" s="5"/>
      <c r="E187" s="5"/>
      <c r="F187" s="5"/>
      <c r="G187" s="5"/>
      <c r="H187" s="211"/>
      <c r="I187" s="211"/>
    </row>
    <row r="188" spans="1:9" hidden="1" x14ac:dyDescent="0.2">
      <c r="A188" s="5"/>
      <c r="B188" s="5"/>
      <c r="C188" s="5"/>
      <c r="D188" s="5"/>
      <c r="E188" s="5"/>
      <c r="F188" s="5"/>
      <c r="G188" s="5"/>
      <c r="H188" s="211"/>
      <c r="I188" s="211"/>
    </row>
    <row r="189" spans="1:9" hidden="1" x14ac:dyDescent="0.2">
      <c r="A189" s="5"/>
      <c r="B189" s="5"/>
      <c r="C189" s="5"/>
      <c r="D189" s="5"/>
      <c r="E189" s="5"/>
      <c r="F189" s="5"/>
      <c r="G189" s="5"/>
      <c r="H189" s="211"/>
      <c r="I189" s="211"/>
    </row>
    <row r="190" spans="1:9" hidden="1" x14ac:dyDescent="0.2">
      <c r="A190" s="5"/>
      <c r="B190" s="5"/>
      <c r="C190" s="5"/>
      <c r="D190" s="5"/>
      <c r="E190" s="5"/>
      <c r="F190" s="5"/>
      <c r="G190" s="5"/>
      <c r="H190" s="211"/>
      <c r="I190" s="211"/>
    </row>
    <row r="191" spans="1:9" hidden="1" x14ac:dyDescent="0.2">
      <c r="A191" s="5"/>
      <c r="B191" s="5"/>
      <c r="C191" s="5"/>
      <c r="D191" s="5"/>
      <c r="E191" s="5"/>
      <c r="F191" s="5"/>
      <c r="G191" s="5"/>
      <c r="H191" s="211"/>
      <c r="I191" s="211"/>
    </row>
    <row r="192" spans="1:9" hidden="1" x14ac:dyDescent="0.2">
      <c r="A192" s="5"/>
      <c r="B192" s="5"/>
      <c r="C192" s="5"/>
      <c r="D192" s="5"/>
      <c r="E192" s="5"/>
      <c r="F192" s="5"/>
      <c r="G192" s="5"/>
      <c r="H192" s="211"/>
      <c r="I192" s="211"/>
    </row>
    <row r="193" spans="1:9" hidden="1" x14ac:dyDescent="0.2">
      <c r="A193" s="5"/>
      <c r="B193" s="5"/>
      <c r="C193" s="5"/>
      <c r="D193" s="5"/>
      <c r="E193" s="5"/>
      <c r="F193" s="5"/>
      <c r="G193" s="5"/>
      <c r="H193" s="211"/>
      <c r="I193" s="211"/>
    </row>
    <row r="194" spans="1:9" hidden="1" x14ac:dyDescent="0.2">
      <c r="A194" s="5"/>
      <c r="B194" s="5"/>
      <c r="C194" s="5"/>
      <c r="D194" s="5"/>
      <c r="E194" s="5"/>
      <c r="F194" s="5"/>
      <c r="G194" s="5"/>
      <c r="H194" s="211"/>
      <c r="I194" s="211"/>
    </row>
    <row r="195" spans="1:9" hidden="1" x14ac:dyDescent="0.2">
      <c r="A195" s="5"/>
      <c r="B195" s="5"/>
      <c r="C195" s="5"/>
      <c r="D195" s="5"/>
      <c r="E195" s="5"/>
      <c r="F195" s="5"/>
      <c r="G195" s="5"/>
      <c r="H195" s="211"/>
      <c r="I195" s="211"/>
    </row>
    <row r="196" spans="1:9" hidden="1" x14ac:dyDescent="0.2">
      <c r="A196" s="5"/>
      <c r="B196" s="5"/>
      <c r="C196" s="5"/>
      <c r="D196" s="5"/>
      <c r="E196" s="5"/>
      <c r="F196" s="5"/>
      <c r="G196" s="5"/>
      <c r="H196" s="211"/>
      <c r="I196" s="211"/>
    </row>
    <row r="197" spans="1:9" hidden="1" x14ac:dyDescent="0.2">
      <c r="A197" s="5"/>
      <c r="B197" s="5"/>
      <c r="C197" s="5"/>
      <c r="D197" s="5"/>
      <c r="E197" s="5"/>
      <c r="F197" s="5"/>
      <c r="G197" s="5"/>
      <c r="H197" s="211"/>
      <c r="I197" s="211"/>
    </row>
    <row r="198" spans="1:9" hidden="1" x14ac:dyDescent="0.2">
      <c r="A198" s="5"/>
      <c r="B198" s="5"/>
      <c r="C198" s="5"/>
      <c r="D198" s="5"/>
      <c r="E198" s="5"/>
      <c r="F198" s="5"/>
      <c r="G198" s="5"/>
      <c r="H198" s="211"/>
      <c r="I198" s="211"/>
    </row>
    <row r="199" spans="1:9" hidden="1" x14ac:dyDescent="0.2">
      <c r="A199" s="5"/>
      <c r="B199" s="5"/>
      <c r="C199" s="5"/>
      <c r="D199" s="5"/>
      <c r="E199" s="5"/>
      <c r="F199" s="5"/>
      <c r="G199" s="5"/>
      <c r="H199" s="211"/>
      <c r="I199" s="211"/>
    </row>
    <row r="200" spans="1:9" hidden="1" x14ac:dyDescent="0.2">
      <c r="A200" s="5"/>
      <c r="B200" s="5"/>
      <c r="C200" s="5"/>
      <c r="D200" s="5"/>
      <c r="E200" s="5"/>
      <c r="F200" s="5"/>
      <c r="G200" s="5"/>
      <c r="H200" s="211"/>
      <c r="I200" s="211"/>
    </row>
    <row r="201" spans="1:9" hidden="1" x14ac:dyDescent="0.2">
      <c r="A201" s="5"/>
      <c r="B201" s="5"/>
      <c r="C201" s="5"/>
      <c r="D201" s="5"/>
      <c r="E201" s="5"/>
      <c r="F201" s="5"/>
      <c r="G201" s="5"/>
      <c r="H201" s="211"/>
      <c r="I201" s="211"/>
    </row>
    <row r="202" spans="1:9" hidden="1" x14ac:dyDescent="0.2">
      <c r="A202" s="5"/>
      <c r="B202" s="5"/>
      <c r="C202" s="5"/>
      <c r="D202" s="5"/>
      <c r="E202" s="5"/>
      <c r="F202" s="5"/>
      <c r="G202" s="5"/>
      <c r="H202" s="211"/>
      <c r="I202" s="211"/>
    </row>
    <row r="203" spans="1:9" hidden="1" x14ac:dyDescent="0.2">
      <c r="A203" s="5"/>
      <c r="B203" s="5"/>
      <c r="C203" s="5"/>
      <c r="D203" s="5"/>
      <c r="E203" s="5"/>
      <c r="F203" s="5"/>
      <c r="G203" s="5"/>
      <c r="H203" s="211"/>
      <c r="I203" s="211"/>
    </row>
    <row r="204" spans="1:9" hidden="1" x14ac:dyDescent="0.2">
      <c r="A204" s="5"/>
      <c r="B204" s="5"/>
      <c r="C204" s="5"/>
      <c r="D204" s="5"/>
      <c r="E204" s="5"/>
      <c r="F204" s="5"/>
      <c r="G204" s="5"/>
      <c r="H204" s="211"/>
      <c r="I204" s="211"/>
    </row>
    <row r="205" spans="1:9" hidden="1" x14ac:dyDescent="0.2">
      <c r="A205" s="5"/>
      <c r="B205" s="5"/>
      <c r="C205" s="5"/>
      <c r="D205" s="5"/>
      <c r="E205" s="5"/>
      <c r="F205" s="5"/>
      <c r="G205" s="5"/>
      <c r="H205" s="211"/>
      <c r="I205" s="211"/>
    </row>
    <row r="206" spans="1:9" hidden="1" x14ac:dyDescent="0.2">
      <c r="A206" s="5"/>
      <c r="B206" s="5"/>
      <c r="C206" s="5"/>
      <c r="D206" s="5"/>
      <c r="E206" s="5"/>
      <c r="F206" s="5"/>
      <c r="G206" s="5"/>
      <c r="H206" s="211"/>
      <c r="I206" s="211"/>
    </row>
    <row r="207" spans="1:9" hidden="1" x14ac:dyDescent="0.2">
      <c r="A207" s="5"/>
      <c r="B207" s="5"/>
      <c r="C207" s="5"/>
      <c r="D207" s="5"/>
      <c r="E207" s="5"/>
      <c r="F207" s="5"/>
      <c r="G207" s="5"/>
      <c r="H207" s="211"/>
      <c r="I207" s="211"/>
    </row>
    <row r="208" spans="1:9" hidden="1" x14ac:dyDescent="0.2">
      <c r="A208" s="5"/>
      <c r="B208" s="5"/>
      <c r="C208" s="5"/>
      <c r="D208" s="5"/>
      <c r="E208" s="5"/>
      <c r="F208" s="5"/>
      <c r="G208" s="5"/>
      <c r="H208" s="211"/>
      <c r="I208" s="211"/>
    </row>
    <row r="209" spans="1:9" hidden="1" x14ac:dyDescent="0.2">
      <c r="A209" s="5"/>
      <c r="B209" s="5"/>
      <c r="C209" s="5"/>
      <c r="D209" s="5"/>
      <c r="E209" s="5"/>
      <c r="F209" s="5"/>
      <c r="G209" s="5"/>
      <c r="H209" s="211"/>
      <c r="I209" s="211"/>
    </row>
    <row r="210" spans="1:9" hidden="1" x14ac:dyDescent="0.2">
      <c r="A210" s="5"/>
      <c r="B210" s="5"/>
      <c r="C210" s="5"/>
      <c r="D210" s="5"/>
      <c r="E210" s="5"/>
      <c r="F210" s="5"/>
      <c r="G210" s="5"/>
      <c r="H210" s="211"/>
      <c r="I210" s="211"/>
    </row>
    <row r="211" spans="1:9" hidden="1" x14ac:dyDescent="0.2">
      <c r="A211" s="5"/>
      <c r="B211" s="5"/>
      <c r="C211" s="5"/>
      <c r="D211" s="5"/>
      <c r="E211" s="5"/>
      <c r="F211" s="5"/>
      <c r="G211" s="5"/>
      <c r="H211" s="211"/>
      <c r="I211" s="211"/>
    </row>
    <row r="212" spans="1:9" hidden="1" x14ac:dyDescent="0.2">
      <c r="A212" s="5"/>
      <c r="B212" s="5"/>
      <c r="C212" s="5"/>
      <c r="D212" s="5"/>
      <c r="E212" s="5"/>
      <c r="F212" s="5"/>
      <c r="G212" s="5"/>
      <c r="H212" s="211"/>
      <c r="I212" s="211"/>
    </row>
    <row r="213" spans="1:9" hidden="1" x14ac:dyDescent="0.2">
      <c r="A213" s="5"/>
      <c r="B213" s="5"/>
      <c r="C213" s="5"/>
      <c r="D213" s="5"/>
      <c r="E213" s="5"/>
      <c r="F213" s="5"/>
      <c r="G213" s="5"/>
      <c r="H213" s="211"/>
      <c r="I213" s="211"/>
    </row>
    <row r="214" spans="1:9" hidden="1" x14ac:dyDescent="0.2">
      <c r="A214" s="5"/>
      <c r="B214" s="5"/>
      <c r="C214" s="5"/>
      <c r="D214" s="5"/>
      <c r="E214" s="5"/>
      <c r="F214" s="5"/>
      <c r="G214" s="5"/>
      <c r="H214" s="211"/>
      <c r="I214" s="211"/>
    </row>
    <row r="215" spans="1:9" hidden="1" x14ac:dyDescent="0.2">
      <c r="A215" s="5"/>
      <c r="B215" s="5"/>
      <c r="C215" s="5"/>
      <c r="D215" s="5"/>
      <c r="E215" s="5"/>
      <c r="F215" s="5"/>
      <c r="G215" s="5"/>
      <c r="H215" s="211"/>
      <c r="I215" s="211"/>
    </row>
    <row r="216" spans="1:9" hidden="1" x14ac:dyDescent="0.2">
      <c r="A216" s="211"/>
      <c r="B216" s="211"/>
      <c r="C216" s="211"/>
      <c r="D216" s="211"/>
      <c r="E216" s="211"/>
      <c r="F216" s="211"/>
      <c r="G216" s="211"/>
      <c r="H216" s="211"/>
      <c r="I216" s="211"/>
    </row>
    <row r="217" spans="1:9" hidden="1" x14ac:dyDescent="0.2">
      <c r="A217" s="211"/>
      <c r="B217" s="211"/>
      <c r="C217" s="211"/>
      <c r="D217" s="211"/>
      <c r="E217" s="211"/>
      <c r="F217" s="211"/>
      <c r="G217" s="211"/>
      <c r="H217" s="211"/>
      <c r="I217" s="211"/>
    </row>
    <row r="218" spans="1:9" hidden="1" x14ac:dyDescent="0.2">
      <c r="A218" s="211"/>
      <c r="B218" s="211"/>
      <c r="C218" s="211"/>
      <c r="D218" s="211"/>
      <c r="E218" s="211"/>
      <c r="F218" s="211"/>
      <c r="G218" s="211"/>
      <c r="H218" s="211"/>
      <c r="I218" s="211"/>
    </row>
    <row r="219" spans="1:9" hidden="1" x14ac:dyDescent="0.2">
      <c r="A219" s="211"/>
      <c r="B219" s="211"/>
      <c r="C219" s="211"/>
      <c r="D219" s="211"/>
      <c r="E219" s="211"/>
      <c r="F219" s="211"/>
      <c r="G219" s="211"/>
      <c r="H219" s="211"/>
      <c r="I219" s="211"/>
    </row>
    <row r="220" spans="1:9" hidden="1" x14ac:dyDescent="0.2">
      <c r="A220" s="211"/>
      <c r="B220" s="211"/>
      <c r="C220" s="211"/>
      <c r="D220" s="211"/>
      <c r="E220" s="211"/>
      <c r="F220" s="211"/>
      <c r="G220" s="211"/>
      <c r="H220" s="211"/>
      <c r="I220" s="211"/>
    </row>
    <row r="221" spans="1:9" hidden="1" x14ac:dyDescent="0.2">
      <c r="A221" s="211"/>
      <c r="B221" s="211"/>
      <c r="C221" s="211"/>
      <c r="D221" s="211"/>
      <c r="E221" s="211"/>
      <c r="F221" s="211"/>
      <c r="G221" s="211"/>
      <c r="H221" s="211"/>
      <c r="I221" s="211"/>
    </row>
    <row r="222" spans="1:9" hidden="1" x14ac:dyDescent="0.2">
      <c r="A222" s="211"/>
      <c r="B222" s="211"/>
      <c r="C222" s="211"/>
      <c r="D222" s="211"/>
      <c r="E222" s="211"/>
      <c r="F222" s="211"/>
      <c r="G222" s="211"/>
      <c r="H222" s="211"/>
      <c r="I222" s="211"/>
    </row>
    <row r="223" spans="1:9" hidden="1" x14ac:dyDescent="0.2">
      <c r="A223" s="211"/>
      <c r="B223" s="211"/>
      <c r="C223" s="211"/>
      <c r="D223" s="211"/>
      <c r="E223" s="211"/>
      <c r="F223" s="211"/>
      <c r="G223" s="211"/>
      <c r="H223" s="211"/>
      <c r="I223" s="211"/>
    </row>
    <row r="224" spans="1:9" hidden="1" x14ac:dyDescent="0.2">
      <c r="A224" s="211"/>
      <c r="B224" s="211"/>
      <c r="C224" s="211"/>
      <c r="D224" s="211"/>
      <c r="E224" s="211"/>
      <c r="F224" s="211"/>
      <c r="G224" s="211"/>
      <c r="H224" s="211"/>
      <c r="I224" s="211"/>
    </row>
    <row r="225" spans="1:9" hidden="1" x14ac:dyDescent="0.2">
      <c r="A225" s="211"/>
      <c r="B225" s="211"/>
      <c r="C225" s="211"/>
      <c r="D225" s="211"/>
      <c r="E225" s="211"/>
      <c r="F225" s="211"/>
      <c r="G225" s="211"/>
      <c r="H225" s="211"/>
      <c r="I225" s="211"/>
    </row>
    <row r="226" spans="1:9" hidden="1" x14ac:dyDescent="0.2">
      <c r="A226" s="211"/>
      <c r="B226" s="211"/>
      <c r="C226" s="211"/>
      <c r="D226" s="211"/>
      <c r="E226" s="211"/>
      <c r="F226" s="211"/>
      <c r="G226" s="211"/>
      <c r="H226" s="211"/>
      <c r="I226" s="211"/>
    </row>
    <row r="227" spans="1:9" hidden="1" x14ac:dyDescent="0.2">
      <c r="A227" s="211"/>
      <c r="B227" s="211"/>
      <c r="C227" s="211"/>
      <c r="D227" s="211"/>
      <c r="E227" s="211"/>
      <c r="F227" s="211"/>
      <c r="G227" s="211"/>
      <c r="H227" s="211"/>
      <c r="I227" s="211"/>
    </row>
    <row r="228" spans="1:9" hidden="1" x14ac:dyDescent="0.2">
      <c r="A228" s="211"/>
      <c r="B228" s="211"/>
      <c r="C228" s="211"/>
      <c r="D228" s="211"/>
      <c r="E228" s="211"/>
      <c r="F228" s="211"/>
      <c r="G228" s="211"/>
      <c r="H228" s="211"/>
      <c r="I228" s="211"/>
    </row>
    <row r="229" spans="1:9" hidden="1" x14ac:dyDescent="0.2">
      <c r="A229" s="211"/>
      <c r="B229" s="211"/>
      <c r="C229" s="211"/>
      <c r="D229" s="211"/>
      <c r="E229" s="211"/>
      <c r="F229" s="211"/>
      <c r="G229" s="211"/>
      <c r="H229" s="211"/>
      <c r="I229" s="211"/>
    </row>
    <row r="230" spans="1:9" hidden="1" x14ac:dyDescent="0.2">
      <c r="A230" s="211"/>
      <c r="B230" s="211"/>
      <c r="C230" s="211"/>
      <c r="D230" s="211"/>
      <c r="E230" s="211"/>
      <c r="F230" s="211"/>
      <c r="G230" s="211"/>
      <c r="H230" s="211"/>
      <c r="I230" s="211"/>
    </row>
    <row r="231" spans="1:9" hidden="1" x14ac:dyDescent="0.2">
      <c r="A231" s="211"/>
      <c r="B231" s="211"/>
      <c r="C231" s="211"/>
      <c r="D231" s="211"/>
      <c r="E231" s="211"/>
      <c r="F231" s="211"/>
      <c r="G231" s="211"/>
      <c r="H231" s="211"/>
      <c r="I231" s="211"/>
    </row>
    <row r="232" spans="1:9" hidden="1" x14ac:dyDescent="0.2">
      <c r="A232" s="211"/>
      <c r="B232" s="211"/>
      <c r="C232" s="211"/>
      <c r="D232" s="211"/>
      <c r="E232" s="211"/>
      <c r="F232" s="211"/>
      <c r="G232" s="211"/>
      <c r="H232" s="211"/>
      <c r="I232" s="211"/>
    </row>
    <row r="233" spans="1:9" hidden="1" x14ac:dyDescent="0.2">
      <c r="A233" s="211"/>
      <c r="B233" s="211"/>
      <c r="C233" s="211"/>
      <c r="D233" s="211"/>
      <c r="E233" s="211"/>
      <c r="F233" s="211"/>
      <c r="G233" s="211"/>
      <c r="H233" s="211"/>
      <c r="I233" s="211"/>
    </row>
    <row r="234" spans="1:9" hidden="1" x14ac:dyDescent="0.2">
      <c r="A234" s="211"/>
      <c r="B234" s="211"/>
      <c r="C234" s="211"/>
      <c r="D234" s="211"/>
      <c r="E234" s="211"/>
      <c r="F234" s="211"/>
      <c r="G234" s="211"/>
      <c r="H234" s="211"/>
      <c r="I234" s="211"/>
    </row>
    <row r="235" spans="1:9" hidden="1" x14ac:dyDescent="0.2">
      <c r="A235" s="211"/>
      <c r="B235" s="211"/>
      <c r="C235" s="211"/>
      <c r="D235" s="211"/>
      <c r="E235" s="211"/>
      <c r="F235" s="211"/>
      <c r="G235" s="211"/>
      <c r="H235" s="211"/>
      <c r="I235" s="211"/>
    </row>
    <row r="236" spans="1:9" hidden="1" x14ac:dyDescent="0.2">
      <c r="A236" s="211"/>
      <c r="B236" s="211"/>
      <c r="C236" s="211"/>
      <c r="D236" s="211"/>
      <c r="E236" s="211"/>
      <c r="F236" s="211"/>
      <c r="G236" s="211"/>
      <c r="H236" s="211"/>
      <c r="I236" s="211"/>
    </row>
    <row r="237" spans="1:9" hidden="1" x14ac:dyDescent="0.2">
      <c r="A237" s="211"/>
      <c r="B237" s="211"/>
      <c r="C237" s="211"/>
      <c r="D237" s="211"/>
      <c r="E237" s="211"/>
      <c r="F237" s="211"/>
      <c r="G237" s="211"/>
      <c r="H237" s="211"/>
      <c r="I237" s="211"/>
    </row>
    <row r="238" spans="1:9" hidden="1" x14ac:dyDescent="0.2">
      <c r="A238" s="211"/>
      <c r="B238" s="211"/>
      <c r="C238" s="211"/>
      <c r="D238" s="211"/>
      <c r="E238" s="211"/>
      <c r="F238" s="211"/>
      <c r="G238" s="211"/>
      <c r="H238" s="211"/>
      <c r="I238" s="211"/>
    </row>
    <row r="239" spans="1:9" hidden="1" x14ac:dyDescent="0.2">
      <c r="A239" s="211"/>
      <c r="B239" s="211"/>
      <c r="C239" s="211"/>
      <c r="D239" s="211"/>
      <c r="E239" s="211"/>
      <c r="F239" s="211"/>
      <c r="G239" s="211"/>
      <c r="H239" s="211"/>
      <c r="I239" s="211"/>
    </row>
    <row r="240" spans="1:9" hidden="1" x14ac:dyDescent="0.2">
      <c r="A240" s="211"/>
      <c r="B240" s="211"/>
      <c r="C240" s="211"/>
      <c r="D240" s="211"/>
      <c r="E240" s="211"/>
      <c r="F240" s="211"/>
      <c r="G240" s="211"/>
      <c r="H240" s="211"/>
      <c r="I240" s="211"/>
    </row>
    <row r="241" spans="1:9" hidden="1" x14ac:dyDescent="0.2">
      <c r="A241" s="211"/>
      <c r="B241" s="211"/>
      <c r="C241" s="211"/>
      <c r="D241" s="211"/>
      <c r="E241" s="211"/>
      <c r="F241" s="211"/>
      <c r="G241" s="211"/>
      <c r="H241" s="211"/>
      <c r="I241" s="211"/>
    </row>
    <row r="242" spans="1:9" hidden="1" x14ac:dyDescent="0.2">
      <c r="A242" s="211"/>
      <c r="B242" s="211"/>
      <c r="C242" s="211"/>
      <c r="D242" s="211"/>
      <c r="E242" s="211"/>
      <c r="F242" s="211"/>
      <c r="G242" s="211"/>
      <c r="H242" s="211"/>
      <c r="I242" s="211"/>
    </row>
    <row r="243" spans="1:9" hidden="1" x14ac:dyDescent="0.2">
      <c r="A243" s="211"/>
      <c r="B243" s="211"/>
      <c r="C243" s="211"/>
      <c r="D243" s="211"/>
      <c r="E243" s="211"/>
      <c r="F243" s="211"/>
      <c r="G243" s="211"/>
      <c r="H243" s="211"/>
      <c r="I243" s="211"/>
    </row>
    <row r="244" spans="1:9" hidden="1" x14ac:dyDescent="0.2">
      <c r="A244" s="211"/>
      <c r="B244" s="211"/>
      <c r="C244" s="211"/>
      <c r="D244" s="211"/>
      <c r="E244" s="211"/>
      <c r="F244" s="211"/>
      <c r="G244" s="211"/>
      <c r="H244" s="211"/>
      <c r="I244" s="211"/>
    </row>
    <row r="245" spans="1:9" hidden="1" x14ac:dyDescent="0.2">
      <c r="A245" s="211"/>
      <c r="B245" s="211"/>
      <c r="C245" s="211"/>
      <c r="D245" s="211"/>
      <c r="E245" s="211"/>
      <c r="F245" s="211"/>
      <c r="G245" s="211"/>
      <c r="H245" s="211"/>
      <c r="I245" s="211"/>
    </row>
    <row r="246" spans="1:9" hidden="1" x14ac:dyDescent="0.2">
      <c r="A246" s="211"/>
      <c r="B246" s="211"/>
      <c r="C246" s="211"/>
      <c r="D246" s="211"/>
      <c r="E246" s="211"/>
      <c r="F246" s="211"/>
      <c r="G246" s="211"/>
      <c r="H246" s="211"/>
      <c r="I246" s="211"/>
    </row>
    <row r="247" spans="1:9" hidden="1" x14ac:dyDescent="0.2">
      <c r="A247" s="211"/>
      <c r="B247" s="211"/>
      <c r="C247" s="211"/>
      <c r="D247" s="211"/>
      <c r="E247" s="211"/>
      <c r="F247" s="211"/>
      <c r="G247" s="211"/>
      <c r="H247" s="211"/>
      <c r="I247" s="211"/>
    </row>
    <row r="248" spans="1:9" hidden="1" x14ac:dyDescent="0.2">
      <c r="A248" s="211"/>
      <c r="B248" s="211"/>
      <c r="C248" s="211"/>
      <c r="D248" s="211"/>
      <c r="E248" s="211"/>
      <c r="F248" s="211"/>
      <c r="G248" s="211"/>
      <c r="H248" s="211"/>
      <c r="I248" s="211"/>
    </row>
    <row r="249" spans="1:9" hidden="1" x14ac:dyDescent="0.2">
      <c r="A249" s="211"/>
      <c r="B249" s="211"/>
      <c r="C249" s="211"/>
      <c r="D249" s="211"/>
      <c r="E249" s="211"/>
      <c r="F249" s="211"/>
      <c r="G249" s="211"/>
      <c r="H249" s="211"/>
      <c r="I249" s="211"/>
    </row>
    <row r="250" spans="1:9" hidden="1" x14ac:dyDescent="0.2">
      <c r="A250" s="211"/>
      <c r="B250" s="211"/>
      <c r="C250" s="211"/>
      <c r="D250" s="211"/>
      <c r="E250" s="211"/>
      <c r="F250" s="211"/>
      <c r="G250" s="211"/>
      <c r="H250" s="211"/>
      <c r="I250" s="211"/>
    </row>
    <row r="251" spans="1:9" hidden="1" x14ac:dyDescent="0.2">
      <c r="A251" s="211"/>
      <c r="B251" s="211"/>
      <c r="C251" s="211"/>
      <c r="D251" s="211"/>
      <c r="E251" s="211"/>
      <c r="F251" s="211"/>
      <c r="G251" s="211"/>
      <c r="H251" s="211"/>
      <c r="I251" s="211"/>
    </row>
    <row r="252" spans="1:9" hidden="1" x14ac:dyDescent="0.2">
      <c r="A252" s="211"/>
      <c r="B252" s="211"/>
      <c r="C252" s="211"/>
      <c r="D252" s="211"/>
      <c r="E252" s="211"/>
      <c r="F252" s="211"/>
      <c r="G252" s="211"/>
      <c r="H252" s="211"/>
      <c r="I252" s="211"/>
    </row>
    <row r="253" spans="1:9" hidden="1" x14ac:dyDescent="0.2">
      <c r="A253" s="211"/>
      <c r="B253" s="211"/>
      <c r="C253" s="211"/>
      <c r="D253" s="211"/>
      <c r="E253" s="211"/>
      <c r="F253" s="211"/>
      <c r="G253" s="211"/>
      <c r="H253" s="211"/>
      <c r="I253" s="211"/>
    </row>
    <row r="254" spans="1:9" hidden="1" x14ac:dyDescent="0.2">
      <c r="A254" s="211"/>
      <c r="B254" s="211"/>
      <c r="C254" s="211"/>
      <c r="D254" s="211"/>
      <c r="E254" s="211"/>
      <c r="F254" s="211"/>
      <c r="G254" s="211"/>
      <c r="H254" s="211"/>
      <c r="I254" s="211"/>
    </row>
    <row r="255" spans="1:9" hidden="1" x14ac:dyDescent="0.2">
      <c r="A255" s="211"/>
      <c r="B255" s="211"/>
      <c r="C255" s="211"/>
      <c r="D255" s="211"/>
      <c r="E255" s="211"/>
      <c r="F255" s="211"/>
      <c r="G255" s="211"/>
      <c r="H255" s="211"/>
      <c r="I255" s="211"/>
    </row>
    <row r="256" spans="1:9" hidden="1" x14ac:dyDescent="0.2">
      <c r="A256" s="211"/>
      <c r="B256" s="211"/>
      <c r="C256" s="211"/>
      <c r="D256" s="211"/>
      <c r="E256" s="211"/>
      <c r="F256" s="211"/>
      <c r="G256" s="211"/>
      <c r="H256" s="211"/>
      <c r="I256" s="211"/>
    </row>
    <row r="257" spans="1:9" hidden="1" x14ac:dyDescent="0.2">
      <c r="A257" s="211"/>
      <c r="B257" s="211"/>
      <c r="C257" s="211"/>
      <c r="D257" s="211"/>
      <c r="E257" s="211"/>
      <c r="F257" s="211"/>
      <c r="G257" s="211"/>
      <c r="H257" s="211"/>
      <c r="I257" s="211"/>
    </row>
    <row r="258" spans="1:9" hidden="1" x14ac:dyDescent="0.2">
      <c r="A258" s="211"/>
      <c r="B258" s="211"/>
      <c r="C258" s="211"/>
      <c r="D258" s="211"/>
      <c r="E258" s="211"/>
      <c r="F258" s="211"/>
      <c r="G258" s="211"/>
      <c r="H258" s="211"/>
      <c r="I258" s="211"/>
    </row>
    <row r="259" spans="1:9" hidden="1" x14ac:dyDescent="0.2">
      <c r="A259" s="211"/>
      <c r="B259" s="211"/>
      <c r="C259" s="211"/>
      <c r="D259" s="211"/>
      <c r="E259" s="211"/>
      <c r="F259" s="211"/>
      <c r="G259" s="211"/>
      <c r="H259" s="211"/>
      <c r="I259" s="211"/>
    </row>
    <row r="260" spans="1:9" hidden="1" x14ac:dyDescent="0.2">
      <c r="A260" s="211"/>
      <c r="B260" s="211"/>
      <c r="C260" s="211"/>
      <c r="D260" s="211"/>
      <c r="E260" s="211"/>
      <c r="F260" s="211"/>
      <c r="G260" s="211"/>
      <c r="H260" s="211"/>
      <c r="I260" s="211"/>
    </row>
    <row r="261" spans="1:9" hidden="1" x14ac:dyDescent="0.2">
      <c r="A261" s="211"/>
      <c r="B261" s="211"/>
      <c r="C261" s="211"/>
      <c r="D261" s="211"/>
      <c r="E261" s="211"/>
      <c r="F261" s="211"/>
      <c r="G261" s="211"/>
      <c r="H261" s="211"/>
      <c r="I261" s="211"/>
    </row>
    <row r="262" spans="1:9" hidden="1" x14ac:dyDescent="0.2">
      <c r="A262" s="211"/>
      <c r="B262" s="211"/>
      <c r="C262" s="211"/>
      <c r="D262" s="211"/>
      <c r="E262" s="211"/>
      <c r="F262" s="211"/>
      <c r="G262" s="211"/>
      <c r="H262" s="211"/>
      <c r="I262" s="211"/>
    </row>
    <row r="263" spans="1:9" hidden="1" x14ac:dyDescent="0.2">
      <c r="A263" s="211"/>
      <c r="B263" s="211"/>
      <c r="C263" s="211"/>
      <c r="D263" s="211"/>
      <c r="E263" s="211"/>
      <c r="F263" s="211"/>
      <c r="G263" s="211"/>
      <c r="H263" s="211"/>
      <c r="I263" s="211"/>
    </row>
    <row r="264" spans="1:9" hidden="1" x14ac:dyDescent="0.2">
      <c r="A264" s="211"/>
      <c r="B264" s="211"/>
      <c r="C264" s="211"/>
      <c r="D264" s="211"/>
      <c r="E264" s="211"/>
      <c r="F264" s="211"/>
      <c r="G264" s="211"/>
      <c r="H264" s="211"/>
      <c r="I264" s="211"/>
    </row>
    <row r="265" spans="1:9" hidden="1" x14ac:dyDescent="0.2">
      <c r="A265" s="211"/>
      <c r="B265" s="211"/>
      <c r="C265" s="211"/>
      <c r="D265" s="211"/>
      <c r="E265" s="211"/>
      <c r="F265" s="211"/>
      <c r="G265" s="211"/>
      <c r="H265" s="211"/>
      <c r="I265" s="211"/>
    </row>
    <row r="266" spans="1:9" hidden="1" x14ac:dyDescent="0.2">
      <c r="A266" s="211"/>
      <c r="B266" s="211"/>
      <c r="C266" s="211"/>
      <c r="D266" s="211"/>
      <c r="E266" s="211"/>
      <c r="F266" s="211"/>
      <c r="G266" s="211"/>
      <c r="H266" s="211"/>
      <c r="I266" s="211"/>
    </row>
    <row r="267" spans="1:9" hidden="1" x14ac:dyDescent="0.2">
      <c r="A267" s="211"/>
      <c r="B267" s="211"/>
      <c r="C267" s="211"/>
      <c r="D267" s="211"/>
      <c r="E267" s="211"/>
      <c r="F267" s="211"/>
      <c r="G267" s="211"/>
      <c r="H267" s="211"/>
      <c r="I267" s="211"/>
    </row>
    <row r="268" spans="1:9" hidden="1" x14ac:dyDescent="0.2">
      <c r="A268" s="211"/>
      <c r="B268" s="211"/>
      <c r="C268" s="211"/>
      <c r="D268" s="211"/>
      <c r="E268" s="211"/>
      <c r="F268" s="211"/>
      <c r="G268" s="211"/>
      <c r="H268" s="211"/>
      <c r="I268" s="211"/>
    </row>
    <row r="269" spans="1:9" hidden="1" x14ac:dyDescent="0.2">
      <c r="A269" s="211"/>
      <c r="B269" s="211"/>
      <c r="C269" s="211"/>
      <c r="D269" s="211"/>
      <c r="E269" s="211"/>
      <c r="F269" s="211"/>
      <c r="G269" s="211"/>
      <c r="H269" s="211"/>
      <c r="I269" s="211"/>
    </row>
    <row r="270" spans="1:9" hidden="1" x14ac:dyDescent="0.2">
      <c r="A270" s="211"/>
      <c r="B270" s="211"/>
      <c r="C270" s="211"/>
      <c r="D270" s="211"/>
      <c r="E270" s="211"/>
      <c r="F270" s="211"/>
      <c r="G270" s="211"/>
      <c r="H270" s="211"/>
      <c r="I270" s="211"/>
    </row>
    <row r="271" spans="1:9" hidden="1" x14ac:dyDescent="0.2">
      <c r="A271" s="211"/>
      <c r="B271" s="211"/>
      <c r="C271" s="211"/>
      <c r="D271" s="211"/>
      <c r="E271" s="211"/>
      <c r="F271" s="211"/>
      <c r="G271" s="211"/>
      <c r="H271" s="211"/>
      <c r="I271" s="211"/>
    </row>
    <row r="272" spans="1:9" hidden="1" x14ac:dyDescent="0.2">
      <c r="A272" s="211"/>
      <c r="B272" s="211"/>
      <c r="C272" s="211"/>
      <c r="D272" s="211"/>
      <c r="E272" s="211"/>
      <c r="F272" s="211"/>
      <c r="G272" s="211"/>
      <c r="H272" s="211"/>
      <c r="I272" s="211"/>
    </row>
    <row r="273" spans="1:9" hidden="1" x14ac:dyDescent="0.2">
      <c r="A273" s="211"/>
      <c r="B273" s="211"/>
      <c r="C273" s="211"/>
      <c r="D273" s="211"/>
      <c r="E273" s="211"/>
      <c r="F273" s="211"/>
      <c r="G273" s="211"/>
      <c r="H273" s="211"/>
      <c r="I273" s="211"/>
    </row>
    <row r="274" spans="1:9" hidden="1" x14ac:dyDescent="0.2">
      <c r="A274" s="211"/>
      <c r="B274" s="211"/>
      <c r="C274" s="211"/>
      <c r="D274" s="211"/>
      <c r="E274" s="211"/>
      <c r="F274" s="211"/>
      <c r="G274" s="211"/>
      <c r="H274" s="211"/>
      <c r="I274" s="211"/>
    </row>
    <row r="275" spans="1:9" hidden="1" x14ac:dyDescent="0.2">
      <c r="A275" s="211"/>
      <c r="B275" s="211"/>
      <c r="C275" s="211"/>
      <c r="D275" s="211"/>
      <c r="E275" s="211"/>
      <c r="F275" s="211"/>
      <c r="G275" s="211"/>
      <c r="H275" s="211"/>
      <c r="I275" s="211"/>
    </row>
    <row r="276" spans="1:9" hidden="1" x14ac:dyDescent="0.2">
      <c r="A276" s="211"/>
      <c r="B276" s="211"/>
      <c r="C276" s="211"/>
      <c r="D276" s="211"/>
      <c r="E276" s="211"/>
      <c r="F276" s="211"/>
      <c r="G276" s="211"/>
      <c r="H276" s="211"/>
      <c r="I276" s="211"/>
    </row>
    <row r="277" spans="1:9" hidden="1" x14ac:dyDescent="0.2">
      <c r="A277" s="211"/>
      <c r="B277" s="211"/>
      <c r="C277" s="211"/>
      <c r="D277" s="211"/>
      <c r="E277" s="211"/>
      <c r="F277" s="211"/>
      <c r="G277" s="211"/>
      <c r="H277" s="211"/>
      <c r="I277" s="211"/>
    </row>
    <row r="278" spans="1:9" hidden="1" x14ac:dyDescent="0.2">
      <c r="A278" s="211"/>
      <c r="B278" s="211"/>
      <c r="C278" s="211"/>
      <c r="D278" s="211"/>
      <c r="E278" s="211"/>
      <c r="F278" s="211"/>
      <c r="G278" s="211"/>
      <c r="H278" s="211"/>
      <c r="I278" s="211"/>
    </row>
    <row r="279" spans="1:9" hidden="1" x14ac:dyDescent="0.2">
      <c r="A279" s="211"/>
      <c r="B279" s="211"/>
      <c r="C279" s="211"/>
      <c r="D279" s="211"/>
      <c r="E279" s="211"/>
      <c r="F279" s="211"/>
      <c r="G279" s="211"/>
      <c r="H279" s="211"/>
      <c r="I279" s="211"/>
    </row>
    <row r="280" spans="1:9" hidden="1" x14ac:dyDescent="0.2">
      <c r="A280" s="211"/>
      <c r="B280" s="211"/>
      <c r="C280" s="211"/>
      <c r="D280" s="211"/>
      <c r="E280" s="211"/>
      <c r="F280" s="211"/>
      <c r="G280" s="211"/>
      <c r="H280" s="211"/>
      <c r="I280" s="211"/>
    </row>
    <row r="281" spans="1:9" hidden="1" x14ac:dyDescent="0.2">
      <c r="A281" s="211"/>
      <c r="B281" s="211"/>
      <c r="C281" s="211"/>
      <c r="D281" s="211"/>
      <c r="E281" s="211"/>
      <c r="F281" s="211"/>
      <c r="G281" s="211"/>
      <c r="H281" s="211"/>
      <c r="I281" s="211"/>
    </row>
    <row r="282" spans="1:9" hidden="1" x14ac:dyDescent="0.2">
      <c r="A282" s="211"/>
      <c r="B282" s="211"/>
      <c r="C282" s="211"/>
      <c r="D282" s="211"/>
      <c r="E282" s="211"/>
      <c r="F282" s="211"/>
      <c r="G282" s="211"/>
      <c r="H282" s="211"/>
      <c r="I282" s="211"/>
    </row>
    <row r="283" spans="1:9" hidden="1" x14ac:dyDescent="0.2">
      <c r="A283" s="211"/>
      <c r="B283" s="211"/>
      <c r="C283" s="211"/>
      <c r="D283" s="211"/>
      <c r="E283" s="211"/>
      <c r="F283" s="211"/>
      <c r="G283" s="211"/>
      <c r="H283" s="211"/>
      <c r="I283" s="211"/>
    </row>
    <row r="284" spans="1:9" hidden="1" x14ac:dyDescent="0.2">
      <c r="A284" s="211"/>
      <c r="B284" s="211"/>
      <c r="C284" s="211"/>
      <c r="D284" s="211"/>
      <c r="E284" s="211"/>
      <c r="F284" s="211"/>
      <c r="G284" s="211"/>
      <c r="H284" s="211"/>
      <c r="I284" s="211"/>
    </row>
    <row r="285" spans="1:9" hidden="1" x14ac:dyDescent="0.2">
      <c r="A285" s="211"/>
      <c r="B285" s="211"/>
      <c r="C285" s="211"/>
      <c r="D285" s="211"/>
      <c r="E285" s="211"/>
      <c r="F285" s="211"/>
      <c r="G285" s="211"/>
      <c r="H285" s="211"/>
      <c r="I285" s="211"/>
    </row>
    <row r="286" spans="1:9" hidden="1" x14ac:dyDescent="0.2">
      <c r="A286" s="211"/>
      <c r="B286" s="211"/>
      <c r="C286" s="211"/>
      <c r="D286" s="211"/>
      <c r="E286" s="211"/>
      <c r="F286" s="211"/>
      <c r="G286" s="211"/>
      <c r="H286" s="211"/>
      <c r="I286" s="211"/>
    </row>
    <row r="287" spans="1:9" hidden="1" x14ac:dyDescent="0.2">
      <c r="A287" s="211"/>
      <c r="B287" s="211"/>
      <c r="C287" s="211"/>
      <c r="D287" s="211"/>
      <c r="E287" s="211"/>
      <c r="F287" s="211"/>
      <c r="G287" s="211"/>
      <c r="H287" s="211"/>
      <c r="I287" s="211"/>
    </row>
    <row r="288" spans="1:9" hidden="1" x14ac:dyDescent="0.2">
      <c r="A288" s="211"/>
      <c r="B288" s="211"/>
      <c r="C288" s="211"/>
      <c r="D288" s="211"/>
      <c r="E288" s="211"/>
      <c r="F288" s="211"/>
      <c r="G288" s="211"/>
      <c r="H288" s="211"/>
      <c r="I288" s="211"/>
    </row>
    <row r="289" spans="1:9" hidden="1" x14ac:dyDescent="0.2">
      <c r="A289" s="211"/>
      <c r="B289" s="211"/>
      <c r="C289" s="211"/>
      <c r="D289" s="211"/>
      <c r="E289" s="211"/>
      <c r="F289" s="211"/>
      <c r="G289" s="211"/>
      <c r="H289" s="211"/>
      <c r="I289" s="211"/>
    </row>
    <row r="290" spans="1:9" hidden="1" x14ac:dyDescent="0.2">
      <c r="A290" s="211"/>
      <c r="B290" s="211"/>
      <c r="C290" s="211"/>
      <c r="D290" s="211"/>
      <c r="E290" s="211"/>
      <c r="F290" s="211"/>
      <c r="G290" s="211"/>
      <c r="H290" s="211"/>
      <c r="I290" s="211"/>
    </row>
    <row r="291" spans="1:9" hidden="1" x14ac:dyDescent="0.2">
      <c r="A291" s="211"/>
      <c r="B291" s="211"/>
      <c r="C291" s="211"/>
      <c r="D291" s="211"/>
      <c r="E291" s="211"/>
      <c r="F291" s="211"/>
      <c r="G291" s="211"/>
      <c r="H291" s="211"/>
      <c r="I291" s="211"/>
    </row>
    <row r="292" spans="1:9" hidden="1" x14ac:dyDescent="0.2">
      <c r="A292" s="211"/>
      <c r="B292" s="211"/>
      <c r="C292" s="211"/>
      <c r="D292" s="211"/>
      <c r="E292" s="211"/>
      <c r="F292" s="211"/>
      <c r="G292" s="211"/>
      <c r="H292" s="211"/>
      <c r="I292" s="211"/>
    </row>
    <row r="293" spans="1:9" hidden="1" x14ac:dyDescent="0.2">
      <c r="A293" s="211"/>
      <c r="B293" s="211"/>
      <c r="C293" s="211"/>
      <c r="D293" s="211"/>
      <c r="E293" s="211"/>
      <c r="F293" s="211"/>
      <c r="G293" s="211"/>
      <c r="H293" s="211"/>
      <c r="I293" s="211"/>
    </row>
    <row r="294" spans="1:9" hidden="1" x14ac:dyDescent="0.2">
      <c r="A294" s="211"/>
      <c r="B294" s="211"/>
      <c r="C294" s="211"/>
      <c r="D294" s="211"/>
      <c r="E294" s="211"/>
      <c r="F294" s="211"/>
      <c r="G294" s="211"/>
      <c r="H294" s="211"/>
      <c r="I294" s="211"/>
    </row>
    <row r="295" spans="1:9" hidden="1" x14ac:dyDescent="0.2">
      <c r="A295" s="211"/>
      <c r="B295" s="211"/>
      <c r="C295" s="211"/>
      <c r="D295" s="211"/>
      <c r="E295" s="211"/>
      <c r="F295" s="211"/>
      <c r="G295" s="211"/>
      <c r="H295" s="211"/>
      <c r="I295" s="211"/>
    </row>
    <row r="296" spans="1:9" hidden="1" x14ac:dyDescent="0.2">
      <c r="A296" s="211"/>
      <c r="B296" s="211"/>
      <c r="C296" s="211"/>
      <c r="D296" s="211"/>
      <c r="E296" s="211"/>
      <c r="F296" s="211"/>
      <c r="G296" s="211"/>
      <c r="H296" s="211"/>
      <c r="I296" s="211"/>
    </row>
    <row r="297" spans="1:9" hidden="1" x14ac:dyDescent="0.2">
      <c r="A297" s="211"/>
      <c r="B297" s="211"/>
      <c r="C297" s="211"/>
      <c r="D297" s="211"/>
      <c r="E297" s="211"/>
      <c r="F297" s="211"/>
      <c r="G297" s="211"/>
      <c r="H297" s="211"/>
      <c r="I297" s="211"/>
    </row>
    <row r="298" spans="1:9" hidden="1" x14ac:dyDescent="0.2">
      <c r="A298" s="211"/>
      <c r="B298" s="211"/>
      <c r="C298" s="211"/>
      <c r="D298" s="211"/>
      <c r="E298" s="211"/>
      <c r="F298" s="211"/>
      <c r="G298" s="211"/>
      <c r="H298" s="211"/>
      <c r="I298" s="211"/>
    </row>
    <row r="299" spans="1:9" hidden="1" x14ac:dyDescent="0.2">
      <c r="A299" s="211"/>
      <c r="B299" s="211"/>
      <c r="C299" s="211"/>
      <c r="D299" s="211"/>
      <c r="E299" s="211"/>
      <c r="F299" s="211"/>
      <c r="G299" s="211"/>
      <c r="H299" s="211"/>
      <c r="I299" s="211"/>
    </row>
    <row r="300" spans="1:9" hidden="1" x14ac:dyDescent="0.2">
      <c r="A300" s="211"/>
      <c r="B300" s="211"/>
      <c r="C300" s="211"/>
      <c r="D300" s="211"/>
      <c r="E300" s="211"/>
      <c r="F300" s="211"/>
      <c r="G300" s="211"/>
      <c r="H300" s="211"/>
      <c r="I300" s="211"/>
    </row>
    <row r="301" spans="1:9" hidden="1" x14ac:dyDescent="0.2">
      <c r="A301" s="211"/>
      <c r="B301" s="211"/>
      <c r="C301" s="211"/>
      <c r="D301" s="211"/>
      <c r="E301" s="211"/>
      <c r="F301" s="211"/>
      <c r="G301" s="211"/>
      <c r="H301" s="211"/>
      <c r="I301" s="211"/>
    </row>
    <row r="302" spans="1:9" hidden="1" x14ac:dyDescent="0.2">
      <c r="A302" s="211"/>
      <c r="B302" s="211"/>
      <c r="C302" s="211"/>
      <c r="D302" s="211"/>
      <c r="E302" s="211"/>
      <c r="F302" s="211"/>
      <c r="G302" s="211"/>
      <c r="H302" s="211"/>
      <c r="I302" s="211"/>
    </row>
    <row r="303" spans="1:9" hidden="1" x14ac:dyDescent="0.2">
      <c r="A303" s="211"/>
      <c r="B303" s="211"/>
      <c r="C303" s="211"/>
      <c r="D303" s="211"/>
      <c r="E303" s="211"/>
      <c r="F303" s="211"/>
      <c r="G303" s="211"/>
      <c r="H303" s="211"/>
      <c r="I303" s="211"/>
    </row>
    <row r="304" spans="1:9" hidden="1" x14ac:dyDescent="0.2">
      <c r="A304" s="211"/>
      <c r="B304" s="211"/>
      <c r="C304" s="211"/>
      <c r="D304" s="211"/>
      <c r="E304" s="211"/>
      <c r="F304" s="211"/>
      <c r="G304" s="211"/>
      <c r="H304" s="211"/>
      <c r="I304" s="211"/>
    </row>
    <row r="305" spans="1:9" hidden="1" x14ac:dyDescent="0.2">
      <c r="A305" s="211"/>
      <c r="B305" s="211"/>
      <c r="C305" s="211"/>
      <c r="D305" s="211"/>
      <c r="E305" s="211"/>
      <c r="F305" s="211"/>
      <c r="G305" s="211"/>
      <c r="H305" s="211"/>
      <c r="I305" s="211"/>
    </row>
    <row r="306" spans="1:9" hidden="1" x14ac:dyDescent="0.2">
      <c r="A306" s="211"/>
      <c r="B306" s="211"/>
      <c r="C306" s="211"/>
      <c r="D306" s="211"/>
      <c r="E306" s="211"/>
      <c r="F306" s="211"/>
      <c r="G306" s="211"/>
      <c r="H306" s="211"/>
      <c r="I306" s="211"/>
    </row>
    <row r="307" spans="1:9" hidden="1" x14ac:dyDescent="0.2">
      <c r="A307" s="211"/>
      <c r="B307" s="211"/>
      <c r="C307" s="211"/>
      <c r="D307" s="211"/>
      <c r="E307" s="211"/>
      <c r="F307" s="211"/>
      <c r="G307" s="211"/>
      <c r="H307" s="211"/>
      <c r="I307" s="211"/>
    </row>
    <row r="308" spans="1:9" hidden="1" x14ac:dyDescent="0.2">
      <c r="A308" s="211"/>
      <c r="B308" s="211"/>
      <c r="C308" s="211"/>
      <c r="D308" s="211"/>
      <c r="E308" s="211"/>
      <c r="F308" s="211"/>
      <c r="G308" s="211"/>
      <c r="H308" s="211"/>
      <c r="I308" s="211"/>
    </row>
    <row r="309" spans="1:9" hidden="1" x14ac:dyDescent="0.2">
      <c r="A309" s="211"/>
      <c r="B309" s="211"/>
      <c r="C309" s="211"/>
      <c r="D309" s="211"/>
      <c r="E309" s="211"/>
      <c r="F309" s="211"/>
      <c r="G309" s="211"/>
      <c r="H309" s="211"/>
      <c r="I309" s="211"/>
    </row>
    <row r="310" spans="1:9" hidden="1" x14ac:dyDescent="0.2">
      <c r="A310" s="211"/>
      <c r="B310" s="211"/>
      <c r="C310" s="211"/>
      <c r="D310" s="211"/>
      <c r="E310" s="211"/>
      <c r="F310" s="211"/>
      <c r="G310" s="211"/>
      <c r="H310" s="211"/>
      <c r="I310" s="211"/>
    </row>
    <row r="311" spans="1:9" hidden="1" x14ac:dyDescent="0.2">
      <c r="A311" s="211"/>
      <c r="B311" s="211"/>
      <c r="C311" s="211"/>
      <c r="D311" s="211"/>
      <c r="E311" s="211"/>
      <c r="F311" s="211"/>
      <c r="G311" s="211"/>
      <c r="H311" s="211"/>
      <c r="I311" s="211"/>
    </row>
    <row r="312" spans="1:9" hidden="1" x14ac:dyDescent="0.2">
      <c r="A312" s="211"/>
      <c r="B312" s="211"/>
      <c r="C312" s="211"/>
      <c r="D312" s="211"/>
      <c r="E312" s="211"/>
      <c r="F312" s="211"/>
      <c r="G312" s="211"/>
      <c r="H312" s="211"/>
      <c r="I312" s="211"/>
    </row>
    <row r="313" spans="1:9" hidden="1" x14ac:dyDescent="0.2">
      <c r="A313" s="211"/>
      <c r="B313" s="211"/>
      <c r="C313" s="211"/>
      <c r="D313" s="211"/>
      <c r="E313" s="211"/>
      <c r="F313" s="211"/>
      <c r="G313" s="211"/>
      <c r="H313" s="211"/>
      <c r="I313" s="211"/>
    </row>
    <row r="314" spans="1:9" hidden="1" x14ac:dyDescent="0.2">
      <c r="A314" s="211"/>
      <c r="B314" s="211"/>
      <c r="C314" s="211"/>
      <c r="D314" s="211"/>
      <c r="E314" s="211"/>
      <c r="F314" s="211"/>
      <c r="G314" s="211"/>
      <c r="H314" s="211"/>
      <c r="I314" s="211"/>
    </row>
    <row r="315" spans="1:9" hidden="1" x14ac:dyDescent="0.2">
      <c r="A315" s="211"/>
      <c r="B315" s="211"/>
      <c r="C315" s="211"/>
      <c r="D315" s="211"/>
      <c r="E315" s="211"/>
      <c r="F315" s="211"/>
      <c r="G315" s="211"/>
      <c r="H315" s="211"/>
      <c r="I315" s="211"/>
    </row>
    <row r="316" spans="1:9" hidden="1" x14ac:dyDescent="0.2">
      <c r="A316" s="211"/>
      <c r="B316" s="211"/>
      <c r="C316" s="211"/>
      <c r="D316" s="211"/>
      <c r="E316" s="211"/>
      <c r="F316" s="211"/>
      <c r="G316" s="211"/>
      <c r="H316" s="211"/>
      <c r="I316" s="211"/>
    </row>
    <row r="317" spans="1:9" hidden="1" x14ac:dyDescent="0.2">
      <c r="A317" s="211"/>
      <c r="B317" s="211"/>
      <c r="C317" s="211"/>
      <c r="D317" s="211"/>
      <c r="E317" s="211"/>
      <c r="F317" s="211"/>
      <c r="G317" s="211"/>
      <c r="H317" s="211"/>
      <c r="I317" s="211"/>
    </row>
    <row r="318" spans="1:9" hidden="1" x14ac:dyDescent="0.2">
      <c r="A318" s="211"/>
      <c r="B318" s="211"/>
      <c r="C318" s="211"/>
      <c r="D318" s="211"/>
      <c r="E318" s="211"/>
      <c r="F318" s="211"/>
      <c r="G318" s="211"/>
      <c r="H318" s="211"/>
      <c r="I318" s="211"/>
    </row>
    <row r="319" spans="1:9" hidden="1" x14ac:dyDescent="0.2">
      <c r="A319" s="211"/>
      <c r="B319" s="211"/>
      <c r="C319" s="211"/>
      <c r="D319" s="211"/>
      <c r="E319" s="211"/>
      <c r="F319" s="211"/>
      <c r="G319" s="211"/>
      <c r="H319" s="211"/>
      <c r="I319" s="211"/>
    </row>
    <row r="320" spans="1:9" hidden="1" x14ac:dyDescent="0.2">
      <c r="A320" s="211"/>
      <c r="B320" s="211"/>
      <c r="C320" s="211"/>
      <c r="D320" s="211"/>
      <c r="E320" s="211"/>
      <c r="F320" s="211"/>
      <c r="G320" s="211"/>
      <c r="H320" s="211"/>
      <c r="I320" s="211"/>
    </row>
    <row r="321" spans="1:9" hidden="1" x14ac:dyDescent="0.2">
      <c r="A321" s="211"/>
      <c r="B321" s="211"/>
      <c r="C321" s="211"/>
      <c r="D321" s="211"/>
      <c r="E321" s="211"/>
      <c r="F321" s="211"/>
      <c r="G321" s="211"/>
      <c r="H321" s="211"/>
      <c r="I321" s="211"/>
    </row>
    <row r="322" spans="1:9" hidden="1" x14ac:dyDescent="0.2">
      <c r="A322" s="211"/>
      <c r="B322" s="211"/>
      <c r="C322" s="211"/>
      <c r="D322" s="211"/>
      <c r="E322" s="211"/>
      <c r="F322" s="211"/>
      <c r="G322" s="211"/>
      <c r="H322" s="211"/>
      <c r="I322" s="211"/>
    </row>
    <row r="323" spans="1:9" hidden="1" x14ac:dyDescent="0.2">
      <c r="A323" s="211"/>
      <c r="B323" s="211"/>
      <c r="C323" s="211"/>
      <c r="D323" s="211"/>
      <c r="E323" s="211"/>
      <c r="F323" s="211"/>
      <c r="G323" s="211"/>
      <c r="H323" s="211"/>
      <c r="I323" s="211"/>
    </row>
    <row r="324" spans="1:9" hidden="1" x14ac:dyDescent="0.2">
      <c r="A324" s="211"/>
      <c r="B324" s="211"/>
      <c r="C324" s="211"/>
      <c r="D324" s="211"/>
      <c r="E324" s="211"/>
      <c r="F324" s="211"/>
      <c r="G324" s="211"/>
      <c r="H324" s="211"/>
      <c r="I324" s="211"/>
    </row>
    <row r="325" spans="1:9" hidden="1" x14ac:dyDescent="0.2">
      <c r="A325" s="211"/>
      <c r="B325" s="211"/>
      <c r="C325" s="211"/>
      <c r="D325" s="211"/>
      <c r="E325" s="211"/>
      <c r="F325" s="211"/>
      <c r="G325" s="211"/>
      <c r="H325" s="211"/>
      <c r="I325" s="211"/>
    </row>
    <row r="326" spans="1:9" hidden="1" x14ac:dyDescent="0.2">
      <c r="A326" s="211"/>
      <c r="B326" s="211"/>
      <c r="C326" s="211"/>
      <c r="D326" s="211"/>
      <c r="E326" s="211"/>
      <c r="F326" s="211"/>
      <c r="G326" s="211"/>
      <c r="H326" s="211"/>
      <c r="I326" s="211"/>
    </row>
    <row r="327" spans="1:9" hidden="1" x14ac:dyDescent="0.2">
      <c r="A327" s="211"/>
      <c r="B327" s="211"/>
      <c r="C327" s="211"/>
      <c r="D327" s="211"/>
      <c r="E327" s="211"/>
      <c r="F327" s="211"/>
      <c r="G327" s="211"/>
      <c r="H327" s="211"/>
      <c r="I327" s="211"/>
    </row>
    <row r="328" spans="1:9" hidden="1" x14ac:dyDescent="0.2">
      <c r="A328" s="211"/>
      <c r="B328" s="211"/>
      <c r="C328" s="211"/>
      <c r="D328" s="211"/>
      <c r="E328" s="211"/>
      <c r="F328" s="211"/>
      <c r="G328" s="211"/>
      <c r="H328" s="211"/>
      <c r="I328" s="211"/>
    </row>
    <row r="329" spans="1:9" hidden="1" x14ac:dyDescent="0.2">
      <c r="A329" s="211"/>
      <c r="B329" s="211"/>
      <c r="C329" s="211"/>
      <c r="D329" s="211"/>
      <c r="E329" s="211"/>
      <c r="F329" s="211"/>
      <c r="G329" s="211"/>
      <c r="H329" s="211"/>
      <c r="I329" s="211"/>
    </row>
    <row r="330" spans="1:9" hidden="1" x14ac:dyDescent="0.2">
      <c r="A330" s="211"/>
      <c r="B330" s="211"/>
      <c r="C330" s="211"/>
      <c r="D330" s="211"/>
      <c r="E330" s="211"/>
      <c r="F330" s="211"/>
      <c r="G330" s="211"/>
      <c r="H330" s="211"/>
      <c r="I330" s="211"/>
    </row>
    <row r="331" spans="1:9" hidden="1" x14ac:dyDescent="0.2">
      <c r="A331" s="211"/>
      <c r="B331" s="211"/>
      <c r="C331" s="211"/>
      <c r="D331" s="211"/>
      <c r="E331" s="211"/>
      <c r="F331" s="211"/>
      <c r="G331" s="211"/>
      <c r="H331" s="211"/>
      <c r="I331" s="211"/>
    </row>
    <row r="332" spans="1:9" hidden="1" x14ac:dyDescent="0.2">
      <c r="A332" s="211"/>
      <c r="B332" s="211"/>
      <c r="C332" s="211"/>
      <c r="D332" s="211"/>
      <c r="E332" s="211"/>
      <c r="F332" s="211"/>
      <c r="G332" s="211"/>
      <c r="H332" s="211"/>
      <c r="I332" s="211"/>
    </row>
    <row r="333" spans="1:9" hidden="1" x14ac:dyDescent="0.2">
      <c r="A333" s="211"/>
      <c r="B333" s="211"/>
      <c r="C333" s="211"/>
      <c r="D333" s="211"/>
      <c r="E333" s="211"/>
      <c r="F333" s="211"/>
      <c r="G333" s="211"/>
      <c r="H333" s="211"/>
      <c r="I333" s="211"/>
    </row>
    <row r="334" spans="1:9" hidden="1" x14ac:dyDescent="0.2">
      <c r="A334" s="211"/>
      <c r="B334" s="211"/>
      <c r="C334" s="211"/>
      <c r="D334" s="211"/>
      <c r="E334" s="211"/>
      <c r="F334" s="211"/>
      <c r="G334" s="211"/>
      <c r="H334" s="211"/>
      <c r="I334" s="211"/>
    </row>
    <row r="335" spans="1:9" hidden="1" x14ac:dyDescent="0.2">
      <c r="A335" s="211"/>
      <c r="B335" s="211"/>
      <c r="C335" s="211"/>
      <c r="D335" s="211"/>
      <c r="E335" s="211"/>
      <c r="F335" s="211"/>
      <c r="G335" s="211"/>
      <c r="H335" s="211"/>
      <c r="I335" s="211"/>
    </row>
    <row r="336" spans="1:9" hidden="1" x14ac:dyDescent="0.2">
      <c r="A336" s="211"/>
      <c r="B336" s="211"/>
      <c r="C336" s="211"/>
      <c r="D336" s="211"/>
      <c r="E336" s="211"/>
      <c r="F336" s="211"/>
      <c r="G336" s="211"/>
      <c r="H336" s="211"/>
      <c r="I336" s="211"/>
    </row>
    <row r="337" spans="1:9" hidden="1" x14ac:dyDescent="0.2">
      <c r="A337" s="211"/>
      <c r="B337" s="211"/>
      <c r="C337" s="211"/>
      <c r="D337" s="211"/>
      <c r="E337" s="211"/>
      <c r="F337" s="211"/>
      <c r="G337" s="211"/>
      <c r="H337" s="211"/>
      <c r="I337" s="211"/>
    </row>
    <row r="338" spans="1:9" hidden="1" x14ac:dyDescent="0.2">
      <c r="A338" s="211"/>
      <c r="B338" s="211"/>
      <c r="C338" s="211"/>
      <c r="D338" s="211"/>
      <c r="E338" s="211"/>
      <c r="F338" s="211"/>
      <c r="G338" s="211"/>
      <c r="H338" s="211"/>
      <c r="I338" s="211"/>
    </row>
    <row r="339" spans="1:9" hidden="1" x14ac:dyDescent="0.2">
      <c r="A339" s="211"/>
      <c r="B339" s="211"/>
      <c r="C339" s="211"/>
      <c r="D339" s="211"/>
      <c r="E339" s="211"/>
      <c r="F339" s="211"/>
      <c r="G339" s="211"/>
      <c r="H339" s="211"/>
      <c r="I339" s="211"/>
    </row>
    <row r="340" spans="1:9" hidden="1" x14ac:dyDescent="0.2">
      <c r="A340" s="211"/>
      <c r="B340" s="211"/>
      <c r="C340" s="211"/>
      <c r="D340" s="211"/>
      <c r="E340" s="211"/>
      <c r="F340" s="211"/>
      <c r="G340" s="211"/>
      <c r="H340" s="211"/>
      <c r="I340" s="211"/>
    </row>
    <row r="341" spans="1:9" hidden="1" x14ac:dyDescent="0.2">
      <c r="A341" s="211"/>
      <c r="B341" s="211"/>
      <c r="C341" s="211"/>
      <c r="D341" s="211"/>
      <c r="E341" s="211"/>
      <c r="F341" s="211"/>
      <c r="G341" s="211"/>
      <c r="H341" s="211"/>
      <c r="I341" s="211"/>
    </row>
    <row r="342" spans="1:9" hidden="1" x14ac:dyDescent="0.2">
      <c r="A342" s="211"/>
      <c r="B342" s="211"/>
      <c r="C342" s="211"/>
      <c r="D342" s="211"/>
      <c r="E342" s="211"/>
      <c r="F342" s="211"/>
      <c r="G342" s="211"/>
      <c r="H342" s="211"/>
      <c r="I342" s="211"/>
    </row>
    <row r="343" spans="1:9" hidden="1" x14ac:dyDescent="0.2">
      <c r="A343" s="211"/>
      <c r="B343" s="211"/>
      <c r="C343" s="211"/>
      <c r="D343" s="211"/>
      <c r="E343" s="211"/>
      <c r="F343" s="211"/>
      <c r="G343" s="211"/>
      <c r="H343" s="211"/>
      <c r="I343" s="211"/>
    </row>
    <row r="344" spans="1:9" hidden="1" x14ac:dyDescent="0.2">
      <c r="A344" s="211"/>
      <c r="B344" s="211"/>
      <c r="C344" s="211"/>
      <c r="D344" s="211"/>
      <c r="E344" s="211"/>
      <c r="F344" s="211"/>
      <c r="G344" s="211"/>
      <c r="H344" s="211"/>
      <c r="I344" s="211"/>
    </row>
    <row r="345" spans="1:9" hidden="1" x14ac:dyDescent="0.2">
      <c r="A345" s="211"/>
      <c r="B345" s="211"/>
      <c r="C345" s="211"/>
      <c r="D345" s="211"/>
      <c r="E345" s="211"/>
      <c r="F345" s="211"/>
      <c r="G345" s="211"/>
      <c r="H345" s="211"/>
      <c r="I345" s="211"/>
    </row>
    <row r="346" spans="1:9" hidden="1" x14ac:dyDescent="0.2">
      <c r="A346" s="211"/>
      <c r="B346" s="211"/>
      <c r="C346" s="211"/>
      <c r="D346" s="211"/>
      <c r="E346" s="211"/>
      <c r="F346" s="211"/>
      <c r="G346" s="211"/>
      <c r="H346" s="211"/>
      <c r="I346" s="211"/>
    </row>
    <row r="347" spans="1:9" hidden="1" x14ac:dyDescent="0.2">
      <c r="A347" s="211"/>
      <c r="B347" s="211"/>
      <c r="C347" s="211"/>
      <c r="D347" s="211"/>
      <c r="E347" s="211"/>
      <c r="F347" s="211"/>
      <c r="G347" s="211"/>
      <c r="H347" s="211"/>
      <c r="I347" s="211"/>
    </row>
    <row r="348" spans="1:9" hidden="1" x14ac:dyDescent="0.2">
      <c r="A348" s="211"/>
      <c r="B348" s="211"/>
      <c r="C348" s="211"/>
      <c r="D348" s="211"/>
      <c r="E348" s="211"/>
      <c r="F348" s="211"/>
      <c r="G348" s="211"/>
      <c r="H348" s="211"/>
      <c r="I348" s="211"/>
    </row>
    <row r="349" spans="1:9" hidden="1" x14ac:dyDescent="0.2">
      <c r="A349" s="211"/>
      <c r="B349" s="211"/>
      <c r="C349" s="211"/>
      <c r="D349" s="211"/>
      <c r="E349" s="211"/>
      <c r="F349" s="211"/>
      <c r="G349" s="211"/>
      <c r="H349" s="211"/>
      <c r="I349" s="211"/>
    </row>
    <row r="350" spans="1:9" hidden="1" x14ac:dyDescent="0.2">
      <c r="A350" s="211"/>
      <c r="B350" s="211"/>
      <c r="C350" s="211"/>
      <c r="D350" s="211"/>
      <c r="E350" s="211"/>
      <c r="F350" s="211"/>
      <c r="G350" s="211"/>
      <c r="H350" s="211"/>
      <c r="I350" s="211"/>
    </row>
    <row r="351" spans="1:9" hidden="1" x14ac:dyDescent="0.2">
      <c r="A351" s="211"/>
      <c r="B351" s="211"/>
      <c r="C351" s="211"/>
      <c r="D351" s="211"/>
      <c r="E351" s="211"/>
      <c r="F351" s="211"/>
      <c r="G351" s="211"/>
      <c r="H351" s="211"/>
      <c r="I351" s="211"/>
    </row>
    <row r="352" spans="1:9" hidden="1" x14ac:dyDescent="0.2">
      <c r="A352" s="211"/>
      <c r="B352" s="211"/>
      <c r="C352" s="211"/>
      <c r="D352" s="211"/>
      <c r="E352" s="211"/>
      <c r="F352" s="211"/>
      <c r="G352" s="211"/>
      <c r="H352" s="211"/>
      <c r="I352" s="211"/>
    </row>
    <row r="353" spans="1:9" hidden="1" x14ac:dyDescent="0.2">
      <c r="A353" s="211"/>
      <c r="B353" s="211"/>
      <c r="C353" s="211"/>
      <c r="D353" s="211"/>
      <c r="E353" s="211"/>
      <c r="F353" s="211"/>
      <c r="G353" s="211"/>
      <c r="H353" s="211"/>
      <c r="I353" s="211"/>
    </row>
    <row r="354" spans="1:9" hidden="1" x14ac:dyDescent="0.2">
      <c r="A354" s="211"/>
      <c r="B354" s="211"/>
      <c r="C354" s="211"/>
      <c r="D354" s="211"/>
      <c r="E354" s="211"/>
      <c r="F354" s="211"/>
      <c r="G354" s="211"/>
      <c r="H354" s="211"/>
      <c r="I354" s="211"/>
    </row>
    <row r="355" spans="1:9" hidden="1" x14ac:dyDescent="0.2">
      <c r="A355" s="211"/>
      <c r="B355" s="211"/>
      <c r="C355" s="211"/>
      <c r="D355" s="211"/>
      <c r="E355" s="211"/>
      <c r="F355" s="211"/>
      <c r="G355" s="211"/>
      <c r="H355" s="211"/>
      <c r="I355" s="211"/>
    </row>
    <row r="356" spans="1:9" hidden="1" x14ac:dyDescent="0.2">
      <c r="A356" s="211"/>
      <c r="B356" s="211"/>
      <c r="C356" s="211"/>
      <c r="D356" s="211"/>
      <c r="E356" s="211"/>
      <c r="F356" s="211"/>
      <c r="G356" s="211"/>
      <c r="H356" s="211"/>
      <c r="I356" s="211"/>
    </row>
    <row r="357" spans="1:9" hidden="1" x14ac:dyDescent="0.2">
      <c r="A357" s="211"/>
      <c r="B357" s="211"/>
      <c r="C357" s="211"/>
      <c r="D357" s="211"/>
      <c r="E357" s="211"/>
      <c r="F357" s="211"/>
      <c r="G357" s="211"/>
      <c r="H357" s="211"/>
      <c r="I357" s="211"/>
    </row>
    <row r="358" spans="1:9" hidden="1" x14ac:dyDescent="0.2">
      <c r="A358" s="211"/>
      <c r="B358" s="211"/>
      <c r="C358" s="211"/>
      <c r="D358" s="211"/>
      <c r="E358" s="211"/>
      <c r="F358" s="211"/>
      <c r="G358" s="211"/>
      <c r="H358" s="211"/>
      <c r="I358" s="211"/>
    </row>
    <row r="359" spans="1:9" hidden="1" x14ac:dyDescent="0.2">
      <c r="A359" s="211"/>
      <c r="B359" s="211"/>
      <c r="C359" s="211"/>
      <c r="D359" s="211"/>
      <c r="E359" s="211"/>
      <c r="F359" s="211"/>
      <c r="G359" s="211"/>
      <c r="H359" s="211"/>
      <c r="I359" s="211"/>
    </row>
    <row r="360" spans="1:9" hidden="1" x14ac:dyDescent="0.2">
      <c r="A360" s="211"/>
      <c r="B360" s="211"/>
      <c r="C360" s="211"/>
      <c r="D360" s="211"/>
      <c r="E360" s="211"/>
      <c r="F360" s="211"/>
      <c r="G360" s="211"/>
      <c r="H360" s="211"/>
      <c r="I360" s="211"/>
    </row>
    <row r="361" spans="1:9" hidden="1" x14ac:dyDescent="0.2">
      <c r="A361" s="211"/>
      <c r="B361" s="211"/>
      <c r="C361" s="211"/>
      <c r="D361" s="211"/>
      <c r="E361" s="211"/>
      <c r="F361" s="211"/>
      <c r="G361" s="211"/>
      <c r="H361" s="211"/>
      <c r="I361" s="211"/>
    </row>
    <row r="362" spans="1:9" hidden="1" x14ac:dyDescent="0.2">
      <c r="A362" s="211"/>
      <c r="B362" s="211"/>
      <c r="C362" s="211"/>
      <c r="D362" s="211"/>
      <c r="E362" s="211"/>
      <c r="F362" s="211"/>
      <c r="G362" s="211"/>
      <c r="H362" s="211"/>
      <c r="I362" s="211"/>
    </row>
    <row r="363" spans="1:9" hidden="1" x14ac:dyDescent="0.2">
      <c r="A363" s="211"/>
      <c r="B363" s="211"/>
      <c r="C363" s="211"/>
      <c r="D363" s="211"/>
      <c r="E363" s="211"/>
      <c r="F363" s="211"/>
      <c r="G363" s="211"/>
      <c r="H363" s="211"/>
      <c r="I363" s="211"/>
    </row>
    <row r="364" spans="1:9" hidden="1" x14ac:dyDescent="0.2">
      <c r="A364" s="211"/>
      <c r="B364" s="211"/>
      <c r="C364" s="211"/>
      <c r="D364" s="211"/>
      <c r="E364" s="211"/>
      <c r="F364" s="211"/>
      <c r="G364" s="211"/>
      <c r="H364" s="211"/>
      <c r="I364" s="211"/>
    </row>
    <row r="365" spans="1:9" hidden="1" x14ac:dyDescent="0.2">
      <c r="A365" s="211"/>
      <c r="B365" s="211"/>
      <c r="C365" s="211"/>
      <c r="D365" s="211"/>
      <c r="E365" s="211"/>
      <c r="F365" s="211"/>
      <c r="G365" s="211"/>
      <c r="H365" s="211"/>
      <c r="I365" s="211"/>
    </row>
    <row r="366" spans="1:9" hidden="1" x14ac:dyDescent="0.2">
      <c r="A366" s="211"/>
      <c r="B366" s="211"/>
      <c r="C366" s="211"/>
      <c r="D366" s="211"/>
      <c r="E366" s="211"/>
      <c r="F366" s="211"/>
      <c r="G366" s="211"/>
      <c r="H366" s="211"/>
      <c r="I366" s="211"/>
    </row>
    <row r="367" spans="1:9" hidden="1" x14ac:dyDescent="0.2">
      <c r="A367" s="1"/>
      <c r="B367" s="1"/>
      <c r="C367" s="1"/>
      <c r="D367" s="1"/>
      <c r="E367" s="1"/>
      <c r="F367" s="1"/>
      <c r="G367" s="1"/>
      <c r="H367" s="1"/>
      <c r="I367" s="1"/>
    </row>
    <row r="368" spans="1:9" hidden="1" x14ac:dyDescent="0.2">
      <c r="A368" s="1"/>
      <c r="B368" s="1"/>
      <c r="C368" s="1"/>
      <c r="D368" s="1"/>
      <c r="E368" s="1"/>
      <c r="F368" s="1"/>
      <c r="G368" s="1"/>
      <c r="H368" s="1"/>
      <c r="I368" s="1"/>
    </row>
    <row r="369" spans="1:9" hidden="1" x14ac:dyDescent="0.2">
      <c r="A369" s="1"/>
      <c r="B369" s="1"/>
      <c r="C369" s="1"/>
      <c r="D369" s="1"/>
      <c r="E369" s="1"/>
      <c r="F369" s="1"/>
      <c r="G369" s="1"/>
      <c r="H369" s="1"/>
      <c r="I369" s="1"/>
    </row>
    <row r="370" spans="1:9" hidden="1" x14ac:dyDescent="0.2">
      <c r="A370" s="1"/>
      <c r="B370" s="1"/>
      <c r="C370" s="1"/>
      <c r="D370" s="1"/>
      <c r="E370" s="1"/>
      <c r="F370" s="1"/>
      <c r="G370" s="1"/>
      <c r="H370" s="1"/>
      <c r="I370" s="1"/>
    </row>
    <row r="371" spans="1:9" hidden="1" x14ac:dyDescent="0.2">
      <c r="A371" s="1"/>
      <c r="B371" s="1"/>
      <c r="C371" s="1"/>
      <c r="D371" s="1"/>
      <c r="E371" s="1"/>
      <c r="F371" s="1"/>
      <c r="G371" s="1"/>
      <c r="H371" s="1"/>
      <c r="I371" s="1"/>
    </row>
    <row r="372" spans="1:9" hidden="1" x14ac:dyDescent="0.2">
      <c r="A372" s="1"/>
      <c r="B372" s="1"/>
      <c r="C372" s="1"/>
      <c r="D372" s="1"/>
      <c r="E372" s="1"/>
      <c r="F372" s="1"/>
      <c r="G372" s="1"/>
      <c r="H372" s="1"/>
      <c r="I372" s="1"/>
    </row>
    <row r="373" spans="1:9" hidden="1" x14ac:dyDescent="0.2">
      <c r="A373" s="1"/>
      <c r="B373" s="1"/>
      <c r="C373" s="1"/>
      <c r="D373" s="1"/>
      <c r="E373" s="1"/>
      <c r="F373" s="1"/>
      <c r="G373" s="1"/>
      <c r="H373" s="1"/>
      <c r="I373" s="1"/>
    </row>
    <row r="374" spans="1:9" hidden="1" x14ac:dyDescent="0.2">
      <c r="A374" s="1"/>
      <c r="B374" s="1"/>
      <c r="C374" s="1"/>
      <c r="D374" s="1"/>
      <c r="E374" s="1"/>
      <c r="F374" s="1"/>
      <c r="G374" s="1"/>
      <c r="H374" s="1"/>
      <c r="I374" s="1"/>
    </row>
    <row r="375" spans="1:9" hidden="1" x14ac:dyDescent="0.2">
      <c r="A375" s="1"/>
      <c r="B375" s="1"/>
      <c r="C375" s="1"/>
      <c r="D375" s="1"/>
      <c r="E375" s="1"/>
      <c r="F375" s="1"/>
      <c r="G375" s="1"/>
      <c r="H375" s="1"/>
      <c r="I375" s="1"/>
    </row>
    <row r="376" spans="1:9" hidden="1" x14ac:dyDescent="0.2">
      <c r="A376" s="1"/>
      <c r="B376" s="1"/>
      <c r="C376" s="1"/>
      <c r="D376" s="1"/>
      <c r="E376" s="1"/>
      <c r="F376" s="1"/>
      <c r="G376" s="1"/>
      <c r="H376" s="1"/>
      <c r="I376" s="1"/>
    </row>
    <row r="377" spans="1:9" hidden="1" x14ac:dyDescent="0.2">
      <c r="A377" s="1"/>
      <c r="B377" s="1"/>
      <c r="C377" s="1"/>
      <c r="D377" s="1"/>
      <c r="E377" s="1"/>
      <c r="F377" s="1"/>
      <c r="G377" s="1"/>
      <c r="H377" s="1"/>
      <c r="I377" s="1"/>
    </row>
    <row r="378" spans="1:9" hidden="1" x14ac:dyDescent="0.2">
      <c r="A378" s="1"/>
      <c r="B378" s="1"/>
      <c r="C378" s="1"/>
      <c r="D378" s="1"/>
      <c r="E378" s="1"/>
      <c r="F378" s="1"/>
      <c r="G378" s="1"/>
      <c r="H378" s="1"/>
      <c r="I378" s="1"/>
    </row>
    <row r="379" spans="1:9" hidden="1" x14ac:dyDescent="0.2">
      <c r="A379" s="1"/>
      <c r="B379" s="1"/>
      <c r="C379" s="1"/>
      <c r="D379" s="1"/>
      <c r="E379" s="1"/>
      <c r="F379" s="1"/>
      <c r="G379" s="1"/>
      <c r="H379" s="1"/>
      <c r="I379" s="1"/>
    </row>
    <row r="380" spans="1:9" hidden="1" x14ac:dyDescent="0.2">
      <c r="A380" s="1"/>
      <c r="B380" s="1"/>
      <c r="C380" s="1"/>
      <c r="D380" s="1"/>
      <c r="E380" s="1"/>
      <c r="F380" s="1"/>
      <c r="G380" s="1"/>
      <c r="H380" s="1"/>
      <c r="I380" s="1"/>
    </row>
    <row r="381" spans="1:9" hidden="1" x14ac:dyDescent="0.2">
      <c r="A381" s="1"/>
      <c r="B381" s="1"/>
      <c r="C381" s="1"/>
      <c r="D381" s="1"/>
      <c r="E381" s="1"/>
      <c r="F381" s="1"/>
      <c r="G381" s="1"/>
      <c r="H381" s="1"/>
      <c r="I381" s="1"/>
    </row>
    <row r="382" spans="1:9" hidden="1" x14ac:dyDescent="0.2">
      <c r="A382" s="1"/>
      <c r="B382" s="1"/>
      <c r="C382" s="1"/>
      <c r="D382" s="1"/>
      <c r="E382" s="1"/>
      <c r="F382" s="1"/>
      <c r="G382" s="1"/>
      <c r="H382" s="1"/>
      <c r="I382" s="1"/>
    </row>
    <row r="383" spans="1:9" hidden="1" x14ac:dyDescent="0.2">
      <c r="A383" s="1"/>
      <c r="B383" s="1"/>
      <c r="C383" s="1"/>
      <c r="D383" s="1"/>
      <c r="E383" s="1"/>
      <c r="F383" s="1"/>
      <c r="G383" s="1"/>
      <c r="H383" s="1"/>
      <c r="I383" s="1"/>
    </row>
    <row r="384" spans="1:9" hidden="1" x14ac:dyDescent="0.2">
      <c r="A384" s="1"/>
      <c r="B384" s="1"/>
      <c r="C384" s="1"/>
      <c r="D384" s="1"/>
      <c r="E384" s="1"/>
      <c r="F384" s="1"/>
      <c r="G384" s="1"/>
      <c r="H384" s="1"/>
      <c r="I384" s="1"/>
    </row>
    <row r="385" spans="1:9" hidden="1" x14ac:dyDescent="0.2">
      <c r="A385" s="1"/>
      <c r="B385" s="1"/>
      <c r="C385" s="1"/>
      <c r="D385" s="1"/>
      <c r="E385" s="1"/>
      <c r="F385" s="1"/>
      <c r="G385" s="1"/>
      <c r="H385" s="1"/>
      <c r="I385" s="1"/>
    </row>
    <row r="386" spans="1:9" hidden="1" x14ac:dyDescent="0.2">
      <c r="A386" s="1"/>
      <c r="B386" s="1"/>
      <c r="C386" s="1"/>
      <c r="D386" s="1"/>
      <c r="E386" s="1"/>
      <c r="F386" s="1"/>
      <c r="G386" s="1"/>
      <c r="H386" s="1"/>
      <c r="I386" s="1"/>
    </row>
    <row r="387" spans="1:9" hidden="1" x14ac:dyDescent="0.2">
      <c r="A387" s="1"/>
      <c r="B387" s="1"/>
      <c r="C387" s="1"/>
      <c r="D387" s="1"/>
      <c r="E387" s="1"/>
      <c r="F387" s="1"/>
      <c r="G387" s="1"/>
      <c r="H387" s="1"/>
      <c r="I387" s="1"/>
    </row>
    <row r="388" spans="1:9" hidden="1" x14ac:dyDescent="0.2"/>
    <row r="389" spans="1:9" hidden="1" x14ac:dyDescent="0.2"/>
    <row r="390" spans="1:9" hidden="1" x14ac:dyDescent="0.2"/>
    <row r="391" spans="1:9" hidden="1" x14ac:dyDescent="0.2"/>
    <row r="392" spans="1:9" hidden="1" x14ac:dyDescent="0.2"/>
    <row r="393" spans="1:9" hidden="1" x14ac:dyDescent="0.2"/>
    <row r="394" spans="1:9" hidden="1" x14ac:dyDescent="0.2"/>
    <row r="395" spans="1:9" hidden="1" x14ac:dyDescent="0.2"/>
    <row r="396" spans="1:9" hidden="1" x14ac:dyDescent="0.2"/>
    <row r="397" spans="1:9" hidden="1" x14ac:dyDescent="0.2"/>
    <row r="398" spans="1:9" hidden="1" x14ac:dyDescent="0.2"/>
    <row r="399" spans="1:9" hidden="1" x14ac:dyDescent="0.2"/>
  </sheetData>
  <sheetProtection password="EF5B" sheet="1" objects="1" scenarios="1"/>
  <mergeCells count="200">
    <mergeCell ref="B95:G95"/>
    <mergeCell ref="B43:C43"/>
    <mergeCell ref="D43:F43"/>
    <mergeCell ref="G46:I46"/>
    <mergeCell ref="A35:I35"/>
    <mergeCell ref="B39:F39"/>
    <mergeCell ref="B40:F40"/>
    <mergeCell ref="B41:F41"/>
    <mergeCell ref="B37:F37"/>
    <mergeCell ref="A47:I47"/>
    <mergeCell ref="A59:G59"/>
    <mergeCell ref="A60:I60"/>
    <mergeCell ref="A62:I62"/>
    <mergeCell ref="A64:I64"/>
    <mergeCell ref="B87:G87"/>
    <mergeCell ref="B88:D88"/>
    <mergeCell ref="F88:G88"/>
    <mergeCell ref="B89:G89"/>
    <mergeCell ref="B90:G90"/>
    <mergeCell ref="B91:G91"/>
    <mergeCell ref="B92:G92"/>
    <mergeCell ref="B93:G93"/>
    <mergeCell ref="B94:E94"/>
    <mergeCell ref="F94:G94"/>
    <mergeCell ref="A79:G79"/>
    <mergeCell ref="A80:G80"/>
    <mergeCell ref="A81:G81"/>
    <mergeCell ref="A82:G82"/>
    <mergeCell ref="A83:A86"/>
    <mergeCell ref="B83:G83"/>
    <mergeCell ref="B84:E84"/>
    <mergeCell ref="F84:G84"/>
    <mergeCell ref="B85:E85"/>
    <mergeCell ref="F85:G85"/>
    <mergeCell ref="B86:G86"/>
    <mergeCell ref="B70:G70"/>
    <mergeCell ref="B71:G71"/>
    <mergeCell ref="B72:G72"/>
    <mergeCell ref="B73:G73"/>
    <mergeCell ref="B74:G74"/>
    <mergeCell ref="K74:P76"/>
    <mergeCell ref="B75:G75"/>
    <mergeCell ref="B76:G76"/>
    <mergeCell ref="A77:A78"/>
    <mergeCell ref="B77:E77"/>
    <mergeCell ref="F77:G77"/>
    <mergeCell ref="K77:N77"/>
    <mergeCell ref="O77:P78"/>
    <mergeCell ref="B78:G78"/>
    <mergeCell ref="K78:N78"/>
    <mergeCell ref="B58:G58"/>
    <mergeCell ref="H59:I59"/>
    <mergeCell ref="A63:I63"/>
    <mergeCell ref="A65:G65"/>
    <mergeCell ref="B66:G66"/>
    <mergeCell ref="B67:G67"/>
    <mergeCell ref="B68:G68"/>
    <mergeCell ref="B69:G69"/>
    <mergeCell ref="B49:G49"/>
    <mergeCell ref="B50:G50"/>
    <mergeCell ref="B51:G51"/>
    <mergeCell ref="B52:G52"/>
    <mergeCell ref="B53:G53"/>
    <mergeCell ref="A54:A57"/>
    <mergeCell ref="B54:G54"/>
    <mergeCell ref="C55:G55"/>
    <mergeCell ref="B56:B57"/>
    <mergeCell ref="C56:G56"/>
    <mergeCell ref="C57:G57"/>
    <mergeCell ref="A61:G61"/>
    <mergeCell ref="H61:I61"/>
    <mergeCell ref="B45:F45"/>
    <mergeCell ref="A46:F46"/>
    <mergeCell ref="A36:I36"/>
    <mergeCell ref="A48:I48"/>
    <mergeCell ref="E27:F27"/>
    <mergeCell ref="B28:F28"/>
    <mergeCell ref="B29:F29"/>
    <mergeCell ref="B30:F30"/>
    <mergeCell ref="B31:F31"/>
    <mergeCell ref="B32:D32"/>
    <mergeCell ref="E32:F32"/>
    <mergeCell ref="B33:F33"/>
    <mergeCell ref="B19:F19"/>
    <mergeCell ref="B20:F20"/>
    <mergeCell ref="B21:F21"/>
    <mergeCell ref="B22:D22"/>
    <mergeCell ref="E22:F22"/>
    <mergeCell ref="B23:F23"/>
    <mergeCell ref="G43:G44"/>
    <mergeCell ref="H43:H44"/>
    <mergeCell ref="B44:F44"/>
    <mergeCell ref="A158:I160"/>
    <mergeCell ref="A161:I163"/>
    <mergeCell ref="A164:I168"/>
    <mergeCell ref="A143:I144"/>
    <mergeCell ref="A146:I148"/>
    <mergeCell ref="A150:I150"/>
    <mergeCell ref="A151:I155"/>
    <mergeCell ref="A157:I157"/>
    <mergeCell ref="A145:I145"/>
    <mergeCell ref="A149:I149"/>
    <mergeCell ref="A156:I156"/>
    <mergeCell ref="K1:P3"/>
    <mergeCell ref="A117:I117"/>
    <mergeCell ref="A138:I138"/>
    <mergeCell ref="A142:I142"/>
    <mergeCell ref="A141:I141"/>
    <mergeCell ref="A139:I140"/>
    <mergeCell ref="A123:G123"/>
    <mergeCell ref="H123:I123"/>
    <mergeCell ref="A124:G124"/>
    <mergeCell ref="H124:I124"/>
    <mergeCell ref="A125:G125"/>
    <mergeCell ref="H125:I125"/>
    <mergeCell ref="A120:G120"/>
    <mergeCell ref="H120:I120"/>
    <mergeCell ref="A121:G121"/>
    <mergeCell ref="H121:I121"/>
    <mergeCell ref="A122:G122"/>
    <mergeCell ref="H122:I122"/>
    <mergeCell ref="A118:G118"/>
    <mergeCell ref="H118:I118"/>
    <mergeCell ref="A119:G119"/>
    <mergeCell ref="H119:I119"/>
    <mergeCell ref="H114:I114"/>
    <mergeCell ref="A115:G115"/>
    <mergeCell ref="H111:I113"/>
    <mergeCell ref="H107:I107"/>
    <mergeCell ref="H108:I108"/>
    <mergeCell ref="H109:I109"/>
    <mergeCell ref="A107:G107"/>
    <mergeCell ref="A108:G108"/>
    <mergeCell ref="A109:G109"/>
    <mergeCell ref="H115:I115"/>
    <mergeCell ref="A114:G114"/>
    <mergeCell ref="H110:I110"/>
    <mergeCell ref="A111:F111"/>
    <mergeCell ref="A113:F113"/>
    <mergeCell ref="A110:G110"/>
    <mergeCell ref="A112:F112"/>
    <mergeCell ref="J115:K116"/>
    <mergeCell ref="A116:I116"/>
    <mergeCell ref="H105:I105"/>
    <mergeCell ref="H106:I106"/>
    <mergeCell ref="A105:G105"/>
    <mergeCell ref="A106:G106"/>
    <mergeCell ref="H103:I103"/>
    <mergeCell ref="H104:I104"/>
    <mergeCell ref="A103:G103"/>
    <mergeCell ref="A104:G104"/>
    <mergeCell ref="H102:I102"/>
    <mergeCell ref="B10:I10"/>
    <mergeCell ref="A15:I15"/>
    <mergeCell ref="A101:G101"/>
    <mergeCell ref="A102:G102"/>
    <mergeCell ref="H98:I98"/>
    <mergeCell ref="H99:I99"/>
    <mergeCell ref="H100:I100"/>
    <mergeCell ref="A98:F98"/>
    <mergeCell ref="A99:G99"/>
    <mergeCell ref="A100:G100"/>
    <mergeCell ref="A96:G96"/>
    <mergeCell ref="H96:I96"/>
    <mergeCell ref="A97:G97"/>
    <mergeCell ref="H97:I97"/>
    <mergeCell ref="H101:I101"/>
    <mergeCell ref="B24:F24"/>
    <mergeCell ref="B25:D25"/>
    <mergeCell ref="E25:F25"/>
    <mergeCell ref="B26:D26"/>
    <mergeCell ref="E26:F26"/>
    <mergeCell ref="B27:D27"/>
    <mergeCell ref="B16:F16"/>
    <mergeCell ref="B17:F17"/>
    <mergeCell ref="B18:F18"/>
    <mergeCell ref="A21:A24"/>
    <mergeCell ref="A34:F34"/>
    <mergeCell ref="G34:I34"/>
    <mergeCell ref="A14:I14"/>
    <mergeCell ref="G37:I37"/>
    <mergeCell ref="B38:F38"/>
    <mergeCell ref="B42:F42"/>
    <mergeCell ref="A43:A45"/>
    <mergeCell ref="A1:I1"/>
    <mergeCell ref="A2:I2"/>
    <mergeCell ref="A3:I3"/>
    <mergeCell ref="A4:I4"/>
    <mergeCell ref="A5:I5"/>
    <mergeCell ref="A6:I6"/>
    <mergeCell ref="A7:D7"/>
    <mergeCell ref="E7:I7"/>
    <mergeCell ref="A8:I8"/>
    <mergeCell ref="A13:I13"/>
    <mergeCell ref="A12:I12"/>
    <mergeCell ref="B11:C11"/>
    <mergeCell ref="B9:F9"/>
    <mergeCell ref="H9:I9"/>
    <mergeCell ref="E11:F11"/>
    <mergeCell ref="H11:I11"/>
  </mergeCells>
  <dataValidations count="8">
    <dataValidation type="date" showErrorMessage="1" promptTitle="Rohit :" prompt="Enter DOB in_x000a_Mon-Day-YY format._x000a_For e.g 12-18-87" sqref="B11:C11">
      <formula1>1</formula1>
      <formula2>35885</formula2>
    </dataValidation>
    <dataValidation type="textLength" operator="greaterThanOrEqual" allowBlank="1" showInputMessage="1" showErrorMessage="1" sqref="B9">
      <formula1>1</formula1>
    </dataValidation>
    <dataValidation type="textLength" operator="equal" showErrorMessage="1" sqref="H9:I9">
      <formula1>10</formula1>
    </dataValidation>
    <dataValidation type="date" operator="greaterThanOrEqual" showInputMessage="1" showErrorMessage="1" sqref="H11:I11">
      <formula1>42370</formula1>
    </dataValidation>
    <dataValidation type="date" operator="greaterThanOrEqual" allowBlank="1" showInputMessage="1" showErrorMessage="1" sqref="E11:F11">
      <formula1>42582</formula1>
    </dataValidation>
    <dataValidation type="textLength" operator="lessThan" allowBlank="1" showInputMessage="1" showErrorMessage="1" sqref="A2">
      <formula1>1</formula1>
    </dataValidation>
    <dataValidation type="whole" operator="greaterThanOrEqual" allowBlank="1" showInputMessage="1" showErrorMessage="1" sqref="G111:G113 G16:G33 G38:G45 H65:H80 H49:H58 O77:P78 H82:H95">
      <formula1>0</formula1>
    </dataValidation>
    <dataValidation type="whole" errorStyle="information" operator="lessThanOrEqual" allowBlank="1" showInputMessage="1" showErrorMessage="1" errorTitle="Maximum Eligible Investment" error="Rs.50,000" sqref="H81">
      <formula1>50000</formula1>
    </dataValidation>
  </dataValidations>
  <hyperlinks>
    <hyperlink ref="E7" r:id="rId1" display="rohitgoyal1812@gmail.com"/>
    <hyperlink ref="E11:F11" location="Explanations!A3" display="Explanations!A3"/>
    <hyperlink ref="A139" r:id="rId2"/>
    <hyperlink ref="A143" r:id="rId3"/>
    <hyperlink ref="B21:F21" location="Explanations!J6" display="H.R.A. exemption"/>
    <hyperlink ref="B25:D25" location="Explanations!J17" display="Transport Allowances"/>
    <hyperlink ref="B26:D26" location="Explanations!J23" display="Education Allowances"/>
    <hyperlink ref="B27:D27" location="Explanations!J27" display="Hostel Expenditure Allowances"/>
    <hyperlink ref="B28:F28" location="Explanations!J32" display="Leave Travel Allowances"/>
    <hyperlink ref="B29:F29" location="Explanations!J64" display="Uniform Allowances"/>
    <hyperlink ref="B30:F30" location="Explanations!J68" display="Medical Reimbursement"/>
    <hyperlink ref="B32:D32" location="Explanations!J73" display="Entertainment Allowances"/>
    <hyperlink ref="B33:F33" location="Explanations!J81" display="Professional Tax"/>
    <hyperlink ref="B19:F19" location="Explanations!J430" display="Employer's contribution in NPS"/>
    <hyperlink ref="A36:I36" location="Explanations!J106" display="Income under the head House Property"/>
    <hyperlink ref="B53:G53" location="Explanations!J158" display="Family Pension (Received by Legal Heir of Employee)"/>
    <hyperlink ref="B54:G54" location="Explanations!J164" display="Gift Received"/>
    <hyperlink ref="B66:G66" location="Explanations!J302" display="Provident Fund (EPF &amp; VPF Contribution)"/>
    <hyperlink ref="B67:G67" location="Explanations!J317" display="Life Insurance Premiums"/>
    <hyperlink ref="B68:G68" location="Explanations!J323" display="Housing Loan (Principal Repayment)"/>
    <hyperlink ref="B69:G69" location="Explanations!J333" display="Tuition fees (Max. 2 children)"/>
    <hyperlink ref="B70:G70" location="Explanations!J344" display="Tax Saving Fixed Deposit (5 Years and above)"/>
    <hyperlink ref="B71:G71" location="Explanations!J353" display="Public Provident Fund (PPF)"/>
    <hyperlink ref="B72:G72" location="Explanations!J367" display="Sukanya Samriddhi Scheme"/>
    <hyperlink ref="B73:G73" location="Explanations!J381" display="National Saving Certificate (NSC)"/>
    <hyperlink ref="B74:G74" location="Explanations!J390" display="Equity Linked Saving Scheme (ELSS)"/>
    <hyperlink ref="B75:G75" location="Explanations!J399" display="Stamp Duty &amp; Registration cost of House"/>
    <hyperlink ref="B77:E77" location="Explanations!J406" display="New Pensions Scheme 80CCD(1)"/>
    <hyperlink ref="A79:G79" location="Explanations!J418" display="80CCD(1B) Additional Deduction in NPS (Max Rs 50,000/-)"/>
    <hyperlink ref="A80:G80" location="Explanations!J430" display="Deduction u/s 80CCD(2) Employer's Contribution in NPS"/>
    <hyperlink ref="A81:G81" location="Explanations!J441" display="80CCG Rajiv Gandhi Equity Saving Scheme"/>
    <hyperlink ref="B83:G83" location="Explanations!J460" display="80D Medical Insurance Premiums (Self &amp; Family)"/>
    <hyperlink ref="B87:G87" location="Explanations!J482" display="80DD Maintenance &amp; Medical Treatment of Disabled Dependent"/>
    <hyperlink ref="B89:G89" location="Explanations!J497" display="80DDB Treatment of Certain Diseases"/>
    <hyperlink ref="B90:G90" location="Explanations!J514" display="80 E Interest Paid on Education Loan"/>
    <hyperlink ref="B91:G91" location="Explanations!J522" display="80G Donation to Notified Funds"/>
    <hyperlink ref="B92:G92" location="Explanations!J587" display="80GG Rent Paid (in case of no HRA Component)"/>
    <hyperlink ref="B94:E94" location="Explanations!J597" display="80U For Physically Disable Assesse"/>
    <hyperlink ref="A98:F98" location="Explanations!J611" display="Net Agricultural Income (Exceeding Rs. 5,000)"/>
    <hyperlink ref="A103:G103" location="Explanations!J627" display="Tax Rebate u/s 87A"/>
    <hyperlink ref="A104:G104" location="Explanations!J635" display="Net Surcharge @ 12%"/>
    <hyperlink ref="A108:G108" location="Explanations!J647" display="Interest u/s 234A"/>
    <hyperlink ref="J115:K116" location="Printout!J1" display="Go to Printout Sheet"/>
  </hyperlinks>
  <pageMargins left="0.1" right="0.1" top="0.15" bottom="0.15" header="0.25" footer="0.25"/>
  <pageSetup paperSize="9" fitToHeight="0" orientation="portrait" r:id="rId4"/>
  <ignoredErrors>
    <ignoredError sqref="H32 I93 H30" formula="1"/>
  </ignoredErrors>
  <extLst>
    <ext xmlns:x14="http://schemas.microsoft.com/office/spreadsheetml/2009/9/main" uri="{CCE6A557-97BC-4b89-ADB6-D9C93CAAB3DF}">
      <x14:dataValidations xmlns:xm="http://schemas.microsoft.com/office/excel/2006/main" count="12">
        <x14:dataValidation type="list" allowBlank="1" showInputMessage="1" showErrorMessage="1">
          <x14:formula1>
            <xm:f>Calculations!$A$17:$A$18</xm:f>
          </x14:formula1>
          <xm:sqref>E22:F22</xm:sqref>
        </x14:dataValidation>
        <x14:dataValidation type="list" allowBlank="1" showInputMessage="1" showErrorMessage="1">
          <x14:formula1>
            <xm:f>Calculations!$A$23:$A$24</xm:f>
          </x14:formula1>
          <xm:sqref>E25:F25</xm:sqref>
        </x14:dataValidation>
        <x14:dataValidation type="list" allowBlank="1" showInputMessage="1" showErrorMessage="1">
          <x14:formula1>
            <xm:f>Calculations!$E$28:$E$29</xm:f>
          </x14:formula1>
          <xm:sqref>E27:F27</xm:sqref>
        </x14:dataValidation>
        <x14:dataValidation type="list" allowBlank="1" showInputMessage="1" showErrorMessage="1">
          <x14:formula1>
            <xm:f>Calculations!$A$33:$A$34</xm:f>
          </x14:formula1>
          <xm:sqref>E32:F32</xm:sqref>
        </x14:dataValidation>
        <x14:dataValidation type="list" allowBlank="1" showInputMessage="1" showErrorMessage="1">
          <x14:formula1>
            <xm:f>Calculations!$A$28:$A$29</xm:f>
          </x14:formula1>
          <xm:sqref>E26:F26</xm:sqref>
        </x14:dataValidation>
        <x14:dataValidation type="list" allowBlank="1" showInputMessage="1" showErrorMessage="1">
          <x14:formula1>
            <xm:f>Calculations!$E$185:$E$186</xm:f>
          </x14:formula1>
          <xm:sqref>F88:G88</xm:sqref>
        </x14:dataValidation>
        <x14:dataValidation type="list" allowBlank="1" showInputMessage="1" showErrorMessage="1">
          <x14:formula1>
            <xm:f>Calculations!$A$189:$A$190</xm:f>
          </x14:formula1>
          <xm:sqref>F85:G85</xm:sqref>
        </x14:dataValidation>
        <x14:dataValidation type="list" allowBlank="1" showInputMessage="1" showErrorMessage="1">
          <x14:formula1>
            <xm:f>Calculations!$D$189:$D$190</xm:f>
          </x14:formula1>
          <xm:sqref>F84:G84</xm:sqref>
        </x14:dataValidation>
        <x14:dataValidation type="list" allowBlank="1" showInputMessage="1" showErrorMessage="1">
          <x14:formula1>
            <xm:f>Calculations!$H$179:$H$180</xm:f>
          </x14:formula1>
          <xm:sqref>F77:G77</xm:sqref>
        </x14:dataValidation>
        <x14:dataValidation type="list" allowBlank="1" showInputMessage="1" showErrorMessage="1">
          <x14:formula1>
            <xm:f>Calculations!$F$194:$H$194</xm:f>
          </x14:formula1>
          <xm:sqref>F94:G94</xm:sqref>
        </x14:dataValidation>
        <x14:dataValidation type="list" allowBlank="1" showInputMessage="1" showErrorMessage="1">
          <x14:formula1>
            <xm:f>Calculations!$A$54:$A$56</xm:f>
          </x14:formula1>
          <xm:sqref>D43</xm:sqref>
        </x14:dataValidation>
        <x14:dataValidation type="list" allowBlank="1" showInputMessage="1" showErrorMessage="1">
          <x14:formula1>
            <xm:f>Calculations!$G$53:$H$53</xm:f>
          </x14:formula1>
          <xm:sqref>G37:I37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sheetPr>
  <dimension ref="A1:AA686"/>
  <sheetViews>
    <sheetView topLeftCell="A441" workbookViewId="0">
      <selection activeCell="A442" sqref="A442:I442"/>
    </sheetView>
  </sheetViews>
  <sheetFormatPr defaultColWidth="0" defaultRowHeight="13.5" zeroHeight="1" x14ac:dyDescent="0.25"/>
  <cols>
    <col min="1" max="3" width="10.7109375" style="3" customWidth="1"/>
    <col min="4" max="9" width="11.7109375" style="3" customWidth="1"/>
    <col min="10" max="10" width="3.7109375" style="3" customWidth="1"/>
    <col min="11" max="12" width="9.140625" style="3" customWidth="1"/>
    <col min="13" max="13" width="3.7109375" style="3" customWidth="1"/>
    <col min="14" max="18" width="9.140625" style="3" hidden="1" customWidth="1"/>
    <col min="19" max="27" width="0" style="3" hidden="1" customWidth="1"/>
    <col min="28" max="16384" width="9.140625" style="3" hidden="1"/>
  </cols>
  <sheetData>
    <row r="1" spans="1:18" ht="15" x14ac:dyDescent="0.25">
      <c r="A1" s="942" t="s">
        <v>420</v>
      </c>
      <c r="B1" s="943"/>
      <c r="C1" s="943"/>
      <c r="D1" s="943"/>
      <c r="E1" s="943"/>
      <c r="F1" s="943"/>
      <c r="G1" s="943"/>
      <c r="H1" s="943"/>
      <c r="I1" s="944"/>
      <c r="J1" s="224"/>
      <c r="K1" s="224"/>
      <c r="L1" s="224"/>
      <c r="M1" s="224"/>
      <c r="N1" s="224"/>
      <c r="O1" s="224"/>
      <c r="P1" s="224"/>
      <c r="Q1" s="224"/>
      <c r="R1" s="224"/>
    </row>
    <row r="2" spans="1:18" ht="14.25" thickBot="1" x14ac:dyDescent="0.3">
      <c r="A2" s="945"/>
      <c r="B2" s="946"/>
      <c r="C2" s="946"/>
      <c r="D2" s="946"/>
      <c r="E2" s="946"/>
      <c r="F2" s="946"/>
      <c r="G2" s="946"/>
      <c r="H2" s="946"/>
      <c r="I2" s="947"/>
      <c r="J2" s="225"/>
      <c r="K2" s="225"/>
      <c r="L2" s="225"/>
      <c r="M2" s="225"/>
    </row>
    <row r="3" spans="1:18" ht="20.100000000000001" customHeight="1" thickBot="1" x14ac:dyDescent="0.3">
      <c r="A3" s="884" t="s">
        <v>664</v>
      </c>
      <c r="B3" s="884"/>
      <c r="C3" s="884"/>
      <c r="D3" s="884"/>
      <c r="E3" s="884"/>
      <c r="F3" s="884"/>
      <c r="G3" s="884"/>
      <c r="H3" s="884"/>
      <c r="I3" s="884"/>
      <c r="J3" s="225"/>
      <c r="K3" s="225"/>
      <c r="L3" s="225"/>
      <c r="M3" s="225"/>
    </row>
    <row r="4" spans="1:18" ht="16.5" thickBot="1" x14ac:dyDescent="0.3">
      <c r="A4" s="879" t="s">
        <v>659</v>
      </c>
      <c r="B4" s="880"/>
      <c r="C4" s="880"/>
      <c r="D4" s="880"/>
      <c r="E4" s="880"/>
      <c r="F4" s="396" t="s">
        <v>8</v>
      </c>
      <c r="G4" s="994">
        <v>42582</v>
      </c>
      <c r="H4" s="995"/>
      <c r="I4" s="209">
        <v>42582</v>
      </c>
      <c r="J4" s="225"/>
      <c r="K4" s="885" t="s">
        <v>663</v>
      </c>
      <c r="L4" s="886"/>
      <c r="M4" s="225"/>
    </row>
    <row r="5" spans="1:18" ht="18" customHeight="1" thickBot="1" x14ac:dyDescent="0.3">
      <c r="A5" s="881" t="s">
        <v>660</v>
      </c>
      <c r="B5" s="882"/>
      <c r="C5" s="882"/>
      <c r="D5" s="882"/>
      <c r="E5" s="882"/>
      <c r="F5" s="882"/>
      <c r="G5" s="882"/>
      <c r="H5" s="882"/>
      <c r="I5" s="883"/>
      <c r="J5" s="225"/>
      <c r="K5" s="225"/>
      <c r="L5" s="225"/>
      <c r="M5" s="225"/>
    </row>
    <row r="6" spans="1:18" ht="20.100000000000001" customHeight="1" thickBot="1" x14ac:dyDescent="0.3">
      <c r="A6" s="966" t="s">
        <v>11</v>
      </c>
      <c r="B6" s="967"/>
      <c r="C6" s="967"/>
      <c r="D6" s="967"/>
      <c r="E6" s="967"/>
      <c r="F6" s="967"/>
      <c r="G6" s="967"/>
      <c r="H6" s="967"/>
      <c r="I6" s="968"/>
      <c r="J6" s="225"/>
      <c r="K6" s="225"/>
      <c r="L6" s="225"/>
      <c r="M6" s="225"/>
    </row>
    <row r="7" spans="1:18" ht="18" customHeight="1" x14ac:dyDescent="0.25">
      <c r="A7" s="9"/>
      <c r="B7" s="969" t="s">
        <v>208</v>
      </c>
      <c r="C7" s="969"/>
      <c r="D7" s="969"/>
      <c r="E7" s="969"/>
      <c r="F7" s="969"/>
      <c r="G7" s="969"/>
      <c r="H7" s="969"/>
      <c r="I7" s="970"/>
      <c r="J7" s="225"/>
      <c r="K7" s="225"/>
      <c r="L7" s="225"/>
      <c r="M7" s="225"/>
    </row>
    <row r="8" spans="1:18" ht="18" customHeight="1" x14ac:dyDescent="0.25">
      <c r="A8" s="10"/>
      <c r="B8" s="11" t="s">
        <v>79</v>
      </c>
      <c r="C8" s="971" t="s">
        <v>209</v>
      </c>
      <c r="D8" s="972"/>
      <c r="E8" s="972"/>
      <c r="F8" s="972"/>
      <c r="G8" s="972"/>
      <c r="H8" s="972"/>
      <c r="I8" s="973"/>
      <c r="J8" s="225"/>
      <c r="K8" s="225"/>
      <c r="L8" s="225"/>
      <c r="M8" s="225"/>
    </row>
    <row r="9" spans="1:18" ht="18" customHeight="1" x14ac:dyDescent="0.25">
      <c r="A9" s="10"/>
      <c r="B9" s="12" t="s">
        <v>80</v>
      </c>
      <c r="C9" s="971" t="s">
        <v>213</v>
      </c>
      <c r="D9" s="972"/>
      <c r="E9" s="972"/>
      <c r="F9" s="972"/>
      <c r="G9" s="972"/>
      <c r="H9" s="972"/>
      <c r="I9" s="973"/>
      <c r="J9" s="225"/>
      <c r="K9" s="225"/>
      <c r="L9" s="225"/>
      <c r="M9" s="225"/>
    </row>
    <row r="10" spans="1:18" ht="18" customHeight="1" x14ac:dyDescent="0.25">
      <c r="A10" s="13" t="s">
        <v>11</v>
      </c>
      <c r="B10" s="12" t="s">
        <v>81</v>
      </c>
      <c r="C10" s="971" t="s">
        <v>210</v>
      </c>
      <c r="D10" s="972"/>
      <c r="E10" s="972"/>
      <c r="F10" s="972"/>
      <c r="G10" s="972"/>
      <c r="H10" s="972"/>
      <c r="I10" s="973"/>
      <c r="J10" s="226"/>
      <c r="K10" s="225"/>
      <c r="L10" s="225"/>
      <c r="M10" s="225"/>
    </row>
    <row r="11" spans="1:18" ht="18" customHeight="1" x14ac:dyDescent="0.25">
      <c r="A11" s="10"/>
      <c r="B11" s="974" t="s">
        <v>214</v>
      </c>
      <c r="C11" s="975"/>
      <c r="D11" s="976" t="s">
        <v>215</v>
      </c>
      <c r="E11" s="977"/>
      <c r="F11" s="977"/>
      <c r="G11" s="977"/>
      <c r="H11" s="977"/>
      <c r="I11" s="978"/>
      <c r="J11" s="225"/>
      <c r="K11" s="225"/>
      <c r="L11" s="226"/>
      <c r="M11" s="225"/>
    </row>
    <row r="12" spans="1:18" ht="18" customHeight="1" x14ac:dyDescent="0.25">
      <c r="A12" s="10"/>
      <c r="B12" s="979" t="s">
        <v>211</v>
      </c>
      <c r="C12" s="979"/>
      <c r="D12" s="979"/>
      <c r="E12" s="979"/>
      <c r="F12" s="979"/>
      <c r="G12" s="979"/>
      <c r="H12" s="979"/>
      <c r="I12" s="980"/>
      <c r="J12" s="225"/>
      <c r="K12" s="225"/>
      <c r="L12" s="225"/>
      <c r="M12" s="225"/>
    </row>
    <row r="13" spans="1:18" ht="18" customHeight="1" x14ac:dyDescent="0.25">
      <c r="A13" s="10"/>
      <c r="B13" s="981"/>
      <c r="C13" s="981"/>
      <c r="D13" s="981"/>
      <c r="E13" s="981"/>
      <c r="F13" s="981"/>
      <c r="G13" s="981"/>
      <c r="H13" s="981"/>
      <c r="I13" s="982"/>
      <c r="J13" s="225"/>
      <c r="K13" s="225"/>
      <c r="L13" s="225"/>
      <c r="M13" s="225"/>
    </row>
    <row r="14" spans="1:18" ht="18" customHeight="1" thickBot="1" x14ac:dyDescent="0.3">
      <c r="A14" s="14"/>
      <c r="B14" s="983" t="s">
        <v>212</v>
      </c>
      <c r="C14" s="983"/>
      <c r="D14" s="983"/>
      <c r="E14" s="983"/>
      <c r="F14" s="983"/>
      <c r="G14" s="983"/>
      <c r="H14" s="983"/>
      <c r="I14" s="984"/>
      <c r="J14" s="225"/>
      <c r="K14" s="225"/>
      <c r="L14" s="225"/>
      <c r="M14" s="225"/>
    </row>
    <row r="15" spans="1:18" ht="18" customHeight="1" x14ac:dyDescent="0.25">
      <c r="A15" s="884" t="s">
        <v>466</v>
      </c>
      <c r="B15" s="884"/>
      <c r="C15" s="884"/>
      <c r="D15" s="884"/>
      <c r="E15" s="884"/>
      <c r="F15" s="884"/>
      <c r="G15" s="884"/>
      <c r="H15" s="884"/>
      <c r="I15" s="884"/>
      <c r="J15" s="225"/>
      <c r="K15" s="225"/>
      <c r="L15" s="225"/>
      <c r="M15" s="225"/>
    </row>
    <row r="16" spans="1:18" ht="18" customHeight="1" thickBot="1" x14ac:dyDescent="0.3">
      <c r="A16" s="224"/>
      <c r="B16" s="224"/>
      <c r="C16" s="224"/>
      <c r="D16" s="224"/>
      <c r="E16" s="224"/>
      <c r="F16" s="224"/>
      <c r="G16" s="224"/>
      <c r="H16" s="224"/>
      <c r="I16" s="224"/>
      <c r="J16" s="225"/>
      <c r="K16" s="225"/>
      <c r="L16" s="225"/>
      <c r="M16" s="225"/>
    </row>
    <row r="17" spans="1:13" ht="20.100000000000001" customHeight="1" thickBot="1" x14ac:dyDescent="0.3">
      <c r="A17" s="966" t="s">
        <v>432</v>
      </c>
      <c r="B17" s="967"/>
      <c r="C17" s="967"/>
      <c r="D17" s="967"/>
      <c r="E17" s="967"/>
      <c r="F17" s="967"/>
      <c r="G17" s="967"/>
      <c r="H17" s="967"/>
      <c r="I17" s="968"/>
      <c r="J17" s="225"/>
      <c r="K17" s="225"/>
      <c r="L17" s="225"/>
      <c r="M17" s="225"/>
    </row>
    <row r="18" spans="1:13" ht="18" customHeight="1" x14ac:dyDescent="0.25">
      <c r="A18" s="1375" t="s">
        <v>433</v>
      </c>
      <c r="B18" s="1376"/>
      <c r="C18" s="1376"/>
      <c r="D18" s="1376"/>
      <c r="E18" s="1376"/>
      <c r="F18" s="1376"/>
      <c r="G18" s="1376"/>
      <c r="H18" s="1376"/>
      <c r="I18" s="1377"/>
      <c r="J18" s="225"/>
      <c r="K18" s="225"/>
      <c r="L18" s="225"/>
      <c r="M18" s="225"/>
    </row>
    <row r="19" spans="1:13" ht="18" customHeight="1" x14ac:dyDescent="0.25">
      <c r="A19" s="1378" t="s">
        <v>181</v>
      </c>
      <c r="B19" s="1379"/>
      <c r="C19" s="397" t="s">
        <v>79</v>
      </c>
      <c r="D19" s="1382" t="s">
        <v>434</v>
      </c>
      <c r="E19" s="1383"/>
      <c r="F19" s="1383"/>
      <c r="G19" s="1383"/>
      <c r="H19" s="1383"/>
      <c r="I19" s="1384"/>
      <c r="J19" s="225"/>
      <c r="K19" s="225"/>
      <c r="L19" s="225"/>
      <c r="M19" s="225"/>
    </row>
    <row r="20" spans="1:13" ht="18" customHeight="1" thickBot="1" x14ac:dyDescent="0.3">
      <c r="A20" s="1380"/>
      <c r="B20" s="1381"/>
      <c r="C20" s="398" t="s">
        <v>80</v>
      </c>
      <c r="D20" s="1385" t="s">
        <v>435</v>
      </c>
      <c r="E20" s="1386"/>
      <c r="F20" s="1386"/>
      <c r="G20" s="1386"/>
      <c r="H20" s="1386"/>
      <c r="I20" s="1387"/>
      <c r="J20" s="225"/>
      <c r="K20" s="225"/>
      <c r="L20" s="225"/>
      <c r="M20" s="225"/>
    </row>
    <row r="21" spans="1:13" ht="18" customHeight="1" x14ac:dyDescent="0.25">
      <c r="A21" s="884" t="s">
        <v>466</v>
      </c>
      <c r="B21" s="884"/>
      <c r="C21" s="884"/>
      <c r="D21" s="884"/>
      <c r="E21" s="884"/>
      <c r="F21" s="884"/>
      <c r="G21" s="884"/>
      <c r="H21" s="884"/>
      <c r="I21" s="884"/>
      <c r="J21" s="225"/>
      <c r="K21" s="225"/>
      <c r="L21" s="225"/>
      <c r="M21" s="225"/>
    </row>
    <row r="22" spans="1:13" ht="18" customHeight="1" thickBot="1" x14ac:dyDescent="0.3">
      <c r="A22" s="224"/>
      <c r="B22" s="224"/>
      <c r="C22" s="224"/>
      <c r="D22" s="224"/>
      <c r="E22" s="224"/>
      <c r="F22" s="224"/>
      <c r="G22" s="224"/>
      <c r="H22" s="224"/>
      <c r="I22" s="224"/>
      <c r="J22" s="225"/>
      <c r="K22" s="225"/>
      <c r="L22" s="225"/>
      <c r="M22" s="225"/>
    </row>
    <row r="23" spans="1:13" ht="18" customHeight="1" x14ac:dyDescent="0.25">
      <c r="A23" s="1388" t="s">
        <v>436</v>
      </c>
      <c r="B23" s="1389"/>
      <c r="C23" s="1389"/>
      <c r="D23" s="1389"/>
      <c r="E23" s="1389"/>
      <c r="F23" s="1389"/>
      <c r="G23" s="1389"/>
      <c r="H23" s="1389"/>
      <c r="I23" s="1390"/>
      <c r="J23" s="225"/>
      <c r="K23" s="225"/>
      <c r="L23" s="225"/>
      <c r="M23" s="225"/>
    </row>
    <row r="24" spans="1:13" ht="18" customHeight="1" thickBot="1" x14ac:dyDescent="0.3">
      <c r="A24" s="1391" t="s">
        <v>493</v>
      </c>
      <c r="B24" s="1392"/>
      <c r="C24" s="1392"/>
      <c r="D24" s="1392"/>
      <c r="E24" s="1392"/>
      <c r="F24" s="1392"/>
      <c r="G24" s="1392"/>
      <c r="H24" s="1392"/>
      <c r="I24" s="1393"/>
      <c r="J24" s="225"/>
      <c r="K24" s="225"/>
      <c r="L24" s="225"/>
      <c r="M24" s="225"/>
    </row>
    <row r="25" spans="1:13" ht="18" customHeight="1" x14ac:dyDescent="0.25">
      <c r="A25" s="884" t="s">
        <v>466</v>
      </c>
      <c r="B25" s="884"/>
      <c r="C25" s="884"/>
      <c r="D25" s="884"/>
      <c r="E25" s="884"/>
      <c r="F25" s="884"/>
      <c r="G25" s="884"/>
      <c r="H25" s="884"/>
      <c r="I25" s="884"/>
      <c r="J25" s="225"/>
      <c r="K25" s="225"/>
      <c r="L25" s="225"/>
      <c r="M25" s="225"/>
    </row>
    <row r="26" spans="1:13" ht="18" customHeight="1" thickBot="1" x14ac:dyDescent="0.3">
      <c r="A26" s="224"/>
      <c r="B26" s="224"/>
      <c r="C26" s="224"/>
      <c r="D26" s="224"/>
      <c r="E26" s="224"/>
      <c r="F26" s="224"/>
      <c r="G26" s="224"/>
      <c r="H26" s="224"/>
      <c r="I26" s="224"/>
      <c r="J26" s="225"/>
      <c r="K26" s="225"/>
      <c r="L26" s="225"/>
      <c r="M26" s="225"/>
    </row>
    <row r="27" spans="1:13" ht="20.100000000000001" customHeight="1" x14ac:dyDescent="0.25">
      <c r="A27" s="1388" t="s">
        <v>437</v>
      </c>
      <c r="B27" s="1389"/>
      <c r="C27" s="1389"/>
      <c r="D27" s="1389"/>
      <c r="E27" s="1389"/>
      <c r="F27" s="1389"/>
      <c r="G27" s="1389"/>
      <c r="H27" s="1389"/>
      <c r="I27" s="1390"/>
      <c r="J27" s="225"/>
      <c r="K27" s="225"/>
      <c r="L27" s="225"/>
      <c r="M27" s="225"/>
    </row>
    <row r="28" spans="1:13" ht="18" customHeight="1" thickBot="1" x14ac:dyDescent="0.3">
      <c r="A28" s="1391" t="s">
        <v>494</v>
      </c>
      <c r="B28" s="1392"/>
      <c r="C28" s="1392"/>
      <c r="D28" s="1392"/>
      <c r="E28" s="1392"/>
      <c r="F28" s="1392"/>
      <c r="G28" s="1392"/>
      <c r="H28" s="1392"/>
      <c r="I28" s="1393"/>
      <c r="J28" s="225"/>
      <c r="K28" s="225"/>
      <c r="L28" s="225"/>
      <c r="M28" s="225"/>
    </row>
    <row r="29" spans="1:13" ht="18" customHeight="1" x14ac:dyDescent="0.25">
      <c r="A29" s="884" t="s">
        <v>466</v>
      </c>
      <c r="B29" s="884"/>
      <c r="C29" s="884"/>
      <c r="D29" s="884"/>
      <c r="E29" s="884"/>
      <c r="F29" s="884"/>
      <c r="G29" s="884"/>
      <c r="H29" s="884"/>
      <c r="I29" s="884"/>
      <c r="J29" s="225"/>
      <c r="K29" s="225"/>
      <c r="L29" s="225"/>
      <c r="M29" s="225"/>
    </row>
    <row r="30" spans="1:13" ht="18" customHeight="1" x14ac:dyDescent="0.25">
      <c r="A30" s="224"/>
      <c r="B30" s="224"/>
      <c r="C30" s="224"/>
      <c r="D30" s="224"/>
      <c r="E30" s="224"/>
      <c r="F30" s="224"/>
      <c r="G30" s="224"/>
      <c r="H30" s="224"/>
      <c r="I30" s="224"/>
      <c r="J30" s="225"/>
      <c r="K30" s="225"/>
      <c r="L30" s="225"/>
      <c r="M30" s="225"/>
    </row>
    <row r="31" spans="1:13" ht="18" customHeight="1" thickBot="1" x14ac:dyDescent="0.3">
      <c r="A31" s="224"/>
      <c r="B31" s="224"/>
      <c r="C31" s="224"/>
      <c r="D31" s="224"/>
      <c r="E31" s="224"/>
      <c r="F31" s="224"/>
      <c r="G31" s="224"/>
      <c r="H31" s="224"/>
      <c r="I31" s="224"/>
      <c r="J31" s="225"/>
      <c r="K31" s="225"/>
      <c r="L31" s="225"/>
      <c r="M31" s="225"/>
    </row>
    <row r="32" spans="1:13" ht="20.100000000000001" customHeight="1" thickBot="1" x14ac:dyDescent="0.3">
      <c r="A32" s="1399" t="s">
        <v>438</v>
      </c>
      <c r="B32" s="1400"/>
      <c r="C32" s="1400"/>
      <c r="D32" s="1400"/>
      <c r="E32" s="1400"/>
      <c r="F32" s="1400"/>
      <c r="G32" s="1400"/>
      <c r="H32" s="1400"/>
      <c r="I32" s="1401"/>
      <c r="J32" s="225"/>
      <c r="K32" s="225"/>
      <c r="L32" s="225"/>
      <c r="M32" s="225"/>
    </row>
    <row r="33" spans="1:13" ht="18" customHeight="1" thickBot="1" x14ac:dyDescent="0.3">
      <c r="A33" s="1402" t="s">
        <v>451</v>
      </c>
      <c r="B33" s="1403"/>
      <c r="C33" s="1403"/>
      <c r="D33" s="1403"/>
      <c r="E33" s="1403"/>
      <c r="F33" s="1403"/>
      <c r="G33" s="1403"/>
      <c r="H33" s="1403"/>
      <c r="I33" s="1404"/>
      <c r="J33" s="225"/>
      <c r="K33" s="225"/>
      <c r="L33" s="225"/>
      <c r="M33" s="225"/>
    </row>
    <row r="34" spans="1:13" ht="18" customHeight="1" x14ac:dyDescent="0.25">
      <c r="A34" s="399"/>
      <c r="B34" s="400" t="s">
        <v>439</v>
      </c>
      <c r="C34" s="1405" t="s">
        <v>495</v>
      </c>
      <c r="D34" s="1405"/>
      <c r="E34" s="1405"/>
      <c r="F34" s="1405"/>
      <c r="G34" s="1405"/>
      <c r="H34" s="1405"/>
      <c r="I34" s="1406"/>
      <c r="J34" s="225"/>
      <c r="K34" s="225"/>
      <c r="L34" s="225"/>
      <c r="M34" s="225"/>
    </row>
    <row r="35" spans="1:13" ht="18" customHeight="1" thickBot="1" x14ac:dyDescent="0.3">
      <c r="A35" s="401"/>
      <c r="B35" s="1311" t="s">
        <v>496</v>
      </c>
      <c r="C35" s="1312"/>
      <c r="D35" s="1312"/>
      <c r="E35" s="1312"/>
      <c r="F35" s="1312"/>
      <c r="G35" s="1312"/>
      <c r="H35" s="1312"/>
      <c r="I35" s="1313"/>
      <c r="J35" s="225"/>
      <c r="K35" s="225"/>
      <c r="L35" s="225"/>
      <c r="M35" s="225"/>
    </row>
    <row r="36" spans="1:13" ht="18" customHeight="1" thickBot="1" x14ac:dyDescent="0.3">
      <c r="A36" s="401"/>
      <c r="B36" s="1416" t="s">
        <v>441</v>
      </c>
      <c r="C36" s="1417"/>
      <c r="D36" s="1417"/>
      <c r="E36" s="1417"/>
      <c r="F36" s="1417"/>
      <c r="G36" s="1417"/>
      <c r="H36" s="1417"/>
      <c r="I36" s="1418"/>
      <c r="J36" s="225"/>
      <c r="K36" s="225"/>
      <c r="L36" s="225"/>
      <c r="M36" s="225"/>
    </row>
    <row r="37" spans="1:13" ht="18" customHeight="1" x14ac:dyDescent="0.25">
      <c r="A37" s="401"/>
      <c r="B37" s="1407" t="s">
        <v>449</v>
      </c>
      <c r="C37" s="1408"/>
      <c r="D37" s="1408"/>
      <c r="E37" s="1408"/>
      <c r="F37" s="1408"/>
      <c r="G37" s="1408"/>
      <c r="H37" s="1408"/>
      <c r="I37" s="1409"/>
      <c r="J37" s="225"/>
      <c r="K37" s="225"/>
      <c r="L37" s="225"/>
      <c r="M37" s="225"/>
    </row>
    <row r="38" spans="1:13" ht="18" customHeight="1" x14ac:dyDescent="0.25">
      <c r="A38" s="401"/>
      <c r="B38" s="1410"/>
      <c r="C38" s="1411"/>
      <c r="D38" s="1411"/>
      <c r="E38" s="1411"/>
      <c r="F38" s="1411"/>
      <c r="G38" s="1411"/>
      <c r="H38" s="1411"/>
      <c r="I38" s="1412"/>
      <c r="J38" s="225"/>
      <c r="K38" s="225"/>
      <c r="L38" s="225"/>
      <c r="M38" s="225"/>
    </row>
    <row r="39" spans="1:13" ht="18" customHeight="1" x14ac:dyDescent="0.25">
      <c r="A39" s="401"/>
      <c r="B39" s="1419" t="s">
        <v>465</v>
      </c>
      <c r="C39" s="1420"/>
      <c r="D39" s="1420"/>
      <c r="E39" s="1420"/>
      <c r="F39" s="1420"/>
      <c r="G39" s="1420"/>
      <c r="H39" s="1420"/>
      <c r="I39" s="1421"/>
      <c r="J39" s="225"/>
      <c r="K39" s="225"/>
      <c r="L39" s="225"/>
      <c r="M39" s="225"/>
    </row>
    <row r="40" spans="1:13" ht="18" customHeight="1" thickBot="1" x14ac:dyDescent="0.3">
      <c r="A40" s="401"/>
      <c r="B40" s="1413" t="s">
        <v>440</v>
      </c>
      <c r="C40" s="1414"/>
      <c r="D40" s="1414"/>
      <c r="E40" s="1414"/>
      <c r="F40" s="1414"/>
      <c r="G40" s="1414"/>
      <c r="H40" s="1414"/>
      <c r="I40" s="1415"/>
      <c r="J40" s="225"/>
      <c r="K40" s="225"/>
      <c r="L40" s="225"/>
      <c r="M40" s="225"/>
    </row>
    <row r="41" spans="1:13" ht="18" customHeight="1" thickBot="1" x14ac:dyDescent="0.3">
      <c r="A41" s="401"/>
      <c r="B41" s="1427" t="s">
        <v>442</v>
      </c>
      <c r="C41" s="1428"/>
      <c r="D41" s="1428"/>
      <c r="E41" s="1428"/>
      <c r="F41" s="1428"/>
      <c r="G41" s="1428"/>
      <c r="H41" s="1428"/>
      <c r="I41" s="1429"/>
      <c r="J41" s="225"/>
      <c r="K41" s="225"/>
      <c r="L41" s="225"/>
      <c r="M41" s="225"/>
    </row>
    <row r="42" spans="1:13" ht="18" customHeight="1" x14ac:dyDescent="0.25">
      <c r="A42" s="401"/>
      <c r="B42" s="1431" t="s">
        <v>79</v>
      </c>
      <c r="C42" s="1430" t="s">
        <v>444</v>
      </c>
      <c r="D42" s="1430"/>
      <c r="E42" s="1408" t="s">
        <v>497</v>
      </c>
      <c r="F42" s="1408"/>
      <c r="G42" s="1408"/>
      <c r="H42" s="1408"/>
      <c r="I42" s="1409"/>
      <c r="J42" s="225"/>
      <c r="K42" s="225"/>
      <c r="L42" s="225"/>
      <c r="M42" s="225"/>
    </row>
    <row r="43" spans="1:13" ht="18" customHeight="1" x14ac:dyDescent="0.25">
      <c r="A43" s="401"/>
      <c r="B43" s="1422"/>
      <c r="C43" s="1373"/>
      <c r="D43" s="1373"/>
      <c r="E43" s="1411"/>
      <c r="F43" s="1411"/>
      <c r="G43" s="1411"/>
      <c r="H43" s="1411"/>
      <c r="I43" s="1412"/>
      <c r="J43" s="225"/>
      <c r="K43" s="225"/>
      <c r="L43" s="225"/>
      <c r="M43" s="225"/>
    </row>
    <row r="44" spans="1:13" ht="18" customHeight="1" x14ac:dyDescent="0.25">
      <c r="A44" s="401"/>
      <c r="B44" s="1422"/>
      <c r="C44" s="1373"/>
      <c r="D44" s="1373"/>
      <c r="E44" s="1411"/>
      <c r="F44" s="1411"/>
      <c r="G44" s="1411"/>
      <c r="H44" s="1411"/>
      <c r="I44" s="1412"/>
      <c r="J44" s="225"/>
      <c r="K44" s="225"/>
      <c r="L44" s="225"/>
      <c r="M44" s="225"/>
    </row>
    <row r="45" spans="1:13" ht="18" customHeight="1" x14ac:dyDescent="0.25">
      <c r="A45" s="401"/>
      <c r="B45" s="1422" t="s">
        <v>80</v>
      </c>
      <c r="C45" s="1373" t="s">
        <v>445</v>
      </c>
      <c r="D45" s="1373"/>
      <c r="E45" s="1371" t="s">
        <v>498</v>
      </c>
      <c r="F45" s="1371"/>
      <c r="G45" s="1371"/>
      <c r="H45" s="1371"/>
      <c r="I45" s="1372"/>
      <c r="J45" s="225"/>
      <c r="K45" s="225"/>
      <c r="L45" s="225"/>
      <c r="M45" s="225"/>
    </row>
    <row r="46" spans="1:13" ht="18" customHeight="1" x14ac:dyDescent="0.25">
      <c r="A46" s="401"/>
      <c r="B46" s="1422"/>
      <c r="C46" s="1373"/>
      <c r="D46" s="1373"/>
      <c r="E46" s="1371"/>
      <c r="F46" s="1371"/>
      <c r="G46" s="1371"/>
      <c r="H46" s="1371"/>
      <c r="I46" s="1372"/>
      <c r="J46" s="225"/>
      <c r="K46" s="225"/>
      <c r="L46" s="225"/>
      <c r="M46" s="225"/>
    </row>
    <row r="47" spans="1:13" ht="18" customHeight="1" x14ac:dyDescent="0.25">
      <c r="A47" s="401"/>
      <c r="B47" s="1422"/>
      <c r="C47" s="1373"/>
      <c r="D47" s="1373"/>
      <c r="E47" s="1371"/>
      <c r="F47" s="1371"/>
      <c r="G47" s="1371"/>
      <c r="H47" s="1371"/>
      <c r="I47" s="1372"/>
      <c r="J47" s="225"/>
      <c r="K47" s="225"/>
      <c r="L47" s="225"/>
      <c r="M47" s="225"/>
    </row>
    <row r="48" spans="1:13" ht="18" customHeight="1" x14ac:dyDescent="0.25">
      <c r="A48" s="402" t="s">
        <v>450</v>
      </c>
      <c r="B48" s="1422" t="s">
        <v>81</v>
      </c>
      <c r="C48" s="1374" t="s">
        <v>446</v>
      </c>
      <c r="D48" s="1374"/>
      <c r="E48" s="1371" t="s">
        <v>499</v>
      </c>
      <c r="F48" s="1371"/>
      <c r="G48" s="1371"/>
      <c r="H48" s="1371"/>
      <c r="I48" s="1372"/>
      <c r="J48" s="225"/>
      <c r="K48" s="225"/>
      <c r="L48" s="225"/>
      <c r="M48" s="225"/>
    </row>
    <row r="49" spans="1:13" ht="18" customHeight="1" x14ac:dyDescent="0.25">
      <c r="A49" s="401"/>
      <c r="B49" s="1422"/>
      <c r="C49" s="1374"/>
      <c r="D49" s="1374"/>
      <c r="E49" s="1371"/>
      <c r="F49" s="1371"/>
      <c r="G49" s="1371"/>
      <c r="H49" s="1371"/>
      <c r="I49" s="1372"/>
      <c r="J49" s="225"/>
      <c r="K49" s="225"/>
      <c r="L49" s="225"/>
      <c r="M49" s="225"/>
    </row>
    <row r="50" spans="1:13" ht="18" customHeight="1" x14ac:dyDescent="0.25">
      <c r="A50" s="401"/>
      <c r="B50" s="1422"/>
      <c r="C50" s="1441" t="s">
        <v>447</v>
      </c>
      <c r="D50" s="1441"/>
      <c r="E50" s="1371"/>
      <c r="F50" s="1371"/>
      <c r="G50" s="1371"/>
      <c r="H50" s="1371"/>
      <c r="I50" s="1372"/>
      <c r="J50" s="225"/>
      <c r="K50" s="225"/>
      <c r="L50" s="225"/>
      <c r="M50" s="225"/>
    </row>
    <row r="51" spans="1:13" s="404" customFormat="1" ht="18" customHeight="1" x14ac:dyDescent="0.25">
      <c r="A51" s="401"/>
      <c r="B51" s="1422"/>
      <c r="C51" s="1441"/>
      <c r="D51" s="1441"/>
      <c r="E51" s="1371"/>
      <c r="F51" s="1371"/>
      <c r="G51" s="1371"/>
      <c r="H51" s="1371"/>
      <c r="I51" s="1372"/>
      <c r="J51" s="403"/>
      <c r="K51" s="403"/>
      <c r="L51" s="403"/>
      <c r="M51" s="403"/>
    </row>
    <row r="52" spans="1:13" ht="18" customHeight="1" x14ac:dyDescent="0.25">
      <c r="A52" s="401"/>
      <c r="B52" s="1422"/>
      <c r="C52" s="1441"/>
      <c r="D52" s="1441"/>
      <c r="E52" s="1371"/>
      <c r="F52" s="1371"/>
      <c r="G52" s="1371"/>
      <c r="H52" s="1371"/>
      <c r="I52" s="1372"/>
      <c r="J52" s="225"/>
      <c r="K52" s="225"/>
      <c r="L52" s="225"/>
      <c r="M52" s="225"/>
    </row>
    <row r="53" spans="1:13" ht="18" customHeight="1" x14ac:dyDescent="0.25">
      <c r="A53" s="401"/>
      <c r="B53" s="1422"/>
      <c r="C53" s="1441" t="s">
        <v>448</v>
      </c>
      <c r="D53" s="1441"/>
      <c r="E53" s="1371" t="s">
        <v>443</v>
      </c>
      <c r="F53" s="1371"/>
      <c r="G53" s="1371"/>
      <c r="H53" s="1371"/>
      <c r="I53" s="1372"/>
      <c r="J53" s="225"/>
      <c r="K53" s="225"/>
      <c r="L53" s="225"/>
      <c r="M53" s="225"/>
    </row>
    <row r="54" spans="1:13" ht="18" customHeight="1" x14ac:dyDescent="0.25">
      <c r="A54" s="401"/>
      <c r="B54" s="1422"/>
      <c r="C54" s="1441"/>
      <c r="D54" s="1441"/>
      <c r="E54" s="1371"/>
      <c r="F54" s="1371"/>
      <c r="G54" s="1371"/>
      <c r="H54" s="1371"/>
      <c r="I54" s="1372"/>
      <c r="J54" s="225"/>
      <c r="K54" s="225"/>
      <c r="L54" s="225"/>
      <c r="M54" s="225"/>
    </row>
    <row r="55" spans="1:13" ht="18" customHeight="1" x14ac:dyDescent="0.25">
      <c r="A55" s="401"/>
      <c r="B55" s="1422"/>
      <c r="C55" s="1442" t="s">
        <v>340</v>
      </c>
      <c r="D55" s="1442"/>
      <c r="E55" s="1371" t="s">
        <v>500</v>
      </c>
      <c r="F55" s="1371"/>
      <c r="G55" s="1371"/>
      <c r="H55" s="1371"/>
      <c r="I55" s="1372"/>
      <c r="J55" s="225"/>
      <c r="K55" s="225"/>
      <c r="L55" s="225"/>
      <c r="M55" s="225"/>
    </row>
    <row r="56" spans="1:13" ht="18" customHeight="1" x14ac:dyDescent="0.25">
      <c r="A56" s="401"/>
      <c r="B56" s="1422"/>
      <c r="C56" s="1442"/>
      <c r="D56" s="1442"/>
      <c r="E56" s="1371"/>
      <c r="F56" s="1371"/>
      <c r="G56" s="1371"/>
      <c r="H56" s="1371"/>
      <c r="I56" s="1372"/>
      <c r="J56" s="225"/>
      <c r="K56" s="225"/>
      <c r="L56" s="225"/>
      <c r="M56" s="225"/>
    </row>
    <row r="57" spans="1:13" ht="18" customHeight="1" x14ac:dyDescent="0.25">
      <c r="A57" s="401"/>
      <c r="B57" s="1422"/>
      <c r="C57" s="1442"/>
      <c r="D57" s="1442"/>
      <c r="E57" s="1371"/>
      <c r="F57" s="1371"/>
      <c r="G57" s="1371"/>
      <c r="H57" s="1371"/>
      <c r="I57" s="1372"/>
      <c r="J57" s="225"/>
      <c r="K57" s="225"/>
      <c r="L57" s="225"/>
      <c r="M57" s="225"/>
    </row>
    <row r="58" spans="1:13" ht="18" customHeight="1" x14ac:dyDescent="0.25">
      <c r="A58" s="401"/>
      <c r="B58" s="1422"/>
      <c r="C58" s="1442" t="s">
        <v>341</v>
      </c>
      <c r="D58" s="1442"/>
      <c r="E58" s="1371" t="s">
        <v>501</v>
      </c>
      <c r="F58" s="1371"/>
      <c r="G58" s="1371"/>
      <c r="H58" s="1371"/>
      <c r="I58" s="1372"/>
      <c r="J58" s="225"/>
      <c r="K58" s="225"/>
      <c r="L58" s="225"/>
      <c r="M58" s="225"/>
    </row>
    <row r="59" spans="1:13" ht="18" customHeight="1" x14ac:dyDescent="0.25">
      <c r="A59" s="401"/>
      <c r="B59" s="1422"/>
      <c r="C59" s="1442"/>
      <c r="D59" s="1442"/>
      <c r="E59" s="1371"/>
      <c r="F59" s="1371"/>
      <c r="G59" s="1371"/>
      <c r="H59" s="1371"/>
      <c r="I59" s="1372"/>
      <c r="J59" s="225"/>
      <c r="K59" s="225"/>
      <c r="L59" s="225"/>
      <c r="M59" s="225"/>
    </row>
    <row r="60" spans="1:13" ht="18" customHeight="1" thickBot="1" x14ac:dyDescent="0.3">
      <c r="A60" s="401"/>
      <c r="B60" s="1423"/>
      <c r="C60" s="1312"/>
      <c r="D60" s="1312"/>
      <c r="E60" s="1443"/>
      <c r="F60" s="1443"/>
      <c r="G60" s="1443"/>
      <c r="H60" s="1443"/>
      <c r="I60" s="1444"/>
      <c r="J60" s="225"/>
      <c r="K60" s="225"/>
      <c r="L60" s="225"/>
      <c r="M60" s="225"/>
    </row>
    <row r="61" spans="1:13" ht="18" customHeight="1" thickBot="1" x14ac:dyDescent="0.3">
      <c r="A61" s="405"/>
      <c r="B61" s="1424"/>
      <c r="C61" s="1425"/>
      <c r="D61" s="1425"/>
      <c r="E61" s="1425"/>
      <c r="F61" s="1425"/>
      <c r="G61" s="1425"/>
      <c r="H61" s="1425"/>
      <c r="I61" s="1426"/>
      <c r="J61" s="225"/>
      <c r="K61" s="225"/>
      <c r="L61" s="225"/>
      <c r="M61" s="225"/>
    </row>
    <row r="62" spans="1:13" ht="18" customHeight="1" x14ac:dyDescent="0.25">
      <c r="A62" s="884" t="s">
        <v>466</v>
      </c>
      <c r="B62" s="884"/>
      <c r="C62" s="884"/>
      <c r="D62" s="884"/>
      <c r="E62" s="884"/>
      <c r="F62" s="884"/>
      <c r="G62" s="884"/>
      <c r="H62" s="884"/>
      <c r="I62" s="884"/>
      <c r="J62" s="225"/>
      <c r="K62" s="225"/>
      <c r="L62" s="225"/>
      <c r="M62" s="225"/>
    </row>
    <row r="63" spans="1:13" ht="18" customHeight="1" thickBot="1" x14ac:dyDescent="0.3">
      <c r="A63" s="224"/>
      <c r="B63" s="224"/>
      <c r="C63" s="224"/>
      <c r="D63" s="224"/>
      <c r="E63" s="224"/>
      <c r="F63" s="224"/>
      <c r="G63" s="224"/>
      <c r="H63" s="224"/>
      <c r="I63" s="224"/>
      <c r="J63" s="225"/>
      <c r="K63" s="225"/>
      <c r="L63" s="225"/>
      <c r="M63" s="225"/>
    </row>
    <row r="64" spans="1:13" ht="20.100000000000001" customHeight="1" thickBot="1" x14ac:dyDescent="0.3">
      <c r="A64" s="1445" t="s">
        <v>452</v>
      </c>
      <c r="B64" s="1446"/>
      <c r="C64" s="1446"/>
      <c r="D64" s="1446"/>
      <c r="E64" s="1446"/>
      <c r="F64" s="1446"/>
      <c r="G64" s="1446"/>
      <c r="H64" s="1446"/>
      <c r="I64" s="1447"/>
      <c r="J64" s="225"/>
      <c r="K64" s="225"/>
      <c r="L64" s="225"/>
      <c r="M64" s="225"/>
    </row>
    <row r="65" spans="1:13" ht="18" customHeight="1" thickBot="1" x14ac:dyDescent="0.3">
      <c r="A65" s="1448" t="s">
        <v>453</v>
      </c>
      <c r="B65" s="1449"/>
      <c r="C65" s="1449"/>
      <c r="D65" s="1449"/>
      <c r="E65" s="1449"/>
      <c r="F65" s="1449"/>
      <c r="G65" s="1449"/>
      <c r="H65" s="1449"/>
      <c r="I65" s="1450"/>
      <c r="J65" s="225"/>
      <c r="K65" s="225"/>
      <c r="L65" s="225"/>
      <c r="M65" s="225"/>
    </row>
    <row r="66" spans="1:13" ht="18" customHeight="1" x14ac:dyDescent="0.25">
      <c r="A66" s="884" t="s">
        <v>466</v>
      </c>
      <c r="B66" s="884"/>
      <c r="C66" s="884"/>
      <c r="D66" s="884"/>
      <c r="E66" s="884"/>
      <c r="F66" s="884"/>
      <c r="G66" s="884"/>
      <c r="H66" s="884"/>
      <c r="I66" s="884"/>
      <c r="J66" s="225"/>
      <c r="K66" s="225"/>
      <c r="L66" s="225"/>
      <c r="M66" s="225"/>
    </row>
    <row r="67" spans="1:13" ht="18" customHeight="1" thickBot="1" x14ac:dyDescent="0.3">
      <c r="A67" s="224"/>
      <c r="B67" s="224"/>
      <c r="C67" s="224"/>
      <c r="D67" s="224"/>
      <c r="E67" s="224"/>
      <c r="F67" s="224"/>
      <c r="G67" s="224"/>
      <c r="H67" s="224"/>
      <c r="I67" s="224"/>
      <c r="J67" s="225"/>
      <c r="K67" s="225"/>
      <c r="L67" s="225"/>
      <c r="M67" s="225"/>
    </row>
    <row r="68" spans="1:13" ht="20.100000000000001" customHeight="1" thickBot="1" x14ac:dyDescent="0.3">
      <c r="A68" s="1445" t="s">
        <v>315</v>
      </c>
      <c r="B68" s="1446"/>
      <c r="C68" s="1446"/>
      <c r="D68" s="1446"/>
      <c r="E68" s="1446"/>
      <c r="F68" s="1446"/>
      <c r="G68" s="1446"/>
      <c r="H68" s="1446"/>
      <c r="I68" s="1447"/>
      <c r="J68" s="225"/>
      <c r="K68" s="225"/>
      <c r="L68" s="225"/>
      <c r="M68" s="225"/>
    </row>
    <row r="69" spans="1:13" ht="18" customHeight="1" x14ac:dyDescent="0.25">
      <c r="A69" s="1140" t="s">
        <v>454</v>
      </c>
      <c r="B69" s="1087"/>
      <c r="C69" s="1087"/>
      <c r="D69" s="1087"/>
      <c r="E69" s="1087"/>
      <c r="F69" s="1087"/>
      <c r="G69" s="1087"/>
      <c r="H69" s="1087"/>
      <c r="I69" s="1088"/>
      <c r="J69" s="225"/>
      <c r="K69" s="225"/>
      <c r="L69" s="225"/>
      <c r="M69" s="225"/>
    </row>
    <row r="70" spans="1:13" ht="18" customHeight="1" thickBot="1" x14ac:dyDescent="0.3">
      <c r="A70" s="1398"/>
      <c r="B70" s="1215"/>
      <c r="C70" s="1215"/>
      <c r="D70" s="1215"/>
      <c r="E70" s="1215"/>
      <c r="F70" s="1215"/>
      <c r="G70" s="1215"/>
      <c r="H70" s="1215"/>
      <c r="I70" s="1216"/>
      <c r="J70" s="225"/>
      <c r="K70" s="225"/>
      <c r="L70" s="225"/>
      <c r="M70" s="225"/>
    </row>
    <row r="71" spans="1:13" ht="18" customHeight="1" x14ac:dyDescent="0.25">
      <c r="A71" s="884" t="s">
        <v>466</v>
      </c>
      <c r="B71" s="884"/>
      <c r="C71" s="884"/>
      <c r="D71" s="884"/>
      <c r="E71" s="884"/>
      <c r="F71" s="884"/>
      <c r="G71" s="884"/>
      <c r="H71" s="884"/>
      <c r="I71" s="884"/>
      <c r="J71" s="225"/>
      <c r="K71" s="225"/>
      <c r="L71" s="225"/>
      <c r="M71" s="225"/>
    </row>
    <row r="72" spans="1:13" ht="18" customHeight="1" thickBot="1" x14ac:dyDescent="0.3">
      <c r="A72" s="224"/>
      <c r="B72" s="224"/>
      <c r="C72" s="224"/>
      <c r="D72" s="224"/>
      <c r="E72" s="224"/>
      <c r="F72" s="224"/>
      <c r="G72" s="224"/>
      <c r="H72" s="224"/>
      <c r="I72" s="224"/>
      <c r="J72" s="225"/>
      <c r="K72" s="225"/>
      <c r="L72" s="225"/>
      <c r="M72" s="225"/>
    </row>
    <row r="73" spans="1:13" ht="20.100000000000001" customHeight="1" thickBot="1" x14ac:dyDescent="0.3">
      <c r="A73" s="1445" t="s">
        <v>455</v>
      </c>
      <c r="B73" s="1446"/>
      <c r="C73" s="1446"/>
      <c r="D73" s="1446"/>
      <c r="E73" s="1446"/>
      <c r="F73" s="1446"/>
      <c r="G73" s="1446"/>
      <c r="H73" s="1446"/>
      <c r="I73" s="1447"/>
      <c r="J73" s="225"/>
      <c r="K73" s="225"/>
      <c r="L73" s="225"/>
      <c r="M73" s="225"/>
    </row>
    <row r="74" spans="1:13" ht="18" customHeight="1" x14ac:dyDescent="0.25">
      <c r="A74" s="406">
        <v>-1</v>
      </c>
      <c r="B74" s="1254" t="s">
        <v>456</v>
      </c>
      <c r="C74" s="1102"/>
      <c r="D74" s="1102"/>
      <c r="E74" s="1102"/>
      <c r="F74" s="1102"/>
      <c r="G74" s="1102"/>
      <c r="H74" s="1102"/>
      <c r="I74" s="1103"/>
      <c r="J74" s="225"/>
      <c r="K74" s="225"/>
      <c r="L74" s="225"/>
      <c r="M74" s="225"/>
    </row>
    <row r="75" spans="1:13" ht="18" customHeight="1" x14ac:dyDescent="0.25">
      <c r="A75" s="1395">
        <v>-2</v>
      </c>
      <c r="B75" s="1083" t="s">
        <v>457</v>
      </c>
      <c r="C75" s="1139"/>
      <c r="D75" s="321" t="s">
        <v>79</v>
      </c>
      <c r="E75" s="960" t="s">
        <v>458</v>
      </c>
      <c r="F75" s="961"/>
      <c r="G75" s="961"/>
      <c r="H75" s="961"/>
      <c r="I75" s="962"/>
      <c r="J75" s="225"/>
      <c r="K75" s="225"/>
      <c r="L75" s="225"/>
      <c r="M75" s="225"/>
    </row>
    <row r="76" spans="1:13" ht="18" customHeight="1" x14ac:dyDescent="0.25">
      <c r="A76" s="1396"/>
      <c r="B76" s="1086"/>
      <c r="C76" s="1141"/>
      <c r="D76" s="321" t="s">
        <v>80</v>
      </c>
      <c r="E76" s="1451" t="s">
        <v>459</v>
      </c>
      <c r="F76" s="1452"/>
      <c r="G76" s="1452"/>
      <c r="H76" s="1452"/>
      <c r="I76" s="1453"/>
      <c r="J76" s="225"/>
      <c r="K76" s="225"/>
      <c r="L76" s="225"/>
      <c r="M76" s="225"/>
    </row>
    <row r="77" spans="1:13" ht="18" customHeight="1" x14ac:dyDescent="0.25">
      <c r="A77" s="1397"/>
      <c r="B77" s="1092"/>
      <c r="C77" s="1143"/>
      <c r="D77" s="321" t="s">
        <v>81</v>
      </c>
      <c r="E77" s="960" t="s">
        <v>460</v>
      </c>
      <c r="F77" s="961"/>
      <c r="G77" s="961"/>
      <c r="H77" s="961"/>
      <c r="I77" s="962"/>
      <c r="J77" s="225"/>
      <c r="K77" s="225"/>
      <c r="L77" s="225"/>
      <c r="M77" s="225"/>
    </row>
    <row r="78" spans="1:13" ht="18" customHeight="1" thickBot="1" x14ac:dyDescent="0.3">
      <c r="A78" s="325">
        <v>-3</v>
      </c>
      <c r="B78" s="1394" t="s">
        <v>461</v>
      </c>
      <c r="C78" s="1260"/>
      <c r="D78" s="1260"/>
      <c r="E78" s="1260"/>
      <c r="F78" s="1260"/>
      <c r="G78" s="1260"/>
      <c r="H78" s="1260"/>
      <c r="I78" s="1261"/>
      <c r="J78" s="225"/>
      <c r="K78" s="225"/>
      <c r="L78" s="225"/>
      <c r="M78" s="225"/>
    </row>
    <row r="79" spans="1:13" ht="18" customHeight="1" x14ac:dyDescent="0.25">
      <c r="A79" s="884" t="s">
        <v>466</v>
      </c>
      <c r="B79" s="884"/>
      <c r="C79" s="884"/>
      <c r="D79" s="884"/>
      <c r="E79" s="884"/>
      <c r="F79" s="884"/>
      <c r="G79" s="884"/>
      <c r="H79" s="884"/>
      <c r="I79" s="884"/>
      <c r="J79" s="225"/>
      <c r="K79" s="225"/>
      <c r="L79" s="225"/>
      <c r="M79" s="225"/>
    </row>
    <row r="80" spans="1:13" ht="18" customHeight="1" thickBot="1" x14ac:dyDescent="0.3">
      <c r="A80" s="224"/>
      <c r="B80" s="224"/>
      <c r="C80" s="224"/>
      <c r="D80" s="224"/>
      <c r="E80" s="224"/>
      <c r="F80" s="224"/>
      <c r="G80" s="224"/>
      <c r="H80" s="224"/>
      <c r="I80" s="224"/>
      <c r="J80" s="225"/>
      <c r="K80" s="225"/>
      <c r="L80" s="225"/>
      <c r="M80" s="225"/>
    </row>
    <row r="81" spans="1:13" ht="20.100000000000001" customHeight="1" thickBot="1" x14ac:dyDescent="0.3">
      <c r="A81" s="1445" t="s">
        <v>462</v>
      </c>
      <c r="B81" s="1446"/>
      <c r="C81" s="1446"/>
      <c r="D81" s="1446"/>
      <c r="E81" s="1446"/>
      <c r="F81" s="1446"/>
      <c r="G81" s="1446"/>
      <c r="H81" s="1446"/>
      <c r="I81" s="1447"/>
      <c r="J81" s="225"/>
      <c r="K81" s="225"/>
      <c r="L81" s="225"/>
      <c r="M81" s="225"/>
    </row>
    <row r="82" spans="1:13" ht="18" customHeight="1" x14ac:dyDescent="0.25">
      <c r="A82" s="1263" t="s">
        <v>463</v>
      </c>
      <c r="B82" s="1191"/>
      <c r="C82" s="1191"/>
      <c r="D82" s="1191"/>
      <c r="E82" s="1191"/>
      <c r="F82" s="1191"/>
      <c r="G82" s="1191"/>
      <c r="H82" s="1191"/>
      <c r="I82" s="1192"/>
      <c r="J82" s="225"/>
      <c r="K82" s="225"/>
      <c r="L82" s="225"/>
      <c r="M82" s="225"/>
    </row>
    <row r="83" spans="1:13" ht="18" customHeight="1" x14ac:dyDescent="0.25">
      <c r="A83" s="1138" t="s">
        <v>464</v>
      </c>
      <c r="B83" s="1084"/>
      <c r="C83" s="1084"/>
      <c r="D83" s="1084"/>
      <c r="E83" s="1084"/>
      <c r="F83" s="1084"/>
      <c r="G83" s="1084"/>
      <c r="H83" s="1084"/>
      <c r="I83" s="1085"/>
      <c r="J83" s="225"/>
      <c r="K83" s="225"/>
      <c r="L83" s="225"/>
      <c r="M83" s="225"/>
    </row>
    <row r="84" spans="1:13" ht="18" customHeight="1" thickBot="1" x14ac:dyDescent="0.3">
      <c r="A84" s="1398"/>
      <c r="B84" s="1215"/>
      <c r="C84" s="1215"/>
      <c r="D84" s="1215"/>
      <c r="E84" s="1215"/>
      <c r="F84" s="1215"/>
      <c r="G84" s="1215"/>
      <c r="H84" s="1215"/>
      <c r="I84" s="1216"/>
      <c r="J84" s="225"/>
      <c r="K84" s="225"/>
      <c r="L84" s="225"/>
      <c r="M84" s="225"/>
    </row>
    <row r="85" spans="1:13" ht="18" customHeight="1" x14ac:dyDescent="0.25">
      <c r="A85" s="884" t="s">
        <v>466</v>
      </c>
      <c r="B85" s="884"/>
      <c r="C85" s="884"/>
      <c r="D85" s="884"/>
      <c r="E85" s="884"/>
      <c r="F85" s="884"/>
      <c r="G85" s="884"/>
      <c r="H85" s="884"/>
      <c r="I85" s="884"/>
      <c r="J85" s="225"/>
      <c r="K85" s="225"/>
      <c r="L85" s="225"/>
      <c r="M85" s="225"/>
    </row>
    <row r="86" spans="1:13" ht="18" hidden="1" customHeight="1" x14ac:dyDescent="0.25">
      <c r="A86" s="15"/>
      <c r="B86" s="15"/>
      <c r="C86" s="15"/>
      <c r="D86" s="15"/>
      <c r="E86" s="15"/>
      <c r="F86" s="15"/>
      <c r="G86" s="15"/>
      <c r="H86" s="15"/>
      <c r="I86" s="15"/>
      <c r="J86" s="225"/>
      <c r="K86" s="225"/>
      <c r="L86" s="225"/>
      <c r="M86" s="225"/>
    </row>
    <row r="87" spans="1:13" ht="18" hidden="1" customHeight="1" x14ac:dyDescent="0.25">
      <c r="A87" s="15"/>
      <c r="B87" s="15"/>
      <c r="C87" s="15"/>
      <c r="D87" s="15"/>
      <c r="E87" s="15"/>
      <c r="F87" s="15"/>
      <c r="G87" s="15"/>
      <c r="H87" s="15"/>
      <c r="I87" s="15"/>
      <c r="J87" s="225"/>
      <c r="K87" s="225"/>
      <c r="L87" s="225"/>
      <c r="M87" s="225"/>
    </row>
    <row r="88" spans="1:13" ht="18" hidden="1" customHeight="1" x14ac:dyDescent="0.25">
      <c r="A88" s="15"/>
      <c r="B88" s="15"/>
      <c r="C88" s="15"/>
      <c r="D88" s="15"/>
      <c r="E88" s="15"/>
      <c r="F88" s="15"/>
      <c r="G88" s="15"/>
      <c r="H88" s="15"/>
      <c r="I88" s="15"/>
      <c r="J88" s="225"/>
      <c r="K88" s="225"/>
      <c r="L88" s="225"/>
      <c r="M88" s="225"/>
    </row>
    <row r="89" spans="1:13" ht="18" hidden="1" customHeight="1" x14ac:dyDescent="0.25">
      <c r="A89" s="15"/>
      <c r="B89" s="15"/>
      <c r="C89" s="15"/>
      <c r="D89" s="15"/>
      <c r="E89" s="15"/>
      <c r="F89" s="15"/>
      <c r="G89" s="15"/>
      <c r="H89" s="15"/>
      <c r="I89" s="15"/>
      <c r="J89" s="225"/>
      <c r="K89" s="225"/>
      <c r="L89" s="225"/>
      <c r="M89" s="225"/>
    </row>
    <row r="90" spans="1:13" ht="18" hidden="1" customHeight="1" x14ac:dyDescent="0.25">
      <c r="A90" s="15"/>
      <c r="B90" s="15"/>
      <c r="C90" s="15"/>
      <c r="D90" s="15"/>
      <c r="E90" s="15"/>
      <c r="F90" s="15"/>
      <c r="G90" s="15"/>
      <c r="H90" s="15"/>
      <c r="I90" s="15"/>
      <c r="J90" s="225"/>
      <c r="K90" s="225"/>
      <c r="L90" s="225"/>
      <c r="M90" s="225"/>
    </row>
    <row r="91" spans="1:13" ht="18" hidden="1" customHeight="1" x14ac:dyDescent="0.25">
      <c r="A91" s="15"/>
      <c r="B91" s="15"/>
      <c r="C91" s="15"/>
      <c r="D91" s="15"/>
      <c r="E91" s="15"/>
      <c r="F91" s="15"/>
      <c r="G91" s="15"/>
      <c r="H91" s="15"/>
      <c r="I91" s="15"/>
      <c r="J91" s="225"/>
      <c r="K91" s="225"/>
      <c r="L91" s="225"/>
      <c r="M91" s="225"/>
    </row>
    <row r="92" spans="1:13" ht="18" hidden="1" customHeight="1" x14ac:dyDescent="0.25">
      <c r="A92" s="15"/>
      <c r="B92" s="15"/>
      <c r="C92" s="15"/>
      <c r="D92" s="15"/>
      <c r="E92" s="15"/>
      <c r="F92" s="15"/>
      <c r="G92" s="15"/>
      <c r="H92" s="15"/>
      <c r="I92" s="15"/>
      <c r="J92" s="225"/>
      <c r="K92" s="225"/>
      <c r="L92" s="225"/>
      <c r="M92" s="225"/>
    </row>
    <row r="93" spans="1:13" ht="18" hidden="1" customHeight="1" x14ac:dyDescent="0.25">
      <c r="A93" s="15"/>
      <c r="B93" s="15"/>
      <c r="C93" s="15"/>
      <c r="D93" s="15"/>
      <c r="E93" s="15"/>
      <c r="F93" s="15"/>
      <c r="G93" s="15"/>
      <c r="H93" s="15"/>
      <c r="I93" s="15"/>
      <c r="J93" s="225"/>
      <c r="K93" s="225"/>
      <c r="L93" s="225"/>
      <c r="M93" s="225"/>
    </row>
    <row r="94" spans="1:13" ht="18" hidden="1" customHeight="1" x14ac:dyDescent="0.25">
      <c r="A94" s="15"/>
      <c r="B94" s="15"/>
      <c r="C94" s="15"/>
      <c r="D94" s="15"/>
      <c r="E94" s="15"/>
      <c r="F94" s="15"/>
      <c r="G94" s="15"/>
      <c r="H94" s="15"/>
      <c r="I94" s="15"/>
      <c r="J94" s="225"/>
      <c r="K94" s="225"/>
      <c r="L94" s="225"/>
      <c r="M94" s="225"/>
    </row>
    <row r="95" spans="1:13" ht="18" hidden="1" customHeight="1" x14ac:dyDescent="0.25">
      <c r="A95" s="15"/>
      <c r="B95" s="15"/>
      <c r="C95" s="15"/>
      <c r="D95" s="15"/>
      <c r="E95" s="15"/>
      <c r="F95" s="15"/>
      <c r="G95" s="15"/>
      <c r="H95" s="15"/>
      <c r="I95" s="15"/>
      <c r="J95" s="225"/>
      <c r="K95" s="225"/>
      <c r="L95" s="225"/>
      <c r="M95" s="225"/>
    </row>
    <row r="96" spans="1:13" ht="18" hidden="1" customHeight="1" x14ac:dyDescent="0.25">
      <c r="A96" s="15"/>
      <c r="B96" s="15"/>
      <c r="C96" s="15"/>
      <c r="D96" s="15"/>
      <c r="E96" s="15"/>
      <c r="F96" s="15"/>
      <c r="G96" s="15"/>
      <c r="H96" s="15"/>
      <c r="I96" s="15"/>
      <c r="J96" s="225"/>
      <c r="K96" s="225"/>
      <c r="L96" s="225"/>
      <c r="M96" s="225"/>
    </row>
    <row r="97" spans="1:13" ht="18" hidden="1" customHeight="1" x14ac:dyDescent="0.25">
      <c r="A97" s="15"/>
      <c r="B97" s="15"/>
      <c r="C97" s="15"/>
      <c r="D97" s="15"/>
      <c r="E97" s="15"/>
      <c r="F97" s="15"/>
      <c r="G97" s="15"/>
      <c r="H97" s="15"/>
      <c r="I97" s="15"/>
      <c r="J97" s="225"/>
      <c r="K97" s="225"/>
      <c r="L97" s="225"/>
      <c r="M97" s="225"/>
    </row>
    <row r="98" spans="1:13" ht="18" hidden="1" customHeight="1" x14ac:dyDescent="0.25">
      <c r="A98" s="15"/>
      <c r="B98" s="15"/>
      <c r="C98" s="15"/>
      <c r="D98" s="15"/>
      <c r="E98" s="15"/>
      <c r="F98" s="15"/>
      <c r="G98" s="15"/>
      <c r="H98" s="15"/>
      <c r="I98" s="15"/>
      <c r="J98" s="225"/>
      <c r="K98" s="225"/>
      <c r="L98" s="225"/>
      <c r="M98" s="225"/>
    </row>
    <row r="99" spans="1:13" ht="18" hidden="1" customHeight="1" x14ac:dyDescent="0.25">
      <c r="A99" s="15"/>
      <c r="B99" s="15"/>
      <c r="C99" s="15"/>
      <c r="D99" s="15"/>
      <c r="E99" s="15"/>
      <c r="F99" s="15"/>
      <c r="G99" s="15"/>
      <c r="H99" s="15"/>
      <c r="I99" s="15"/>
      <c r="J99" s="225"/>
      <c r="K99" s="225"/>
      <c r="L99" s="225"/>
      <c r="M99" s="225"/>
    </row>
    <row r="100" spans="1:13" ht="18" hidden="1" customHeight="1" x14ac:dyDescent="0.25">
      <c r="A100" s="15"/>
      <c r="B100" s="15"/>
      <c r="C100" s="15"/>
      <c r="D100" s="15"/>
      <c r="E100" s="15"/>
      <c r="F100" s="15"/>
      <c r="G100" s="15"/>
      <c r="H100" s="15"/>
      <c r="I100" s="15"/>
      <c r="J100" s="225"/>
      <c r="K100" s="225"/>
      <c r="L100" s="225"/>
      <c r="M100" s="225"/>
    </row>
    <row r="101" spans="1:13" ht="18" hidden="1" customHeight="1" x14ac:dyDescent="0.25">
      <c r="A101" s="15"/>
      <c r="B101" s="15"/>
      <c r="C101" s="15"/>
      <c r="D101" s="15"/>
      <c r="E101" s="15"/>
      <c r="F101" s="15"/>
      <c r="G101" s="15"/>
      <c r="H101" s="15"/>
      <c r="I101" s="15"/>
      <c r="J101" s="225"/>
      <c r="K101" s="225"/>
      <c r="L101" s="225"/>
      <c r="M101" s="225"/>
    </row>
    <row r="102" spans="1:13" ht="18" hidden="1" customHeight="1" x14ac:dyDescent="0.25">
      <c r="A102" s="15"/>
      <c r="B102" s="15"/>
      <c r="C102" s="15"/>
      <c r="D102" s="15"/>
      <c r="E102" s="15"/>
      <c r="F102" s="15"/>
      <c r="G102" s="15"/>
      <c r="H102" s="15"/>
      <c r="I102" s="15"/>
      <c r="J102" s="225"/>
      <c r="K102" s="225"/>
      <c r="L102" s="225"/>
      <c r="M102" s="225"/>
    </row>
    <row r="103" spans="1:13" ht="18" customHeight="1" x14ac:dyDescent="0.25">
      <c r="A103" s="224"/>
      <c r="B103" s="224"/>
      <c r="C103" s="224"/>
      <c r="D103" s="224"/>
      <c r="E103" s="224"/>
      <c r="F103" s="224"/>
      <c r="G103" s="224"/>
      <c r="H103" s="224"/>
      <c r="I103" s="224"/>
      <c r="J103" s="225"/>
      <c r="K103" s="225"/>
      <c r="L103" s="225"/>
      <c r="M103" s="225"/>
    </row>
    <row r="104" spans="1:13" ht="18" customHeight="1" x14ac:dyDescent="0.25">
      <c r="A104" s="224"/>
      <c r="B104" s="224"/>
      <c r="C104" s="224"/>
      <c r="D104" s="224"/>
      <c r="E104" s="224"/>
      <c r="F104" s="224"/>
      <c r="G104" s="224"/>
      <c r="H104" s="224"/>
      <c r="I104" s="224"/>
      <c r="J104" s="225"/>
      <c r="K104" s="225"/>
      <c r="L104" s="225"/>
      <c r="M104" s="225"/>
    </row>
    <row r="105" spans="1:13" ht="18" customHeight="1" thickBot="1" x14ac:dyDescent="0.3">
      <c r="A105" s="224"/>
      <c r="B105" s="224"/>
      <c r="C105" s="224"/>
      <c r="D105" s="224"/>
      <c r="E105" s="224"/>
      <c r="F105" s="224"/>
      <c r="G105" s="224"/>
      <c r="H105" s="224"/>
      <c r="I105" s="224"/>
      <c r="J105" s="225"/>
      <c r="K105" s="225"/>
      <c r="L105" s="225"/>
      <c r="M105" s="225"/>
    </row>
    <row r="106" spans="1:13" s="38" customFormat="1" ht="24" customHeight="1" thickBot="1" x14ac:dyDescent="0.3">
      <c r="A106" s="985" t="s">
        <v>40</v>
      </c>
      <c r="B106" s="986"/>
      <c r="C106" s="986"/>
      <c r="D106" s="986"/>
      <c r="E106" s="986"/>
      <c r="F106" s="986"/>
      <c r="G106" s="986"/>
      <c r="H106" s="986"/>
      <c r="I106" s="987"/>
      <c r="J106" s="227"/>
      <c r="K106" s="227"/>
      <c r="L106" s="227"/>
      <c r="M106" s="227"/>
    </row>
    <row r="107" spans="1:13" s="39" customFormat="1" ht="20.100000000000001" customHeight="1" x14ac:dyDescent="0.25">
      <c r="A107" s="1270" t="s">
        <v>325</v>
      </c>
      <c r="B107" s="1271"/>
      <c r="C107" s="1271"/>
      <c r="D107" s="1270" t="s">
        <v>414</v>
      </c>
      <c r="E107" s="1271"/>
      <c r="F107" s="1272"/>
      <c r="G107" s="1271" t="s">
        <v>41</v>
      </c>
      <c r="H107" s="1271"/>
      <c r="I107" s="1272"/>
      <c r="J107" s="228"/>
      <c r="K107" s="228"/>
      <c r="L107" s="228"/>
      <c r="M107" s="228"/>
    </row>
    <row r="108" spans="1:13" ht="18" customHeight="1" x14ac:dyDescent="0.25">
      <c r="A108" s="1273" t="s">
        <v>415</v>
      </c>
      <c r="B108" s="955"/>
      <c r="C108" s="955"/>
      <c r="D108" s="1274" t="s">
        <v>60</v>
      </c>
      <c r="E108" s="961"/>
      <c r="F108" s="962"/>
      <c r="G108" s="961" t="s">
        <v>59</v>
      </c>
      <c r="H108" s="961"/>
      <c r="I108" s="962"/>
      <c r="J108" s="225"/>
      <c r="K108" s="225"/>
      <c r="L108" s="225"/>
      <c r="M108" s="225"/>
    </row>
    <row r="109" spans="1:13" ht="18" customHeight="1" x14ac:dyDescent="0.25">
      <c r="A109" s="909" t="s">
        <v>67</v>
      </c>
      <c r="B109" s="910"/>
      <c r="C109" s="910"/>
      <c r="D109" s="1070" t="s">
        <v>60</v>
      </c>
      <c r="E109" s="964"/>
      <c r="F109" s="965"/>
      <c r="G109" s="964" t="s">
        <v>59</v>
      </c>
      <c r="H109" s="964"/>
      <c r="I109" s="965"/>
      <c r="J109" s="225"/>
      <c r="K109" s="225"/>
      <c r="L109" s="225"/>
      <c r="M109" s="225"/>
    </row>
    <row r="110" spans="1:13" ht="18" customHeight="1" x14ac:dyDescent="0.25">
      <c r="A110" s="912"/>
      <c r="B110" s="913"/>
      <c r="C110" s="913"/>
      <c r="D110" s="1068"/>
      <c r="E110" s="1069"/>
      <c r="F110" s="1049"/>
      <c r="G110" s="1069"/>
      <c r="H110" s="1069"/>
      <c r="I110" s="1049"/>
      <c r="J110" s="225"/>
      <c r="K110" s="225"/>
      <c r="L110" s="225"/>
      <c r="M110" s="225"/>
    </row>
    <row r="111" spans="1:13" ht="18" customHeight="1" x14ac:dyDescent="0.25">
      <c r="A111" s="1275" t="s">
        <v>58</v>
      </c>
      <c r="B111" s="1276"/>
      <c r="C111" s="1276"/>
      <c r="D111" s="1279" t="s">
        <v>61</v>
      </c>
      <c r="E111" s="1013"/>
      <c r="F111" s="1280"/>
      <c r="G111" s="1283" t="s">
        <v>181</v>
      </c>
      <c r="H111" s="1283"/>
      <c r="I111" s="1284"/>
      <c r="J111" s="225"/>
      <c r="K111" s="225"/>
      <c r="L111" s="225"/>
      <c r="M111" s="225"/>
    </row>
    <row r="112" spans="1:13" ht="18" customHeight="1" x14ac:dyDescent="0.25">
      <c r="A112" s="1277"/>
      <c r="B112" s="1278"/>
      <c r="C112" s="1278"/>
      <c r="D112" s="1281"/>
      <c r="E112" s="1014"/>
      <c r="F112" s="1282"/>
      <c r="G112" s="1285" t="s">
        <v>62</v>
      </c>
      <c r="H112" s="1285"/>
      <c r="I112" s="32" t="s">
        <v>63</v>
      </c>
      <c r="J112" s="225"/>
      <c r="K112" s="225"/>
      <c r="L112" s="225"/>
      <c r="M112" s="225"/>
    </row>
    <row r="113" spans="1:13" ht="18" customHeight="1" x14ac:dyDescent="0.25">
      <c r="A113" s="1277"/>
      <c r="B113" s="1278"/>
      <c r="C113" s="1278"/>
      <c r="D113" s="1281"/>
      <c r="E113" s="1014"/>
      <c r="F113" s="1282"/>
      <c r="G113" s="958" t="s">
        <v>16</v>
      </c>
      <c r="H113" s="959"/>
      <c r="I113" s="33" t="s">
        <v>64</v>
      </c>
      <c r="J113" s="225"/>
      <c r="K113" s="225"/>
      <c r="L113" s="225"/>
      <c r="M113" s="225"/>
    </row>
    <row r="114" spans="1:13" ht="18" customHeight="1" thickBot="1" x14ac:dyDescent="0.3">
      <c r="A114" s="1255" t="s">
        <v>417</v>
      </c>
      <c r="B114" s="1256"/>
      <c r="C114" s="1256"/>
      <c r="D114" s="1257" t="s">
        <v>61</v>
      </c>
      <c r="E114" s="1258"/>
      <c r="F114" s="1259"/>
      <c r="G114" s="1260" t="s">
        <v>416</v>
      </c>
      <c r="H114" s="1260"/>
      <c r="I114" s="1261"/>
      <c r="J114" s="225"/>
      <c r="K114" s="225"/>
      <c r="L114" s="225"/>
      <c r="M114" s="225"/>
    </row>
    <row r="115" spans="1:13" ht="18" customHeight="1" x14ac:dyDescent="0.25">
      <c r="A115" s="1263"/>
      <c r="B115" s="1191"/>
      <c r="C115" s="1191"/>
      <c r="D115" s="1191"/>
      <c r="E115" s="1191"/>
      <c r="F115" s="1191"/>
      <c r="G115" s="1191"/>
      <c r="H115" s="1191"/>
      <c r="I115" s="1192"/>
      <c r="J115" s="225"/>
      <c r="K115" s="225"/>
      <c r="L115" s="225"/>
      <c r="M115" s="225"/>
    </row>
    <row r="116" spans="1:13" ht="18" customHeight="1" x14ac:dyDescent="0.25">
      <c r="A116" s="31">
        <v>1</v>
      </c>
      <c r="B116" s="1233" t="s">
        <v>65</v>
      </c>
      <c r="C116" s="1234"/>
      <c r="D116" s="1234"/>
      <c r="E116" s="1234"/>
      <c r="F116" s="1234"/>
      <c r="G116" s="1234"/>
      <c r="H116" s="1234"/>
      <c r="I116" s="1235"/>
      <c r="J116" s="225"/>
      <c r="K116" s="225"/>
      <c r="L116" s="225"/>
      <c r="M116" s="225"/>
    </row>
    <row r="117" spans="1:13" ht="18" customHeight="1" x14ac:dyDescent="0.25">
      <c r="A117" s="1236">
        <v>2</v>
      </c>
      <c r="B117" s="1239" t="s">
        <v>66</v>
      </c>
      <c r="C117" s="1240"/>
      <c r="D117" s="1240"/>
      <c r="E117" s="1240"/>
      <c r="F117" s="1240"/>
      <c r="G117" s="1240"/>
      <c r="H117" s="1240"/>
      <c r="I117" s="1241"/>
      <c r="J117" s="225"/>
      <c r="K117" s="225"/>
      <c r="L117" s="225"/>
      <c r="M117" s="225"/>
    </row>
    <row r="118" spans="1:13" ht="18" customHeight="1" x14ac:dyDescent="0.25">
      <c r="A118" s="1237"/>
      <c r="B118" s="1242"/>
      <c r="C118" s="1243"/>
      <c r="D118" s="1243"/>
      <c r="E118" s="1243"/>
      <c r="F118" s="1243"/>
      <c r="G118" s="1243"/>
      <c r="H118" s="1243"/>
      <c r="I118" s="1244"/>
      <c r="J118" s="225"/>
      <c r="K118" s="225"/>
      <c r="L118" s="225"/>
      <c r="M118" s="225"/>
    </row>
    <row r="119" spans="1:13" ht="18" customHeight="1" x14ac:dyDescent="0.25">
      <c r="A119" s="1238"/>
      <c r="B119" s="1245"/>
      <c r="C119" s="1246"/>
      <c r="D119" s="1246"/>
      <c r="E119" s="1246"/>
      <c r="F119" s="1246"/>
      <c r="G119" s="1246"/>
      <c r="H119" s="1246"/>
      <c r="I119" s="1247"/>
      <c r="J119" s="225"/>
      <c r="K119" s="225"/>
      <c r="L119" s="225"/>
      <c r="M119" s="225"/>
    </row>
    <row r="120" spans="1:13" ht="18" customHeight="1" x14ac:dyDescent="0.25">
      <c r="A120" s="948">
        <v>3</v>
      </c>
      <c r="B120" s="1248" t="s">
        <v>68</v>
      </c>
      <c r="C120" s="1249"/>
      <c r="D120" s="1249"/>
      <c r="E120" s="1249"/>
      <c r="F120" s="1249"/>
      <c r="G120" s="1249"/>
      <c r="H120" s="1249"/>
      <c r="I120" s="1250"/>
      <c r="J120" s="225"/>
      <c r="K120" s="225"/>
      <c r="L120" s="225"/>
      <c r="M120" s="225"/>
    </row>
    <row r="121" spans="1:13" ht="18" customHeight="1" x14ac:dyDescent="0.25">
      <c r="A121" s="949"/>
      <c r="B121" s="1251"/>
      <c r="C121" s="1252"/>
      <c r="D121" s="1252"/>
      <c r="E121" s="1252"/>
      <c r="F121" s="1252"/>
      <c r="G121" s="1252"/>
      <c r="H121" s="1252"/>
      <c r="I121" s="1253"/>
      <c r="J121" s="225"/>
      <c r="K121" s="225"/>
      <c r="L121" s="225"/>
      <c r="M121" s="225"/>
    </row>
    <row r="122" spans="1:13" ht="18" customHeight="1" x14ac:dyDescent="0.25">
      <c r="A122" s="948">
        <v>4</v>
      </c>
      <c r="B122" s="1248" t="s">
        <v>507</v>
      </c>
      <c r="C122" s="1249"/>
      <c r="D122" s="1249"/>
      <c r="E122" s="1249"/>
      <c r="F122" s="1249"/>
      <c r="G122" s="1249"/>
      <c r="H122" s="1249"/>
      <c r="I122" s="1250"/>
      <c r="J122" s="225"/>
      <c r="K122" s="225"/>
      <c r="L122" s="225"/>
      <c r="M122" s="225"/>
    </row>
    <row r="123" spans="1:13" ht="18" customHeight="1" x14ac:dyDescent="0.25">
      <c r="A123" s="949"/>
      <c r="B123" s="1251"/>
      <c r="C123" s="1252"/>
      <c r="D123" s="1252"/>
      <c r="E123" s="1252"/>
      <c r="F123" s="1252"/>
      <c r="G123" s="1252"/>
      <c r="H123" s="1252"/>
      <c r="I123" s="1253"/>
      <c r="J123" s="225"/>
      <c r="K123" s="225"/>
      <c r="L123" s="225"/>
      <c r="M123" s="225"/>
    </row>
    <row r="124" spans="1:13" ht="18" customHeight="1" x14ac:dyDescent="0.25">
      <c r="A124" s="1076"/>
      <c r="B124" s="1264"/>
      <c r="C124" s="1265"/>
      <c r="D124" s="1265"/>
      <c r="E124" s="1265"/>
      <c r="F124" s="1265"/>
      <c r="G124" s="1265"/>
      <c r="H124" s="1265"/>
      <c r="I124" s="1266"/>
      <c r="J124" s="225"/>
      <c r="K124" s="225"/>
      <c r="L124" s="225"/>
      <c r="M124" s="225"/>
    </row>
    <row r="125" spans="1:13" ht="18" customHeight="1" x14ac:dyDescent="0.25">
      <c r="A125" s="948">
        <v>5</v>
      </c>
      <c r="B125" s="1249" t="s">
        <v>418</v>
      </c>
      <c r="C125" s="1249"/>
      <c r="D125" s="1249"/>
      <c r="E125" s="1249"/>
      <c r="F125" s="1249"/>
      <c r="G125" s="1249"/>
      <c r="H125" s="1249"/>
      <c r="I125" s="1250"/>
      <c r="J125" s="225"/>
      <c r="K125" s="225"/>
      <c r="L125" s="225"/>
      <c r="M125" s="225"/>
    </row>
    <row r="126" spans="1:13" ht="18" customHeight="1" x14ac:dyDescent="0.25">
      <c r="A126" s="1076"/>
      <c r="B126" s="1252"/>
      <c r="C126" s="1252"/>
      <c r="D126" s="1252"/>
      <c r="E126" s="1252"/>
      <c r="F126" s="1252"/>
      <c r="G126" s="1252"/>
      <c r="H126" s="1252"/>
      <c r="I126" s="1253"/>
      <c r="J126" s="225"/>
      <c r="K126" s="225"/>
      <c r="L126" s="225"/>
      <c r="M126" s="225"/>
    </row>
    <row r="127" spans="1:13" ht="18" customHeight="1" thickBot="1" x14ac:dyDescent="0.3">
      <c r="A127" s="1262"/>
      <c r="B127" s="1152"/>
      <c r="C127" s="1152"/>
      <c r="D127" s="1152"/>
      <c r="E127" s="1152"/>
      <c r="F127" s="1152"/>
      <c r="G127" s="1152"/>
      <c r="H127" s="1152"/>
      <c r="I127" s="1153"/>
      <c r="J127" s="225"/>
      <c r="K127" s="225"/>
      <c r="L127" s="225"/>
      <c r="M127" s="225"/>
    </row>
    <row r="128" spans="1:13" s="39" customFormat="1" ht="20.100000000000001" customHeight="1" thickBot="1" x14ac:dyDescent="0.3">
      <c r="A128" s="926" t="s">
        <v>40</v>
      </c>
      <c r="B128" s="927"/>
      <c r="C128" s="927"/>
      <c r="D128" s="927"/>
      <c r="E128" s="927"/>
      <c r="F128" s="927"/>
      <c r="G128" s="927"/>
      <c r="H128" s="927"/>
      <c r="I128" s="928"/>
      <c r="J128" s="228"/>
      <c r="K128" s="228"/>
      <c r="L128" s="228"/>
      <c r="M128" s="228"/>
    </row>
    <row r="129" spans="1:13" ht="18" customHeight="1" x14ac:dyDescent="0.25">
      <c r="A129" s="884" t="s">
        <v>470</v>
      </c>
      <c r="B129" s="884"/>
      <c r="C129" s="884"/>
      <c r="D129" s="884"/>
      <c r="E129" s="884"/>
      <c r="F129" s="884"/>
      <c r="G129" s="884"/>
      <c r="H129" s="884"/>
      <c r="I129" s="884"/>
      <c r="J129" s="225"/>
      <c r="K129" s="225"/>
      <c r="L129" s="225"/>
      <c r="M129" s="225"/>
    </row>
    <row r="130" spans="1:13" ht="18" hidden="1" customHeight="1" x14ac:dyDescent="0.25">
      <c r="A130" s="224"/>
      <c r="B130" s="224"/>
      <c r="C130" s="224"/>
      <c r="D130" s="224"/>
      <c r="E130" s="224"/>
      <c r="F130" s="224"/>
      <c r="G130" s="224"/>
      <c r="H130" s="224"/>
      <c r="I130" s="224"/>
      <c r="J130" s="225"/>
      <c r="K130" s="225"/>
      <c r="L130" s="225"/>
      <c r="M130" s="225"/>
    </row>
    <row r="131" spans="1:13" ht="18" hidden="1" customHeight="1" thickBot="1" x14ac:dyDescent="0.3">
      <c r="A131" s="224"/>
      <c r="B131" s="224"/>
      <c r="C131" s="224"/>
      <c r="D131" s="224"/>
      <c r="E131" s="224"/>
      <c r="F131" s="224"/>
      <c r="G131" s="224"/>
      <c r="H131" s="224"/>
      <c r="I131" s="224"/>
      <c r="J131" s="225"/>
      <c r="K131" s="225"/>
      <c r="L131" s="225"/>
      <c r="M131" s="225"/>
    </row>
    <row r="132" spans="1:13" s="38" customFormat="1" ht="24" hidden="1" customHeight="1" thickBot="1" x14ac:dyDescent="0.3">
      <c r="A132" s="985" t="s">
        <v>76</v>
      </c>
      <c r="B132" s="986"/>
      <c r="C132" s="986"/>
      <c r="D132" s="986"/>
      <c r="E132" s="986"/>
      <c r="F132" s="986"/>
      <c r="G132" s="986"/>
      <c r="H132" s="986"/>
      <c r="I132" s="987"/>
      <c r="J132" s="227"/>
      <c r="K132" s="227"/>
      <c r="L132" s="227"/>
      <c r="M132" s="227"/>
    </row>
    <row r="133" spans="1:13" ht="20.100000000000001" hidden="1" customHeight="1" thickBot="1" x14ac:dyDescent="0.3">
      <c r="A133" s="898" t="s">
        <v>69</v>
      </c>
      <c r="B133" s="899"/>
      <c r="C133" s="899"/>
      <c r="D133" s="899"/>
      <c r="E133" s="899"/>
      <c r="F133" s="899"/>
      <c r="G133" s="899"/>
      <c r="H133" s="899"/>
      <c r="I133" s="900"/>
      <c r="J133" s="225"/>
      <c r="K133" s="225"/>
      <c r="L133" s="225"/>
      <c r="M133" s="225"/>
    </row>
    <row r="134" spans="1:13" ht="18" hidden="1" customHeight="1" x14ac:dyDescent="0.25">
      <c r="A134" s="30">
        <v>1</v>
      </c>
      <c r="B134" s="1254" t="s">
        <v>70</v>
      </c>
      <c r="C134" s="1102"/>
      <c r="D134" s="1102"/>
      <c r="E134" s="1102"/>
      <c r="F134" s="1102"/>
      <c r="G134" s="1102"/>
      <c r="H134" s="1102"/>
      <c r="I134" s="1103"/>
      <c r="J134" s="225"/>
      <c r="K134" s="225"/>
      <c r="L134" s="225"/>
      <c r="M134" s="225"/>
    </row>
    <row r="135" spans="1:13" ht="18" hidden="1" customHeight="1" x14ac:dyDescent="0.25">
      <c r="A135" s="31">
        <v>2</v>
      </c>
      <c r="B135" s="988" t="s">
        <v>71</v>
      </c>
      <c r="C135" s="989"/>
      <c r="D135" s="989"/>
      <c r="E135" s="989"/>
      <c r="F135" s="989"/>
      <c r="G135" s="989"/>
      <c r="H135" s="989"/>
      <c r="I135" s="990"/>
      <c r="J135" s="225"/>
      <c r="K135" s="225"/>
      <c r="L135" s="225"/>
      <c r="M135" s="225"/>
    </row>
    <row r="136" spans="1:13" ht="18" hidden="1" customHeight="1" x14ac:dyDescent="0.25">
      <c r="A136" s="948">
        <v>3</v>
      </c>
      <c r="B136" s="991" t="s">
        <v>425</v>
      </c>
      <c r="C136" s="992"/>
      <c r="D136" s="992"/>
      <c r="E136" s="992"/>
      <c r="F136" s="992"/>
      <c r="G136" s="992"/>
      <c r="H136" s="992"/>
      <c r="I136" s="993"/>
      <c r="J136" s="225"/>
      <c r="K136" s="225"/>
      <c r="L136" s="225"/>
      <c r="M136" s="225"/>
    </row>
    <row r="137" spans="1:13" ht="18" hidden="1" customHeight="1" x14ac:dyDescent="0.25">
      <c r="A137" s="949"/>
      <c r="B137" s="950" t="s">
        <v>75</v>
      </c>
      <c r="C137" s="951"/>
      <c r="D137" s="954" t="s">
        <v>72</v>
      </c>
      <c r="E137" s="955"/>
      <c r="F137" s="956"/>
      <c r="G137" s="960" t="s">
        <v>73</v>
      </c>
      <c r="H137" s="961"/>
      <c r="I137" s="962"/>
      <c r="J137" s="225"/>
      <c r="K137" s="225"/>
      <c r="L137" s="225"/>
      <c r="M137" s="225"/>
    </row>
    <row r="138" spans="1:13" ht="18" hidden="1" customHeight="1" thickBot="1" x14ac:dyDescent="0.3">
      <c r="A138" s="949"/>
      <c r="B138" s="952"/>
      <c r="C138" s="953"/>
      <c r="D138" s="957" t="s">
        <v>74</v>
      </c>
      <c r="E138" s="958"/>
      <c r="F138" s="959"/>
      <c r="G138" s="963" t="s">
        <v>60</v>
      </c>
      <c r="H138" s="964"/>
      <c r="I138" s="965"/>
      <c r="J138" s="225"/>
      <c r="K138" s="225"/>
      <c r="L138" s="225"/>
      <c r="M138" s="225"/>
    </row>
    <row r="139" spans="1:13" ht="20.100000000000001" hidden="1" customHeight="1" thickBot="1" x14ac:dyDescent="0.3">
      <c r="A139" s="898" t="s">
        <v>69</v>
      </c>
      <c r="B139" s="899"/>
      <c r="C139" s="899"/>
      <c r="D139" s="899"/>
      <c r="E139" s="899"/>
      <c r="F139" s="899"/>
      <c r="G139" s="899"/>
      <c r="H139" s="899"/>
      <c r="I139" s="900"/>
      <c r="J139" s="225"/>
      <c r="K139" s="225"/>
      <c r="L139" s="225"/>
      <c r="M139" s="225"/>
    </row>
    <row r="140" spans="1:13" ht="18" hidden="1" customHeight="1" x14ac:dyDescent="0.25">
      <c r="A140" s="929" t="s">
        <v>471</v>
      </c>
      <c r="B140" s="929"/>
      <c r="C140" s="929"/>
      <c r="D140" s="929"/>
      <c r="E140" s="929"/>
      <c r="F140" s="929"/>
      <c r="G140" s="929"/>
      <c r="H140" s="929"/>
      <c r="I140" s="929"/>
      <c r="J140" s="225"/>
      <c r="K140" s="225"/>
      <c r="L140" s="225"/>
      <c r="M140" s="225"/>
    </row>
    <row r="141" spans="1:13" ht="18" hidden="1" customHeight="1" thickBot="1" x14ac:dyDescent="0.3">
      <c r="A141" s="224"/>
      <c r="B141" s="224"/>
      <c r="C141" s="224"/>
      <c r="D141" s="224"/>
      <c r="E141" s="224"/>
      <c r="F141" s="224"/>
      <c r="G141" s="224"/>
      <c r="H141" s="224"/>
      <c r="I141" s="224"/>
      <c r="J141" s="225"/>
      <c r="K141" s="225"/>
      <c r="L141" s="225"/>
      <c r="M141" s="225"/>
    </row>
    <row r="142" spans="1:13" ht="20.100000000000001" hidden="1" customHeight="1" thickBot="1" x14ac:dyDescent="0.3">
      <c r="A142" s="898" t="s">
        <v>421</v>
      </c>
      <c r="B142" s="899"/>
      <c r="C142" s="899"/>
      <c r="D142" s="899"/>
      <c r="E142" s="899"/>
      <c r="F142" s="899"/>
      <c r="G142" s="899"/>
      <c r="H142" s="899"/>
      <c r="I142" s="900"/>
      <c r="J142" s="225"/>
      <c r="K142" s="225"/>
      <c r="L142" s="225"/>
      <c r="M142" s="225"/>
    </row>
    <row r="143" spans="1:13" ht="18" hidden="1" customHeight="1" x14ac:dyDescent="0.25">
      <c r="A143" s="29">
        <v>1</v>
      </c>
      <c r="B143" s="901" t="s">
        <v>422</v>
      </c>
      <c r="C143" s="902"/>
      <c r="D143" s="902"/>
      <c r="E143" s="903"/>
      <c r="F143" s="904" t="s">
        <v>423</v>
      </c>
      <c r="G143" s="905"/>
      <c r="H143" s="905"/>
      <c r="I143" s="906"/>
      <c r="J143" s="225"/>
      <c r="K143" s="225"/>
      <c r="L143" s="225"/>
      <c r="M143" s="225"/>
    </row>
    <row r="144" spans="1:13" ht="18" hidden="1" customHeight="1" x14ac:dyDescent="0.25">
      <c r="A144" s="924">
        <v>2</v>
      </c>
      <c r="B144" s="907" t="s">
        <v>424</v>
      </c>
      <c r="C144" s="907"/>
      <c r="D144" s="907"/>
      <c r="E144" s="907"/>
      <c r="F144" s="907"/>
      <c r="G144" s="907"/>
      <c r="H144" s="907"/>
      <c r="I144" s="908"/>
      <c r="J144" s="225"/>
      <c r="K144" s="225"/>
      <c r="L144" s="225"/>
      <c r="M144" s="225"/>
    </row>
    <row r="145" spans="1:13" ht="18" hidden="1" customHeight="1" x14ac:dyDescent="0.25">
      <c r="A145" s="925"/>
      <c r="B145" s="1013" t="s">
        <v>75</v>
      </c>
      <c r="C145" s="951"/>
      <c r="D145" s="954" t="s">
        <v>426</v>
      </c>
      <c r="E145" s="955"/>
      <c r="F145" s="956"/>
      <c r="G145" s="960" t="s">
        <v>427</v>
      </c>
      <c r="H145" s="961"/>
      <c r="I145" s="962"/>
      <c r="J145" s="225"/>
      <c r="K145" s="225"/>
      <c r="L145" s="225"/>
      <c r="M145" s="225"/>
    </row>
    <row r="146" spans="1:13" ht="18" hidden="1" customHeight="1" thickBot="1" x14ac:dyDescent="0.3">
      <c r="A146" s="925"/>
      <c r="B146" s="1014"/>
      <c r="C146" s="953"/>
      <c r="D146" s="957" t="s">
        <v>74</v>
      </c>
      <c r="E146" s="958"/>
      <c r="F146" s="959"/>
      <c r="G146" s="963" t="s">
        <v>60</v>
      </c>
      <c r="H146" s="964"/>
      <c r="I146" s="965"/>
      <c r="J146" s="225"/>
      <c r="K146" s="225"/>
      <c r="L146" s="225"/>
      <c r="M146" s="225"/>
    </row>
    <row r="147" spans="1:13" ht="20.100000000000001" hidden="1" customHeight="1" thickBot="1" x14ac:dyDescent="0.3">
      <c r="A147" s="898" t="s">
        <v>421</v>
      </c>
      <c r="B147" s="899"/>
      <c r="C147" s="899"/>
      <c r="D147" s="899"/>
      <c r="E147" s="899"/>
      <c r="F147" s="899"/>
      <c r="G147" s="899"/>
      <c r="H147" s="899"/>
      <c r="I147" s="900"/>
      <c r="J147" s="225"/>
      <c r="K147" s="225"/>
      <c r="L147" s="225"/>
      <c r="M147" s="225"/>
    </row>
    <row r="148" spans="1:13" ht="18" hidden="1" customHeight="1" x14ac:dyDescent="0.25">
      <c r="A148" s="929" t="s">
        <v>471</v>
      </c>
      <c r="B148" s="929"/>
      <c r="C148" s="929"/>
      <c r="D148" s="929"/>
      <c r="E148" s="929"/>
      <c r="F148" s="929"/>
      <c r="G148" s="929"/>
      <c r="H148" s="929"/>
      <c r="I148" s="929"/>
      <c r="J148" s="225"/>
      <c r="K148" s="225"/>
      <c r="L148" s="225"/>
      <c r="M148" s="225"/>
    </row>
    <row r="149" spans="1:13" ht="18" hidden="1" customHeight="1" thickBot="1" x14ac:dyDescent="0.3">
      <c r="A149" s="224"/>
      <c r="B149" s="224"/>
      <c r="C149" s="224"/>
      <c r="D149" s="224"/>
      <c r="E149" s="224"/>
      <c r="F149" s="224"/>
      <c r="G149" s="224"/>
      <c r="H149" s="224"/>
      <c r="I149" s="224"/>
      <c r="J149" s="225"/>
      <c r="K149" s="225"/>
      <c r="L149" s="225"/>
      <c r="M149" s="225"/>
    </row>
    <row r="150" spans="1:13" s="39" customFormat="1" ht="20.100000000000001" hidden="1" customHeight="1" thickBot="1" x14ac:dyDescent="0.3">
      <c r="A150" s="926" t="s">
        <v>428</v>
      </c>
      <c r="B150" s="927"/>
      <c r="C150" s="927"/>
      <c r="D150" s="927"/>
      <c r="E150" s="927"/>
      <c r="F150" s="927"/>
      <c r="G150" s="927"/>
      <c r="H150" s="927"/>
      <c r="I150" s="928"/>
      <c r="J150" s="228"/>
      <c r="K150" s="228"/>
      <c r="L150" s="228"/>
      <c r="M150" s="228"/>
    </row>
    <row r="151" spans="1:13" ht="18" hidden="1" customHeight="1" x14ac:dyDescent="0.25">
      <c r="A151" s="29">
        <v>1</v>
      </c>
      <c r="B151" s="901" t="s">
        <v>429</v>
      </c>
      <c r="C151" s="902"/>
      <c r="D151" s="902"/>
      <c r="E151" s="902"/>
      <c r="F151" s="902"/>
      <c r="G151" s="902"/>
      <c r="H151" s="902"/>
      <c r="I151" s="1012"/>
      <c r="J151" s="225"/>
      <c r="K151" s="225"/>
      <c r="L151" s="225"/>
      <c r="M151" s="225"/>
    </row>
    <row r="152" spans="1:13" ht="18" hidden="1" customHeight="1" x14ac:dyDescent="0.25">
      <c r="A152" s="924">
        <v>2</v>
      </c>
      <c r="B152" s="918" t="s">
        <v>430</v>
      </c>
      <c r="C152" s="919"/>
      <c r="D152" s="919"/>
      <c r="E152" s="919"/>
      <c r="F152" s="919"/>
      <c r="G152" s="919"/>
      <c r="H152" s="919"/>
      <c r="I152" s="920"/>
      <c r="J152" s="225"/>
      <c r="K152" s="225"/>
      <c r="L152" s="225"/>
      <c r="M152" s="225"/>
    </row>
    <row r="153" spans="1:13" ht="18" hidden="1" customHeight="1" x14ac:dyDescent="0.25">
      <c r="A153" s="925"/>
      <c r="B153" s="921"/>
      <c r="C153" s="922"/>
      <c r="D153" s="922"/>
      <c r="E153" s="922"/>
      <c r="F153" s="922"/>
      <c r="G153" s="922"/>
      <c r="H153" s="922"/>
      <c r="I153" s="923"/>
      <c r="J153" s="225"/>
      <c r="K153" s="225"/>
      <c r="L153" s="225"/>
      <c r="M153" s="225"/>
    </row>
    <row r="154" spans="1:13" ht="18" hidden="1" customHeight="1" thickBot="1" x14ac:dyDescent="0.3">
      <c r="A154" s="925"/>
      <c r="B154" s="921"/>
      <c r="C154" s="922"/>
      <c r="D154" s="922"/>
      <c r="E154" s="922"/>
      <c r="F154" s="922"/>
      <c r="G154" s="922"/>
      <c r="H154" s="922"/>
      <c r="I154" s="923"/>
      <c r="J154" s="225"/>
      <c r="K154" s="225"/>
      <c r="L154" s="225"/>
      <c r="M154" s="225"/>
    </row>
    <row r="155" spans="1:13" ht="20.100000000000001" hidden="1" customHeight="1" thickBot="1" x14ac:dyDescent="0.3">
      <c r="A155" s="926" t="s">
        <v>428</v>
      </c>
      <c r="B155" s="927"/>
      <c r="C155" s="927"/>
      <c r="D155" s="927"/>
      <c r="E155" s="927"/>
      <c r="F155" s="927"/>
      <c r="G155" s="927"/>
      <c r="H155" s="927"/>
      <c r="I155" s="928"/>
      <c r="J155" s="225"/>
      <c r="K155" s="225"/>
      <c r="L155" s="225"/>
      <c r="M155" s="225"/>
    </row>
    <row r="156" spans="1:13" ht="18" hidden="1" customHeight="1" x14ac:dyDescent="0.25">
      <c r="A156" s="929" t="s">
        <v>471</v>
      </c>
      <c r="B156" s="929"/>
      <c r="C156" s="929"/>
      <c r="D156" s="929"/>
      <c r="E156" s="929"/>
      <c r="F156" s="929"/>
      <c r="G156" s="929"/>
      <c r="H156" s="929"/>
      <c r="I156" s="929"/>
      <c r="J156" s="225"/>
      <c r="K156" s="225"/>
      <c r="L156" s="225"/>
      <c r="M156" s="225"/>
    </row>
    <row r="157" spans="1:13" ht="18" customHeight="1" thickBot="1" x14ac:dyDescent="0.3">
      <c r="A157" s="224"/>
      <c r="B157" s="224"/>
      <c r="C157" s="224"/>
      <c r="D157" s="224"/>
      <c r="E157" s="224"/>
      <c r="F157" s="224"/>
      <c r="G157" s="224"/>
      <c r="H157" s="224"/>
      <c r="I157" s="224"/>
      <c r="J157" s="225"/>
      <c r="K157" s="225"/>
      <c r="L157" s="225"/>
      <c r="M157" s="225"/>
    </row>
    <row r="158" spans="1:13" ht="20.100000000000001" customHeight="1" thickBot="1" x14ac:dyDescent="0.3">
      <c r="A158" s="930" t="s">
        <v>477</v>
      </c>
      <c r="B158" s="931"/>
      <c r="C158" s="931"/>
      <c r="D158" s="931"/>
      <c r="E158" s="931"/>
      <c r="F158" s="931"/>
      <c r="G158" s="931"/>
      <c r="H158" s="931"/>
      <c r="I158" s="932"/>
      <c r="J158" s="225"/>
      <c r="K158" s="225"/>
      <c r="L158" s="225"/>
      <c r="M158" s="225"/>
    </row>
    <row r="159" spans="1:13" ht="18" customHeight="1" x14ac:dyDescent="0.25">
      <c r="A159" s="28">
        <v>-1</v>
      </c>
      <c r="B159" s="940" t="s">
        <v>478</v>
      </c>
      <c r="C159" s="940"/>
      <c r="D159" s="940"/>
      <c r="E159" s="940"/>
      <c r="F159" s="940"/>
      <c r="G159" s="940"/>
      <c r="H159" s="940"/>
      <c r="I159" s="941"/>
      <c r="J159" s="225"/>
      <c r="K159" s="225"/>
      <c r="L159" s="225"/>
      <c r="M159" s="225"/>
    </row>
    <row r="160" spans="1:13" ht="18" customHeight="1" x14ac:dyDescent="0.25">
      <c r="A160" s="996">
        <v>-2</v>
      </c>
      <c r="B160" s="933" t="s">
        <v>479</v>
      </c>
      <c r="C160" s="26" t="s">
        <v>79</v>
      </c>
      <c r="D160" s="939" t="s">
        <v>480</v>
      </c>
      <c r="E160" s="939"/>
      <c r="F160" s="939"/>
      <c r="G160" s="939"/>
      <c r="H160" s="935" t="s">
        <v>482</v>
      </c>
      <c r="I160" s="936"/>
      <c r="J160" s="225"/>
      <c r="K160" s="225"/>
      <c r="L160" s="225"/>
      <c r="M160" s="225"/>
    </row>
    <row r="161" spans="1:13" ht="18" customHeight="1" thickBot="1" x14ac:dyDescent="0.3">
      <c r="A161" s="997"/>
      <c r="B161" s="934"/>
      <c r="C161" s="27" t="s">
        <v>80</v>
      </c>
      <c r="D161" s="998" t="s">
        <v>481</v>
      </c>
      <c r="E161" s="998"/>
      <c r="F161" s="998"/>
      <c r="G161" s="998"/>
      <c r="H161" s="937"/>
      <c r="I161" s="938"/>
      <c r="J161" s="225"/>
      <c r="K161" s="225"/>
      <c r="L161" s="225"/>
      <c r="M161" s="225"/>
    </row>
    <row r="162" spans="1:13" ht="18" customHeight="1" x14ac:dyDescent="0.25">
      <c r="A162" s="884" t="s">
        <v>492</v>
      </c>
      <c r="B162" s="884"/>
      <c r="C162" s="884"/>
      <c r="D162" s="884"/>
      <c r="E162" s="884"/>
      <c r="F162" s="884"/>
      <c r="G162" s="884"/>
      <c r="H162" s="884"/>
      <c r="I162" s="884"/>
      <c r="J162" s="225"/>
      <c r="K162" s="225"/>
      <c r="L162" s="225"/>
      <c r="M162" s="225"/>
    </row>
    <row r="163" spans="1:13" ht="18" customHeight="1" thickBot="1" x14ac:dyDescent="0.3">
      <c r="A163" s="224"/>
      <c r="B163" s="224"/>
      <c r="C163" s="224"/>
      <c r="D163" s="224"/>
      <c r="E163" s="224"/>
      <c r="F163" s="224"/>
      <c r="G163" s="224"/>
      <c r="H163" s="224"/>
      <c r="I163" s="224"/>
      <c r="J163" s="225"/>
      <c r="K163" s="225"/>
      <c r="L163" s="225"/>
      <c r="M163" s="225"/>
    </row>
    <row r="164" spans="1:13" ht="20.100000000000001" customHeight="1" thickBot="1" x14ac:dyDescent="0.3">
      <c r="A164" s="999" t="s">
        <v>333</v>
      </c>
      <c r="B164" s="1000"/>
      <c r="C164" s="1000"/>
      <c r="D164" s="1000"/>
      <c r="E164" s="1000"/>
      <c r="F164" s="1000"/>
      <c r="G164" s="1000"/>
      <c r="H164" s="1000"/>
      <c r="I164" s="1001"/>
      <c r="J164" s="225"/>
      <c r="K164" s="225"/>
      <c r="L164" s="225"/>
      <c r="M164" s="225"/>
    </row>
    <row r="165" spans="1:13" ht="18" customHeight="1" x14ac:dyDescent="0.25">
      <c r="A165" s="1002" t="s">
        <v>483</v>
      </c>
      <c r="B165" s="1003"/>
      <c r="C165" s="1006" t="s">
        <v>502</v>
      </c>
      <c r="D165" s="1006"/>
      <c r="E165" s="1006"/>
      <c r="F165" s="1006"/>
      <c r="G165" s="1006"/>
      <c r="H165" s="1006"/>
      <c r="I165" s="1007"/>
      <c r="J165" s="225"/>
      <c r="K165" s="225"/>
      <c r="L165" s="225"/>
      <c r="M165" s="225"/>
    </row>
    <row r="166" spans="1:13" ht="18" customHeight="1" x14ac:dyDescent="0.25">
      <c r="A166" s="1004"/>
      <c r="B166" s="1005"/>
      <c r="C166" s="1008"/>
      <c r="D166" s="1008"/>
      <c r="E166" s="1008"/>
      <c r="F166" s="1008"/>
      <c r="G166" s="1008"/>
      <c r="H166" s="1008"/>
      <c r="I166" s="1009"/>
      <c r="J166" s="225"/>
      <c r="K166" s="225"/>
      <c r="L166" s="225"/>
      <c r="M166" s="225"/>
    </row>
    <row r="167" spans="1:13" ht="18" customHeight="1" x14ac:dyDescent="0.25">
      <c r="A167" s="1004" t="s">
        <v>491</v>
      </c>
      <c r="B167" s="1005"/>
      <c r="C167" s="1015" t="s">
        <v>79</v>
      </c>
      <c r="D167" s="1008" t="s">
        <v>503</v>
      </c>
      <c r="E167" s="1008"/>
      <c r="F167" s="1008"/>
      <c r="G167" s="1008"/>
      <c r="H167" s="1008"/>
      <c r="I167" s="1009"/>
      <c r="J167" s="225"/>
      <c r="K167" s="225"/>
      <c r="L167" s="225"/>
      <c r="M167" s="225"/>
    </row>
    <row r="168" spans="1:13" ht="18" customHeight="1" x14ac:dyDescent="0.25">
      <c r="A168" s="1004"/>
      <c r="B168" s="1005"/>
      <c r="C168" s="1015"/>
      <c r="D168" s="1008"/>
      <c r="E168" s="1008"/>
      <c r="F168" s="1008"/>
      <c r="G168" s="1008"/>
      <c r="H168" s="1008"/>
      <c r="I168" s="1009"/>
      <c r="J168" s="225"/>
      <c r="K168" s="225"/>
      <c r="L168" s="225"/>
      <c r="M168" s="225"/>
    </row>
    <row r="169" spans="1:13" ht="18" customHeight="1" x14ac:dyDescent="0.25">
      <c r="A169" s="1004"/>
      <c r="B169" s="1005"/>
      <c r="C169" s="1015"/>
      <c r="D169" s="1008"/>
      <c r="E169" s="1008"/>
      <c r="F169" s="1008"/>
      <c r="G169" s="1008"/>
      <c r="H169" s="1008"/>
      <c r="I169" s="1009"/>
      <c r="J169" s="225"/>
      <c r="K169" s="225"/>
      <c r="L169" s="225"/>
      <c r="M169" s="225"/>
    </row>
    <row r="170" spans="1:13" ht="18" customHeight="1" x14ac:dyDescent="0.25">
      <c r="A170" s="1004"/>
      <c r="B170" s="1005"/>
      <c r="C170" s="1015" t="s">
        <v>80</v>
      </c>
      <c r="D170" s="1008" t="s">
        <v>504</v>
      </c>
      <c r="E170" s="1008"/>
      <c r="F170" s="1008"/>
      <c r="G170" s="1008"/>
      <c r="H170" s="1008"/>
      <c r="I170" s="1009"/>
      <c r="J170" s="225"/>
      <c r="K170" s="225"/>
      <c r="L170" s="225"/>
      <c r="M170" s="225"/>
    </row>
    <row r="171" spans="1:13" ht="18" customHeight="1" x14ac:dyDescent="0.25">
      <c r="A171" s="1004"/>
      <c r="B171" s="1005"/>
      <c r="C171" s="1015"/>
      <c r="D171" s="1008"/>
      <c r="E171" s="1008"/>
      <c r="F171" s="1008"/>
      <c r="G171" s="1008"/>
      <c r="H171" s="1008"/>
      <c r="I171" s="1009"/>
      <c r="J171" s="225"/>
      <c r="K171" s="225"/>
      <c r="L171" s="225"/>
      <c r="M171" s="225"/>
    </row>
    <row r="172" spans="1:13" ht="18" customHeight="1" x14ac:dyDescent="0.25">
      <c r="A172" s="1004"/>
      <c r="B172" s="1005"/>
      <c r="C172" s="1015"/>
      <c r="D172" s="1008"/>
      <c r="E172" s="1008"/>
      <c r="F172" s="1008"/>
      <c r="G172" s="1008"/>
      <c r="H172" s="1008"/>
      <c r="I172" s="1009"/>
      <c r="J172" s="225"/>
      <c r="K172" s="225"/>
      <c r="L172" s="225"/>
      <c r="M172" s="225"/>
    </row>
    <row r="173" spans="1:13" ht="18" customHeight="1" x14ac:dyDescent="0.25">
      <c r="A173" s="1004" t="s">
        <v>335</v>
      </c>
      <c r="B173" s="1005"/>
      <c r="C173" s="1015" t="s">
        <v>79</v>
      </c>
      <c r="D173" s="1008" t="s">
        <v>505</v>
      </c>
      <c r="E173" s="1008"/>
      <c r="F173" s="1008"/>
      <c r="G173" s="1008"/>
      <c r="H173" s="1008"/>
      <c r="I173" s="1009"/>
      <c r="J173" s="225"/>
      <c r="K173" s="225"/>
      <c r="L173" s="225"/>
      <c r="M173" s="225"/>
    </row>
    <row r="174" spans="1:13" ht="18" customHeight="1" x14ac:dyDescent="0.25">
      <c r="A174" s="1004"/>
      <c r="B174" s="1005"/>
      <c r="C174" s="1015"/>
      <c r="D174" s="1008"/>
      <c r="E174" s="1008"/>
      <c r="F174" s="1008"/>
      <c r="G174" s="1008"/>
      <c r="H174" s="1008"/>
      <c r="I174" s="1009"/>
      <c r="J174" s="225"/>
      <c r="K174" s="225"/>
      <c r="L174" s="225"/>
      <c r="M174" s="225"/>
    </row>
    <row r="175" spans="1:13" ht="18" customHeight="1" x14ac:dyDescent="0.25">
      <c r="A175" s="1004"/>
      <c r="B175" s="1005"/>
      <c r="C175" s="1015"/>
      <c r="D175" s="1008"/>
      <c r="E175" s="1008"/>
      <c r="F175" s="1008"/>
      <c r="G175" s="1008"/>
      <c r="H175" s="1008"/>
      <c r="I175" s="1009"/>
      <c r="J175" s="225"/>
      <c r="K175" s="225"/>
      <c r="L175" s="225"/>
      <c r="M175" s="225"/>
    </row>
    <row r="176" spans="1:13" ht="18" customHeight="1" x14ac:dyDescent="0.25">
      <c r="A176" s="1004"/>
      <c r="B176" s="1005"/>
      <c r="C176" s="1015"/>
      <c r="D176" s="1008"/>
      <c r="E176" s="1008"/>
      <c r="F176" s="1008"/>
      <c r="G176" s="1008"/>
      <c r="H176" s="1008"/>
      <c r="I176" s="1009"/>
      <c r="J176" s="225"/>
      <c r="K176" s="225"/>
      <c r="L176" s="225"/>
      <c r="M176" s="225"/>
    </row>
    <row r="177" spans="1:13" ht="18" customHeight="1" x14ac:dyDescent="0.25">
      <c r="A177" s="1004"/>
      <c r="B177" s="1005"/>
      <c r="C177" s="1015" t="s">
        <v>80</v>
      </c>
      <c r="D177" s="1008" t="s">
        <v>506</v>
      </c>
      <c r="E177" s="1008"/>
      <c r="F177" s="1008"/>
      <c r="G177" s="1008"/>
      <c r="H177" s="1008"/>
      <c r="I177" s="1009"/>
      <c r="J177" s="225"/>
      <c r="K177" s="225"/>
      <c r="L177" s="225"/>
      <c r="M177" s="225"/>
    </row>
    <row r="178" spans="1:13" ht="18" customHeight="1" x14ac:dyDescent="0.25">
      <c r="A178" s="1004"/>
      <c r="B178" s="1005"/>
      <c r="C178" s="1015"/>
      <c r="D178" s="1008"/>
      <c r="E178" s="1008"/>
      <c r="F178" s="1008"/>
      <c r="G178" s="1008"/>
      <c r="H178" s="1008"/>
      <c r="I178" s="1009"/>
      <c r="J178" s="225"/>
      <c r="K178" s="225"/>
      <c r="L178" s="225"/>
      <c r="M178" s="225"/>
    </row>
    <row r="179" spans="1:13" ht="18" customHeight="1" x14ac:dyDescent="0.25">
      <c r="A179" s="1004"/>
      <c r="B179" s="1005"/>
      <c r="C179" s="1015"/>
      <c r="D179" s="1008"/>
      <c r="E179" s="1008"/>
      <c r="F179" s="1008"/>
      <c r="G179" s="1008"/>
      <c r="H179" s="1008"/>
      <c r="I179" s="1009"/>
      <c r="J179" s="225"/>
      <c r="K179" s="225"/>
      <c r="L179" s="225"/>
      <c r="M179" s="225"/>
    </row>
    <row r="180" spans="1:13" ht="18" customHeight="1" thickBot="1" x14ac:dyDescent="0.3">
      <c r="A180" s="1010"/>
      <c r="B180" s="1011"/>
      <c r="C180" s="1035"/>
      <c r="D180" s="1045"/>
      <c r="E180" s="1045"/>
      <c r="F180" s="1045"/>
      <c r="G180" s="1045"/>
      <c r="H180" s="1045"/>
      <c r="I180" s="1046"/>
      <c r="J180" s="225"/>
      <c r="K180" s="225"/>
      <c r="L180" s="225"/>
      <c r="M180" s="225"/>
    </row>
    <row r="181" spans="1:13" ht="5.0999999999999996" customHeight="1" thickBot="1" x14ac:dyDescent="0.3">
      <c r="A181" s="224"/>
      <c r="B181" s="224"/>
      <c r="C181" s="224"/>
      <c r="D181" s="224"/>
      <c r="E181" s="224"/>
      <c r="F181" s="224"/>
      <c r="G181" s="224"/>
      <c r="H181" s="224"/>
      <c r="I181" s="224"/>
      <c r="J181" s="225"/>
      <c r="K181" s="225"/>
      <c r="L181" s="225"/>
      <c r="M181" s="225"/>
    </row>
    <row r="182" spans="1:13" ht="18" customHeight="1" thickBot="1" x14ac:dyDescent="0.3">
      <c r="A182" s="887" t="s">
        <v>484</v>
      </c>
      <c r="B182" s="888"/>
      <c r="C182" s="888"/>
      <c r="D182" s="888"/>
      <c r="E182" s="888"/>
      <c r="F182" s="888"/>
      <c r="G182" s="888"/>
      <c r="H182" s="888"/>
      <c r="I182" s="889"/>
      <c r="J182" s="225"/>
      <c r="K182" s="225"/>
      <c r="L182" s="225"/>
      <c r="M182" s="225"/>
    </row>
    <row r="183" spans="1:13" ht="18" customHeight="1" x14ac:dyDescent="0.25">
      <c r="A183" s="890" t="s">
        <v>485</v>
      </c>
      <c r="B183" s="891"/>
      <c r="C183" s="891"/>
      <c r="D183" s="891"/>
      <c r="E183" s="891"/>
      <c r="F183" s="891"/>
      <c r="G183" s="891"/>
      <c r="H183" s="891"/>
      <c r="I183" s="892"/>
      <c r="J183" s="225"/>
      <c r="K183" s="225"/>
      <c r="L183" s="225"/>
      <c r="M183" s="225"/>
    </row>
    <row r="184" spans="1:13" ht="18" customHeight="1" x14ac:dyDescent="0.25">
      <c r="A184" s="893"/>
      <c r="B184" s="894"/>
      <c r="C184" s="894"/>
      <c r="D184" s="894"/>
      <c r="E184" s="894"/>
      <c r="F184" s="894"/>
      <c r="G184" s="894"/>
      <c r="H184" s="894"/>
      <c r="I184" s="895"/>
      <c r="J184" s="225"/>
      <c r="K184" s="225"/>
      <c r="L184" s="225"/>
      <c r="M184" s="225"/>
    </row>
    <row r="185" spans="1:13" ht="18" customHeight="1" x14ac:dyDescent="0.25">
      <c r="A185" s="23">
        <v>-1</v>
      </c>
      <c r="B185" s="896" t="s">
        <v>486</v>
      </c>
      <c r="C185" s="896"/>
      <c r="D185" s="896"/>
      <c r="E185" s="896"/>
      <c r="F185" s="896"/>
      <c r="G185" s="896"/>
      <c r="H185" s="896"/>
      <c r="I185" s="897"/>
      <c r="J185" s="225"/>
      <c r="K185" s="225"/>
      <c r="L185" s="225"/>
      <c r="M185" s="225"/>
    </row>
    <row r="186" spans="1:13" ht="18" customHeight="1" x14ac:dyDescent="0.25">
      <c r="A186" s="24">
        <v>-2</v>
      </c>
      <c r="B186" s="1031" t="s">
        <v>487</v>
      </c>
      <c r="C186" s="1031"/>
      <c r="D186" s="1031"/>
      <c r="E186" s="1031"/>
      <c r="F186" s="1031"/>
      <c r="G186" s="1031"/>
      <c r="H186" s="1031"/>
      <c r="I186" s="1032"/>
      <c r="J186" s="225"/>
      <c r="K186" s="225"/>
      <c r="L186" s="225"/>
      <c r="M186" s="225"/>
    </row>
    <row r="187" spans="1:13" ht="18" customHeight="1" x14ac:dyDescent="0.25">
      <c r="A187" s="24">
        <v>-3</v>
      </c>
      <c r="B187" s="1031" t="s">
        <v>488</v>
      </c>
      <c r="C187" s="1031"/>
      <c r="D187" s="1031"/>
      <c r="E187" s="1031"/>
      <c r="F187" s="1031"/>
      <c r="G187" s="1031"/>
      <c r="H187" s="1031"/>
      <c r="I187" s="1032"/>
      <c r="J187" s="225"/>
      <c r="K187" s="225"/>
      <c r="L187" s="225"/>
      <c r="M187" s="225"/>
    </row>
    <row r="188" spans="1:13" ht="18" customHeight="1" x14ac:dyDescent="0.25">
      <c r="A188" s="24">
        <v>-4</v>
      </c>
      <c r="B188" s="1031" t="s">
        <v>489</v>
      </c>
      <c r="C188" s="1031"/>
      <c r="D188" s="1031"/>
      <c r="E188" s="1031"/>
      <c r="F188" s="1031"/>
      <c r="G188" s="1031"/>
      <c r="H188" s="1031"/>
      <c r="I188" s="1032"/>
      <c r="J188" s="225"/>
      <c r="K188" s="225"/>
      <c r="L188" s="225"/>
      <c r="M188" s="225"/>
    </row>
    <row r="189" spans="1:13" ht="18" customHeight="1" thickBot="1" x14ac:dyDescent="0.3">
      <c r="A189" s="25">
        <v>-5</v>
      </c>
      <c r="B189" s="1033" t="s">
        <v>490</v>
      </c>
      <c r="C189" s="1033"/>
      <c r="D189" s="1033"/>
      <c r="E189" s="1033"/>
      <c r="F189" s="1033"/>
      <c r="G189" s="1033"/>
      <c r="H189" s="1033"/>
      <c r="I189" s="1034"/>
      <c r="J189" s="225"/>
      <c r="K189" s="225"/>
      <c r="L189" s="225"/>
      <c r="M189" s="225"/>
    </row>
    <row r="190" spans="1:13" ht="18" customHeight="1" x14ac:dyDescent="0.25">
      <c r="A190" s="884" t="s">
        <v>492</v>
      </c>
      <c r="B190" s="884"/>
      <c r="C190" s="884"/>
      <c r="D190" s="884"/>
      <c r="E190" s="884"/>
      <c r="F190" s="884"/>
      <c r="G190" s="884"/>
      <c r="H190" s="884"/>
      <c r="I190" s="884"/>
      <c r="J190" s="225"/>
      <c r="K190" s="225"/>
      <c r="L190" s="225"/>
      <c r="M190" s="225"/>
    </row>
    <row r="191" spans="1:13" ht="18" customHeight="1" x14ac:dyDescent="0.25">
      <c r="A191" s="224"/>
      <c r="B191" s="224"/>
      <c r="C191" s="224"/>
      <c r="D191" s="224"/>
      <c r="E191" s="224"/>
      <c r="F191" s="224"/>
      <c r="G191" s="224"/>
      <c r="H191" s="224"/>
      <c r="I191" s="224"/>
      <c r="J191" s="225"/>
      <c r="K191" s="225"/>
      <c r="L191" s="225"/>
      <c r="M191" s="225"/>
    </row>
    <row r="192" spans="1:13" ht="18" hidden="1" customHeight="1" x14ac:dyDescent="0.25">
      <c r="A192" s="407"/>
      <c r="B192" s="407"/>
      <c r="C192" s="407"/>
      <c r="D192" s="407"/>
      <c r="E192" s="407"/>
      <c r="F192" s="407"/>
      <c r="G192" s="407"/>
      <c r="H192" s="407"/>
      <c r="I192" s="407"/>
      <c r="J192" s="225"/>
      <c r="K192" s="225"/>
      <c r="L192" s="225"/>
      <c r="M192" s="225"/>
    </row>
    <row r="193" spans="1:13" ht="18" hidden="1" customHeight="1" x14ac:dyDescent="0.25">
      <c r="A193" s="407"/>
      <c r="B193" s="407"/>
      <c r="C193" s="407"/>
      <c r="D193" s="407"/>
      <c r="E193" s="407"/>
      <c r="F193" s="407"/>
      <c r="G193" s="407"/>
      <c r="H193" s="407"/>
      <c r="I193" s="407"/>
      <c r="J193" s="225"/>
      <c r="K193" s="225"/>
      <c r="L193" s="225"/>
      <c r="M193" s="225"/>
    </row>
    <row r="194" spans="1:13" ht="18" hidden="1" customHeight="1" x14ac:dyDescent="0.25">
      <c r="A194" s="407"/>
      <c r="B194" s="407"/>
      <c r="C194" s="407"/>
      <c r="D194" s="407"/>
      <c r="E194" s="407"/>
      <c r="F194" s="407"/>
      <c r="G194" s="407"/>
      <c r="H194" s="407"/>
      <c r="I194" s="407"/>
      <c r="J194" s="225"/>
      <c r="K194" s="225"/>
      <c r="L194" s="225"/>
      <c r="M194" s="225"/>
    </row>
    <row r="195" spans="1:13" ht="18" hidden="1" customHeight="1" x14ac:dyDescent="0.25">
      <c r="A195" s="407"/>
      <c r="B195" s="407"/>
      <c r="C195" s="407"/>
      <c r="D195" s="407"/>
      <c r="E195" s="407"/>
      <c r="F195" s="407"/>
      <c r="G195" s="407"/>
      <c r="H195" s="407"/>
      <c r="I195" s="407"/>
      <c r="J195" s="225"/>
      <c r="K195" s="225"/>
      <c r="L195" s="225"/>
      <c r="M195" s="225"/>
    </row>
    <row r="196" spans="1:13" ht="18" hidden="1" customHeight="1" x14ac:dyDescent="0.25">
      <c r="A196" s="407"/>
      <c r="B196" s="407"/>
      <c r="C196" s="407"/>
      <c r="D196" s="407"/>
      <c r="E196" s="407"/>
      <c r="F196" s="407"/>
      <c r="G196" s="407"/>
      <c r="H196" s="407"/>
      <c r="I196" s="407"/>
      <c r="J196" s="225"/>
      <c r="K196" s="225"/>
      <c r="L196" s="225"/>
      <c r="M196" s="225"/>
    </row>
    <row r="197" spans="1:13" ht="18" hidden="1" customHeight="1" x14ac:dyDescent="0.25">
      <c r="A197" s="407"/>
      <c r="B197" s="407"/>
      <c r="C197" s="407"/>
      <c r="D197" s="407"/>
      <c r="E197" s="407"/>
      <c r="F197" s="407"/>
      <c r="G197" s="407"/>
      <c r="H197" s="407"/>
      <c r="I197" s="407"/>
      <c r="J197" s="225"/>
      <c r="K197" s="225"/>
      <c r="L197" s="225"/>
      <c r="M197" s="225"/>
    </row>
    <row r="198" spans="1:13" ht="18" hidden="1" customHeight="1" x14ac:dyDescent="0.25">
      <c r="A198" s="407"/>
      <c r="B198" s="407"/>
      <c r="C198" s="407"/>
      <c r="D198" s="407"/>
      <c r="E198" s="407"/>
      <c r="F198" s="407"/>
      <c r="G198" s="407"/>
      <c r="H198" s="407"/>
      <c r="I198" s="407"/>
      <c r="J198" s="225"/>
      <c r="K198" s="225"/>
      <c r="L198" s="225"/>
      <c r="M198" s="225"/>
    </row>
    <row r="199" spans="1:13" ht="18" hidden="1" customHeight="1" x14ac:dyDescent="0.25">
      <c r="A199" s="407"/>
      <c r="B199" s="407"/>
      <c r="C199" s="407"/>
      <c r="D199" s="407"/>
      <c r="E199" s="407"/>
      <c r="F199" s="407"/>
      <c r="G199" s="407"/>
      <c r="H199" s="407"/>
      <c r="I199" s="407"/>
      <c r="J199" s="225"/>
      <c r="K199" s="225"/>
      <c r="L199" s="225"/>
      <c r="M199" s="225"/>
    </row>
    <row r="200" spans="1:13" ht="18" hidden="1" customHeight="1" x14ac:dyDescent="0.25">
      <c r="A200" s="407"/>
      <c r="B200" s="407"/>
      <c r="C200" s="407"/>
      <c r="D200" s="407"/>
      <c r="E200" s="407"/>
      <c r="F200" s="407"/>
      <c r="G200" s="407"/>
      <c r="H200" s="407"/>
      <c r="I200" s="407"/>
      <c r="J200" s="225"/>
      <c r="K200" s="225"/>
      <c r="L200" s="225"/>
      <c r="M200" s="225"/>
    </row>
    <row r="201" spans="1:13" ht="18" hidden="1" customHeight="1" x14ac:dyDescent="0.25">
      <c r="A201" s="407"/>
      <c r="B201" s="407"/>
      <c r="C201" s="407"/>
      <c r="D201" s="407"/>
      <c r="E201" s="407"/>
      <c r="F201" s="407"/>
      <c r="G201" s="407"/>
      <c r="H201" s="407"/>
      <c r="I201" s="407"/>
      <c r="J201" s="225"/>
      <c r="K201" s="225"/>
      <c r="L201" s="225"/>
      <c r="M201" s="225"/>
    </row>
    <row r="202" spans="1:13" ht="18" hidden="1" customHeight="1" x14ac:dyDescent="0.25">
      <c r="A202" s="407"/>
      <c r="B202" s="407"/>
      <c r="C202" s="407"/>
      <c r="D202" s="407"/>
      <c r="E202" s="407"/>
      <c r="F202" s="407"/>
      <c r="G202" s="407"/>
      <c r="H202" s="407"/>
      <c r="I202" s="407"/>
      <c r="J202" s="225"/>
      <c r="K202" s="225"/>
      <c r="L202" s="225"/>
      <c r="M202" s="225"/>
    </row>
    <row r="203" spans="1:13" ht="18" hidden="1" customHeight="1" x14ac:dyDescent="0.25">
      <c r="A203" s="407"/>
      <c r="B203" s="407"/>
      <c r="C203" s="407"/>
      <c r="D203" s="407"/>
      <c r="E203" s="407"/>
      <c r="F203" s="407"/>
      <c r="G203" s="407"/>
      <c r="H203" s="407"/>
      <c r="I203" s="407"/>
      <c r="J203" s="225"/>
      <c r="K203" s="225"/>
      <c r="L203" s="225"/>
      <c r="M203" s="225"/>
    </row>
    <row r="204" spans="1:13" ht="18" hidden="1" customHeight="1" x14ac:dyDescent="0.25">
      <c r="A204" s="407"/>
      <c r="B204" s="407"/>
      <c r="C204" s="407"/>
      <c r="D204" s="407"/>
      <c r="E204" s="407"/>
      <c r="F204" s="407"/>
      <c r="G204" s="407"/>
      <c r="H204" s="407"/>
      <c r="I204" s="407"/>
      <c r="J204" s="225"/>
      <c r="K204" s="225"/>
      <c r="L204" s="225"/>
      <c r="M204" s="225"/>
    </row>
    <row r="205" spans="1:13" ht="18" hidden="1" customHeight="1" x14ac:dyDescent="0.25">
      <c r="A205" s="407"/>
      <c r="B205" s="407"/>
      <c r="C205" s="407"/>
      <c r="D205" s="407"/>
      <c r="E205" s="407"/>
      <c r="F205" s="407"/>
      <c r="G205" s="407"/>
      <c r="H205" s="407"/>
      <c r="I205" s="407"/>
      <c r="J205" s="225"/>
      <c r="K205" s="225"/>
      <c r="L205" s="225"/>
      <c r="M205" s="225"/>
    </row>
    <row r="206" spans="1:13" ht="18" hidden="1" customHeight="1" x14ac:dyDescent="0.25">
      <c r="A206" s="407"/>
      <c r="B206" s="407"/>
      <c r="C206" s="407"/>
      <c r="D206" s="407"/>
      <c r="E206" s="407"/>
      <c r="F206" s="407"/>
      <c r="G206" s="407"/>
      <c r="H206" s="407"/>
      <c r="I206" s="407"/>
      <c r="J206" s="225"/>
      <c r="K206" s="225"/>
      <c r="L206" s="225"/>
      <c r="M206" s="225"/>
    </row>
    <row r="207" spans="1:13" ht="18" hidden="1" customHeight="1" x14ac:dyDescent="0.25">
      <c r="A207" s="407"/>
      <c r="B207" s="407"/>
      <c r="C207" s="407"/>
      <c r="D207" s="407"/>
      <c r="E207" s="407"/>
      <c r="F207" s="407"/>
      <c r="G207" s="407"/>
      <c r="H207" s="407"/>
      <c r="I207" s="407"/>
      <c r="J207" s="225"/>
      <c r="K207" s="225"/>
      <c r="L207" s="225"/>
      <c r="M207" s="225"/>
    </row>
    <row r="208" spans="1:13" ht="18" hidden="1" customHeight="1" x14ac:dyDescent="0.25">
      <c r="A208" s="407"/>
      <c r="B208" s="407"/>
      <c r="C208" s="407"/>
      <c r="D208" s="407"/>
      <c r="E208" s="407"/>
      <c r="F208" s="407"/>
      <c r="G208" s="407"/>
      <c r="H208" s="407"/>
      <c r="I208" s="407"/>
      <c r="J208" s="225"/>
      <c r="K208" s="225"/>
      <c r="L208" s="225"/>
      <c r="M208" s="225"/>
    </row>
    <row r="209" spans="1:13" ht="18" hidden="1" customHeight="1" x14ac:dyDescent="0.25">
      <c r="A209" s="407"/>
      <c r="B209" s="407"/>
      <c r="C209" s="407"/>
      <c r="D209" s="407"/>
      <c r="E209" s="407"/>
      <c r="F209" s="407"/>
      <c r="G209" s="407"/>
      <c r="H209" s="407"/>
      <c r="I209" s="407"/>
      <c r="J209" s="225"/>
      <c r="K209" s="225"/>
      <c r="L209" s="225"/>
      <c r="M209" s="225"/>
    </row>
    <row r="210" spans="1:13" ht="18" hidden="1" customHeight="1" x14ac:dyDescent="0.25">
      <c r="A210" s="407"/>
      <c r="B210" s="407"/>
      <c r="C210" s="407"/>
      <c r="D210" s="407"/>
      <c r="E210" s="407"/>
      <c r="F210" s="407"/>
      <c r="G210" s="407"/>
      <c r="H210" s="407"/>
      <c r="I210" s="407"/>
      <c r="J210" s="225"/>
      <c r="K210" s="225"/>
      <c r="L210" s="225"/>
      <c r="M210" s="225"/>
    </row>
    <row r="211" spans="1:13" ht="18" hidden="1" customHeight="1" x14ac:dyDescent="0.25">
      <c r="A211" s="407"/>
      <c r="B211" s="407"/>
      <c r="C211" s="407"/>
      <c r="D211" s="407"/>
      <c r="E211" s="407"/>
      <c r="F211" s="407"/>
      <c r="G211" s="407"/>
      <c r="H211" s="407"/>
      <c r="I211" s="407"/>
      <c r="J211" s="225"/>
      <c r="K211" s="225"/>
      <c r="L211" s="225"/>
      <c r="M211" s="225"/>
    </row>
    <row r="212" spans="1:13" ht="18" hidden="1" customHeight="1" x14ac:dyDescent="0.25">
      <c r="A212" s="407"/>
      <c r="B212" s="407"/>
      <c r="C212" s="407"/>
      <c r="D212" s="407"/>
      <c r="E212" s="407"/>
      <c r="F212" s="407"/>
      <c r="G212" s="407"/>
      <c r="H212" s="407"/>
      <c r="I212" s="407"/>
      <c r="J212" s="225"/>
      <c r="K212" s="225"/>
      <c r="L212" s="225"/>
      <c r="M212" s="225"/>
    </row>
    <row r="213" spans="1:13" ht="18" hidden="1" customHeight="1" x14ac:dyDescent="0.25">
      <c r="A213" s="407"/>
      <c r="B213" s="407"/>
      <c r="C213" s="407"/>
      <c r="D213" s="407"/>
      <c r="E213" s="407"/>
      <c r="F213" s="407"/>
      <c r="G213" s="407"/>
      <c r="H213" s="407"/>
      <c r="I213" s="407"/>
      <c r="J213" s="225"/>
      <c r="K213" s="225"/>
      <c r="L213" s="225"/>
      <c r="M213" s="225"/>
    </row>
    <row r="214" spans="1:13" ht="18" hidden="1" customHeight="1" x14ac:dyDescent="0.25">
      <c r="A214" s="407"/>
      <c r="B214" s="407"/>
      <c r="C214" s="407"/>
      <c r="D214" s="407"/>
      <c r="E214" s="407"/>
      <c r="F214" s="407"/>
      <c r="G214" s="407"/>
      <c r="H214" s="407"/>
      <c r="I214" s="407"/>
      <c r="J214" s="225"/>
      <c r="K214" s="225"/>
      <c r="L214" s="225"/>
      <c r="M214" s="225"/>
    </row>
    <row r="215" spans="1:13" ht="18" hidden="1" customHeight="1" x14ac:dyDescent="0.25">
      <c r="A215" s="407"/>
      <c r="B215" s="407"/>
      <c r="C215" s="407"/>
      <c r="D215" s="407"/>
      <c r="E215" s="407"/>
      <c r="F215" s="407"/>
      <c r="G215" s="407"/>
      <c r="H215" s="407"/>
      <c r="I215" s="407"/>
      <c r="J215" s="225"/>
      <c r="K215" s="225"/>
      <c r="L215" s="225"/>
      <c r="M215" s="225"/>
    </row>
    <row r="216" spans="1:13" ht="18" hidden="1" customHeight="1" x14ac:dyDescent="0.25">
      <c r="A216" s="407"/>
      <c r="B216" s="407"/>
      <c r="C216" s="407"/>
      <c r="D216" s="407"/>
      <c r="E216" s="407"/>
      <c r="F216" s="407"/>
      <c r="G216" s="407"/>
      <c r="H216" s="407"/>
      <c r="I216" s="407"/>
      <c r="J216" s="225"/>
      <c r="K216" s="225"/>
      <c r="L216" s="225"/>
      <c r="M216" s="225"/>
    </row>
    <row r="217" spans="1:13" ht="18" hidden="1" customHeight="1" x14ac:dyDescent="0.25">
      <c r="A217" s="407"/>
      <c r="B217" s="407"/>
      <c r="C217" s="407"/>
      <c r="D217" s="407"/>
      <c r="E217" s="407"/>
      <c r="F217" s="407"/>
      <c r="G217" s="407"/>
      <c r="H217" s="407"/>
      <c r="I217" s="407"/>
      <c r="J217" s="225"/>
      <c r="K217" s="225"/>
      <c r="L217" s="225"/>
      <c r="M217" s="225"/>
    </row>
    <row r="218" spans="1:13" ht="18" hidden="1" customHeight="1" x14ac:dyDescent="0.25">
      <c r="A218" s="407"/>
      <c r="B218" s="407"/>
      <c r="C218" s="407"/>
      <c r="D218" s="407"/>
      <c r="E218" s="407"/>
      <c r="F218" s="407"/>
      <c r="G218" s="407"/>
      <c r="H218" s="407"/>
      <c r="I218" s="407"/>
      <c r="J218" s="225"/>
      <c r="K218" s="225"/>
      <c r="L218" s="225"/>
      <c r="M218" s="225"/>
    </row>
    <row r="219" spans="1:13" ht="18" hidden="1" customHeight="1" x14ac:dyDescent="0.25">
      <c r="A219" s="407"/>
      <c r="B219" s="407"/>
      <c r="C219" s="407"/>
      <c r="D219" s="407"/>
      <c r="E219" s="407"/>
      <c r="F219" s="407"/>
      <c r="G219" s="407"/>
      <c r="H219" s="407"/>
      <c r="I219" s="407"/>
      <c r="J219" s="225"/>
      <c r="K219" s="225"/>
      <c r="L219" s="225"/>
      <c r="M219" s="225"/>
    </row>
    <row r="220" spans="1:13" ht="18" hidden="1" customHeight="1" x14ac:dyDescent="0.25">
      <c r="A220" s="407"/>
      <c r="B220" s="407"/>
      <c r="C220" s="407"/>
      <c r="D220" s="407"/>
      <c r="E220" s="407"/>
      <c r="F220" s="407"/>
      <c r="G220" s="407"/>
      <c r="H220" s="407"/>
      <c r="I220" s="407"/>
      <c r="J220" s="225"/>
      <c r="K220" s="225"/>
      <c r="L220" s="225"/>
      <c r="M220" s="225"/>
    </row>
    <row r="221" spans="1:13" ht="18" hidden="1" customHeight="1" x14ac:dyDescent="0.25">
      <c r="A221" s="407"/>
      <c r="B221" s="407"/>
      <c r="C221" s="407"/>
      <c r="D221" s="407"/>
      <c r="E221" s="407"/>
      <c r="F221" s="407"/>
      <c r="G221" s="407"/>
      <c r="H221" s="407"/>
      <c r="I221" s="407"/>
      <c r="J221" s="225"/>
      <c r="K221" s="225"/>
      <c r="L221" s="225"/>
      <c r="M221" s="225"/>
    </row>
    <row r="222" spans="1:13" ht="18" hidden="1" customHeight="1" x14ac:dyDescent="0.25">
      <c r="A222" s="407"/>
      <c r="B222" s="407"/>
      <c r="C222" s="407"/>
      <c r="D222" s="407"/>
      <c r="E222" s="407"/>
      <c r="F222" s="407"/>
      <c r="G222" s="407"/>
      <c r="H222" s="407"/>
      <c r="I222" s="407"/>
      <c r="J222" s="225"/>
      <c r="K222" s="225"/>
      <c r="L222" s="225"/>
      <c r="M222" s="225"/>
    </row>
    <row r="223" spans="1:13" ht="18" hidden="1" customHeight="1" x14ac:dyDescent="0.25">
      <c r="A223" s="407"/>
      <c r="B223" s="407"/>
      <c r="C223" s="407"/>
      <c r="D223" s="407"/>
      <c r="E223" s="407"/>
      <c r="F223" s="407"/>
      <c r="G223" s="407"/>
      <c r="H223" s="407"/>
      <c r="I223" s="407"/>
      <c r="J223" s="225"/>
      <c r="K223" s="225"/>
      <c r="L223" s="225"/>
      <c r="M223" s="225"/>
    </row>
    <row r="224" spans="1:13" ht="18" hidden="1" customHeight="1" x14ac:dyDescent="0.25">
      <c r="A224" s="407"/>
      <c r="B224" s="407"/>
      <c r="C224" s="407"/>
      <c r="D224" s="407"/>
      <c r="E224" s="407"/>
      <c r="F224" s="407"/>
      <c r="G224" s="407"/>
      <c r="H224" s="407"/>
      <c r="I224" s="407"/>
      <c r="J224" s="225"/>
      <c r="K224" s="225"/>
      <c r="L224" s="225"/>
      <c r="M224" s="225"/>
    </row>
    <row r="225" spans="1:13" ht="18" hidden="1" customHeight="1" x14ac:dyDescent="0.25">
      <c r="A225" s="407"/>
      <c r="B225" s="407"/>
      <c r="C225" s="407"/>
      <c r="D225" s="407"/>
      <c r="E225" s="407"/>
      <c r="F225" s="407"/>
      <c r="G225" s="407"/>
      <c r="H225" s="407"/>
      <c r="I225" s="407"/>
      <c r="J225" s="225"/>
      <c r="K225" s="225"/>
      <c r="L225" s="225"/>
      <c r="M225" s="225"/>
    </row>
    <row r="226" spans="1:13" ht="18" hidden="1" customHeight="1" x14ac:dyDescent="0.25">
      <c r="A226" s="407"/>
      <c r="B226" s="407"/>
      <c r="C226" s="407"/>
      <c r="D226" s="407"/>
      <c r="E226" s="407"/>
      <c r="F226" s="407"/>
      <c r="G226" s="407"/>
      <c r="H226" s="407"/>
      <c r="I226" s="407"/>
      <c r="J226" s="225"/>
      <c r="K226" s="225"/>
      <c r="L226" s="225"/>
      <c r="M226" s="225"/>
    </row>
    <row r="227" spans="1:13" ht="18" hidden="1" customHeight="1" x14ac:dyDescent="0.25">
      <c r="A227" s="407"/>
      <c r="B227" s="407"/>
      <c r="C227" s="407"/>
      <c r="D227" s="407"/>
      <c r="E227" s="407"/>
      <c r="F227" s="407"/>
      <c r="G227" s="407"/>
      <c r="H227" s="407"/>
      <c r="I227" s="407"/>
      <c r="J227" s="225"/>
      <c r="K227" s="225"/>
      <c r="L227" s="225"/>
      <c r="M227" s="225"/>
    </row>
    <row r="228" spans="1:13" ht="18" hidden="1" customHeight="1" x14ac:dyDescent="0.25">
      <c r="A228" s="407"/>
      <c r="B228" s="407"/>
      <c r="C228" s="407"/>
      <c r="D228" s="407"/>
      <c r="E228" s="407"/>
      <c r="F228" s="407"/>
      <c r="G228" s="407"/>
      <c r="H228" s="407"/>
      <c r="I228" s="407"/>
      <c r="J228" s="225"/>
      <c r="K228" s="225"/>
      <c r="L228" s="225"/>
      <c r="M228" s="225"/>
    </row>
    <row r="229" spans="1:13" ht="18" hidden="1" customHeight="1" x14ac:dyDescent="0.25">
      <c r="A229" s="407"/>
      <c r="B229" s="407"/>
      <c r="C229" s="407"/>
      <c r="D229" s="407"/>
      <c r="E229" s="407"/>
      <c r="F229" s="407"/>
      <c r="G229" s="407"/>
      <c r="H229" s="407"/>
      <c r="I229" s="407"/>
      <c r="J229" s="225"/>
      <c r="K229" s="225"/>
      <c r="L229" s="225"/>
      <c r="M229" s="225"/>
    </row>
    <row r="230" spans="1:13" ht="18" hidden="1" customHeight="1" x14ac:dyDescent="0.25">
      <c r="A230" s="407"/>
      <c r="B230" s="407"/>
      <c r="C230" s="407"/>
      <c r="D230" s="407"/>
      <c r="E230" s="407"/>
      <c r="F230" s="407"/>
      <c r="G230" s="407"/>
      <c r="H230" s="407"/>
      <c r="I230" s="407"/>
      <c r="J230" s="225"/>
      <c r="K230" s="225"/>
      <c r="L230" s="225"/>
      <c r="M230" s="225"/>
    </row>
    <row r="231" spans="1:13" ht="18" hidden="1" customHeight="1" x14ac:dyDescent="0.25">
      <c r="A231" s="407"/>
      <c r="B231" s="407"/>
      <c r="C231" s="407"/>
      <c r="D231" s="407"/>
      <c r="E231" s="407"/>
      <c r="F231" s="407"/>
      <c r="G231" s="407"/>
      <c r="H231" s="407"/>
      <c r="I231" s="407"/>
      <c r="J231" s="225"/>
      <c r="K231" s="225"/>
      <c r="L231" s="225"/>
      <c r="M231" s="225"/>
    </row>
    <row r="232" spans="1:13" ht="18" hidden="1" customHeight="1" x14ac:dyDescent="0.25">
      <c r="A232" s="407"/>
      <c r="B232" s="407"/>
      <c r="C232" s="407"/>
      <c r="D232" s="407"/>
      <c r="E232" s="407"/>
      <c r="F232" s="407"/>
      <c r="G232" s="407"/>
      <c r="H232" s="407"/>
      <c r="I232" s="407"/>
      <c r="J232" s="225"/>
      <c r="K232" s="225"/>
      <c r="L232" s="225"/>
      <c r="M232" s="225"/>
    </row>
    <row r="233" spans="1:13" ht="18" hidden="1" customHeight="1" x14ac:dyDescent="0.25">
      <c r="A233" s="407"/>
      <c r="B233" s="407"/>
      <c r="C233" s="407"/>
      <c r="D233" s="407"/>
      <c r="E233" s="407"/>
      <c r="F233" s="407"/>
      <c r="G233" s="407"/>
      <c r="H233" s="407"/>
      <c r="I233" s="407"/>
      <c r="J233" s="225"/>
      <c r="K233" s="225"/>
      <c r="L233" s="225"/>
      <c r="M233" s="225"/>
    </row>
    <row r="234" spans="1:13" ht="18" hidden="1" customHeight="1" x14ac:dyDescent="0.25">
      <c r="A234" s="407"/>
      <c r="B234" s="407"/>
      <c r="C234" s="407"/>
      <c r="D234" s="407"/>
      <c r="E234" s="407"/>
      <c r="F234" s="407"/>
      <c r="G234" s="407"/>
      <c r="H234" s="407"/>
      <c r="I234" s="407"/>
      <c r="J234" s="225"/>
      <c r="K234" s="225"/>
      <c r="L234" s="225"/>
      <c r="M234" s="225"/>
    </row>
    <row r="235" spans="1:13" ht="18" hidden="1" customHeight="1" x14ac:dyDescent="0.25">
      <c r="A235" s="407"/>
      <c r="B235" s="407"/>
      <c r="C235" s="407"/>
      <c r="D235" s="407"/>
      <c r="E235" s="407"/>
      <c r="F235" s="407"/>
      <c r="G235" s="407"/>
      <c r="H235" s="407"/>
      <c r="I235" s="407"/>
      <c r="J235" s="225"/>
      <c r="K235" s="225"/>
      <c r="L235" s="225"/>
      <c r="M235" s="225"/>
    </row>
    <row r="236" spans="1:13" ht="18" hidden="1" customHeight="1" x14ac:dyDescent="0.25">
      <c r="A236" s="407"/>
      <c r="B236" s="407"/>
      <c r="C236" s="407"/>
      <c r="D236" s="407"/>
      <c r="E236" s="407"/>
      <c r="F236" s="407"/>
      <c r="G236" s="407"/>
      <c r="H236" s="407"/>
      <c r="I236" s="407"/>
      <c r="J236" s="225"/>
      <c r="K236" s="225"/>
      <c r="L236" s="225"/>
      <c r="M236" s="225"/>
    </row>
    <row r="237" spans="1:13" ht="18" hidden="1" customHeight="1" x14ac:dyDescent="0.25">
      <c r="A237" s="407"/>
      <c r="B237" s="407"/>
      <c r="C237" s="407"/>
      <c r="D237" s="407"/>
      <c r="E237" s="407"/>
      <c r="F237" s="407"/>
      <c r="G237" s="407"/>
      <c r="H237" s="407"/>
      <c r="I237" s="407"/>
      <c r="J237" s="225"/>
      <c r="K237" s="225"/>
      <c r="L237" s="225"/>
      <c r="M237" s="225"/>
    </row>
    <row r="238" spans="1:13" ht="18" hidden="1" customHeight="1" x14ac:dyDescent="0.25">
      <c r="A238" s="407"/>
      <c r="B238" s="407"/>
      <c r="C238" s="407"/>
      <c r="D238" s="407"/>
      <c r="E238" s="407"/>
      <c r="F238" s="407"/>
      <c r="G238" s="407"/>
      <c r="H238" s="407"/>
      <c r="I238" s="407"/>
      <c r="J238" s="225"/>
      <c r="K238" s="225"/>
      <c r="L238" s="225"/>
      <c r="M238" s="225"/>
    </row>
    <row r="239" spans="1:13" ht="18" hidden="1" customHeight="1" x14ac:dyDescent="0.25">
      <c r="A239" s="407"/>
      <c r="B239" s="407"/>
      <c r="C239" s="407"/>
      <c r="D239" s="407"/>
      <c r="E239" s="407"/>
      <c r="F239" s="407"/>
      <c r="G239" s="407"/>
      <c r="H239" s="407"/>
      <c r="I239" s="407"/>
      <c r="J239" s="225"/>
      <c r="K239" s="225"/>
      <c r="L239" s="225"/>
      <c r="M239" s="225"/>
    </row>
    <row r="240" spans="1:13" ht="18" hidden="1" customHeight="1" x14ac:dyDescent="0.25">
      <c r="A240" s="407"/>
      <c r="B240" s="407"/>
      <c r="C240" s="407"/>
      <c r="D240" s="407"/>
      <c r="E240" s="407"/>
      <c r="F240" s="407"/>
      <c r="G240" s="407"/>
      <c r="H240" s="407"/>
      <c r="I240" s="407"/>
      <c r="J240" s="225"/>
      <c r="K240" s="225"/>
      <c r="L240" s="225"/>
      <c r="M240" s="225"/>
    </row>
    <row r="241" spans="1:13" ht="18" hidden="1" customHeight="1" x14ac:dyDescent="0.25">
      <c r="A241" s="407"/>
      <c r="B241" s="407"/>
      <c r="C241" s="407"/>
      <c r="D241" s="407"/>
      <c r="E241" s="407"/>
      <c r="F241" s="407"/>
      <c r="G241" s="407"/>
      <c r="H241" s="407"/>
      <c r="I241" s="407"/>
      <c r="J241" s="225"/>
      <c r="K241" s="225"/>
      <c r="L241" s="225"/>
      <c r="M241" s="225"/>
    </row>
    <row r="242" spans="1:13" ht="18" hidden="1" customHeight="1" x14ac:dyDescent="0.25">
      <c r="A242" s="407"/>
      <c r="B242" s="407"/>
      <c r="C242" s="407"/>
      <c r="D242" s="407"/>
      <c r="E242" s="407"/>
      <c r="F242" s="407"/>
      <c r="G242" s="407"/>
      <c r="H242" s="407"/>
      <c r="I242" s="407"/>
      <c r="J242" s="225"/>
      <c r="K242" s="225"/>
      <c r="L242" s="225"/>
      <c r="M242" s="225"/>
    </row>
    <row r="243" spans="1:13" ht="18" hidden="1" customHeight="1" x14ac:dyDescent="0.25">
      <c r="A243" s="407"/>
      <c r="B243" s="407"/>
      <c r="C243" s="407"/>
      <c r="D243" s="407"/>
      <c r="E243" s="407"/>
      <c r="F243" s="407"/>
      <c r="G243" s="407"/>
      <c r="H243" s="407"/>
      <c r="I243" s="407"/>
      <c r="J243" s="225"/>
      <c r="K243" s="225"/>
      <c r="L243" s="225"/>
      <c r="M243" s="225"/>
    </row>
    <row r="244" spans="1:13" ht="18" hidden="1" customHeight="1" x14ac:dyDescent="0.25">
      <c r="A244" s="407"/>
      <c r="B244" s="407"/>
      <c r="C244" s="407"/>
      <c r="D244" s="407"/>
      <c r="E244" s="407"/>
      <c r="F244" s="407"/>
      <c r="G244" s="407"/>
      <c r="H244" s="407"/>
      <c r="I244" s="407"/>
      <c r="J244" s="225"/>
      <c r="K244" s="225"/>
      <c r="L244" s="225"/>
      <c r="M244" s="225"/>
    </row>
    <row r="245" spans="1:13" ht="18" hidden="1" customHeight="1" x14ac:dyDescent="0.25">
      <c r="A245" s="407"/>
      <c r="B245" s="407"/>
      <c r="C245" s="407"/>
      <c r="D245" s="407"/>
      <c r="E245" s="407"/>
      <c r="F245" s="407"/>
      <c r="G245" s="407"/>
      <c r="H245" s="407"/>
      <c r="I245" s="407"/>
      <c r="J245" s="225"/>
      <c r="K245" s="225"/>
      <c r="L245" s="225"/>
      <c r="M245" s="225"/>
    </row>
    <row r="246" spans="1:13" ht="18" hidden="1" customHeight="1" x14ac:dyDescent="0.25">
      <c r="A246" s="407"/>
      <c r="B246" s="407"/>
      <c r="C246" s="407"/>
      <c r="D246" s="407"/>
      <c r="E246" s="407"/>
      <c r="F246" s="407"/>
      <c r="G246" s="407"/>
      <c r="H246" s="407"/>
      <c r="I246" s="407"/>
      <c r="J246" s="225"/>
      <c r="K246" s="225"/>
      <c r="L246" s="225"/>
      <c r="M246" s="225"/>
    </row>
    <row r="247" spans="1:13" ht="18" hidden="1" customHeight="1" x14ac:dyDescent="0.25">
      <c r="A247" s="407"/>
      <c r="B247" s="407"/>
      <c r="C247" s="407"/>
      <c r="D247" s="407"/>
      <c r="E247" s="407"/>
      <c r="F247" s="407"/>
      <c r="G247" s="407"/>
      <c r="H247" s="407"/>
      <c r="I247" s="407"/>
      <c r="J247" s="225"/>
      <c r="K247" s="225"/>
      <c r="L247" s="225"/>
      <c r="M247" s="225"/>
    </row>
    <row r="248" spans="1:13" ht="18" hidden="1" customHeight="1" x14ac:dyDescent="0.25">
      <c r="A248" s="407"/>
      <c r="B248" s="407"/>
      <c r="C248" s="407"/>
      <c r="D248" s="407"/>
      <c r="E248" s="407"/>
      <c r="F248" s="407"/>
      <c r="G248" s="407"/>
      <c r="H248" s="407"/>
      <c r="I248" s="407"/>
      <c r="J248" s="225"/>
      <c r="K248" s="225"/>
      <c r="L248" s="225"/>
      <c r="M248" s="225"/>
    </row>
    <row r="249" spans="1:13" ht="18" hidden="1" customHeight="1" x14ac:dyDescent="0.25">
      <c r="A249" s="407"/>
      <c r="B249" s="407"/>
      <c r="C249" s="407"/>
      <c r="D249" s="407"/>
      <c r="E249" s="407"/>
      <c r="F249" s="407"/>
      <c r="G249" s="407"/>
      <c r="H249" s="407"/>
      <c r="I249" s="407"/>
      <c r="J249" s="225"/>
      <c r="K249" s="225"/>
      <c r="L249" s="225"/>
      <c r="M249" s="225"/>
    </row>
    <row r="250" spans="1:13" ht="18" hidden="1" customHeight="1" x14ac:dyDescent="0.25">
      <c r="A250" s="407"/>
      <c r="B250" s="407"/>
      <c r="C250" s="407"/>
      <c r="D250" s="407"/>
      <c r="E250" s="407"/>
      <c r="F250" s="407"/>
      <c r="G250" s="407"/>
      <c r="H250" s="407"/>
      <c r="I250" s="407"/>
      <c r="J250" s="225"/>
      <c r="K250" s="225"/>
      <c r="L250" s="225"/>
      <c r="M250" s="225"/>
    </row>
    <row r="251" spans="1:13" ht="18" hidden="1" customHeight="1" x14ac:dyDescent="0.25">
      <c r="A251" s="407"/>
      <c r="B251" s="407"/>
      <c r="C251" s="407"/>
      <c r="D251" s="407"/>
      <c r="E251" s="407"/>
      <c r="F251" s="407"/>
      <c r="G251" s="407"/>
      <c r="H251" s="407"/>
      <c r="I251" s="407"/>
      <c r="J251" s="225"/>
      <c r="K251" s="225"/>
      <c r="L251" s="225"/>
      <c r="M251" s="225"/>
    </row>
    <row r="252" spans="1:13" ht="18" hidden="1" customHeight="1" x14ac:dyDescent="0.25">
      <c r="A252" s="407"/>
      <c r="B252" s="407"/>
      <c r="C252" s="407"/>
      <c r="D252" s="407"/>
      <c r="E252" s="407"/>
      <c r="F252" s="407"/>
      <c r="G252" s="407"/>
      <c r="H252" s="407"/>
      <c r="I252" s="407"/>
      <c r="J252" s="225"/>
      <c r="K252" s="225"/>
      <c r="L252" s="225"/>
      <c r="M252" s="225"/>
    </row>
    <row r="253" spans="1:13" ht="18" hidden="1" customHeight="1" x14ac:dyDescent="0.25">
      <c r="A253" s="407"/>
      <c r="B253" s="407"/>
      <c r="C253" s="407"/>
      <c r="D253" s="407"/>
      <c r="E253" s="407"/>
      <c r="F253" s="407"/>
      <c r="G253" s="407"/>
      <c r="H253" s="407"/>
      <c r="I253" s="407"/>
      <c r="J253" s="225"/>
      <c r="K253" s="225"/>
      <c r="L253" s="225"/>
      <c r="M253" s="225"/>
    </row>
    <row r="254" spans="1:13" ht="18" hidden="1" customHeight="1" x14ac:dyDescent="0.25">
      <c r="A254" s="407"/>
      <c r="B254" s="407"/>
      <c r="C254" s="407"/>
      <c r="D254" s="407"/>
      <c r="E254" s="407"/>
      <c r="F254" s="407"/>
      <c r="G254" s="407"/>
      <c r="H254" s="407"/>
      <c r="I254" s="407"/>
      <c r="J254" s="225"/>
      <c r="K254" s="225"/>
      <c r="L254" s="225"/>
      <c r="M254" s="225"/>
    </row>
    <row r="255" spans="1:13" ht="18" hidden="1" customHeight="1" x14ac:dyDescent="0.25">
      <c r="A255" s="407"/>
      <c r="B255" s="407"/>
      <c r="C255" s="407"/>
      <c r="D255" s="407"/>
      <c r="E255" s="407"/>
      <c r="F255" s="407"/>
      <c r="G255" s="407"/>
      <c r="H255" s="407"/>
      <c r="I255" s="407"/>
      <c r="J255" s="225"/>
      <c r="K255" s="225"/>
      <c r="L255" s="225"/>
      <c r="M255" s="225"/>
    </row>
    <row r="256" spans="1:13" ht="18" hidden="1" customHeight="1" x14ac:dyDescent="0.25">
      <c r="A256" s="407"/>
      <c r="B256" s="407"/>
      <c r="C256" s="407"/>
      <c r="D256" s="407"/>
      <c r="E256" s="407"/>
      <c r="F256" s="407"/>
      <c r="G256" s="407"/>
      <c r="H256" s="407"/>
      <c r="I256" s="407"/>
      <c r="J256" s="225"/>
      <c r="K256" s="225"/>
      <c r="L256" s="225"/>
      <c r="M256" s="225"/>
    </row>
    <row r="257" spans="1:13" ht="18" hidden="1" customHeight="1" x14ac:dyDescent="0.25">
      <c r="A257" s="407"/>
      <c r="B257" s="407"/>
      <c r="C257" s="407"/>
      <c r="D257" s="407"/>
      <c r="E257" s="407"/>
      <c r="F257" s="407"/>
      <c r="G257" s="407"/>
      <c r="H257" s="407"/>
      <c r="I257" s="407"/>
      <c r="J257" s="225"/>
      <c r="K257" s="225"/>
      <c r="L257" s="225"/>
      <c r="M257" s="225"/>
    </row>
    <row r="258" spans="1:13" ht="18" hidden="1" customHeight="1" x14ac:dyDescent="0.25">
      <c r="A258" s="407"/>
      <c r="B258" s="407"/>
      <c r="C258" s="407"/>
      <c r="D258" s="407"/>
      <c r="E258" s="407"/>
      <c r="F258" s="407"/>
      <c r="G258" s="407"/>
      <c r="H258" s="407"/>
      <c r="I258" s="407"/>
      <c r="J258" s="225"/>
      <c r="K258" s="225"/>
      <c r="L258" s="225"/>
      <c r="M258" s="225"/>
    </row>
    <row r="259" spans="1:13" ht="18" hidden="1" customHeight="1" x14ac:dyDescent="0.25">
      <c r="A259" s="407"/>
      <c r="B259" s="407"/>
      <c r="C259" s="407"/>
      <c r="D259" s="407"/>
      <c r="E259" s="407"/>
      <c r="F259" s="407"/>
      <c r="G259" s="407"/>
      <c r="H259" s="407"/>
      <c r="I259" s="407"/>
      <c r="J259" s="225"/>
      <c r="K259" s="225"/>
      <c r="L259" s="225"/>
      <c r="M259" s="225"/>
    </row>
    <row r="260" spans="1:13" ht="18" hidden="1" customHeight="1" x14ac:dyDescent="0.25">
      <c r="A260" s="407"/>
      <c r="B260" s="407"/>
      <c r="C260" s="407"/>
      <c r="D260" s="407"/>
      <c r="E260" s="407"/>
      <c r="F260" s="407"/>
      <c r="G260" s="407"/>
      <c r="H260" s="407"/>
      <c r="I260" s="407"/>
      <c r="J260" s="225"/>
      <c r="K260" s="225"/>
      <c r="L260" s="225"/>
      <c r="M260" s="225"/>
    </row>
    <row r="261" spans="1:13" ht="18" hidden="1" customHeight="1" x14ac:dyDescent="0.25">
      <c r="A261" s="407"/>
      <c r="B261" s="407"/>
      <c r="C261" s="407"/>
      <c r="D261" s="407"/>
      <c r="E261" s="407"/>
      <c r="F261" s="407"/>
      <c r="G261" s="407"/>
      <c r="H261" s="407"/>
      <c r="I261" s="407"/>
      <c r="J261" s="225"/>
      <c r="K261" s="225"/>
      <c r="L261" s="225"/>
      <c r="M261" s="225"/>
    </row>
    <row r="262" spans="1:13" ht="18" hidden="1" customHeight="1" x14ac:dyDescent="0.25">
      <c r="A262" s="407"/>
      <c r="B262" s="407"/>
      <c r="C262" s="407"/>
      <c r="D262" s="407"/>
      <c r="E262" s="407"/>
      <c r="F262" s="407"/>
      <c r="G262" s="407"/>
      <c r="H262" s="407"/>
      <c r="I262" s="407"/>
      <c r="J262" s="225"/>
      <c r="K262" s="225"/>
      <c r="L262" s="225"/>
      <c r="M262" s="225"/>
    </row>
    <row r="263" spans="1:13" ht="18" hidden="1" customHeight="1" x14ac:dyDescent="0.25">
      <c r="A263" s="407"/>
      <c r="B263" s="407"/>
      <c r="C263" s="407"/>
      <c r="D263" s="407"/>
      <c r="E263" s="407"/>
      <c r="F263" s="407"/>
      <c r="G263" s="407"/>
      <c r="H263" s="407"/>
      <c r="I263" s="407"/>
      <c r="J263" s="225"/>
      <c r="K263" s="225"/>
      <c r="L263" s="225"/>
      <c r="M263" s="225"/>
    </row>
    <row r="264" spans="1:13" ht="18" hidden="1" customHeight="1" x14ac:dyDescent="0.25">
      <c r="A264" s="407"/>
      <c r="B264" s="407"/>
      <c r="C264" s="407"/>
      <c r="D264" s="407"/>
      <c r="E264" s="407"/>
      <c r="F264" s="407"/>
      <c r="G264" s="407"/>
      <c r="H264" s="407"/>
      <c r="I264" s="407"/>
      <c r="J264" s="225"/>
      <c r="K264" s="225"/>
      <c r="L264" s="225"/>
      <c r="M264" s="225"/>
    </row>
    <row r="265" spans="1:13" ht="18" hidden="1" customHeight="1" x14ac:dyDescent="0.25">
      <c r="A265" s="407"/>
      <c r="B265" s="407"/>
      <c r="C265" s="407"/>
      <c r="D265" s="407"/>
      <c r="E265" s="407"/>
      <c r="F265" s="407"/>
      <c r="G265" s="407"/>
      <c r="H265" s="407"/>
      <c r="I265" s="407"/>
      <c r="J265" s="225"/>
      <c r="K265" s="225"/>
      <c r="L265" s="225"/>
      <c r="M265" s="225"/>
    </row>
    <row r="266" spans="1:13" ht="18" hidden="1" customHeight="1" x14ac:dyDescent="0.25">
      <c r="A266" s="407"/>
      <c r="B266" s="407"/>
      <c r="C266" s="407"/>
      <c r="D266" s="407"/>
      <c r="E266" s="407"/>
      <c r="F266" s="407"/>
      <c r="G266" s="407"/>
      <c r="H266" s="407"/>
      <c r="I266" s="407"/>
      <c r="J266" s="225"/>
      <c r="K266" s="225"/>
      <c r="L266" s="225"/>
      <c r="M266" s="225"/>
    </row>
    <row r="267" spans="1:13" ht="18" hidden="1" customHeight="1" x14ac:dyDescent="0.25">
      <c r="A267" s="407"/>
      <c r="B267" s="407"/>
      <c r="C267" s="407"/>
      <c r="D267" s="407"/>
      <c r="E267" s="407"/>
      <c r="F267" s="407"/>
      <c r="G267" s="407"/>
      <c r="H267" s="407"/>
      <c r="I267" s="407"/>
      <c r="J267" s="225"/>
      <c r="K267" s="225"/>
      <c r="L267" s="225"/>
      <c r="M267" s="225"/>
    </row>
    <row r="268" spans="1:13" ht="18" hidden="1" customHeight="1" x14ac:dyDescent="0.25">
      <c r="A268" s="407"/>
      <c r="B268" s="407"/>
      <c r="C268" s="407"/>
      <c r="D268" s="407"/>
      <c r="E268" s="407"/>
      <c r="F268" s="407"/>
      <c r="G268" s="407"/>
      <c r="H268" s="407"/>
      <c r="I268" s="407"/>
      <c r="J268" s="225"/>
      <c r="K268" s="225"/>
      <c r="L268" s="225"/>
      <c r="M268" s="225"/>
    </row>
    <row r="269" spans="1:13" ht="18" hidden="1" customHeight="1" x14ac:dyDescent="0.25">
      <c r="A269" s="407"/>
      <c r="B269" s="407"/>
      <c r="C269" s="407"/>
      <c r="D269" s="407"/>
      <c r="E269" s="407"/>
      <c r="F269" s="407"/>
      <c r="G269" s="407"/>
      <c r="H269" s="407"/>
      <c r="I269" s="407"/>
      <c r="J269" s="225"/>
      <c r="K269" s="225"/>
      <c r="L269" s="225"/>
      <c r="M269" s="225"/>
    </row>
    <row r="270" spans="1:13" ht="18" hidden="1" customHeight="1" x14ac:dyDescent="0.25">
      <c r="A270" s="407"/>
      <c r="B270" s="407"/>
      <c r="C270" s="407"/>
      <c r="D270" s="407"/>
      <c r="E270" s="407"/>
      <c r="F270" s="407"/>
      <c r="G270" s="407"/>
      <c r="H270" s="407"/>
      <c r="I270" s="407"/>
      <c r="J270" s="225"/>
      <c r="K270" s="225"/>
      <c r="L270" s="225"/>
      <c r="M270" s="225"/>
    </row>
    <row r="271" spans="1:13" ht="18" hidden="1" customHeight="1" x14ac:dyDescent="0.25">
      <c r="A271" s="407"/>
      <c r="B271" s="407"/>
      <c r="C271" s="407"/>
      <c r="D271" s="407"/>
      <c r="E271" s="407"/>
      <c r="F271" s="407"/>
      <c r="G271" s="407"/>
      <c r="H271" s="407"/>
      <c r="I271" s="407"/>
      <c r="J271" s="225"/>
      <c r="K271" s="225"/>
      <c r="L271" s="225"/>
      <c r="M271" s="225"/>
    </row>
    <row r="272" spans="1:13" ht="18" hidden="1" customHeight="1" x14ac:dyDescent="0.25">
      <c r="A272" s="407"/>
      <c r="B272" s="407"/>
      <c r="C272" s="407"/>
      <c r="D272" s="407"/>
      <c r="E272" s="407"/>
      <c r="F272" s="407"/>
      <c r="G272" s="407"/>
      <c r="H272" s="407"/>
      <c r="I272" s="407"/>
      <c r="J272" s="225"/>
      <c r="K272" s="225"/>
      <c r="L272" s="225"/>
      <c r="M272" s="225"/>
    </row>
    <row r="273" spans="1:13" ht="18" hidden="1" customHeight="1" x14ac:dyDescent="0.25">
      <c r="A273" s="407"/>
      <c r="B273" s="407"/>
      <c r="C273" s="407"/>
      <c r="D273" s="407"/>
      <c r="E273" s="407"/>
      <c r="F273" s="407"/>
      <c r="G273" s="407"/>
      <c r="H273" s="407"/>
      <c r="I273" s="407"/>
      <c r="J273" s="225"/>
      <c r="K273" s="225"/>
      <c r="L273" s="225"/>
      <c r="M273" s="225"/>
    </row>
    <row r="274" spans="1:13" ht="18" hidden="1" customHeight="1" x14ac:dyDescent="0.25">
      <c r="A274" s="407"/>
      <c r="B274" s="407"/>
      <c r="C274" s="407"/>
      <c r="D274" s="407"/>
      <c r="E274" s="407"/>
      <c r="F274" s="407"/>
      <c r="G274" s="407"/>
      <c r="H274" s="407"/>
      <c r="I274" s="407"/>
      <c r="J274" s="225"/>
      <c r="K274" s="225"/>
      <c r="L274" s="225"/>
      <c r="M274" s="225"/>
    </row>
    <row r="275" spans="1:13" ht="18" hidden="1" customHeight="1" x14ac:dyDescent="0.25">
      <c r="A275" s="407"/>
      <c r="B275" s="407"/>
      <c r="C275" s="407"/>
      <c r="D275" s="407"/>
      <c r="E275" s="407"/>
      <c r="F275" s="407"/>
      <c r="G275" s="407"/>
      <c r="H275" s="407"/>
      <c r="I275" s="407"/>
      <c r="J275" s="225"/>
      <c r="K275" s="225"/>
      <c r="L275" s="225"/>
      <c r="M275" s="225"/>
    </row>
    <row r="276" spans="1:13" ht="18" hidden="1" customHeight="1" x14ac:dyDescent="0.25">
      <c r="A276" s="407"/>
      <c r="B276" s="407"/>
      <c r="C276" s="407"/>
      <c r="D276" s="407"/>
      <c r="E276" s="407"/>
      <c r="F276" s="407"/>
      <c r="G276" s="407"/>
      <c r="H276" s="407"/>
      <c r="I276" s="407"/>
      <c r="J276" s="225"/>
      <c r="K276" s="225"/>
      <c r="L276" s="225"/>
      <c r="M276" s="225"/>
    </row>
    <row r="277" spans="1:13" ht="18" hidden="1" customHeight="1" x14ac:dyDescent="0.25">
      <c r="A277" s="407"/>
      <c r="B277" s="407"/>
      <c r="C277" s="407"/>
      <c r="D277" s="407"/>
      <c r="E277" s="407"/>
      <c r="F277" s="407"/>
      <c r="G277" s="407"/>
      <c r="H277" s="407"/>
      <c r="I277" s="407"/>
      <c r="J277" s="225"/>
      <c r="K277" s="225"/>
      <c r="L277" s="225"/>
      <c r="M277" s="225"/>
    </row>
    <row r="278" spans="1:13" ht="18" hidden="1" customHeight="1" x14ac:dyDescent="0.25">
      <c r="A278" s="407"/>
      <c r="B278" s="407"/>
      <c r="C278" s="407"/>
      <c r="D278" s="407"/>
      <c r="E278" s="407"/>
      <c r="F278" s="407"/>
      <c r="G278" s="407"/>
      <c r="H278" s="407"/>
      <c r="I278" s="407"/>
      <c r="J278" s="225"/>
      <c r="K278" s="225"/>
      <c r="L278" s="225"/>
      <c r="M278" s="225"/>
    </row>
    <row r="279" spans="1:13" ht="18" hidden="1" customHeight="1" x14ac:dyDescent="0.25">
      <c r="A279" s="407"/>
      <c r="B279" s="407"/>
      <c r="C279" s="407"/>
      <c r="D279" s="407"/>
      <c r="E279" s="407"/>
      <c r="F279" s="407"/>
      <c r="G279" s="407"/>
      <c r="H279" s="407"/>
      <c r="I279" s="407"/>
      <c r="J279" s="225"/>
      <c r="K279" s="225"/>
      <c r="L279" s="225"/>
      <c r="M279" s="225"/>
    </row>
    <row r="280" spans="1:13" ht="18" hidden="1" customHeight="1" x14ac:dyDescent="0.25">
      <c r="A280" s="407"/>
      <c r="B280" s="407"/>
      <c r="C280" s="407"/>
      <c r="D280" s="407"/>
      <c r="E280" s="407"/>
      <c r="F280" s="407"/>
      <c r="G280" s="407"/>
      <c r="H280" s="407"/>
      <c r="I280" s="407"/>
      <c r="J280" s="225"/>
      <c r="K280" s="225"/>
      <c r="L280" s="225"/>
      <c r="M280" s="225"/>
    </row>
    <row r="281" spans="1:13" ht="18" hidden="1" customHeight="1" x14ac:dyDescent="0.25">
      <c r="A281" s="407"/>
      <c r="B281" s="407"/>
      <c r="C281" s="407"/>
      <c r="D281" s="407"/>
      <c r="E281" s="407"/>
      <c r="F281" s="407"/>
      <c r="G281" s="407"/>
      <c r="H281" s="407"/>
      <c r="I281" s="407"/>
      <c r="J281" s="225"/>
      <c r="K281" s="225"/>
      <c r="L281" s="225"/>
      <c r="M281" s="225"/>
    </row>
    <row r="282" spans="1:13" ht="18" hidden="1" customHeight="1" x14ac:dyDescent="0.25">
      <c r="A282" s="407"/>
      <c r="B282" s="407"/>
      <c r="C282" s="407"/>
      <c r="D282" s="407"/>
      <c r="E282" s="407"/>
      <c r="F282" s="407"/>
      <c r="G282" s="407"/>
      <c r="H282" s="407"/>
      <c r="I282" s="407"/>
      <c r="J282" s="225"/>
      <c r="K282" s="225"/>
      <c r="L282" s="225"/>
      <c r="M282" s="225"/>
    </row>
    <row r="283" spans="1:13" ht="18" hidden="1" customHeight="1" x14ac:dyDescent="0.25">
      <c r="A283" s="407"/>
      <c r="B283" s="407"/>
      <c r="C283" s="407"/>
      <c r="D283" s="407"/>
      <c r="E283" s="407"/>
      <c r="F283" s="407"/>
      <c r="G283" s="407"/>
      <c r="H283" s="407"/>
      <c r="I283" s="407"/>
      <c r="J283" s="225"/>
      <c r="K283" s="225"/>
      <c r="L283" s="225"/>
      <c r="M283" s="225"/>
    </row>
    <row r="284" spans="1:13" ht="18" hidden="1" customHeight="1" x14ac:dyDescent="0.25">
      <c r="A284" s="407"/>
      <c r="B284" s="407"/>
      <c r="C284" s="407"/>
      <c r="D284" s="407"/>
      <c r="E284" s="407"/>
      <c r="F284" s="407"/>
      <c r="G284" s="407"/>
      <c r="H284" s="407"/>
      <c r="I284" s="407"/>
      <c r="J284" s="225"/>
      <c r="K284" s="225"/>
      <c r="L284" s="225"/>
      <c r="M284" s="225"/>
    </row>
    <row r="285" spans="1:13" ht="18" hidden="1" customHeight="1" x14ac:dyDescent="0.25">
      <c r="A285" s="407"/>
      <c r="B285" s="407"/>
      <c r="C285" s="407"/>
      <c r="D285" s="407"/>
      <c r="E285" s="407"/>
      <c r="F285" s="407"/>
      <c r="G285" s="407"/>
      <c r="H285" s="407"/>
      <c r="I285" s="407"/>
      <c r="J285" s="225"/>
      <c r="K285" s="225"/>
      <c r="L285" s="225"/>
      <c r="M285" s="225"/>
    </row>
    <row r="286" spans="1:13" ht="18" hidden="1" customHeight="1" x14ac:dyDescent="0.25">
      <c r="A286" s="407"/>
      <c r="B286" s="407"/>
      <c r="C286" s="407"/>
      <c r="D286" s="407"/>
      <c r="E286" s="407"/>
      <c r="F286" s="407"/>
      <c r="G286" s="407"/>
      <c r="H286" s="407"/>
      <c r="I286" s="407"/>
      <c r="J286" s="225"/>
      <c r="K286" s="225"/>
      <c r="L286" s="225"/>
      <c r="M286" s="225"/>
    </row>
    <row r="287" spans="1:13" ht="18" hidden="1" customHeight="1" x14ac:dyDescent="0.25">
      <c r="A287" s="407"/>
      <c r="B287" s="407"/>
      <c r="C287" s="407"/>
      <c r="D287" s="407"/>
      <c r="E287" s="407"/>
      <c r="F287" s="407"/>
      <c r="G287" s="407"/>
      <c r="H287" s="407"/>
      <c r="I287" s="407"/>
      <c r="J287" s="225"/>
      <c r="K287" s="225"/>
      <c r="L287" s="225"/>
      <c r="M287" s="225"/>
    </row>
    <row r="288" spans="1:13" ht="18" hidden="1" customHeight="1" x14ac:dyDescent="0.25">
      <c r="A288" s="407"/>
      <c r="B288" s="407"/>
      <c r="C288" s="407"/>
      <c r="D288" s="407"/>
      <c r="E288" s="407"/>
      <c r="F288" s="407"/>
      <c r="G288" s="407"/>
      <c r="H288" s="407"/>
      <c r="I288" s="407"/>
      <c r="J288" s="225"/>
      <c r="K288" s="225"/>
      <c r="L288" s="225"/>
      <c r="M288" s="225"/>
    </row>
    <row r="289" spans="1:13" ht="18" hidden="1" customHeight="1" x14ac:dyDescent="0.25">
      <c r="A289" s="407"/>
      <c r="B289" s="407"/>
      <c r="C289" s="407"/>
      <c r="D289" s="407"/>
      <c r="E289" s="407"/>
      <c r="F289" s="407"/>
      <c r="G289" s="407"/>
      <c r="H289" s="407"/>
      <c r="I289" s="407"/>
      <c r="J289" s="225"/>
      <c r="K289" s="225"/>
      <c r="L289" s="225"/>
      <c r="M289" s="225"/>
    </row>
    <row r="290" spans="1:13" ht="18" hidden="1" customHeight="1" x14ac:dyDescent="0.25">
      <c r="A290" s="407"/>
      <c r="B290" s="407"/>
      <c r="C290" s="407"/>
      <c r="D290" s="407"/>
      <c r="E290" s="407"/>
      <c r="F290" s="407"/>
      <c r="G290" s="407"/>
      <c r="H290" s="407"/>
      <c r="I290" s="407"/>
      <c r="J290" s="225"/>
      <c r="K290" s="225"/>
      <c r="L290" s="225"/>
      <c r="M290" s="225"/>
    </row>
    <row r="291" spans="1:13" ht="18" hidden="1" customHeight="1" x14ac:dyDescent="0.25">
      <c r="A291" s="407"/>
      <c r="B291" s="407"/>
      <c r="C291" s="407"/>
      <c r="D291" s="407"/>
      <c r="E291" s="407"/>
      <c r="F291" s="407"/>
      <c r="G291" s="407"/>
      <c r="H291" s="407"/>
      <c r="I291" s="407"/>
      <c r="J291" s="225"/>
      <c r="K291" s="225"/>
      <c r="L291" s="225"/>
      <c r="M291" s="225"/>
    </row>
    <row r="292" spans="1:13" ht="18" hidden="1" customHeight="1" x14ac:dyDescent="0.25">
      <c r="A292" s="407"/>
      <c r="B292" s="407"/>
      <c r="C292" s="407"/>
      <c r="D292" s="407"/>
      <c r="E292" s="407"/>
      <c r="F292" s="407"/>
      <c r="G292" s="407"/>
      <c r="H292" s="407"/>
      <c r="I292" s="407"/>
      <c r="J292" s="225"/>
      <c r="K292" s="225"/>
      <c r="L292" s="225"/>
      <c r="M292" s="225"/>
    </row>
    <row r="293" spans="1:13" ht="18" hidden="1" customHeight="1" x14ac:dyDescent="0.25">
      <c r="A293" s="407"/>
      <c r="B293" s="407"/>
      <c r="C293" s="407"/>
      <c r="D293" s="407"/>
      <c r="E293" s="407"/>
      <c r="F293" s="407"/>
      <c r="G293" s="407"/>
      <c r="H293" s="407"/>
      <c r="I293" s="407"/>
      <c r="J293" s="225"/>
      <c r="K293" s="225"/>
      <c r="L293" s="225"/>
      <c r="M293" s="225"/>
    </row>
    <row r="294" spans="1:13" ht="18" hidden="1" customHeight="1" x14ac:dyDescent="0.25">
      <c r="A294" s="407"/>
      <c r="B294" s="407"/>
      <c r="C294" s="407"/>
      <c r="D294" s="407"/>
      <c r="E294" s="407"/>
      <c r="F294" s="407"/>
      <c r="G294" s="407"/>
      <c r="H294" s="407"/>
      <c r="I294" s="407"/>
      <c r="J294" s="225"/>
      <c r="K294" s="225"/>
      <c r="L294" s="225"/>
      <c r="M294" s="225"/>
    </row>
    <row r="295" spans="1:13" ht="18" hidden="1" customHeight="1" x14ac:dyDescent="0.25">
      <c r="A295" s="407"/>
      <c r="B295" s="407"/>
      <c r="C295" s="407"/>
      <c r="D295" s="407"/>
      <c r="E295" s="407"/>
      <c r="F295" s="407"/>
      <c r="G295" s="407"/>
      <c r="H295" s="407"/>
      <c r="I295" s="407"/>
      <c r="J295" s="225"/>
      <c r="K295" s="225"/>
      <c r="L295" s="225"/>
      <c r="M295" s="225"/>
    </row>
    <row r="296" spans="1:13" ht="18" hidden="1" customHeight="1" x14ac:dyDescent="0.25">
      <c r="A296" s="407"/>
      <c r="B296" s="407"/>
      <c r="C296" s="407"/>
      <c r="D296" s="407"/>
      <c r="E296" s="407"/>
      <c r="F296" s="407"/>
      <c r="G296" s="407"/>
      <c r="H296" s="407"/>
      <c r="I296" s="407"/>
      <c r="J296" s="225"/>
      <c r="K296" s="225"/>
      <c r="L296" s="225"/>
      <c r="M296" s="225"/>
    </row>
    <row r="297" spans="1:13" ht="18" hidden="1" customHeight="1" x14ac:dyDescent="0.25">
      <c r="A297" s="407"/>
      <c r="B297" s="407"/>
      <c r="C297" s="407"/>
      <c r="D297" s="407"/>
      <c r="E297" s="407"/>
      <c r="F297" s="407"/>
      <c r="G297" s="407"/>
      <c r="H297" s="407"/>
      <c r="I297" s="407"/>
      <c r="J297" s="225"/>
      <c r="K297" s="225"/>
      <c r="L297" s="225"/>
      <c r="M297" s="225"/>
    </row>
    <row r="298" spans="1:13" ht="18" hidden="1" customHeight="1" x14ac:dyDescent="0.25">
      <c r="A298" s="407"/>
      <c r="B298" s="407"/>
      <c r="C298" s="407"/>
      <c r="D298" s="407"/>
      <c r="E298" s="407"/>
      <c r="F298" s="407"/>
      <c r="G298" s="407"/>
      <c r="H298" s="407"/>
      <c r="I298" s="407"/>
      <c r="J298" s="225"/>
      <c r="K298" s="225"/>
      <c r="L298" s="225"/>
      <c r="M298" s="225"/>
    </row>
    <row r="299" spans="1:13" ht="18" hidden="1" customHeight="1" x14ac:dyDescent="0.25">
      <c r="A299" s="407"/>
      <c r="B299" s="407"/>
      <c r="C299" s="407"/>
      <c r="D299" s="407"/>
      <c r="E299" s="407"/>
      <c r="F299" s="407"/>
      <c r="G299" s="407"/>
      <c r="H299" s="407"/>
      <c r="I299" s="407"/>
      <c r="J299" s="225"/>
      <c r="K299" s="225"/>
      <c r="L299" s="225"/>
      <c r="M299" s="225"/>
    </row>
    <row r="300" spans="1:13" ht="18" customHeight="1" thickBot="1" x14ac:dyDescent="0.3">
      <c r="A300" s="224"/>
      <c r="B300" s="224"/>
      <c r="C300" s="224"/>
      <c r="D300" s="224"/>
      <c r="E300" s="224"/>
      <c r="F300" s="224"/>
      <c r="G300" s="224"/>
      <c r="H300" s="224"/>
      <c r="I300" s="224"/>
      <c r="J300" s="225"/>
      <c r="K300" s="225"/>
      <c r="L300" s="225"/>
      <c r="M300" s="225"/>
    </row>
    <row r="301" spans="1:13" ht="24" customHeight="1" thickBot="1" x14ac:dyDescent="0.3">
      <c r="A301" s="1222" t="s">
        <v>77</v>
      </c>
      <c r="B301" s="1223"/>
      <c r="C301" s="1223"/>
      <c r="D301" s="1223"/>
      <c r="E301" s="1223"/>
      <c r="F301" s="1223"/>
      <c r="G301" s="1223"/>
      <c r="H301" s="1223"/>
      <c r="I301" s="1224"/>
      <c r="J301" s="225"/>
      <c r="K301" s="225"/>
      <c r="L301" s="225"/>
      <c r="M301" s="225"/>
    </row>
    <row r="302" spans="1:13" ht="20.100000000000001" customHeight="1" thickBot="1" x14ac:dyDescent="0.3">
      <c r="A302" s="1025" t="s">
        <v>78</v>
      </c>
      <c r="B302" s="1029" t="s">
        <v>78</v>
      </c>
      <c r="C302" s="1029"/>
      <c r="D302" s="1029"/>
      <c r="E302" s="1029"/>
      <c r="F302" s="1029"/>
      <c r="G302" s="1029"/>
      <c r="H302" s="1029"/>
      <c r="I302" s="1030"/>
      <c r="J302" s="225"/>
      <c r="K302" s="225"/>
      <c r="L302" s="225"/>
      <c r="M302" s="225"/>
    </row>
    <row r="303" spans="1:13" ht="18" customHeight="1" x14ac:dyDescent="0.25">
      <c r="A303" s="1026"/>
      <c r="B303" s="323" t="s">
        <v>79</v>
      </c>
      <c r="C303" s="940" t="s">
        <v>82</v>
      </c>
      <c r="D303" s="940"/>
      <c r="E303" s="940"/>
      <c r="F303" s="940"/>
      <c r="G303" s="940"/>
      <c r="H303" s="1048" t="s">
        <v>85</v>
      </c>
      <c r="I303" s="1049"/>
      <c r="J303" s="225"/>
      <c r="K303" s="225"/>
      <c r="L303" s="225"/>
      <c r="M303" s="225"/>
    </row>
    <row r="304" spans="1:13" ht="18" customHeight="1" x14ac:dyDescent="0.25">
      <c r="A304" s="1026"/>
      <c r="B304" s="320" t="s">
        <v>80</v>
      </c>
      <c r="C304" s="939" t="s">
        <v>83</v>
      </c>
      <c r="D304" s="939"/>
      <c r="E304" s="939"/>
      <c r="F304" s="939"/>
      <c r="G304" s="939"/>
      <c r="H304" s="960" t="s">
        <v>86</v>
      </c>
      <c r="I304" s="962"/>
      <c r="J304" s="225"/>
      <c r="K304" s="225"/>
      <c r="L304" s="225"/>
      <c r="M304" s="225"/>
    </row>
    <row r="305" spans="1:13" ht="18" customHeight="1" x14ac:dyDescent="0.25">
      <c r="A305" s="1026"/>
      <c r="B305" s="320" t="s">
        <v>81</v>
      </c>
      <c r="C305" s="939" t="s">
        <v>84</v>
      </c>
      <c r="D305" s="939"/>
      <c r="E305" s="939"/>
      <c r="F305" s="939"/>
      <c r="G305" s="939"/>
      <c r="H305" s="960" t="s">
        <v>87</v>
      </c>
      <c r="I305" s="962"/>
      <c r="J305" s="225"/>
      <c r="K305" s="225"/>
      <c r="L305" s="225"/>
      <c r="M305" s="225"/>
    </row>
    <row r="306" spans="1:13" ht="18" customHeight="1" thickBot="1" x14ac:dyDescent="0.3">
      <c r="A306" s="1026"/>
      <c r="B306" s="1056"/>
      <c r="C306" s="1225"/>
      <c r="D306" s="1225"/>
      <c r="E306" s="1225"/>
      <c r="F306" s="1225"/>
      <c r="G306" s="1225"/>
      <c r="H306" s="1225"/>
      <c r="I306" s="1226"/>
      <c r="J306" s="225"/>
      <c r="K306" s="225"/>
      <c r="L306" s="225"/>
      <c r="M306" s="225"/>
    </row>
    <row r="307" spans="1:13" ht="18" customHeight="1" thickBot="1" x14ac:dyDescent="0.3">
      <c r="A307" s="1026"/>
      <c r="B307" s="1227" t="s">
        <v>91</v>
      </c>
      <c r="C307" s="1227"/>
      <c r="D307" s="1227"/>
      <c r="E307" s="1227"/>
      <c r="F307" s="1227"/>
      <c r="G307" s="1227"/>
      <c r="H307" s="1227"/>
      <c r="I307" s="1228"/>
      <c r="J307" s="225"/>
      <c r="K307" s="225"/>
      <c r="L307" s="225"/>
      <c r="M307" s="225"/>
    </row>
    <row r="308" spans="1:13" ht="18" customHeight="1" x14ac:dyDescent="0.25">
      <c r="A308" s="1026"/>
      <c r="B308" s="323" t="s">
        <v>79</v>
      </c>
      <c r="C308" s="940" t="s">
        <v>88</v>
      </c>
      <c r="D308" s="940"/>
      <c r="E308" s="940"/>
      <c r="F308" s="940"/>
      <c r="G308" s="940"/>
      <c r="H308" s="940"/>
      <c r="I308" s="941"/>
      <c r="J308" s="225"/>
      <c r="K308" s="225"/>
      <c r="L308" s="225"/>
      <c r="M308" s="225"/>
    </row>
    <row r="309" spans="1:13" ht="18" customHeight="1" x14ac:dyDescent="0.25">
      <c r="A309" s="1026"/>
      <c r="B309" s="320" t="s">
        <v>80</v>
      </c>
      <c r="C309" s="939" t="s">
        <v>89</v>
      </c>
      <c r="D309" s="939"/>
      <c r="E309" s="939"/>
      <c r="F309" s="939"/>
      <c r="G309" s="939"/>
      <c r="H309" s="939"/>
      <c r="I309" s="1229"/>
      <c r="J309" s="225"/>
      <c r="K309" s="225"/>
      <c r="L309" s="225"/>
      <c r="M309" s="225"/>
    </row>
    <row r="310" spans="1:13" ht="18" customHeight="1" x14ac:dyDescent="0.25">
      <c r="A310" s="1026"/>
      <c r="B310" s="323" t="s">
        <v>81</v>
      </c>
      <c r="C310" s="939" t="s">
        <v>90</v>
      </c>
      <c r="D310" s="939"/>
      <c r="E310" s="939"/>
      <c r="F310" s="939"/>
      <c r="G310" s="939"/>
      <c r="H310" s="939"/>
      <c r="I310" s="1229"/>
      <c r="J310" s="225"/>
      <c r="K310" s="225"/>
      <c r="L310" s="225"/>
      <c r="M310" s="225"/>
    </row>
    <row r="311" spans="1:13" ht="18" customHeight="1" x14ac:dyDescent="0.25">
      <c r="A311" s="1026"/>
      <c r="B311" s="1079"/>
      <c r="C311" s="1230"/>
      <c r="D311" s="1230"/>
      <c r="E311" s="1230"/>
      <c r="F311" s="1230"/>
      <c r="G311" s="1230"/>
      <c r="H311" s="1230"/>
      <c r="I311" s="1231"/>
      <c r="J311" s="225"/>
      <c r="K311" s="225"/>
      <c r="L311" s="225"/>
      <c r="M311" s="225"/>
    </row>
    <row r="312" spans="1:13" ht="18" customHeight="1" thickBot="1" x14ac:dyDescent="0.3">
      <c r="A312" s="1027"/>
      <c r="B312" s="1232" t="s">
        <v>92</v>
      </c>
      <c r="C312" s="1232"/>
      <c r="D312" s="1232"/>
      <c r="E312" s="1232"/>
      <c r="F312" s="1232"/>
      <c r="G312" s="1232"/>
      <c r="H312" s="1232"/>
      <c r="I312" s="1054"/>
      <c r="J312" s="225"/>
      <c r="K312" s="225"/>
      <c r="L312" s="225"/>
      <c r="M312" s="225"/>
    </row>
    <row r="313" spans="1:13" ht="18" customHeight="1" thickBot="1" x14ac:dyDescent="0.3">
      <c r="A313" s="1209"/>
      <c r="B313" s="1210"/>
      <c r="C313" s="1210"/>
      <c r="D313" s="1210"/>
      <c r="E313" s="1210"/>
      <c r="F313" s="1210"/>
      <c r="G313" s="1210"/>
      <c r="H313" s="1210"/>
      <c r="I313" s="1211"/>
      <c r="J313" s="225"/>
      <c r="K313" s="225"/>
      <c r="L313" s="225"/>
      <c r="M313" s="225"/>
    </row>
    <row r="314" spans="1:13" ht="20.100000000000001" customHeight="1" thickBot="1" x14ac:dyDescent="0.3">
      <c r="A314" s="926" t="s">
        <v>93</v>
      </c>
      <c r="B314" s="927"/>
      <c r="C314" s="927"/>
      <c r="D314" s="927"/>
      <c r="E314" s="927"/>
      <c r="F314" s="927"/>
      <c r="G314" s="927"/>
      <c r="H314" s="927"/>
      <c r="I314" s="928"/>
      <c r="J314" s="225"/>
      <c r="K314" s="225"/>
      <c r="L314" s="225"/>
      <c r="M314" s="225"/>
    </row>
    <row r="315" spans="1:13" ht="18" customHeight="1" x14ac:dyDescent="0.25">
      <c r="A315" s="884" t="s">
        <v>508</v>
      </c>
      <c r="B315" s="884"/>
      <c r="C315" s="884"/>
      <c r="D315" s="884"/>
      <c r="E315" s="884"/>
      <c r="F315" s="884"/>
      <c r="G315" s="884"/>
      <c r="H315" s="884"/>
      <c r="I315" s="884"/>
      <c r="J315" s="225"/>
      <c r="K315" s="225"/>
      <c r="L315" s="225"/>
      <c r="M315" s="225"/>
    </row>
    <row r="316" spans="1:13" ht="18" customHeight="1" thickBot="1" x14ac:dyDescent="0.3">
      <c r="A316" s="224"/>
      <c r="B316" s="224"/>
      <c r="C316" s="224"/>
      <c r="D316" s="224"/>
      <c r="E316" s="224"/>
      <c r="F316" s="224"/>
      <c r="G316" s="224"/>
      <c r="H316" s="224"/>
      <c r="I316" s="224"/>
      <c r="J316" s="225"/>
      <c r="K316" s="225"/>
      <c r="L316" s="225"/>
      <c r="M316" s="225"/>
    </row>
    <row r="317" spans="1:13" ht="20.100000000000001" customHeight="1" thickBot="1" x14ac:dyDescent="0.3">
      <c r="A317" s="1028" t="s">
        <v>233</v>
      </c>
      <c r="B317" s="1029"/>
      <c r="C317" s="1029"/>
      <c r="D317" s="1029"/>
      <c r="E317" s="1029"/>
      <c r="F317" s="1029"/>
      <c r="G317" s="1029"/>
      <c r="H317" s="1029"/>
      <c r="I317" s="1030"/>
      <c r="J317" s="225"/>
      <c r="K317" s="225"/>
      <c r="L317" s="225"/>
      <c r="M317" s="225"/>
    </row>
    <row r="318" spans="1:13" ht="18" customHeight="1" x14ac:dyDescent="0.25">
      <c r="A318" s="1105" t="s">
        <v>79</v>
      </c>
      <c r="B318" s="1087" t="s">
        <v>259</v>
      </c>
      <c r="C318" s="1087"/>
      <c r="D318" s="1087"/>
      <c r="E318" s="1087"/>
      <c r="F318" s="1087"/>
      <c r="G318" s="1087"/>
      <c r="H318" s="1087"/>
      <c r="I318" s="1088"/>
      <c r="J318" s="225"/>
      <c r="K318" s="225"/>
      <c r="L318" s="225"/>
      <c r="M318" s="225"/>
    </row>
    <row r="319" spans="1:13" ht="18" customHeight="1" thickBot="1" x14ac:dyDescent="0.3">
      <c r="A319" s="1106"/>
      <c r="B319" s="1215"/>
      <c r="C319" s="1215"/>
      <c r="D319" s="1215"/>
      <c r="E319" s="1215"/>
      <c r="F319" s="1215"/>
      <c r="G319" s="1215"/>
      <c r="H319" s="1215"/>
      <c r="I319" s="1216"/>
      <c r="J319" s="225"/>
      <c r="K319" s="225"/>
      <c r="L319" s="225"/>
      <c r="M319" s="225"/>
    </row>
    <row r="320" spans="1:13" ht="20.100000000000001" customHeight="1" thickBot="1" x14ac:dyDescent="0.3">
      <c r="A320" s="1217" t="s">
        <v>233</v>
      </c>
      <c r="B320" s="1218"/>
      <c r="C320" s="1218"/>
      <c r="D320" s="1218"/>
      <c r="E320" s="1218"/>
      <c r="F320" s="1218"/>
      <c r="G320" s="1218"/>
      <c r="H320" s="1218"/>
      <c r="I320" s="1219"/>
      <c r="J320" s="225"/>
      <c r="K320" s="225"/>
      <c r="L320" s="225"/>
      <c r="M320" s="225"/>
    </row>
    <row r="321" spans="1:13" ht="18" customHeight="1" x14ac:dyDescent="0.25">
      <c r="A321" s="884" t="s">
        <v>508</v>
      </c>
      <c r="B321" s="884"/>
      <c r="C321" s="884"/>
      <c r="D321" s="884"/>
      <c r="E321" s="884"/>
      <c r="F321" s="884"/>
      <c r="G321" s="884"/>
      <c r="H321" s="884"/>
      <c r="I321" s="884"/>
      <c r="J321" s="225"/>
      <c r="K321" s="225"/>
      <c r="L321" s="225"/>
      <c r="M321" s="225"/>
    </row>
    <row r="322" spans="1:13" ht="18" customHeight="1" thickBot="1" x14ac:dyDescent="0.3">
      <c r="A322" s="224"/>
      <c r="B322" s="224"/>
      <c r="C322" s="224"/>
      <c r="D322" s="224"/>
      <c r="E322" s="224"/>
      <c r="F322" s="224"/>
      <c r="G322" s="224"/>
      <c r="H322" s="224"/>
      <c r="I322" s="224"/>
      <c r="J322" s="225"/>
      <c r="K322" s="225"/>
      <c r="L322" s="225"/>
      <c r="M322" s="225"/>
    </row>
    <row r="323" spans="1:13" ht="20.100000000000001" customHeight="1" thickBot="1" x14ac:dyDescent="0.3">
      <c r="A323" s="1212" t="s">
        <v>94</v>
      </c>
      <c r="B323" s="1028" t="s">
        <v>94</v>
      </c>
      <c r="C323" s="1029"/>
      <c r="D323" s="1029"/>
      <c r="E323" s="1029"/>
      <c r="F323" s="1029"/>
      <c r="G323" s="1029"/>
      <c r="H323" s="1029"/>
      <c r="I323" s="1030"/>
      <c r="J323" s="225"/>
      <c r="K323" s="225"/>
      <c r="L323" s="225"/>
      <c r="M323" s="225"/>
    </row>
    <row r="324" spans="1:13" ht="18" customHeight="1" x14ac:dyDescent="0.25">
      <c r="A324" s="1213"/>
      <c r="B324" s="323" t="s">
        <v>79</v>
      </c>
      <c r="C324" s="1039" t="s">
        <v>95</v>
      </c>
      <c r="D324" s="1040"/>
      <c r="E324" s="1040"/>
      <c r="F324" s="1040"/>
      <c r="G324" s="1040"/>
      <c r="H324" s="1040"/>
      <c r="I324" s="1041"/>
      <c r="J324" s="225"/>
      <c r="K324" s="225"/>
      <c r="L324" s="225"/>
      <c r="M324" s="225"/>
    </row>
    <row r="325" spans="1:13" ht="18" customHeight="1" x14ac:dyDescent="0.25">
      <c r="A325" s="1213"/>
      <c r="B325" s="320" t="s">
        <v>80</v>
      </c>
      <c r="C325" s="954" t="s">
        <v>96</v>
      </c>
      <c r="D325" s="955"/>
      <c r="E325" s="955"/>
      <c r="F325" s="955"/>
      <c r="G325" s="955"/>
      <c r="H325" s="955"/>
      <c r="I325" s="1055"/>
      <c r="J325" s="225"/>
      <c r="K325" s="225"/>
      <c r="L325" s="225"/>
      <c r="M325" s="225"/>
    </row>
    <row r="326" spans="1:13" ht="18" customHeight="1" x14ac:dyDescent="0.25">
      <c r="A326" s="1213"/>
      <c r="B326" s="320" t="s">
        <v>81</v>
      </c>
      <c r="C326" s="954" t="s">
        <v>97</v>
      </c>
      <c r="D326" s="955"/>
      <c r="E326" s="955"/>
      <c r="F326" s="955"/>
      <c r="G326" s="955"/>
      <c r="H326" s="955"/>
      <c r="I326" s="1055"/>
      <c r="J326" s="225"/>
      <c r="K326" s="225"/>
      <c r="L326" s="225"/>
      <c r="M326" s="225"/>
    </row>
    <row r="327" spans="1:13" ht="18" customHeight="1" x14ac:dyDescent="0.25">
      <c r="A327" s="1213"/>
      <c r="B327" s="1057" t="s">
        <v>98</v>
      </c>
      <c r="C327" s="1220" t="s">
        <v>99</v>
      </c>
      <c r="D327" s="916"/>
      <c r="E327" s="916"/>
      <c r="F327" s="916"/>
      <c r="G327" s="916"/>
      <c r="H327" s="916"/>
      <c r="I327" s="917"/>
      <c r="J327" s="225"/>
      <c r="K327" s="225"/>
      <c r="L327" s="225"/>
      <c r="M327" s="225"/>
    </row>
    <row r="328" spans="1:13" ht="18" customHeight="1" x14ac:dyDescent="0.25">
      <c r="A328" s="1213"/>
      <c r="B328" s="1058"/>
      <c r="C328" s="1221"/>
      <c r="D328" s="913"/>
      <c r="E328" s="913"/>
      <c r="F328" s="913"/>
      <c r="G328" s="913"/>
      <c r="H328" s="913"/>
      <c r="I328" s="914"/>
      <c r="J328" s="225"/>
      <c r="K328" s="225"/>
      <c r="L328" s="225"/>
      <c r="M328" s="225"/>
    </row>
    <row r="329" spans="1:13" ht="18" customHeight="1" thickBot="1" x14ac:dyDescent="0.3">
      <c r="A329" s="1214"/>
      <c r="B329" s="34"/>
      <c r="C329" s="34"/>
      <c r="D329" s="34"/>
      <c r="E329" s="34"/>
      <c r="F329" s="34"/>
      <c r="G329" s="34"/>
      <c r="H329" s="34"/>
      <c r="I329" s="35"/>
      <c r="J329" s="225"/>
      <c r="K329" s="225"/>
      <c r="L329" s="225"/>
      <c r="M329" s="225"/>
    </row>
    <row r="330" spans="1:13" ht="20.100000000000001" customHeight="1" thickBot="1" x14ac:dyDescent="0.3">
      <c r="A330" s="926" t="s">
        <v>94</v>
      </c>
      <c r="B330" s="927"/>
      <c r="C330" s="927"/>
      <c r="D330" s="927"/>
      <c r="E330" s="927"/>
      <c r="F330" s="927"/>
      <c r="G330" s="927"/>
      <c r="H330" s="927"/>
      <c r="I330" s="928"/>
      <c r="J330" s="225"/>
      <c r="K330" s="225"/>
      <c r="L330" s="225"/>
      <c r="M330" s="225"/>
    </row>
    <row r="331" spans="1:13" ht="18" customHeight="1" x14ac:dyDescent="0.25">
      <c r="A331" s="884" t="s">
        <v>508</v>
      </c>
      <c r="B331" s="884"/>
      <c r="C331" s="884"/>
      <c r="D331" s="884"/>
      <c r="E331" s="884"/>
      <c r="F331" s="884"/>
      <c r="G331" s="884"/>
      <c r="H331" s="884"/>
      <c r="I331" s="884"/>
      <c r="J331" s="225"/>
      <c r="K331" s="225"/>
      <c r="L331" s="229"/>
      <c r="M331" s="225"/>
    </row>
    <row r="332" spans="1:13" ht="18" customHeight="1" thickBot="1" x14ac:dyDescent="0.3">
      <c r="A332" s="224"/>
      <c r="B332" s="224"/>
      <c r="C332" s="224"/>
      <c r="D332" s="224"/>
      <c r="E332" s="224"/>
      <c r="F332" s="224"/>
      <c r="G332" s="224"/>
      <c r="H332" s="224"/>
      <c r="I332" s="224"/>
      <c r="J332" s="225"/>
      <c r="K332" s="225"/>
      <c r="L332" s="225"/>
      <c r="M332" s="225"/>
    </row>
    <row r="333" spans="1:13" ht="20.100000000000001" customHeight="1" thickBot="1" x14ac:dyDescent="0.3">
      <c r="A333" s="1212" t="s">
        <v>109</v>
      </c>
      <c r="B333" s="1028" t="s">
        <v>101</v>
      </c>
      <c r="C333" s="1029"/>
      <c r="D333" s="1029"/>
      <c r="E333" s="1029"/>
      <c r="F333" s="1029"/>
      <c r="G333" s="1029"/>
      <c r="H333" s="1029"/>
      <c r="I333" s="1030"/>
      <c r="J333" s="225"/>
      <c r="K333" s="225"/>
      <c r="L333" s="225"/>
      <c r="M333" s="225"/>
    </row>
    <row r="334" spans="1:13" ht="18" customHeight="1" x14ac:dyDescent="0.25">
      <c r="A334" s="1213"/>
      <c r="B334" s="36" t="s">
        <v>79</v>
      </c>
      <c r="C334" s="901" t="s">
        <v>102</v>
      </c>
      <c r="D334" s="902"/>
      <c r="E334" s="902"/>
      <c r="F334" s="902"/>
      <c r="G334" s="902"/>
      <c r="H334" s="902"/>
      <c r="I334" s="1012"/>
      <c r="J334" s="225"/>
      <c r="K334" s="225"/>
      <c r="L334" s="225"/>
      <c r="M334" s="225"/>
    </row>
    <row r="335" spans="1:13" ht="18" customHeight="1" x14ac:dyDescent="0.25">
      <c r="A335" s="1213"/>
      <c r="B335" s="12" t="s">
        <v>80</v>
      </c>
      <c r="C335" s="971" t="s">
        <v>103</v>
      </c>
      <c r="D335" s="972"/>
      <c r="E335" s="972"/>
      <c r="F335" s="972"/>
      <c r="G335" s="972"/>
      <c r="H335" s="972"/>
      <c r="I335" s="973"/>
      <c r="J335" s="225"/>
      <c r="K335" s="225"/>
      <c r="L335" s="225"/>
      <c r="M335" s="225"/>
    </row>
    <row r="336" spans="1:13" ht="18" customHeight="1" x14ac:dyDescent="0.25">
      <c r="A336" s="1213"/>
      <c r="B336" s="12" t="s">
        <v>81</v>
      </c>
      <c r="C336" s="971" t="s">
        <v>104</v>
      </c>
      <c r="D336" s="972"/>
      <c r="E336" s="972"/>
      <c r="F336" s="972"/>
      <c r="G336" s="972"/>
      <c r="H336" s="972"/>
      <c r="I336" s="973"/>
      <c r="J336" s="225"/>
      <c r="K336" s="225"/>
      <c r="L336" s="225"/>
      <c r="M336" s="225"/>
    </row>
    <row r="337" spans="1:13" ht="18" customHeight="1" x14ac:dyDescent="0.25">
      <c r="A337" s="1213"/>
      <c r="B337" s="37" t="s">
        <v>98</v>
      </c>
      <c r="C337" s="1050" t="s">
        <v>105</v>
      </c>
      <c r="D337" s="1051"/>
      <c r="E337" s="1051"/>
      <c r="F337" s="1051"/>
      <c r="G337" s="1051"/>
      <c r="H337" s="1051"/>
      <c r="I337" s="1200"/>
      <c r="J337" s="225"/>
      <c r="K337" s="225"/>
      <c r="L337" s="225"/>
      <c r="M337" s="225"/>
    </row>
    <row r="338" spans="1:13" ht="18" customHeight="1" x14ac:dyDescent="0.25">
      <c r="A338" s="1213"/>
      <c r="B338" s="12" t="s">
        <v>100</v>
      </c>
      <c r="C338" s="971" t="s">
        <v>106</v>
      </c>
      <c r="D338" s="972"/>
      <c r="E338" s="972"/>
      <c r="F338" s="972"/>
      <c r="G338" s="972"/>
      <c r="H338" s="972"/>
      <c r="I338" s="973"/>
      <c r="J338" s="225"/>
      <c r="K338" s="225"/>
      <c r="L338" s="225"/>
      <c r="M338" s="225"/>
    </row>
    <row r="339" spans="1:13" ht="18" customHeight="1" x14ac:dyDescent="0.25">
      <c r="A339" s="1213"/>
      <c r="B339" s="16" t="s">
        <v>107</v>
      </c>
      <c r="C339" s="976" t="s">
        <v>108</v>
      </c>
      <c r="D339" s="977"/>
      <c r="E339" s="977"/>
      <c r="F339" s="977"/>
      <c r="G339" s="977"/>
      <c r="H339" s="977"/>
      <c r="I339" s="978"/>
      <c r="J339" s="225"/>
      <c r="K339" s="225"/>
      <c r="L339" s="225"/>
      <c r="M339" s="225"/>
    </row>
    <row r="340" spans="1:13" ht="18" customHeight="1" thickBot="1" x14ac:dyDescent="0.3">
      <c r="A340" s="1214"/>
      <c r="B340" s="18"/>
      <c r="C340" s="18"/>
      <c r="D340" s="18"/>
      <c r="E340" s="18"/>
      <c r="F340" s="18"/>
      <c r="G340" s="18"/>
      <c r="H340" s="18"/>
      <c r="I340" s="19"/>
      <c r="J340" s="225"/>
      <c r="K340" s="225"/>
      <c r="L340" s="225"/>
      <c r="M340" s="225"/>
    </row>
    <row r="341" spans="1:13" s="39" customFormat="1" ht="20.100000000000001" customHeight="1" thickBot="1" x14ac:dyDescent="0.3">
      <c r="A341" s="926" t="s">
        <v>109</v>
      </c>
      <c r="B341" s="927"/>
      <c r="C341" s="927"/>
      <c r="D341" s="927"/>
      <c r="E341" s="927"/>
      <c r="F341" s="927"/>
      <c r="G341" s="927"/>
      <c r="H341" s="927"/>
      <c r="I341" s="928"/>
      <c r="J341" s="228"/>
      <c r="K341" s="228"/>
      <c r="L341" s="228"/>
      <c r="M341" s="228"/>
    </row>
    <row r="342" spans="1:13" ht="18" customHeight="1" x14ac:dyDescent="0.25">
      <c r="A342" s="884" t="s">
        <v>508</v>
      </c>
      <c r="B342" s="884"/>
      <c r="C342" s="884"/>
      <c r="D342" s="884"/>
      <c r="E342" s="884"/>
      <c r="F342" s="884"/>
      <c r="G342" s="884"/>
      <c r="H342" s="884"/>
      <c r="I342" s="884"/>
      <c r="J342" s="225"/>
      <c r="K342" s="225"/>
      <c r="L342" s="225"/>
      <c r="M342" s="225"/>
    </row>
    <row r="343" spans="1:13" ht="18" customHeight="1" thickBot="1" x14ac:dyDescent="0.3">
      <c r="A343" s="224"/>
      <c r="B343" s="224"/>
      <c r="C343" s="224"/>
      <c r="D343" s="224"/>
      <c r="E343" s="224"/>
      <c r="F343" s="224"/>
      <c r="G343" s="224"/>
      <c r="H343" s="224"/>
      <c r="I343" s="224"/>
      <c r="J343" s="225"/>
      <c r="K343" s="225"/>
      <c r="L343" s="225"/>
      <c r="M343" s="225"/>
    </row>
    <row r="344" spans="1:13" ht="20.100000000000001" customHeight="1" thickBot="1" x14ac:dyDescent="0.3">
      <c r="A344" s="1025" t="s">
        <v>297</v>
      </c>
      <c r="B344" s="1028" t="s">
        <v>110</v>
      </c>
      <c r="C344" s="1029"/>
      <c r="D344" s="1029"/>
      <c r="E344" s="1029"/>
      <c r="F344" s="1029"/>
      <c r="G344" s="1029"/>
      <c r="H344" s="1029"/>
      <c r="I344" s="1030"/>
      <c r="J344" s="225"/>
      <c r="K344" s="225"/>
      <c r="L344" s="225"/>
      <c r="M344" s="225"/>
    </row>
    <row r="345" spans="1:13" ht="18" customHeight="1" x14ac:dyDescent="0.25">
      <c r="A345" s="1026"/>
      <c r="B345" s="323" t="s">
        <v>79</v>
      </c>
      <c r="C345" s="1039" t="s">
        <v>111</v>
      </c>
      <c r="D345" s="1040"/>
      <c r="E345" s="1040"/>
      <c r="F345" s="1040"/>
      <c r="G345" s="1040"/>
      <c r="H345" s="1040"/>
      <c r="I345" s="1041"/>
      <c r="J345" s="225"/>
      <c r="K345" s="225"/>
      <c r="L345" s="225"/>
      <c r="M345" s="225"/>
    </row>
    <row r="346" spans="1:13" ht="18" customHeight="1" x14ac:dyDescent="0.25">
      <c r="A346" s="1026"/>
      <c r="B346" s="320" t="s">
        <v>80</v>
      </c>
      <c r="C346" s="954" t="s">
        <v>84</v>
      </c>
      <c r="D346" s="955"/>
      <c r="E346" s="955"/>
      <c r="F346" s="955"/>
      <c r="G346" s="955"/>
      <c r="H346" s="960" t="s">
        <v>87</v>
      </c>
      <c r="I346" s="962"/>
      <c r="J346" s="225"/>
      <c r="K346" s="225"/>
      <c r="L346" s="225"/>
      <c r="M346" s="225"/>
    </row>
    <row r="347" spans="1:13" ht="18" customHeight="1" x14ac:dyDescent="0.25">
      <c r="A347" s="1026"/>
      <c r="B347" s="37" t="s">
        <v>81</v>
      </c>
      <c r="C347" s="1206" t="s">
        <v>82</v>
      </c>
      <c r="D347" s="1207"/>
      <c r="E347" s="1207"/>
      <c r="F347" s="1207"/>
      <c r="G347" s="1207"/>
      <c r="H347" s="1053" t="s">
        <v>298</v>
      </c>
      <c r="I347" s="1054"/>
      <c r="J347" s="225"/>
      <c r="K347" s="225"/>
      <c r="L347" s="225"/>
      <c r="M347" s="225"/>
    </row>
    <row r="348" spans="1:13" ht="18" customHeight="1" thickBot="1" x14ac:dyDescent="0.3">
      <c r="A348" s="1027"/>
      <c r="B348" s="324" t="s">
        <v>98</v>
      </c>
      <c r="C348" s="1122" t="s">
        <v>113</v>
      </c>
      <c r="D348" s="1123"/>
      <c r="E348" s="1123"/>
      <c r="F348" s="1123"/>
      <c r="G348" s="1208"/>
      <c r="H348" s="1164" t="s">
        <v>114</v>
      </c>
      <c r="I348" s="1165"/>
      <c r="J348" s="225"/>
      <c r="K348" s="225"/>
      <c r="L348" s="225"/>
      <c r="M348" s="225"/>
    </row>
    <row r="349" spans="1:13" ht="18" customHeight="1" thickBot="1" x14ac:dyDescent="0.3">
      <c r="A349" s="20"/>
      <c r="B349" s="21"/>
      <c r="C349" s="21"/>
      <c r="D349" s="21"/>
      <c r="E349" s="21"/>
      <c r="F349" s="21"/>
      <c r="G349" s="21"/>
      <c r="H349" s="21"/>
      <c r="I349" s="22"/>
      <c r="J349" s="225"/>
      <c r="K349" s="225"/>
      <c r="L349" s="225"/>
      <c r="M349" s="225"/>
    </row>
    <row r="350" spans="1:13" ht="20.100000000000001" customHeight="1" thickBot="1" x14ac:dyDescent="0.3">
      <c r="A350" s="926" t="s">
        <v>110</v>
      </c>
      <c r="B350" s="927"/>
      <c r="C350" s="927"/>
      <c r="D350" s="927"/>
      <c r="E350" s="927"/>
      <c r="F350" s="927"/>
      <c r="G350" s="927"/>
      <c r="H350" s="927"/>
      <c r="I350" s="928"/>
      <c r="J350" s="225"/>
      <c r="K350" s="225"/>
      <c r="L350" s="225"/>
      <c r="M350" s="225"/>
    </row>
    <row r="351" spans="1:13" ht="18" customHeight="1" x14ac:dyDescent="0.25">
      <c r="A351" s="884" t="s">
        <v>508</v>
      </c>
      <c r="B351" s="884"/>
      <c r="C351" s="884"/>
      <c r="D351" s="884"/>
      <c r="E351" s="884"/>
      <c r="F351" s="884"/>
      <c r="G351" s="884"/>
      <c r="H351" s="884"/>
      <c r="I351" s="884"/>
      <c r="J351" s="225"/>
      <c r="K351" s="225"/>
      <c r="L351" s="225"/>
      <c r="M351" s="225"/>
    </row>
    <row r="352" spans="1:13" ht="18" customHeight="1" thickBot="1" x14ac:dyDescent="0.3">
      <c r="A352" s="224"/>
      <c r="B352" s="224"/>
      <c r="C352" s="224"/>
      <c r="D352" s="224"/>
      <c r="E352" s="224"/>
      <c r="F352" s="224"/>
      <c r="G352" s="224"/>
      <c r="H352" s="224"/>
      <c r="I352" s="224"/>
      <c r="J352" s="225"/>
      <c r="K352" s="225"/>
      <c r="L352" s="225"/>
      <c r="M352" s="225"/>
    </row>
    <row r="353" spans="1:13" ht="20.100000000000001" customHeight="1" thickBot="1" x14ac:dyDescent="0.3">
      <c r="A353" s="1025" t="s">
        <v>115</v>
      </c>
      <c r="B353" s="1028" t="s">
        <v>115</v>
      </c>
      <c r="C353" s="1029"/>
      <c r="D353" s="1029"/>
      <c r="E353" s="1029"/>
      <c r="F353" s="1029"/>
      <c r="G353" s="1029"/>
      <c r="H353" s="1029"/>
      <c r="I353" s="1030"/>
      <c r="J353" s="225"/>
      <c r="K353" s="225"/>
      <c r="L353" s="225"/>
      <c r="M353" s="225"/>
    </row>
    <row r="354" spans="1:13" ht="18" customHeight="1" x14ac:dyDescent="0.25">
      <c r="A354" s="1026"/>
      <c r="B354" s="323" t="s">
        <v>79</v>
      </c>
      <c r="C354" s="1039" t="s">
        <v>82</v>
      </c>
      <c r="D354" s="1040"/>
      <c r="E354" s="1040"/>
      <c r="F354" s="1040"/>
      <c r="G354" s="1047"/>
      <c r="H354" s="1048" t="s">
        <v>85</v>
      </c>
      <c r="I354" s="1049"/>
      <c r="J354" s="225"/>
      <c r="K354" s="225"/>
      <c r="L354" s="225"/>
      <c r="M354" s="225"/>
    </row>
    <row r="355" spans="1:13" ht="18" customHeight="1" x14ac:dyDescent="0.25">
      <c r="A355" s="1026"/>
      <c r="B355" s="320" t="s">
        <v>80</v>
      </c>
      <c r="C355" s="954" t="s">
        <v>83</v>
      </c>
      <c r="D355" s="955"/>
      <c r="E355" s="955"/>
      <c r="F355" s="955"/>
      <c r="G355" s="956"/>
      <c r="H355" s="960" t="s">
        <v>86</v>
      </c>
      <c r="I355" s="962"/>
      <c r="J355" s="225"/>
      <c r="K355" s="225"/>
      <c r="L355" s="225"/>
      <c r="M355" s="225"/>
    </row>
    <row r="356" spans="1:13" ht="18" customHeight="1" x14ac:dyDescent="0.25">
      <c r="A356" s="1026"/>
      <c r="B356" s="37" t="s">
        <v>81</v>
      </c>
      <c r="C356" s="1050" t="s">
        <v>84</v>
      </c>
      <c r="D356" s="1051"/>
      <c r="E356" s="1051"/>
      <c r="F356" s="1051"/>
      <c r="G356" s="1052"/>
      <c r="H356" s="1053" t="s">
        <v>116</v>
      </c>
      <c r="I356" s="1054"/>
      <c r="J356" s="225"/>
      <c r="K356" s="225"/>
      <c r="L356" s="225"/>
      <c r="M356" s="225"/>
    </row>
    <row r="357" spans="1:13" ht="18" customHeight="1" x14ac:dyDescent="0.25">
      <c r="A357" s="1026"/>
      <c r="B357" s="320" t="s">
        <v>98</v>
      </c>
      <c r="C357" s="954" t="s">
        <v>117</v>
      </c>
      <c r="D357" s="955"/>
      <c r="E357" s="955"/>
      <c r="F357" s="955"/>
      <c r="G357" s="956"/>
      <c r="H357" s="960" t="s">
        <v>118</v>
      </c>
      <c r="I357" s="962"/>
      <c r="J357" s="225"/>
      <c r="K357" s="225"/>
      <c r="L357" s="225"/>
      <c r="M357" s="225"/>
    </row>
    <row r="358" spans="1:13" ht="18" customHeight="1" x14ac:dyDescent="0.25">
      <c r="A358" s="1026"/>
      <c r="B358" s="320" t="s">
        <v>100</v>
      </c>
      <c r="C358" s="954" t="s">
        <v>119</v>
      </c>
      <c r="D358" s="955"/>
      <c r="E358" s="955"/>
      <c r="F358" s="955"/>
      <c r="G358" s="955"/>
      <c r="H358" s="955"/>
      <c r="I358" s="1055"/>
      <c r="J358" s="225"/>
      <c r="K358" s="225"/>
      <c r="L358" s="225"/>
      <c r="M358" s="225"/>
    </row>
    <row r="359" spans="1:13" ht="18" customHeight="1" x14ac:dyDescent="0.25">
      <c r="A359" s="1026"/>
      <c r="B359" s="323" t="s">
        <v>107</v>
      </c>
      <c r="C359" s="954" t="s">
        <v>120</v>
      </c>
      <c r="D359" s="955"/>
      <c r="E359" s="955"/>
      <c r="F359" s="955"/>
      <c r="G359" s="955"/>
      <c r="H359" s="955"/>
      <c r="I359" s="1055"/>
      <c r="J359" s="225"/>
      <c r="K359" s="225"/>
      <c r="L359" s="225"/>
      <c r="M359" s="225"/>
    </row>
    <row r="360" spans="1:13" ht="18" customHeight="1" x14ac:dyDescent="0.25">
      <c r="A360" s="1026"/>
      <c r="B360" s="315"/>
      <c r="C360" s="955"/>
      <c r="D360" s="955"/>
      <c r="E360" s="955"/>
      <c r="F360" s="955"/>
      <c r="G360" s="316"/>
      <c r="H360" s="316"/>
      <c r="I360" s="317"/>
      <c r="J360" s="225"/>
      <c r="K360" s="225"/>
      <c r="L360" s="225"/>
      <c r="M360" s="225"/>
    </row>
    <row r="361" spans="1:13" ht="18" customHeight="1" x14ac:dyDescent="0.25">
      <c r="A361" s="1026"/>
      <c r="B361" s="1183" t="s">
        <v>122</v>
      </c>
      <c r="C361" s="1183"/>
      <c r="D361" s="1183"/>
      <c r="E361" s="1183"/>
      <c r="F361" s="1183"/>
      <c r="G361" s="1183"/>
      <c r="H361" s="1183"/>
      <c r="I361" s="1184"/>
      <c r="J361" s="225"/>
      <c r="K361" s="225"/>
      <c r="L361" s="225"/>
      <c r="M361" s="225"/>
    </row>
    <row r="362" spans="1:13" ht="18" customHeight="1" x14ac:dyDescent="0.25">
      <c r="A362" s="1026"/>
      <c r="B362" s="1204"/>
      <c r="C362" s="1204"/>
      <c r="D362" s="1204"/>
      <c r="E362" s="1204"/>
      <c r="F362" s="1204"/>
      <c r="G362" s="1204"/>
      <c r="H362" s="1204"/>
      <c r="I362" s="1205"/>
      <c r="J362" s="225"/>
      <c r="K362" s="225"/>
      <c r="L362" s="225"/>
      <c r="M362" s="225"/>
    </row>
    <row r="363" spans="1:13" ht="18" customHeight="1" thickBot="1" x14ac:dyDescent="0.3">
      <c r="A363" s="1027"/>
      <c r="B363" s="1179"/>
      <c r="C363" s="1179"/>
      <c r="D363" s="1179"/>
      <c r="E363" s="1179"/>
      <c r="F363" s="1179"/>
      <c r="G363" s="1179"/>
      <c r="H363" s="1179"/>
      <c r="I363" s="1165"/>
      <c r="J363" s="225"/>
      <c r="K363" s="225"/>
      <c r="L363" s="225"/>
      <c r="M363" s="225"/>
    </row>
    <row r="364" spans="1:13" ht="20.100000000000001" customHeight="1" thickBot="1" x14ac:dyDescent="0.3">
      <c r="A364" s="926" t="s">
        <v>123</v>
      </c>
      <c r="B364" s="927"/>
      <c r="C364" s="927"/>
      <c r="D364" s="927"/>
      <c r="E364" s="927"/>
      <c r="F364" s="927"/>
      <c r="G364" s="927"/>
      <c r="H364" s="927"/>
      <c r="I364" s="928"/>
      <c r="J364" s="225"/>
      <c r="K364" s="225"/>
      <c r="L364" s="225"/>
      <c r="M364" s="225"/>
    </row>
    <row r="365" spans="1:13" ht="18" customHeight="1" x14ac:dyDescent="0.25">
      <c r="A365" s="884" t="s">
        <v>508</v>
      </c>
      <c r="B365" s="884"/>
      <c r="C365" s="884"/>
      <c r="D365" s="884"/>
      <c r="E365" s="884"/>
      <c r="F365" s="884"/>
      <c r="G365" s="884"/>
      <c r="H365" s="884"/>
      <c r="I365" s="884"/>
      <c r="J365" s="225"/>
      <c r="K365" s="225"/>
      <c r="L365" s="225"/>
      <c r="M365" s="225"/>
    </row>
    <row r="366" spans="1:13" ht="18" customHeight="1" thickBot="1" x14ac:dyDescent="0.3">
      <c r="A366" s="224"/>
      <c r="B366" s="224"/>
      <c r="C366" s="224"/>
      <c r="D366" s="224"/>
      <c r="E366" s="224"/>
      <c r="F366" s="224"/>
      <c r="G366" s="224"/>
      <c r="H366" s="224"/>
      <c r="I366" s="224"/>
      <c r="J366" s="225"/>
      <c r="K366" s="225"/>
      <c r="L366" s="225"/>
      <c r="M366" s="225"/>
    </row>
    <row r="367" spans="1:13" ht="20.100000000000001" customHeight="1" thickBot="1" x14ac:dyDescent="0.3">
      <c r="A367" s="1201" t="s">
        <v>299</v>
      </c>
      <c r="B367" s="1028" t="s">
        <v>124</v>
      </c>
      <c r="C367" s="1029"/>
      <c r="D367" s="1029"/>
      <c r="E367" s="1029"/>
      <c r="F367" s="1029"/>
      <c r="G367" s="1029"/>
      <c r="H367" s="1029"/>
      <c r="I367" s="1030"/>
      <c r="J367" s="225"/>
      <c r="K367" s="225"/>
      <c r="L367" s="225"/>
      <c r="M367" s="225"/>
    </row>
    <row r="368" spans="1:13" ht="18" customHeight="1" x14ac:dyDescent="0.25">
      <c r="A368" s="1202"/>
      <c r="B368" s="1069" t="s">
        <v>125</v>
      </c>
      <c r="C368" s="1069"/>
      <c r="D368" s="1069"/>
      <c r="E368" s="1069"/>
      <c r="F368" s="1069"/>
      <c r="G368" s="1069"/>
      <c r="H368" s="1069"/>
      <c r="I368" s="1049"/>
      <c r="J368" s="225"/>
      <c r="K368" s="225"/>
      <c r="L368" s="225"/>
      <c r="M368" s="225"/>
    </row>
    <row r="369" spans="1:13" ht="18" customHeight="1" x14ac:dyDescent="0.25">
      <c r="A369" s="1202"/>
      <c r="B369" s="320" t="s">
        <v>79</v>
      </c>
      <c r="C369" s="954" t="s">
        <v>127</v>
      </c>
      <c r="D369" s="955"/>
      <c r="E369" s="955"/>
      <c r="F369" s="955"/>
      <c r="G369" s="956"/>
      <c r="H369" s="960" t="s">
        <v>126</v>
      </c>
      <c r="I369" s="962"/>
      <c r="J369" s="225"/>
      <c r="K369" s="225"/>
      <c r="L369" s="225"/>
      <c r="M369" s="225"/>
    </row>
    <row r="370" spans="1:13" ht="18" customHeight="1" x14ac:dyDescent="0.25">
      <c r="A370" s="1202"/>
      <c r="B370" s="320" t="s">
        <v>80</v>
      </c>
      <c r="C370" s="954" t="s">
        <v>128</v>
      </c>
      <c r="D370" s="955"/>
      <c r="E370" s="955"/>
      <c r="F370" s="955"/>
      <c r="G370" s="956"/>
      <c r="H370" s="960" t="s">
        <v>129</v>
      </c>
      <c r="I370" s="962"/>
      <c r="J370" s="225"/>
      <c r="K370" s="225"/>
      <c r="L370" s="225"/>
      <c r="M370" s="225"/>
    </row>
    <row r="371" spans="1:13" ht="18" customHeight="1" x14ac:dyDescent="0.25">
      <c r="A371" s="1202"/>
      <c r="B371" s="37" t="s">
        <v>81</v>
      </c>
      <c r="C371" s="1050" t="s">
        <v>84</v>
      </c>
      <c r="D371" s="1051"/>
      <c r="E371" s="1051"/>
      <c r="F371" s="1051"/>
      <c r="G371" s="1052"/>
      <c r="H371" s="1053" t="s">
        <v>130</v>
      </c>
      <c r="I371" s="1054"/>
      <c r="J371" s="225"/>
      <c r="K371" s="225"/>
      <c r="L371" s="225"/>
      <c r="M371" s="225"/>
    </row>
    <row r="372" spans="1:13" ht="18" customHeight="1" x14ac:dyDescent="0.25">
      <c r="A372" s="1202"/>
      <c r="B372" s="37" t="s">
        <v>98</v>
      </c>
      <c r="C372" s="1050" t="s">
        <v>131</v>
      </c>
      <c r="D372" s="1051"/>
      <c r="E372" s="1051"/>
      <c r="F372" s="1051"/>
      <c r="G372" s="1052"/>
      <c r="H372" s="1053" t="s">
        <v>132</v>
      </c>
      <c r="I372" s="1054"/>
      <c r="J372" s="225"/>
      <c r="K372" s="225"/>
      <c r="L372" s="225"/>
      <c r="M372" s="225"/>
    </row>
    <row r="373" spans="1:13" ht="18" customHeight="1" x14ac:dyDescent="0.25">
      <c r="A373" s="1202"/>
      <c r="B373" s="320" t="s">
        <v>100</v>
      </c>
      <c r="C373" s="954" t="s">
        <v>133</v>
      </c>
      <c r="D373" s="955"/>
      <c r="E373" s="955"/>
      <c r="F373" s="955"/>
      <c r="G373" s="956"/>
      <c r="H373" s="960" t="s">
        <v>134</v>
      </c>
      <c r="I373" s="962"/>
      <c r="J373" s="225"/>
      <c r="K373" s="225"/>
      <c r="L373" s="225"/>
      <c r="M373" s="225"/>
    </row>
    <row r="374" spans="1:13" ht="18" customHeight="1" x14ac:dyDescent="0.25">
      <c r="A374" s="1202"/>
      <c r="B374" s="320" t="s">
        <v>107</v>
      </c>
      <c r="C374" s="954" t="s">
        <v>82</v>
      </c>
      <c r="D374" s="955"/>
      <c r="E374" s="955"/>
      <c r="F374" s="955"/>
      <c r="G374" s="956"/>
      <c r="H374" s="960" t="s">
        <v>85</v>
      </c>
      <c r="I374" s="962"/>
      <c r="J374" s="225"/>
      <c r="K374" s="225"/>
      <c r="L374" s="225"/>
      <c r="M374" s="225"/>
    </row>
    <row r="375" spans="1:13" ht="18" customHeight="1" x14ac:dyDescent="0.25">
      <c r="A375" s="1202"/>
      <c r="B375" s="320" t="s">
        <v>121</v>
      </c>
      <c r="C375" s="954" t="s">
        <v>135</v>
      </c>
      <c r="D375" s="955"/>
      <c r="E375" s="955"/>
      <c r="F375" s="955"/>
      <c r="G375" s="955"/>
      <c r="H375" s="955"/>
      <c r="I375" s="1055"/>
      <c r="J375" s="225"/>
      <c r="K375" s="225"/>
      <c r="L375" s="225"/>
      <c r="M375" s="225"/>
    </row>
    <row r="376" spans="1:13" ht="18" customHeight="1" x14ac:dyDescent="0.25">
      <c r="A376" s="1202"/>
      <c r="B376" s="320" t="s">
        <v>137</v>
      </c>
      <c r="C376" s="954" t="s">
        <v>136</v>
      </c>
      <c r="D376" s="955"/>
      <c r="E376" s="955"/>
      <c r="F376" s="955"/>
      <c r="G376" s="955"/>
      <c r="H376" s="955"/>
      <c r="I376" s="1055"/>
      <c r="J376" s="225"/>
      <c r="K376" s="225"/>
      <c r="L376" s="225"/>
      <c r="M376" s="225"/>
    </row>
    <row r="377" spans="1:13" ht="18" customHeight="1" thickBot="1" x14ac:dyDescent="0.3">
      <c r="A377" s="1203"/>
      <c r="B377" s="1179"/>
      <c r="C377" s="1179"/>
      <c r="D377" s="1179"/>
      <c r="E377" s="1179"/>
      <c r="F377" s="1179"/>
      <c r="G377" s="1179"/>
      <c r="H377" s="1179"/>
      <c r="I377" s="1165"/>
      <c r="J377" s="225"/>
      <c r="K377" s="225"/>
      <c r="L377" s="225"/>
      <c r="M377" s="225"/>
    </row>
    <row r="378" spans="1:13" ht="20.100000000000001" customHeight="1" thickBot="1" x14ac:dyDescent="0.3">
      <c r="A378" s="926" t="s">
        <v>124</v>
      </c>
      <c r="B378" s="927"/>
      <c r="C378" s="927"/>
      <c r="D378" s="927"/>
      <c r="E378" s="927"/>
      <c r="F378" s="927"/>
      <c r="G378" s="927"/>
      <c r="H378" s="927"/>
      <c r="I378" s="928"/>
      <c r="J378" s="225"/>
      <c r="K378" s="225"/>
      <c r="L378" s="225"/>
      <c r="M378" s="225"/>
    </row>
    <row r="379" spans="1:13" ht="20.100000000000001" customHeight="1" x14ac:dyDescent="0.25">
      <c r="A379" s="884" t="s">
        <v>508</v>
      </c>
      <c r="B379" s="884"/>
      <c r="C379" s="884"/>
      <c r="D379" s="884"/>
      <c r="E379" s="884"/>
      <c r="F379" s="884"/>
      <c r="G379" s="884"/>
      <c r="H379" s="884"/>
      <c r="I379" s="884"/>
      <c r="J379" s="225"/>
      <c r="K379" s="225"/>
      <c r="L379" s="225"/>
      <c r="M379" s="225"/>
    </row>
    <row r="380" spans="1:13" ht="18" customHeight="1" thickBot="1" x14ac:dyDescent="0.3">
      <c r="A380" s="224"/>
      <c r="B380" s="224"/>
      <c r="C380" s="224"/>
      <c r="D380" s="224"/>
      <c r="E380" s="224"/>
      <c r="F380" s="224"/>
      <c r="G380" s="224"/>
      <c r="H380" s="224"/>
      <c r="I380" s="224"/>
      <c r="J380" s="225"/>
      <c r="K380" s="225"/>
      <c r="L380" s="225"/>
      <c r="M380" s="225"/>
    </row>
    <row r="381" spans="1:13" ht="18" customHeight="1" thickBot="1" x14ac:dyDescent="0.3">
      <c r="A381" s="1025" t="s">
        <v>300</v>
      </c>
      <c r="B381" s="1028" t="s">
        <v>138</v>
      </c>
      <c r="C381" s="1029"/>
      <c r="D381" s="1029"/>
      <c r="E381" s="1029"/>
      <c r="F381" s="1029"/>
      <c r="G381" s="1029"/>
      <c r="H381" s="1029"/>
      <c r="I381" s="1030"/>
      <c r="J381" s="225"/>
      <c r="K381" s="225"/>
      <c r="L381" s="225"/>
      <c r="M381" s="225"/>
    </row>
    <row r="382" spans="1:13" ht="18" customHeight="1" x14ac:dyDescent="0.25">
      <c r="A382" s="1026"/>
      <c r="B382" s="323" t="s">
        <v>79</v>
      </c>
      <c r="C382" s="1039" t="s">
        <v>142</v>
      </c>
      <c r="D382" s="1040"/>
      <c r="E382" s="1040"/>
      <c r="F382" s="1040"/>
      <c r="G382" s="1047"/>
      <c r="H382" s="1048" t="s">
        <v>112</v>
      </c>
      <c r="I382" s="1049"/>
      <c r="J382" s="225"/>
      <c r="K382" s="225"/>
      <c r="L382" s="225"/>
      <c r="M382" s="225"/>
    </row>
    <row r="383" spans="1:13" ht="18" customHeight="1" x14ac:dyDescent="0.25">
      <c r="A383" s="1026"/>
      <c r="B383" s="320" t="s">
        <v>80</v>
      </c>
      <c r="C383" s="954" t="s">
        <v>139</v>
      </c>
      <c r="D383" s="955"/>
      <c r="E383" s="955"/>
      <c r="F383" s="955"/>
      <c r="G383" s="956"/>
      <c r="H383" s="960" t="s">
        <v>140</v>
      </c>
      <c r="I383" s="962"/>
      <c r="J383" s="225"/>
      <c r="K383" s="225"/>
      <c r="L383" s="225"/>
      <c r="M383" s="225"/>
    </row>
    <row r="384" spans="1:13" ht="18" customHeight="1" x14ac:dyDescent="0.25">
      <c r="A384" s="1026"/>
      <c r="B384" s="320" t="s">
        <v>81</v>
      </c>
      <c r="C384" s="954" t="s">
        <v>84</v>
      </c>
      <c r="D384" s="955"/>
      <c r="E384" s="955"/>
      <c r="F384" s="955"/>
      <c r="G384" s="956"/>
      <c r="H384" s="960" t="s">
        <v>87</v>
      </c>
      <c r="I384" s="962"/>
      <c r="J384" s="225"/>
      <c r="K384" s="225"/>
      <c r="L384" s="225"/>
      <c r="M384" s="225"/>
    </row>
    <row r="385" spans="1:13" ht="18" customHeight="1" x14ac:dyDescent="0.25">
      <c r="A385" s="1026"/>
      <c r="B385" s="37" t="s">
        <v>98</v>
      </c>
      <c r="C385" s="1050" t="s">
        <v>141</v>
      </c>
      <c r="D385" s="1051"/>
      <c r="E385" s="1051"/>
      <c r="F385" s="1051"/>
      <c r="G385" s="1051"/>
      <c r="H385" s="1051"/>
      <c r="I385" s="1200"/>
      <c r="J385" s="225"/>
      <c r="K385" s="225"/>
      <c r="L385" s="225"/>
      <c r="M385" s="225"/>
    </row>
    <row r="386" spans="1:13" ht="18" customHeight="1" thickBot="1" x14ac:dyDescent="0.3">
      <c r="A386" s="1027"/>
      <c r="B386" s="964"/>
      <c r="C386" s="964"/>
      <c r="D386" s="964"/>
      <c r="E386" s="964"/>
      <c r="F386" s="964"/>
      <c r="G386" s="964"/>
      <c r="H386" s="964"/>
      <c r="I386" s="965"/>
      <c r="J386" s="225"/>
      <c r="K386" s="225"/>
      <c r="L386" s="225"/>
      <c r="M386" s="225"/>
    </row>
    <row r="387" spans="1:13" ht="18" customHeight="1" thickBot="1" x14ac:dyDescent="0.3">
      <c r="A387" s="926" t="s">
        <v>138</v>
      </c>
      <c r="B387" s="927"/>
      <c r="C387" s="927"/>
      <c r="D387" s="927"/>
      <c r="E387" s="927"/>
      <c r="F387" s="927"/>
      <c r="G387" s="927"/>
      <c r="H387" s="927"/>
      <c r="I387" s="928"/>
      <c r="J387" s="225"/>
      <c r="K387" s="225"/>
      <c r="L387" s="225"/>
      <c r="M387" s="225"/>
    </row>
    <row r="388" spans="1:13" ht="18" customHeight="1" x14ac:dyDescent="0.25">
      <c r="A388" s="884" t="s">
        <v>508</v>
      </c>
      <c r="B388" s="884"/>
      <c r="C388" s="884"/>
      <c r="D388" s="884"/>
      <c r="E388" s="884"/>
      <c r="F388" s="884"/>
      <c r="G388" s="884"/>
      <c r="H388" s="884"/>
      <c r="I388" s="884"/>
      <c r="J388" s="225"/>
      <c r="K388" s="225"/>
      <c r="L388" s="225"/>
      <c r="M388" s="225"/>
    </row>
    <row r="389" spans="1:13" ht="18" customHeight="1" thickBot="1" x14ac:dyDescent="0.3">
      <c r="A389" s="224"/>
      <c r="B389" s="224"/>
      <c r="C389" s="224"/>
      <c r="D389" s="224"/>
      <c r="E389" s="224"/>
      <c r="F389" s="224"/>
      <c r="G389" s="224"/>
      <c r="H389" s="224"/>
      <c r="I389" s="224"/>
      <c r="J389" s="225"/>
      <c r="K389" s="225"/>
      <c r="L389" s="225"/>
      <c r="M389" s="225"/>
    </row>
    <row r="390" spans="1:13" ht="20.100000000000001" customHeight="1" thickBot="1" x14ac:dyDescent="0.3">
      <c r="A390" s="1025" t="s">
        <v>301</v>
      </c>
      <c r="B390" s="1028" t="s">
        <v>143</v>
      </c>
      <c r="C390" s="1029"/>
      <c r="D390" s="1029"/>
      <c r="E390" s="1029"/>
      <c r="F390" s="1029"/>
      <c r="G390" s="1029"/>
      <c r="H390" s="1029"/>
      <c r="I390" s="1030"/>
      <c r="J390" s="225"/>
      <c r="K390" s="225"/>
      <c r="L390" s="225"/>
      <c r="M390" s="225"/>
    </row>
    <row r="391" spans="1:13" ht="18" customHeight="1" x14ac:dyDescent="0.25">
      <c r="A391" s="1026"/>
      <c r="B391" s="323" t="s">
        <v>79</v>
      </c>
      <c r="C391" s="1039" t="s">
        <v>144</v>
      </c>
      <c r="D391" s="1040"/>
      <c r="E391" s="1040"/>
      <c r="F391" s="1040"/>
      <c r="G391" s="1047"/>
      <c r="H391" s="1048" t="s">
        <v>85</v>
      </c>
      <c r="I391" s="1049"/>
      <c r="J391" s="225"/>
      <c r="K391" s="225"/>
      <c r="L391" s="225"/>
      <c r="M391" s="225"/>
    </row>
    <row r="392" spans="1:13" ht="18" customHeight="1" x14ac:dyDescent="0.25">
      <c r="A392" s="1026"/>
      <c r="B392" s="320" t="s">
        <v>80</v>
      </c>
      <c r="C392" s="954" t="s">
        <v>146</v>
      </c>
      <c r="D392" s="955"/>
      <c r="E392" s="955"/>
      <c r="F392" s="955"/>
      <c r="G392" s="956"/>
      <c r="H392" s="960" t="s">
        <v>118</v>
      </c>
      <c r="I392" s="962"/>
      <c r="J392" s="225"/>
      <c r="K392" s="225"/>
      <c r="L392" s="225"/>
      <c r="M392" s="225"/>
    </row>
    <row r="393" spans="1:13" ht="18" customHeight="1" x14ac:dyDescent="0.25">
      <c r="A393" s="1026"/>
      <c r="B393" s="37" t="s">
        <v>81</v>
      </c>
      <c r="C393" s="1050" t="s">
        <v>84</v>
      </c>
      <c r="D393" s="1051"/>
      <c r="E393" s="1051"/>
      <c r="F393" s="1051"/>
      <c r="G393" s="1052"/>
      <c r="H393" s="1053" t="s">
        <v>145</v>
      </c>
      <c r="I393" s="1054"/>
      <c r="J393" s="225"/>
      <c r="K393" s="225"/>
      <c r="L393" s="225"/>
      <c r="M393" s="225"/>
    </row>
    <row r="394" spans="1:13" ht="18" customHeight="1" x14ac:dyDescent="0.25">
      <c r="A394" s="1026"/>
      <c r="B394" s="320" t="s">
        <v>98</v>
      </c>
      <c r="C394" s="954" t="s">
        <v>147</v>
      </c>
      <c r="D394" s="955"/>
      <c r="E394" s="955"/>
      <c r="F394" s="955"/>
      <c r="G394" s="955"/>
      <c r="H394" s="955"/>
      <c r="I394" s="1055"/>
      <c r="J394" s="225"/>
      <c r="K394" s="225"/>
      <c r="L394" s="225"/>
      <c r="M394" s="225"/>
    </row>
    <row r="395" spans="1:13" ht="18" customHeight="1" thickBot="1" x14ac:dyDescent="0.3">
      <c r="A395" s="1027"/>
      <c r="B395" s="964"/>
      <c r="C395" s="964"/>
      <c r="D395" s="964"/>
      <c r="E395" s="964"/>
      <c r="F395" s="964"/>
      <c r="G395" s="964"/>
      <c r="H395" s="964"/>
      <c r="I395" s="965"/>
      <c r="J395" s="225"/>
      <c r="K395" s="225"/>
      <c r="L395" s="225"/>
      <c r="M395" s="225"/>
    </row>
    <row r="396" spans="1:13" ht="20.100000000000001" customHeight="1" thickBot="1" x14ac:dyDescent="0.3">
      <c r="A396" s="926" t="s">
        <v>143</v>
      </c>
      <c r="B396" s="927"/>
      <c r="C396" s="927"/>
      <c r="D396" s="927"/>
      <c r="E396" s="927"/>
      <c r="F396" s="927"/>
      <c r="G396" s="927"/>
      <c r="H396" s="927"/>
      <c r="I396" s="928"/>
      <c r="J396" s="225"/>
      <c r="K396" s="225"/>
      <c r="L396" s="225"/>
      <c r="M396" s="225"/>
    </row>
    <row r="397" spans="1:13" ht="18" customHeight="1" x14ac:dyDescent="0.25">
      <c r="A397" s="884" t="s">
        <v>508</v>
      </c>
      <c r="B397" s="884"/>
      <c r="C397" s="884"/>
      <c r="D397" s="884"/>
      <c r="E397" s="884"/>
      <c r="F397" s="884"/>
      <c r="G397" s="884"/>
      <c r="H397" s="884"/>
      <c r="I397" s="884"/>
      <c r="J397" s="225"/>
      <c r="K397" s="225"/>
      <c r="L397" s="225"/>
      <c r="M397" s="225"/>
    </row>
    <row r="398" spans="1:13" ht="18" customHeight="1" thickBot="1" x14ac:dyDescent="0.3">
      <c r="A398" s="224"/>
      <c r="B398" s="224"/>
      <c r="C398" s="224"/>
      <c r="D398" s="224"/>
      <c r="E398" s="224"/>
      <c r="F398" s="224"/>
      <c r="G398" s="224"/>
      <c r="H398" s="224"/>
      <c r="I398" s="224"/>
      <c r="J398" s="225"/>
      <c r="K398" s="225"/>
      <c r="L398" s="225"/>
      <c r="M398" s="225"/>
    </row>
    <row r="399" spans="1:13" ht="18" customHeight="1" thickBot="1" x14ac:dyDescent="0.3">
      <c r="A399" s="1036" t="s">
        <v>302</v>
      </c>
      <c r="B399" s="1029" t="s">
        <v>148</v>
      </c>
      <c r="C399" s="1029"/>
      <c r="D399" s="1029"/>
      <c r="E399" s="1029"/>
      <c r="F399" s="1029"/>
      <c r="G399" s="1029"/>
      <c r="H399" s="1029"/>
      <c r="I399" s="1030"/>
      <c r="J399" s="225"/>
      <c r="K399" s="225"/>
      <c r="L399" s="225"/>
      <c r="M399" s="225"/>
    </row>
    <row r="400" spans="1:13" ht="18" customHeight="1" x14ac:dyDescent="0.25">
      <c r="A400" s="1037"/>
      <c r="B400" s="323" t="s">
        <v>79</v>
      </c>
      <c r="C400" s="1039" t="s">
        <v>149</v>
      </c>
      <c r="D400" s="1040"/>
      <c r="E400" s="1040"/>
      <c r="F400" s="1040"/>
      <c r="G400" s="1040"/>
      <c r="H400" s="1040"/>
      <c r="I400" s="1041"/>
      <c r="J400" s="225"/>
      <c r="K400" s="225"/>
      <c r="L400" s="225"/>
      <c r="M400" s="225"/>
    </row>
    <row r="401" spans="1:13" ht="18" customHeight="1" thickBot="1" x14ac:dyDescent="0.3">
      <c r="A401" s="1037"/>
      <c r="B401" s="318" t="s">
        <v>80</v>
      </c>
      <c r="C401" s="957" t="s">
        <v>150</v>
      </c>
      <c r="D401" s="958"/>
      <c r="E401" s="958"/>
      <c r="F401" s="958"/>
      <c r="G401" s="958"/>
      <c r="H401" s="958"/>
      <c r="I401" s="1042"/>
      <c r="J401" s="225"/>
      <c r="K401" s="225"/>
      <c r="L401" s="225"/>
      <c r="M401" s="225"/>
    </row>
    <row r="402" spans="1:13" ht="18" customHeight="1" thickBot="1" x14ac:dyDescent="0.3">
      <c r="A402" s="1038"/>
      <c r="B402" s="1043"/>
      <c r="C402" s="1043"/>
      <c r="D402" s="1043"/>
      <c r="E402" s="1043"/>
      <c r="F402" s="1043"/>
      <c r="G402" s="1043"/>
      <c r="H402" s="1043"/>
      <c r="I402" s="1044"/>
      <c r="J402" s="225"/>
      <c r="K402" s="225"/>
      <c r="L402" s="225"/>
      <c r="M402" s="225"/>
    </row>
    <row r="403" spans="1:13" ht="20.100000000000001" customHeight="1" thickBot="1" x14ac:dyDescent="0.3">
      <c r="A403" s="926" t="s">
        <v>148</v>
      </c>
      <c r="B403" s="927"/>
      <c r="C403" s="927"/>
      <c r="D403" s="927"/>
      <c r="E403" s="927"/>
      <c r="F403" s="927"/>
      <c r="G403" s="927"/>
      <c r="H403" s="927"/>
      <c r="I403" s="928"/>
      <c r="J403" s="225"/>
      <c r="K403" s="225"/>
      <c r="L403" s="225"/>
      <c r="M403" s="225"/>
    </row>
    <row r="404" spans="1:13" ht="18" customHeight="1" x14ac:dyDescent="0.25">
      <c r="A404" s="884" t="s">
        <v>508</v>
      </c>
      <c r="B404" s="884"/>
      <c r="C404" s="884"/>
      <c r="D404" s="884"/>
      <c r="E404" s="884"/>
      <c r="F404" s="884"/>
      <c r="G404" s="884"/>
      <c r="H404" s="884"/>
      <c r="I404" s="884"/>
      <c r="J404" s="225"/>
      <c r="K404" s="225"/>
      <c r="L404" s="225"/>
      <c r="M404" s="225"/>
    </row>
    <row r="405" spans="1:13" ht="18" customHeight="1" thickBot="1" x14ac:dyDescent="0.3">
      <c r="A405" s="224"/>
      <c r="B405" s="224"/>
      <c r="C405" s="224"/>
      <c r="D405" s="224"/>
      <c r="E405" s="224"/>
      <c r="F405" s="224"/>
      <c r="G405" s="224"/>
      <c r="H405" s="224"/>
      <c r="I405" s="224"/>
      <c r="J405" s="225"/>
      <c r="K405" s="225"/>
      <c r="L405" s="225"/>
      <c r="M405" s="225"/>
    </row>
    <row r="406" spans="1:13" ht="20.100000000000001" customHeight="1" thickBot="1" x14ac:dyDescent="0.3">
      <c r="A406" s="1025" t="s">
        <v>278</v>
      </c>
      <c r="B406" s="1028" t="s">
        <v>275</v>
      </c>
      <c r="C406" s="1029"/>
      <c r="D406" s="1029"/>
      <c r="E406" s="1029"/>
      <c r="F406" s="1029"/>
      <c r="G406" s="1029"/>
      <c r="H406" s="1029"/>
      <c r="I406" s="1030"/>
      <c r="J406" s="225"/>
      <c r="K406" s="225"/>
      <c r="L406" s="225"/>
      <c r="M406" s="225"/>
    </row>
    <row r="407" spans="1:13" ht="18" customHeight="1" x14ac:dyDescent="0.25">
      <c r="A407" s="1026"/>
      <c r="B407" s="323" t="s">
        <v>79</v>
      </c>
      <c r="C407" s="1039" t="s">
        <v>151</v>
      </c>
      <c r="D407" s="1040"/>
      <c r="E407" s="1040"/>
      <c r="F407" s="1040"/>
      <c r="G407" s="1047"/>
      <c r="H407" s="1048" t="s">
        <v>153</v>
      </c>
      <c r="I407" s="1049"/>
      <c r="J407" s="225"/>
      <c r="K407" s="225"/>
      <c r="L407" s="225"/>
      <c r="M407" s="225"/>
    </row>
    <row r="408" spans="1:13" ht="18" customHeight="1" x14ac:dyDescent="0.25">
      <c r="A408" s="1026"/>
      <c r="B408" s="320" t="s">
        <v>80</v>
      </c>
      <c r="C408" s="954" t="s">
        <v>152</v>
      </c>
      <c r="D408" s="955"/>
      <c r="E408" s="955"/>
      <c r="F408" s="955"/>
      <c r="G408" s="956"/>
      <c r="H408" s="960" t="s">
        <v>118</v>
      </c>
      <c r="I408" s="962"/>
      <c r="J408" s="225"/>
      <c r="K408" s="225"/>
      <c r="L408" s="225"/>
      <c r="M408" s="225"/>
    </row>
    <row r="409" spans="1:13" ht="18" customHeight="1" x14ac:dyDescent="0.25">
      <c r="A409" s="1026"/>
      <c r="B409" s="320" t="s">
        <v>81</v>
      </c>
      <c r="C409" s="954" t="s">
        <v>84</v>
      </c>
      <c r="D409" s="955"/>
      <c r="E409" s="955"/>
      <c r="F409" s="955"/>
      <c r="G409" s="956"/>
      <c r="H409" s="960" t="s">
        <v>154</v>
      </c>
      <c r="I409" s="962"/>
      <c r="J409" s="225"/>
      <c r="K409" s="225"/>
      <c r="L409" s="225"/>
      <c r="M409" s="225"/>
    </row>
    <row r="410" spans="1:13" ht="18" customHeight="1" x14ac:dyDescent="0.25">
      <c r="A410" s="1026"/>
      <c r="B410" s="1056" t="s">
        <v>98</v>
      </c>
      <c r="C410" s="1059" t="s">
        <v>156</v>
      </c>
      <c r="D410" s="1059"/>
      <c r="E410" s="1059"/>
      <c r="F410" s="1059"/>
      <c r="G410" s="1059"/>
      <c r="H410" s="1059"/>
      <c r="I410" s="1060"/>
      <c r="J410" s="225"/>
      <c r="K410" s="225"/>
      <c r="L410" s="225"/>
      <c r="M410" s="225"/>
    </row>
    <row r="411" spans="1:13" ht="18" customHeight="1" x14ac:dyDescent="0.25">
      <c r="A411" s="1026"/>
      <c r="B411" s="1057"/>
      <c r="C411" s="954" t="s">
        <v>155</v>
      </c>
      <c r="D411" s="956"/>
      <c r="E411" s="964" t="s">
        <v>10</v>
      </c>
      <c r="F411" s="964"/>
      <c r="G411" s="964"/>
      <c r="H411" s="964"/>
      <c r="I411" s="965"/>
      <c r="J411" s="225"/>
      <c r="K411" s="225"/>
      <c r="L411" s="225"/>
      <c r="M411" s="225"/>
    </row>
    <row r="412" spans="1:13" ht="18" customHeight="1" x14ac:dyDescent="0.25">
      <c r="A412" s="1026"/>
      <c r="B412" s="1058"/>
      <c r="C412" s="954" t="s">
        <v>157</v>
      </c>
      <c r="D412" s="956"/>
      <c r="E412" s="961" t="s">
        <v>158</v>
      </c>
      <c r="F412" s="961"/>
      <c r="G412" s="961"/>
      <c r="H412" s="961"/>
      <c r="I412" s="962"/>
      <c r="J412" s="225"/>
      <c r="K412" s="225"/>
      <c r="L412" s="225"/>
      <c r="M412" s="225"/>
    </row>
    <row r="413" spans="1:13" ht="18" customHeight="1" x14ac:dyDescent="0.25">
      <c r="A413" s="1026"/>
      <c r="B413" s="1187" t="s">
        <v>159</v>
      </c>
      <c r="C413" s="1187"/>
      <c r="D413" s="1187"/>
      <c r="E413" s="1187"/>
      <c r="F413" s="1187"/>
      <c r="G413" s="1187"/>
      <c r="H413" s="1187"/>
      <c r="I413" s="1188"/>
      <c r="J413" s="225"/>
      <c r="K413" s="225"/>
      <c r="L413" s="225"/>
      <c r="M413" s="225"/>
    </row>
    <row r="414" spans="1:13" ht="18" customHeight="1" thickBot="1" x14ac:dyDescent="0.3">
      <c r="A414" s="1027"/>
      <c r="B414" s="964"/>
      <c r="C414" s="964"/>
      <c r="D414" s="964"/>
      <c r="E414" s="964"/>
      <c r="F414" s="964"/>
      <c r="G414" s="964"/>
      <c r="H414" s="964"/>
      <c r="I414" s="965"/>
      <c r="J414" s="225"/>
      <c r="K414" s="225"/>
      <c r="L414" s="225"/>
      <c r="M414" s="225"/>
    </row>
    <row r="415" spans="1:13" ht="20.100000000000001" customHeight="1" thickBot="1" x14ac:dyDescent="0.3">
      <c r="A415" s="926" t="s">
        <v>275</v>
      </c>
      <c r="B415" s="927"/>
      <c r="C415" s="927"/>
      <c r="D415" s="927"/>
      <c r="E415" s="927"/>
      <c r="F415" s="927"/>
      <c r="G415" s="927"/>
      <c r="H415" s="927"/>
      <c r="I415" s="928"/>
      <c r="J415" s="225"/>
      <c r="K415" s="225"/>
      <c r="L415" s="225"/>
      <c r="M415" s="225"/>
    </row>
    <row r="416" spans="1:13" ht="18" customHeight="1" x14ac:dyDescent="0.25">
      <c r="A416" s="884" t="s">
        <v>508</v>
      </c>
      <c r="B416" s="884"/>
      <c r="C416" s="884"/>
      <c r="D416" s="884"/>
      <c r="E416" s="884"/>
      <c r="F416" s="884"/>
      <c r="G416" s="884"/>
      <c r="H416" s="884"/>
      <c r="I416" s="884"/>
      <c r="J416" s="225"/>
      <c r="K416" s="225"/>
      <c r="L416" s="225"/>
      <c r="M416" s="225"/>
    </row>
    <row r="417" spans="1:13" ht="18" customHeight="1" thickBot="1" x14ac:dyDescent="0.3">
      <c r="A417" s="224"/>
      <c r="B417" s="224"/>
      <c r="C417" s="224"/>
      <c r="D417" s="224"/>
      <c r="E417" s="224"/>
      <c r="F417" s="224"/>
      <c r="G417" s="224"/>
      <c r="H417" s="224"/>
      <c r="I417" s="224"/>
      <c r="J417" s="225"/>
      <c r="K417" s="225"/>
      <c r="L417" s="225"/>
      <c r="M417" s="225"/>
    </row>
    <row r="418" spans="1:13" ht="20.100000000000001" customHeight="1" thickBot="1" x14ac:dyDescent="0.3">
      <c r="A418" s="1028" t="s">
        <v>281</v>
      </c>
      <c r="B418" s="1029"/>
      <c r="C418" s="1029"/>
      <c r="D418" s="1029"/>
      <c r="E418" s="1029"/>
      <c r="F418" s="1029"/>
      <c r="G418" s="1029"/>
      <c r="H418" s="1029"/>
      <c r="I418" s="1030"/>
      <c r="J418" s="225"/>
      <c r="K418" s="225"/>
      <c r="L418" s="225"/>
      <c r="M418" s="225"/>
    </row>
    <row r="419" spans="1:13" ht="18" customHeight="1" x14ac:dyDescent="0.25">
      <c r="A419" s="1026" t="s">
        <v>285</v>
      </c>
      <c r="B419" s="1199" t="s">
        <v>282</v>
      </c>
      <c r="C419" s="1102"/>
      <c r="D419" s="1102"/>
      <c r="E419" s="1102"/>
      <c r="F419" s="1102"/>
      <c r="G419" s="1102"/>
      <c r="H419" s="1102"/>
      <c r="I419" s="1103"/>
      <c r="J419" s="225"/>
      <c r="K419" s="225"/>
      <c r="L419" s="225"/>
      <c r="M419" s="225"/>
    </row>
    <row r="420" spans="1:13" ht="18" customHeight="1" x14ac:dyDescent="0.25">
      <c r="A420" s="1026"/>
      <c r="B420" s="909" t="s">
        <v>283</v>
      </c>
      <c r="C420" s="910"/>
      <c r="D420" s="910"/>
      <c r="E420" s="910"/>
      <c r="F420" s="910"/>
      <c r="G420" s="910"/>
      <c r="H420" s="910"/>
      <c r="I420" s="911"/>
      <c r="J420" s="225"/>
      <c r="K420" s="225"/>
      <c r="L420" s="225"/>
      <c r="M420" s="225"/>
    </row>
    <row r="421" spans="1:13" ht="18" customHeight="1" x14ac:dyDescent="0.25">
      <c r="A421" s="1026"/>
      <c r="B421" s="912"/>
      <c r="C421" s="913"/>
      <c r="D421" s="913"/>
      <c r="E421" s="913"/>
      <c r="F421" s="913"/>
      <c r="G421" s="913"/>
      <c r="H421" s="913"/>
      <c r="I421" s="914"/>
      <c r="J421" s="225"/>
      <c r="K421" s="225"/>
      <c r="L421" s="225"/>
      <c r="M421" s="225"/>
    </row>
    <row r="422" spans="1:13" ht="18" customHeight="1" x14ac:dyDescent="0.25">
      <c r="A422" s="1026"/>
      <c r="B422" s="909" t="s">
        <v>284</v>
      </c>
      <c r="C422" s="910"/>
      <c r="D422" s="910"/>
      <c r="E422" s="910"/>
      <c r="F422" s="910"/>
      <c r="G422" s="910"/>
      <c r="H422" s="910"/>
      <c r="I422" s="911"/>
      <c r="J422" s="225"/>
      <c r="K422" s="225"/>
      <c r="L422" s="225"/>
      <c r="M422" s="225"/>
    </row>
    <row r="423" spans="1:13" ht="18" customHeight="1" thickBot="1" x14ac:dyDescent="0.3">
      <c r="A423" s="1026"/>
      <c r="B423" s="915"/>
      <c r="C423" s="916"/>
      <c r="D423" s="916"/>
      <c r="E423" s="916"/>
      <c r="F423" s="916"/>
      <c r="G423" s="916"/>
      <c r="H423" s="916"/>
      <c r="I423" s="917"/>
      <c r="J423" s="225"/>
      <c r="K423" s="225"/>
      <c r="L423" s="225"/>
      <c r="M423" s="225"/>
    </row>
    <row r="424" spans="1:13" ht="18" customHeight="1" x14ac:dyDescent="0.25">
      <c r="A424" s="1026"/>
      <c r="B424" s="1016" t="s">
        <v>286</v>
      </c>
      <c r="C424" s="1017"/>
      <c r="D424" s="1017"/>
      <c r="E424" s="1017"/>
      <c r="F424" s="1017"/>
      <c r="G424" s="1017"/>
      <c r="H424" s="1017"/>
      <c r="I424" s="1018"/>
      <c r="J424" s="225"/>
      <c r="K424" s="225"/>
      <c r="L424" s="225"/>
      <c r="M424" s="225"/>
    </row>
    <row r="425" spans="1:13" ht="18" customHeight="1" x14ac:dyDescent="0.25">
      <c r="A425" s="1026"/>
      <c r="B425" s="1019"/>
      <c r="C425" s="1020"/>
      <c r="D425" s="1020"/>
      <c r="E425" s="1020"/>
      <c r="F425" s="1020"/>
      <c r="G425" s="1020"/>
      <c r="H425" s="1020"/>
      <c r="I425" s="1021"/>
      <c r="J425" s="225"/>
      <c r="K425" s="225"/>
      <c r="L425" s="225"/>
      <c r="M425" s="225"/>
    </row>
    <row r="426" spans="1:13" ht="18" customHeight="1" thickBot="1" x14ac:dyDescent="0.3">
      <c r="A426" s="1026"/>
      <c r="B426" s="1022"/>
      <c r="C426" s="1023"/>
      <c r="D426" s="1023"/>
      <c r="E426" s="1023"/>
      <c r="F426" s="1023"/>
      <c r="G426" s="1023"/>
      <c r="H426" s="1023"/>
      <c r="I426" s="1024"/>
      <c r="J426" s="225"/>
      <c r="K426" s="225"/>
      <c r="L426" s="225"/>
      <c r="M426" s="225"/>
    </row>
    <row r="427" spans="1:13" s="39" customFormat="1" ht="20.100000000000001" customHeight="1" thickBot="1" x14ac:dyDescent="0.3">
      <c r="A427" s="926" t="s">
        <v>281</v>
      </c>
      <c r="B427" s="927"/>
      <c r="C427" s="927"/>
      <c r="D427" s="927"/>
      <c r="E427" s="927"/>
      <c r="F427" s="927"/>
      <c r="G427" s="927"/>
      <c r="H427" s="927"/>
      <c r="I427" s="928"/>
      <c r="J427" s="228"/>
      <c r="K427" s="228"/>
      <c r="L427" s="228"/>
      <c r="M427" s="228"/>
    </row>
    <row r="428" spans="1:13" ht="18" customHeight="1" x14ac:dyDescent="0.25">
      <c r="A428" s="884" t="s">
        <v>508</v>
      </c>
      <c r="B428" s="884"/>
      <c r="C428" s="884"/>
      <c r="D428" s="884"/>
      <c r="E428" s="884"/>
      <c r="F428" s="884"/>
      <c r="G428" s="884"/>
      <c r="H428" s="884"/>
      <c r="I428" s="884"/>
      <c r="J428" s="225"/>
      <c r="K428" s="225"/>
      <c r="L428" s="225"/>
      <c r="M428" s="225"/>
    </row>
    <row r="429" spans="1:13" ht="18" customHeight="1" thickBot="1" x14ac:dyDescent="0.3">
      <c r="A429" s="224"/>
      <c r="B429" s="224"/>
      <c r="C429" s="224"/>
      <c r="D429" s="224"/>
      <c r="E429" s="224"/>
      <c r="F429" s="224"/>
      <c r="G429" s="224"/>
      <c r="H429" s="224"/>
      <c r="I429" s="224"/>
      <c r="J429" s="225"/>
      <c r="K429" s="225"/>
      <c r="L429" s="225"/>
      <c r="M429" s="225"/>
    </row>
    <row r="430" spans="1:13" ht="20.100000000000001" customHeight="1" thickBot="1" x14ac:dyDescent="0.3">
      <c r="A430" s="1025" t="s">
        <v>291</v>
      </c>
      <c r="B430" s="1028" t="s">
        <v>277</v>
      </c>
      <c r="C430" s="1029"/>
      <c r="D430" s="1029"/>
      <c r="E430" s="1029"/>
      <c r="F430" s="1029"/>
      <c r="G430" s="1029"/>
      <c r="H430" s="1029"/>
      <c r="I430" s="1030"/>
      <c r="J430" s="225"/>
      <c r="K430" s="225"/>
      <c r="L430" s="225"/>
      <c r="M430" s="225"/>
    </row>
    <row r="431" spans="1:13" ht="18" customHeight="1" x14ac:dyDescent="0.25">
      <c r="A431" s="1026"/>
      <c r="B431" s="916" t="s">
        <v>289</v>
      </c>
      <c r="C431" s="916"/>
      <c r="D431" s="916"/>
      <c r="E431" s="916"/>
      <c r="F431" s="916"/>
      <c r="G431" s="916"/>
      <c r="H431" s="916"/>
      <c r="I431" s="917"/>
      <c r="J431" s="225"/>
      <c r="K431" s="225"/>
      <c r="L431" s="225"/>
      <c r="M431" s="225"/>
    </row>
    <row r="432" spans="1:13" ht="18" customHeight="1" x14ac:dyDescent="0.25">
      <c r="A432" s="1026"/>
      <c r="B432" s="916"/>
      <c r="C432" s="916"/>
      <c r="D432" s="916"/>
      <c r="E432" s="916"/>
      <c r="F432" s="916"/>
      <c r="G432" s="916"/>
      <c r="H432" s="916"/>
      <c r="I432" s="917"/>
      <c r="J432" s="225"/>
      <c r="K432" s="225"/>
      <c r="L432" s="225"/>
      <c r="M432" s="225"/>
    </row>
    <row r="433" spans="1:13" ht="18" customHeight="1" x14ac:dyDescent="0.25">
      <c r="A433" s="1026"/>
      <c r="B433" s="913"/>
      <c r="C433" s="913"/>
      <c r="D433" s="913"/>
      <c r="E433" s="913"/>
      <c r="F433" s="913"/>
      <c r="G433" s="913"/>
      <c r="H433" s="913"/>
      <c r="I433" s="914"/>
      <c r="J433" s="225"/>
      <c r="K433" s="225"/>
      <c r="L433" s="225"/>
      <c r="M433" s="225"/>
    </row>
    <row r="434" spans="1:13" ht="18" customHeight="1" x14ac:dyDescent="0.25">
      <c r="A434" s="1026"/>
      <c r="B434" s="1134" t="s">
        <v>290</v>
      </c>
      <c r="C434" s="1134"/>
      <c r="D434" s="1134"/>
      <c r="E434" s="1134"/>
      <c r="F434" s="1134"/>
      <c r="G434" s="1134"/>
      <c r="H434" s="1134"/>
      <c r="I434" s="1135"/>
      <c r="J434" s="225"/>
      <c r="K434" s="225"/>
      <c r="L434" s="225"/>
      <c r="M434" s="225"/>
    </row>
    <row r="435" spans="1:13" ht="18" customHeight="1" x14ac:dyDescent="0.25">
      <c r="A435" s="1026"/>
      <c r="B435" s="1136"/>
      <c r="C435" s="1136"/>
      <c r="D435" s="1136"/>
      <c r="E435" s="1136"/>
      <c r="F435" s="1136"/>
      <c r="G435" s="1136"/>
      <c r="H435" s="1136"/>
      <c r="I435" s="1137"/>
      <c r="J435" s="225"/>
      <c r="K435" s="225"/>
      <c r="L435" s="225"/>
      <c r="M435" s="225"/>
    </row>
    <row r="436" spans="1:13" ht="18" customHeight="1" thickBot="1" x14ac:dyDescent="0.3">
      <c r="A436" s="1027"/>
      <c r="B436" s="1136"/>
      <c r="C436" s="1136"/>
      <c r="D436" s="1136"/>
      <c r="E436" s="1136"/>
      <c r="F436" s="1136"/>
      <c r="G436" s="1136"/>
      <c r="H436" s="1136"/>
      <c r="I436" s="1137"/>
      <c r="J436" s="225"/>
      <c r="K436" s="225"/>
      <c r="L436" s="225"/>
      <c r="M436" s="225"/>
    </row>
    <row r="437" spans="1:13" ht="20.100000000000001" customHeight="1" thickBot="1" x14ac:dyDescent="0.3">
      <c r="A437" s="926" t="s">
        <v>277</v>
      </c>
      <c r="B437" s="927"/>
      <c r="C437" s="927"/>
      <c r="D437" s="927"/>
      <c r="E437" s="927"/>
      <c r="F437" s="927"/>
      <c r="G437" s="927"/>
      <c r="H437" s="927"/>
      <c r="I437" s="928"/>
      <c r="J437" s="225"/>
      <c r="K437" s="225"/>
      <c r="L437" s="225"/>
      <c r="M437" s="225"/>
    </row>
    <row r="438" spans="1:13" ht="18" customHeight="1" x14ac:dyDescent="0.25">
      <c r="A438" s="884" t="s">
        <v>466</v>
      </c>
      <c r="B438" s="884"/>
      <c r="C438" s="884"/>
      <c r="D438" s="884"/>
      <c r="E438" s="884"/>
      <c r="F438" s="884"/>
      <c r="G438" s="884"/>
      <c r="H438" s="884"/>
      <c r="I438" s="884"/>
      <c r="J438" s="225"/>
      <c r="K438" s="225"/>
      <c r="L438" s="225"/>
      <c r="M438" s="225"/>
    </row>
    <row r="439" spans="1:13" ht="18" customHeight="1" x14ac:dyDescent="0.25">
      <c r="A439" s="884" t="s">
        <v>508</v>
      </c>
      <c r="B439" s="884"/>
      <c r="C439" s="884"/>
      <c r="D439" s="884"/>
      <c r="E439" s="884"/>
      <c r="F439" s="884"/>
      <c r="G439" s="884"/>
      <c r="H439" s="884"/>
      <c r="I439" s="884"/>
      <c r="J439" s="225"/>
      <c r="K439" s="225"/>
      <c r="L439" s="225"/>
      <c r="M439" s="225"/>
    </row>
    <row r="440" spans="1:13" ht="18" customHeight="1" thickBot="1" x14ac:dyDescent="0.3">
      <c r="A440" s="224"/>
      <c r="B440" s="224"/>
      <c r="C440" s="224"/>
      <c r="D440" s="224"/>
      <c r="E440" s="224"/>
      <c r="F440" s="224"/>
      <c r="G440" s="224"/>
      <c r="H440" s="224"/>
      <c r="I440" s="224"/>
      <c r="J440" s="225"/>
      <c r="K440" s="225"/>
      <c r="L440" s="225"/>
      <c r="M440" s="225"/>
    </row>
    <row r="441" spans="1:13" s="409" customFormat="1" ht="20.100000000000001" customHeight="1" thickBot="1" x14ac:dyDescent="0.3">
      <c r="A441" s="1296" t="s">
        <v>393</v>
      </c>
      <c r="B441" s="1125"/>
      <c r="C441" s="1125"/>
      <c r="D441" s="1125"/>
      <c r="E441" s="1125"/>
      <c r="F441" s="1125"/>
      <c r="G441" s="1125"/>
      <c r="H441" s="1125"/>
      <c r="I441" s="1126"/>
      <c r="J441" s="408"/>
      <c r="K441" s="408"/>
      <c r="L441" s="408"/>
      <c r="M441" s="408"/>
    </row>
    <row r="442" spans="1:13" s="409" customFormat="1" ht="20.100000000000001" customHeight="1" thickBot="1" x14ac:dyDescent="0.3">
      <c r="A442" s="1297" t="s">
        <v>394</v>
      </c>
      <c r="B442" s="1298"/>
      <c r="C442" s="1298"/>
      <c r="D442" s="1298"/>
      <c r="E442" s="1298"/>
      <c r="F442" s="1298"/>
      <c r="G442" s="1298"/>
      <c r="H442" s="1298"/>
      <c r="I442" s="1299"/>
      <c r="J442" s="408"/>
      <c r="K442" s="408"/>
      <c r="L442" s="408"/>
      <c r="M442" s="408"/>
    </row>
    <row r="443" spans="1:13" s="409" customFormat="1" ht="18" customHeight="1" x14ac:dyDescent="0.25">
      <c r="A443" s="1300" t="s">
        <v>395</v>
      </c>
      <c r="B443" s="1303">
        <v>-1</v>
      </c>
      <c r="C443" s="1304" t="s">
        <v>172</v>
      </c>
      <c r="D443" s="1304"/>
      <c r="E443" s="1304"/>
      <c r="F443" s="410" t="s">
        <v>79</v>
      </c>
      <c r="G443" s="1305" t="s">
        <v>396</v>
      </c>
      <c r="H443" s="1305"/>
      <c r="I443" s="1306"/>
      <c r="J443" s="408"/>
      <c r="K443" s="408"/>
      <c r="L443" s="408"/>
      <c r="M443" s="408"/>
    </row>
    <row r="444" spans="1:13" s="409" customFormat="1" ht="18" customHeight="1" x14ac:dyDescent="0.25">
      <c r="A444" s="1301"/>
      <c r="B444" s="1292"/>
      <c r="C444" s="1293"/>
      <c r="D444" s="1293"/>
      <c r="E444" s="1293"/>
      <c r="F444" s="411" t="s">
        <v>80</v>
      </c>
      <c r="G444" s="1290" t="s">
        <v>397</v>
      </c>
      <c r="H444" s="1290"/>
      <c r="I444" s="1291"/>
      <c r="J444" s="408"/>
      <c r="K444" s="408"/>
      <c r="L444" s="408"/>
      <c r="M444" s="408"/>
    </row>
    <row r="445" spans="1:13" s="409" customFormat="1" ht="18" customHeight="1" x14ac:dyDescent="0.25">
      <c r="A445" s="1301"/>
      <c r="B445" s="412">
        <v>-2</v>
      </c>
      <c r="C445" s="1307" t="s">
        <v>398</v>
      </c>
      <c r="D445" s="1307"/>
      <c r="E445" s="1307"/>
      <c r="F445" s="1308" t="s">
        <v>399</v>
      </c>
      <c r="G445" s="1308"/>
      <c r="H445" s="1308"/>
      <c r="I445" s="1309"/>
      <c r="J445" s="408"/>
      <c r="K445" s="408"/>
      <c r="L445" s="408"/>
      <c r="M445" s="408"/>
    </row>
    <row r="446" spans="1:13" s="409" customFormat="1" ht="18" customHeight="1" x14ac:dyDescent="0.25">
      <c r="A446" s="1301"/>
      <c r="B446" s="412">
        <v>-3</v>
      </c>
      <c r="C446" s="1307" t="s">
        <v>400</v>
      </c>
      <c r="D446" s="1307"/>
      <c r="E446" s="1307"/>
      <c r="F446" s="1288" t="s">
        <v>145</v>
      </c>
      <c r="G446" s="1288"/>
      <c r="H446" s="1288"/>
      <c r="I446" s="1289"/>
      <c r="J446" s="408"/>
      <c r="K446" s="408"/>
      <c r="L446" s="408"/>
      <c r="M446" s="408"/>
    </row>
    <row r="447" spans="1:13" s="409" customFormat="1" ht="18" customHeight="1" x14ac:dyDescent="0.25">
      <c r="A447" s="1301"/>
      <c r="B447" s="412">
        <v>-4</v>
      </c>
      <c r="C447" s="1286" t="s">
        <v>401</v>
      </c>
      <c r="D447" s="1286"/>
      <c r="E447" s="1286"/>
      <c r="F447" s="1286"/>
      <c r="G447" s="1286"/>
      <c r="H447" s="1286"/>
      <c r="I447" s="1287"/>
      <c r="J447" s="408"/>
      <c r="K447" s="408"/>
      <c r="L447" s="408"/>
      <c r="M447" s="408"/>
    </row>
    <row r="448" spans="1:13" s="409" customFormat="1" ht="18" customHeight="1" x14ac:dyDescent="0.25">
      <c r="A448" s="1301"/>
      <c r="B448" s="1292">
        <v>-5</v>
      </c>
      <c r="C448" s="1293" t="s">
        <v>402</v>
      </c>
      <c r="D448" s="1293"/>
      <c r="E448" s="1293"/>
      <c r="F448" s="1293"/>
      <c r="G448" s="1293"/>
      <c r="H448" s="1293"/>
      <c r="I448" s="1310"/>
      <c r="J448" s="408"/>
      <c r="K448" s="408"/>
      <c r="L448" s="408"/>
      <c r="M448" s="408"/>
    </row>
    <row r="449" spans="1:13" s="409" customFormat="1" ht="18" customHeight="1" x14ac:dyDescent="0.25">
      <c r="A449" s="1301"/>
      <c r="B449" s="1292"/>
      <c r="C449" s="1308" t="s">
        <v>79</v>
      </c>
      <c r="D449" s="1286" t="s">
        <v>403</v>
      </c>
      <c r="E449" s="1286"/>
      <c r="F449" s="1286"/>
      <c r="G449" s="1286"/>
      <c r="H449" s="1286"/>
      <c r="I449" s="1287"/>
      <c r="J449" s="408"/>
      <c r="K449" s="408"/>
      <c r="L449" s="408"/>
      <c r="M449" s="408"/>
    </row>
    <row r="450" spans="1:13" s="409" customFormat="1" ht="18" customHeight="1" x14ac:dyDescent="0.25">
      <c r="A450" s="1301"/>
      <c r="B450" s="1292"/>
      <c r="C450" s="1308"/>
      <c r="D450" s="1286" t="s">
        <v>404</v>
      </c>
      <c r="E450" s="1286"/>
      <c r="F450" s="1286"/>
      <c r="G450" s="1286"/>
      <c r="H450" s="1286"/>
      <c r="I450" s="1287"/>
      <c r="J450" s="408"/>
      <c r="K450" s="408"/>
      <c r="L450" s="408"/>
      <c r="M450" s="408"/>
    </row>
    <row r="451" spans="1:13" s="409" customFormat="1" ht="18" customHeight="1" x14ac:dyDescent="0.25">
      <c r="A451" s="1301"/>
      <c r="B451" s="1292"/>
      <c r="C451" s="1308"/>
      <c r="D451" s="1286" t="s">
        <v>405</v>
      </c>
      <c r="E451" s="1286"/>
      <c r="F451" s="1286"/>
      <c r="G451" s="1286"/>
      <c r="H451" s="1286"/>
      <c r="I451" s="1287"/>
      <c r="J451" s="408"/>
      <c r="K451" s="408"/>
      <c r="L451" s="408"/>
      <c r="M451" s="408"/>
    </row>
    <row r="452" spans="1:13" s="409" customFormat="1" ht="18" customHeight="1" x14ac:dyDescent="0.25">
      <c r="A452" s="1301"/>
      <c r="B452" s="1292"/>
      <c r="C452" s="1288" t="s">
        <v>237</v>
      </c>
      <c r="D452" s="1288"/>
      <c r="E452" s="1288"/>
      <c r="F452" s="1288"/>
      <c r="G452" s="1288"/>
      <c r="H452" s="1288"/>
      <c r="I452" s="1289"/>
      <c r="J452" s="408"/>
      <c r="K452" s="408"/>
      <c r="L452" s="408"/>
      <c r="M452" s="408"/>
    </row>
    <row r="453" spans="1:13" s="409" customFormat="1" ht="18" customHeight="1" x14ac:dyDescent="0.25">
      <c r="A453" s="1301"/>
      <c r="B453" s="1292"/>
      <c r="C453" s="411" t="s">
        <v>80</v>
      </c>
      <c r="D453" s="1290" t="s">
        <v>406</v>
      </c>
      <c r="E453" s="1290"/>
      <c r="F453" s="1290"/>
      <c r="G453" s="1290"/>
      <c r="H453" s="1290"/>
      <c r="I453" s="1291"/>
      <c r="J453" s="408"/>
      <c r="K453" s="408"/>
      <c r="L453" s="408"/>
      <c r="M453" s="408"/>
    </row>
    <row r="454" spans="1:13" s="409" customFormat="1" ht="18" customHeight="1" x14ac:dyDescent="0.25">
      <c r="A454" s="1301"/>
      <c r="B454" s="1292">
        <v>-6</v>
      </c>
      <c r="C454" s="1293" t="s">
        <v>407</v>
      </c>
      <c r="D454" s="1293"/>
      <c r="E454" s="1293"/>
      <c r="F454" s="1294" t="s">
        <v>408</v>
      </c>
      <c r="G454" s="1294"/>
      <c r="H454" s="1294"/>
      <c r="I454" s="1295"/>
      <c r="J454" s="408"/>
      <c r="K454" s="408"/>
      <c r="L454" s="408"/>
      <c r="M454" s="408"/>
    </row>
    <row r="455" spans="1:13" s="409" customFormat="1" ht="18" customHeight="1" x14ac:dyDescent="0.25">
      <c r="A455" s="1301"/>
      <c r="B455" s="1292"/>
      <c r="C455" s="1293"/>
      <c r="D455" s="1293"/>
      <c r="E455" s="1293"/>
      <c r="F455" s="1294"/>
      <c r="G455" s="1294"/>
      <c r="H455" s="1294"/>
      <c r="I455" s="1295"/>
      <c r="J455" s="408"/>
      <c r="K455" s="408"/>
      <c r="L455" s="408"/>
      <c r="M455" s="408"/>
    </row>
    <row r="456" spans="1:13" s="409" customFormat="1" ht="18" customHeight="1" thickBot="1" x14ac:dyDescent="0.3">
      <c r="A456" s="1302"/>
      <c r="B456" s="1311"/>
      <c r="C456" s="1312"/>
      <c r="D456" s="1312"/>
      <c r="E456" s="1312"/>
      <c r="F456" s="1312"/>
      <c r="G456" s="1312"/>
      <c r="H456" s="1312"/>
      <c r="I456" s="1313"/>
      <c r="J456" s="408"/>
      <c r="K456" s="408"/>
      <c r="L456" s="408"/>
      <c r="M456" s="408"/>
    </row>
    <row r="457" spans="1:13" s="414" customFormat="1" ht="20.100000000000001" customHeight="1" thickBot="1" x14ac:dyDescent="0.3">
      <c r="A457" s="1267" t="s">
        <v>409</v>
      </c>
      <c r="B457" s="1268"/>
      <c r="C457" s="1268"/>
      <c r="D457" s="1268"/>
      <c r="E457" s="1268"/>
      <c r="F457" s="1268"/>
      <c r="G457" s="1268"/>
      <c r="H457" s="1268"/>
      <c r="I457" s="1269"/>
      <c r="J457" s="413"/>
      <c r="K457" s="413"/>
      <c r="L457" s="413"/>
      <c r="M457" s="413"/>
    </row>
    <row r="458" spans="1:13" ht="18" customHeight="1" x14ac:dyDescent="0.25">
      <c r="A458" s="884" t="s">
        <v>508</v>
      </c>
      <c r="B458" s="884"/>
      <c r="C458" s="884"/>
      <c r="D458" s="884"/>
      <c r="E458" s="884"/>
      <c r="F458" s="884"/>
      <c r="G458" s="884"/>
      <c r="H458" s="884"/>
      <c r="I458" s="884"/>
      <c r="J458" s="225"/>
      <c r="K458" s="225"/>
      <c r="L458" s="225"/>
      <c r="M458" s="225"/>
    </row>
    <row r="459" spans="1:13" ht="18" customHeight="1" thickBot="1" x14ac:dyDescent="0.3">
      <c r="A459" s="224"/>
      <c r="B459" s="224"/>
      <c r="C459" s="224"/>
      <c r="D459" s="224"/>
      <c r="E459" s="224"/>
      <c r="F459" s="224"/>
      <c r="G459" s="224"/>
      <c r="H459" s="224"/>
      <c r="I459" s="224"/>
      <c r="J459" s="225"/>
      <c r="K459" s="225"/>
      <c r="L459" s="225"/>
      <c r="M459" s="225"/>
    </row>
    <row r="460" spans="1:13" ht="20.100000000000001" customHeight="1" thickBot="1" x14ac:dyDescent="0.3">
      <c r="A460" s="40"/>
      <c r="B460" s="1125" t="s">
        <v>161</v>
      </c>
      <c r="C460" s="1125"/>
      <c r="D460" s="1125"/>
      <c r="E460" s="1125"/>
      <c r="F460" s="1125"/>
      <c r="G460" s="1125"/>
      <c r="H460" s="1125"/>
      <c r="I460" s="1126"/>
      <c r="J460" s="225"/>
      <c r="K460" s="225"/>
      <c r="L460" s="225"/>
      <c r="M460" s="225"/>
    </row>
    <row r="461" spans="1:13" ht="18" customHeight="1" x14ac:dyDescent="0.25">
      <c r="A461" s="41"/>
      <c r="B461" s="1127" t="s">
        <v>29</v>
      </c>
      <c r="C461" s="1189"/>
      <c r="D461" s="1190" t="s">
        <v>30</v>
      </c>
      <c r="E461" s="1191"/>
      <c r="F461" s="1191"/>
      <c r="G461" s="1191"/>
      <c r="H461" s="1191"/>
      <c r="I461" s="1192"/>
      <c r="J461" s="225"/>
      <c r="K461" s="225"/>
      <c r="L461" s="225"/>
      <c r="M461" s="225"/>
    </row>
    <row r="462" spans="1:13" ht="18" customHeight="1" x14ac:dyDescent="0.25">
      <c r="A462" s="41"/>
      <c r="B462" s="1193" t="s">
        <v>31</v>
      </c>
      <c r="C462" s="1194"/>
      <c r="D462" s="960" t="s">
        <v>32</v>
      </c>
      <c r="E462" s="961"/>
      <c r="F462" s="961"/>
      <c r="G462" s="1079"/>
      <c r="H462" s="960" t="s">
        <v>160</v>
      </c>
      <c r="I462" s="962"/>
      <c r="J462" s="225"/>
      <c r="K462" s="225"/>
      <c r="L462" s="225"/>
      <c r="M462" s="225"/>
    </row>
    <row r="463" spans="1:13" ht="18" customHeight="1" thickBot="1" x14ac:dyDescent="0.3">
      <c r="A463" s="41"/>
      <c r="B463" s="1195"/>
      <c r="C463" s="1196"/>
      <c r="D463" s="1164" t="s">
        <v>33</v>
      </c>
      <c r="E463" s="1179"/>
      <c r="F463" s="1179"/>
      <c r="G463" s="1180"/>
      <c r="H463" s="1164" t="s">
        <v>64</v>
      </c>
      <c r="I463" s="1165"/>
      <c r="J463" s="225"/>
      <c r="K463" s="225"/>
      <c r="L463" s="225"/>
      <c r="M463" s="225"/>
    </row>
    <row r="464" spans="1:13" ht="18" customHeight="1" x14ac:dyDescent="0.25">
      <c r="A464" s="41"/>
      <c r="B464" s="1127" t="s">
        <v>34</v>
      </c>
      <c r="C464" s="1127"/>
      <c r="D464" s="1127"/>
      <c r="E464" s="1127"/>
      <c r="F464" s="1127"/>
      <c r="G464" s="1127"/>
      <c r="H464" s="1127"/>
      <c r="I464" s="1128"/>
      <c r="J464" s="225"/>
      <c r="K464" s="225"/>
      <c r="L464" s="225"/>
      <c r="M464" s="225"/>
    </row>
    <row r="465" spans="1:13" ht="18" customHeight="1" x14ac:dyDescent="0.25">
      <c r="A465" s="41"/>
      <c r="B465" s="1197" t="s">
        <v>31</v>
      </c>
      <c r="C465" s="1198"/>
      <c r="D465" s="1048" t="s">
        <v>32</v>
      </c>
      <c r="E465" s="1069"/>
      <c r="F465" s="1069"/>
      <c r="G465" s="1058"/>
      <c r="H465" s="960" t="s">
        <v>160</v>
      </c>
      <c r="I465" s="962"/>
      <c r="J465" s="225"/>
      <c r="K465" s="225"/>
      <c r="L465" s="225"/>
      <c r="M465" s="225"/>
    </row>
    <row r="466" spans="1:13" ht="18" customHeight="1" thickBot="1" x14ac:dyDescent="0.3">
      <c r="A466" s="41"/>
      <c r="B466" s="1195"/>
      <c r="C466" s="1196"/>
      <c r="D466" s="1164" t="s">
        <v>33</v>
      </c>
      <c r="E466" s="1179"/>
      <c r="F466" s="1179"/>
      <c r="G466" s="1180"/>
      <c r="H466" s="1164" t="s">
        <v>64</v>
      </c>
      <c r="I466" s="1165"/>
      <c r="J466" s="225"/>
      <c r="K466" s="225"/>
      <c r="L466" s="225"/>
      <c r="M466" s="225"/>
    </row>
    <row r="467" spans="1:13" ht="18" customHeight="1" x14ac:dyDescent="0.25">
      <c r="A467" s="41"/>
      <c r="B467" s="1069" t="s">
        <v>162</v>
      </c>
      <c r="C467" s="1181"/>
      <c r="D467" s="1181"/>
      <c r="E467" s="1181"/>
      <c r="F467" s="1181"/>
      <c r="G467" s="1181"/>
      <c r="H467" s="1181"/>
      <c r="I467" s="1182"/>
      <c r="J467" s="225"/>
      <c r="K467" s="225"/>
      <c r="L467" s="225"/>
      <c r="M467" s="225"/>
    </row>
    <row r="468" spans="1:13" ht="18" customHeight="1" x14ac:dyDescent="0.25">
      <c r="A468" s="41"/>
      <c r="B468" s="1183" t="s">
        <v>509</v>
      </c>
      <c r="C468" s="1183"/>
      <c r="D468" s="1183"/>
      <c r="E468" s="1183"/>
      <c r="F468" s="1183"/>
      <c r="G468" s="1183"/>
      <c r="H468" s="1183"/>
      <c r="I468" s="1184"/>
      <c r="J468" s="225"/>
      <c r="K468" s="225"/>
      <c r="L468" s="225"/>
      <c r="M468" s="225"/>
    </row>
    <row r="469" spans="1:13" ht="18" customHeight="1" x14ac:dyDescent="0.25">
      <c r="A469" s="41" t="s">
        <v>28</v>
      </c>
      <c r="B469" s="1185"/>
      <c r="C469" s="1185"/>
      <c r="D469" s="1185"/>
      <c r="E469" s="1185"/>
      <c r="F469" s="1185"/>
      <c r="G469" s="1185"/>
      <c r="H469" s="1185"/>
      <c r="I469" s="1186"/>
      <c r="J469" s="225"/>
      <c r="K469" s="225"/>
      <c r="L469" s="225"/>
      <c r="M469" s="225"/>
    </row>
    <row r="470" spans="1:13" ht="18" customHeight="1" thickBot="1" x14ac:dyDescent="0.3">
      <c r="A470" s="41"/>
      <c r="B470" s="1166" t="s">
        <v>163</v>
      </c>
      <c r="C470" s="1166"/>
      <c r="D470" s="1166"/>
      <c r="E470" s="1166"/>
      <c r="F470" s="1166"/>
      <c r="G470" s="1166"/>
      <c r="H470" s="1166"/>
      <c r="I470" s="1167"/>
      <c r="J470" s="225"/>
      <c r="K470" s="225"/>
      <c r="L470" s="225"/>
      <c r="M470" s="225"/>
    </row>
    <row r="471" spans="1:13" ht="20.100000000000001" customHeight="1" thickBot="1" x14ac:dyDescent="0.3">
      <c r="A471" s="41"/>
      <c r="B471" s="1177" t="s">
        <v>161</v>
      </c>
      <c r="C471" s="1177"/>
      <c r="D471" s="1177"/>
      <c r="E471" s="1177"/>
      <c r="F471" s="1177"/>
      <c r="G471" s="1177"/>
      <c r="H471" s="1177"/>
      <c r="I471" s="1178"/>
      <c r="J471" s="225"/>
      <c r="K471" s="225"/>
      <c r="L471" s="225"/>
      <c r="M471" s="225"/>
    </row>
    <row r="472" spans="1:13" ht="20.100000000000001" customHeight="1" thickBot="1" x14ac:dyDescent="0.3">
      <c r="A472" s="41"/>
      <c r="B472" s="1029" t="s">
        <v>419</v>
      </c>
      <c r="C472" s="1029"/>
      <c r="D472" s="1029"/>
      <c r="E472" s="1029"/>
      <c r="F472" s="1029"/>
      <c r="G472" s="1029"/>
      <c r="H472" s="1029"/>
      <c r="I472" s="1030"/>
      <c r="J472" s="225"/>
      <c r="K472" s="225"/>
      <c r="L472" s="225"/>
      <c r="M472" s="225"/>
    </row>
    <row r="473" spans="1:13" ht="18" customHeight="1" x14ac:dyDescent="0.25">
      <c r="A473" s="41"/>
      <c r="B473" s="1173" t="s">
        <v>510</v>
      </c>
      <c r="C473" s="1173"/>
      <c r="D473" s="1173"/>
      <c r="E473" s="1173"/>
      <c r="F473" s="1173"/>
      <c r="G473" s="1173"/>
      <c r="H473" s="1173"/>
      <c r="I473" s="1174"/>
      <c r="J473" s="225"/>
      <c r="K473" s="225"/>
      <c r="L473" s="225"/>
      <c r="M473" s="225"/>
    </row>
    <row r="474" spans="1:13" ht="18" customHeight="1" x14ac:dyDescent="0.25">
      <c r="A474" s="41"/>
      <c r="B474" s="1173"/>
      <c r="C474" s="1173"/>
      <c r="D474" s="1173"/>
      <c r="E474" s="1173"/>
      <c r="F474" s="1173"/>
      <c r="G474" s="1173"/>
      <c r="H474" s="1173"/>
      <c r="I474" s="1174"/>
      <c r="J474" s="225"/>
      <c r="K474" s="225"/>
      <c r="L474" s="225"/>
      <c r="M474" s="225"/>
    </row>
    <row r="475" spans="1:13" ht="18" customHeight="1" x14ac:dyDescent="0.25">
      <c r="A475" s="41"/>
      <c r="B475" s="1173"/>
      <c r="C475" s="1173"/>
      <c r="D475" s="1173"/>
      <c r="E475" s="1173"/>
      <c r="F475" s="1173"/>
      <c r="G475" s="1173"/>
      <c r="H475" s="1173"/>
      <c r="I475" s="1174"/>
      <c r="J475" s="225"/>
      <c r="K475" s="225"/>
      <c r="L475" s="225" t="s">
        <v>36</v>
      </c>
      <c r="M475" s="225"/>
    </row>
    <row r="476" spans="1:13" ht="18" customHeight="1" x14ac:dyDescent="0.25">
      <c r="A476" s="41"/>
      <c r="B476" s="1173"/>
      <c r="C476" s="1173"/>
      <c r="D476" s="1173"/>
      <c r="E476" s="1173"/>
      <c r="F476" s="1173"/>
      <c r="G476" s="1173"/>
      <c r="H476" s="1173"/>
      <c r="I476" s="1174"/>
      <c r="J476" s="225"/>
      <c r="K476" s="225"/>
      <c r="L476" s="225"/>
      <c r="M476" s="225"/>
    </row>
    <row r="477" spans="1:13" ht="18" customHeight="1" x14ac:dyDescent="0.25">
      <c r="A477" s="41"/>
      <c r="B477" s="1175"/>
      <c r="C477" s="1175"/>
      <c r="D477" s="1175"/>
      <c r="E477" s="1175"/>
      <c r="F477" s="1175"/>
      <c r="G477" s="1175"/>
      <c r="H477" s="1175"/>
      <c r="I477" s="1176"/>
      <c r="J477" s="225"/>
      <c r="K477" s="225"/>
      <c r="L477" s="225"/>
      <c r="M477" s="225"/>
    </row>
    <row r="478" spans="1:13" ht="18" customHeight="1" thickBot="1" x14ac:dyDescent="0.3">
      <c r="A478" s="42"/>
      <c r="B478" s="1168"/>
      <c r="C478" s="1168"/>
      <c r="D478" s="1168"/>
      <c r="E478" s="1168"/>
      <c r="F478" s="1168"/>
      <c r="G478" s="1168"/>
      <c r="H478" s="1168"/>
      <c r="I478" s="1169"/>
      <c r="J478" s="225"/>
      <c r="K478" s="225"/>
      <c r="L478" s="225"/>
      <c r="M478" s="225"/>
    </row>
    <row r="479" spans="1:13" s="39" customFormat="1" ht="20.100000000000001" customHeight="1" thickBot="1" x14ac:dyDescent="0.3">
      <c r="A479" s="1170" t="s">
        <v>419</v>
      </c>
      <c r="B479" s="1171"/>
      <c r="C479" s="1171"/>
      <c r="D479" s="1171"/>
      <c r="E479" s="1171"/>
      <c r="F479" s="1171"/>
      <c r="G479" s="1171"/>
      <c r="H479" s="1171"/>
      <c r="I479" s="1172"/>
      <c r="J479" s="228"/>
      <c r="K479" s="228"/>
      <c r="L479" s="228"/>
      <c r="M479" s="228"/>
    </row>
    <row r="480" spans="1:13" ht="18" customHeight="1" x14ac:dyDescent="0.25">
      <c r="A480" s="884" t="s">
        <v>508</v>
      </c>
      <c r="B480" s="884"/>
      <c r="C480" s="884"/>
      <c r="D480" s="884"/>
      <c r="E480" s="884"/>
      <c r="F480" s="884"/>
      <c r="G480" s="884"/>
      <c r="H480" s="884"/>
      <c r="I480" s="884"/>
      <c r="J480" s="230"/>
      <c r="K480" s="225"/>
      <c r="L480" s="225"/>
      <c r="M480" s="225"/>
    </row>
    <row r="481" spans="1:13" ht="18" customHeight="1" thickBot="1" x14ac:dyDescent="0.3">
      <c r="A481" s="224"/>
      <c r="B481" s="224"/>
      <c r="C481" s="224"/>
      <c r="D481" s="224"/>
      <c r="E481" s="224"/>
      <c r="F481" s="224"/>
      <c r="G481" s="224"/>
      <c r="H481" s="224"/>
      <c r="I481" s="224"/>
      <c r="J481" s="225"/>
      <c r="K481" s="225"/>
      <c r="L481" s="225"/>
      <c r="M481" s="225"/>
    </row>
    <row r="482" spans="1:13" ht="20.100000000000001" customHeight="1" x14ac:dyDescent="0.25">
      <c r="A482" s="1025" t="s">
        <v>165</v>
      </c>
      <c r="B482" s="1154" t="s">
        <v>164</v>
      </c>
      <c r="C482" s="1154"/>
      <c r="D482" s="1154"/>
      <c r="E482" s="1154"/>
      <c r="F482" s="1154"/>
      <c r="G482" s="1154"/>
      <c r="H482" s="1154"/>
      <c r="I482" s="1155"/>
      <c r="J482" s="225"/>
      <c r="K482" s="225"/>
      <c r="L482" s="225"/>
      <c r="M482" s="225"/>
    </row>
    <row r="483" spans="1:13" ht="18" customHeight="1" x14ac:dyDescent="0.25">
      <c r="A483" s="1026"/>
      <c r="B483" s="1084" t="s">
        <v>166</v>
      </c>
      <c r="C483" s="1084"/>
      <c r="D483" s="1084"/>
      <c r="E483" s="1084"/>
      <c r="F483" s="1084"/>
      <c r="G483" s="1084"/>
      <c r="H483" s="1084"/>
      <c r="I483" s="1085"/>
      <c r="J483" s="225"/>
      <c r="K483" s="225"/>
      <c r="L483" s="225"/>
      <c r="M483" s="225"/>
    </row>
    <row r="484" spans="1:13" ht="18" customHeight="1" thickBot="1" x14ac:dyDescent="0.3">
      <c r="A484" s="1026"/>
      <c r="B484" s="1087"/>
      <c r="C484" s="1087"/>
      <c r="D484" s="1087"/>
      <c r="E484" s="1087"/>
      <c r="F484" s="1087"/>
      <c r="G484" s="1087"/>
      <c r="H484" s="1087"/>
      <c r="I484" s="1088"/>
      <c r="J484" s="225"/>
      <c r="K484" s="225"/>
      <c r="L484" s="225"/>
      <c r="M484" s="225"/>
    </row>
    <row r="485" spans="1:13" ht="18" customHeight="1" x14ac:dyDescent="0.25">
      <c r="A485" s="1026"/>
      <c r="B485" s="1127" t="s">
        <v>186</v>
      </c>
      <c r="C485" s="1127"/>
      <c r="D485" s="1127"/>
      <c r="E485" s="1128"/>
      <c r="F485" s="1129" t="s">
        <v>172</v>
      </c>
      <c r="G485" s="1127"/>
      <c r="H485" s="1127"/>
      <c r="I485" s="1128"/>
      <c r="J485" s="225"/>
      <c r="K485" s="225"/>
      <c r="L485" s="225"/>
      <c r="M485" s="225"/>
    </row>
    <row r="486" spans="1:13" ht="18" customHeight="1" x14ac:dyDescent="0.25">
      <c r="A486" s="1026"/>
      <c r="B486" s="320" t="s">
        <v>79</v>
      </c>
      <c r="C486" s="954" t="s">
        <v>167</v>
      </c>
      <c r="D486" s="955"/>
      <c r="E486" s="1055"/>
      <c r="F486" s="1156" t="s">
        <v>180</v>
      </c>
      <c r="G486" s="1157"/>
      <c r="H486" s="1158" t="s">
        <v>181</v>
      </c>
      <c r="I486" s="1159"/>
      <c r="J486" s="225"/>
      <c r="K486" s="225"/>
      <c r="L486" s="225"/>
      <c r="M486" s="225"/>
    </row>
    <row r="487" spans="1:13" ht="18" customHeight="1" x14ac:dyDescent="0.25">
      <c r="A487" s="1026"/>
      <c r="B487" s="320" t="s">
        <v>80</v>
      </c>
      <c r="C487" s="954" t="s">
        <v>168</v>
      </c>
      <c r="D487" s="955"/>
      <c r="E487" s="1055"/>
      <c r="F487" s="1138" t="s">
        <v>174</v>
      </c>
      <c r="G487" s="1139"/>
      <c r="H487" s="1162" t="s">
        <v>178</v>
      </c>
      <c r="I487" s="1163"/>
      <c r="J487" s="225"/>
      <c r="K487" s="225"/>
      <c r="L487" s="225"/>
      <c r="M487" s="225"/>
    </row>
    <row r="488" spans="1:13" ht="18" customHeight="1" x14ac:dyDescent="0.25">
      <c r="A488" s="1026"/>
      <c r="B488" s="320" t="s">
        <v>81</v>
      </c>
      <c r="C488" s="954" t="s">
        <v>169</v>
      </c>
      <c r="D488" s="955"/>
      <c r="E488" s="1055"/>
      <c r="F488" s="1142"/>
      <c r="G488" s="1143"/>
      <c r="H488" s="960" t="s">
        <v>176</v>
      </c>
      <c r="I488" s="962"/>
      <c r="J488" s="225"/>
      <c r="K488" s="225"/>
      <c r="L488" s="225"/>
      <c r="M488" s="225"/>
    </row>
    <row r="489" spans="1:13" ht="18" customHeight="1" x14ac:dyDescent="0.25">
      <c r="A489" s="1026"/>
      <c r="B489" s="320" t="s">
        <v>98</v>
      </c>
      <c r="C489" s="954" t="s">
        <v>170</v>
      </c>
      <c r="D489" s="955"/>
      <c r="E489" s="1055"/>
      <c r="F489" s="1070" t="s">
        <v>173</v>
      </c>
      <c r="G489" s="1056"/>
      <c r="H489" s="1162" t="s">
        <v>21</v>
      </c>
      <c r="I489" s="1163"/>
      <c r="J489" s="225"/>
      <c r="K489" s="225"/>
      <c r="L489" s="225"/>
      <c r="M489" s="225"/>
    </row>
    <row r="490" spans="1:13" ht="18" customHeight="1" thickBot="1" x14ac:dyDescent="0.3">
      <c r="A490" s="1026"/>
      <c r="B490" s="324" t="s">
        <v>100</v>
      </c>
      <c r="C490" s="1122" t="s">
        <v>171</v>
      </c>
      <c r="D490" s="1123"/>
      <c r="E490" s="1124"/>
      <c r="F490" s="1116"/>
      <c r="G490" s="1117"/>
      <c r="H490" s="1164" t="s">
        <v>177</v>
      </c>
      <c r="I490" s="1165"/>
      <c r="J490" s="225"/>
      <c r="K490" s="225"/>
      <c r="L490" s="225"/>
      <c r="M490" s="225"/>
    </row>
    <row r="491" spans="1:13" ht="18" customHeight="1" x14ac:dyDescent="0.25">
      <c r="A491" s="1026"/>
      <c r="B491" s="1160" t="s">
        <v>175</v>
      </c>
      <c r="C491" s="1160"/>
      <c r="D491" s="1160"/>
      <c r="E491" s="1160"/>
      <c r="F491" s="1160"/>
      <c r="G491" s="1160"/>
      <c r="H491" s="1160"/>
      <c r="I491" s="1161"/>
      <c r="J491" s="225"/>
      <c r="K491" s="225"/>
      <c r="L491" s="225"/>
      <c r="M491" s="225"/>
    </row>
    <row r="492" spans="1:13" ht="18" customHeight="1" x14ac:dyDescent="0.25">
      <c r="A492" s="1026"/>
      <c r="B492" s="1081" t="s">
        <v>179</v>
      </c>
      <c r="C492" s="1081"/>
      <c r="D492" s="1081"/>
      <c r="E492" s="1081"/>
      <c r="F492" s="1081"/>
      <c r="G492" s="1081"/>
      <c r="H492" s="1081"/>
      <c r="I492" s="1082"/>
      <c r="J492" s="225"/>
      <c r="K492" s="225"/>
      <c r="L492" s="225"/>
      <c r="M492" s="225"/>
    </row>
    <row r="493" spans="1:13" ht="18" customHeight="1" thickBot="1" x14ac:dyDescent="0.3">
      <c r="A493" s="1026"/>
      <c r="B493" s="964"/>
      <c r="C493" s="964"/>
      <c r="D493" s="964"/>
      <c r="E493" s="964"/>
      <c r="F493" s="964"/>
      <c r="G493" s="964"/>
      <c r="H493" s="964"/>
      <c r="I493" s="965"/>
      <c r="J493" s="225"/>
      <c r="K493" s="225"/>
      <c r="L493" s="225"/>
      <c r="M493" s="225"/>
    </row>
    <row r="494" spans="1:13" ht="18" customHeight="1" thickBot="1" x14ac:dyDescent="0.3">
      <c r="A494" s="926" t="s">
        <v>164</v>
      </c>
      <c r="B494" s="927"/>
      <c r="C494" s="927"/>
      <c r="D494" s="927"/>
      <c r="E494" s="927"/>
      <c r="F494" s="927"/>
      <c r="G494" s="927"/>
      <c r="H494" s="927"/>
      <c r="I494" s="928"/>
      <c r="J494" s="225"/>
      <c r="K494" s="225"/>
      <c r="L494" s="225"/>
      <c r="M494" s="225"/>
    </row>
    <row r="495" spans="1:13" ht="18" customHeight="1" x14ac:dyDescent="0.25">
      <c r="A495" s="884" t="s">
        <v>508</v>
      </c>
      <c r="B495" s="884"/>
      <c r="C495" s="884"/>
      <c r="D495" s="884"/>
      <c r="E495" s="884"/>
      <c r="F495" s="884"/>
      <c r="G495" s="884"/>
      <c r="H495" s="884"/>
      <c r="I495" s="884"/>
      <c r="J495" s="225"/>
      <c r="K495" s="225"/>
      <c r="L495" s="225"/>
      <c r="M495" s="225"/>
    </row>
    <row r="496" spans="1:13" ht="18" customHeight="1" thickBot="1" x14ac:dyDescent="0.3">
      <c r="A496" s="224"/>
      <c r="B496" s="224"/>
      <c r="C496" s="224"/>
      <c r="D496" s="224"/>
      <c r="E496" s="224"/>
      <c r="F496" s="224"/>
      <c r="G496" s="224"/>
      <c r="H496" s="224"/>
      <c r="I496" s="224"/>
      <c r="J496" s="225"/>
      <c r="K496" s="225"/>
      <c r="L496" s="225"/>
      <c r="M496" s="225"/>
    </row>
    <row r="497" spans="1:13" ht="20.100000000000001" customHeight="1" x14ac:dyDescent="0.25">
      <c r="A497" s="1025" t="s">
        <v>45</v>
      </c>
      <c r="B497" s="1154" t="s">
        <v>182</v>
      </c>
      <c r="C497" s="1154"/>
      <c r="D497" s="1154"/>
      <c r="E497" s="1154"/>
      <c r="F497" s="1154"/>
      <c r="G497" s="1154"/>
      <c r="H497" s="1154"/>
      <c r="I497" s="1155"/>
      <c r="J497" s="225"/>
      <c r="K497" s="225"/>
      <c r="L497" s="225"/>
      <c r="M497" s="225"/>
    </row>
    <row r="498" spans="1:13" ht="18" customHeight="1" thickBot="1" x14ac:dyDescent="0.3">
      <c r="A498" s="1026"/>
      <c r="B498" s="1013" t="s">
        <v>183</v>
      </c>
      <c r="C498" s="951"/>
      <c r="D498" s="963" t="s">
        <v>184</v>
      </c>
      <c r="E498" s="964"/>
      <c r="F498" s="964"/>
      <c r="G498" s="964"/>
      <c r="H498" s="964"/>
      <c r="I498" s="965"/>
      <c r="J498" s="225"/>
      <c r="K498" s="225"/>
      <c r="L498" s="225"/>
      <c r="M498" s="225"/>
    </row>
    <row r="499" spans="1:13" ht="18" customHeight="1" x14ac:dyDescent="0.25">
      <c r="A499" s="1026"/>
      <c r="B499" s="1127" t="s">
        <v>185</v>
      </c>
      <c r="C499" s="1127"/>
      <c r="D499" s="1127"/>
      <c r="E499" s="1128"/>
      <c r="F499" s="1129" t="s">
        <v>194</v>
      </c>
      <c r="G499" s="1127"/>
      <c r="H499" s="1127"/>
      <c r="I499" s="1128"/>
      <c r="J499" s="225"/>
      <c r="K499" s="225"/>
      <c r="L499" s="225"/>
      <c r="M499" s="225"/>
    </row>
    <row r="500" spans="1:13" ht="18" customHeight="1" x14ac:dyDescent="0.25">
      <c r="A500" s="1026"/>
      <c r="B500" s="320" t="s">
        <v>79</v>
      </c>
      <c r="C500" s="957" t="s">
        <v>187</v>
      </c>
      <c r="D500" s="958"/>
      <c r="E500" s="1042"/>
      <c r="F500" s="1156" t="s">
        <v>5</v>
      </c>
      <c r="G500" s="1157"/>
      <c r="H500" s="1158" t="s">
        <v>181</v>
      </c>
      <c r="I500" s="1159"/>
      <c r="J500" s="225"/>
      <c r="K500" s="225"/>
      <c r="L500" s="225"/>
      <c r="M500" s="225"/>
    </row>
    <row r="501" spans="1:13" ht="18" customHeight="1" x14ac:dyDescent="0.25">
      <c r="A501" s="1026"/>
      <c r="B501" s="320" t="s">
        <v>80</v>
      </c>
      <c r="C501" s="957" t="s">
        <v>188</v>
      </c>
      <c r="D501" s="958"/>
      <c r="E501" s="1042"/>
      <c r="F501" s="1070" t="s">
        <v>195</v>
      </c>
      <c r="G501" s="1056"/>
      <c r="H501" s="963" t="s">
        <v>198</v>
      </c>
      <c r="I501" s="965"/>
      <c r="J501" s="225"/>
      <c r="K501" s="225"/>
      <c r="L501" s="225"/>
      <c r="M501" s="225"/>
    </row>
    <row r="502" spans="1:13" ht="18" customHeight="1" x14ac:dyDescent="0.25">
      <c r="A502" s="1026"/>
      <c r="B502" s="320" t="s">
        <v>81</v>
      </c>
      <c r="C502" s="957" t="s">
        <v>189</v>
      </c>
      <c r="D502" s="958"/>
      <c r="E502" s="1042"/>
      <c r="F502" s="1068"/>
      <c r="G502" s="1058"/>
      <c r="H502" s="1048"/>
      <c r="I502" s="1049"/>
      <c r="J502" s="225"/>
      <c r="K502" s="225"/>
      <c r="L502" s="225"/>
      <c r="M502" s="225"/>
    </row>
    <row r="503" spans="1:13" ht="18" customHeight="1" x14ac:dyDescent="0.25">
      <c r="A503" s="1026"/>
      <c r="B503" s="320" t="s">
        <v>98</v>
      </c>
      <c r="C503" s="957" t="s">
        <v>190</v>
      </c>
      <c r="D503" s="958"/>
      <c r="E503" s="1042"/>
      <c r="F503" s="1138" t="s">
        <v>196</v>
      </c>
      <c r="G503" s="1139"/>
      <c r="H503" s="963" t="s">
        <v>199</v>
      </c>
      <c r="I503" s="965"/>
      <c r="J503" s="225"/>
      <c r="K503" s="225"/>
      <c r="L503" s="225"/>
      <c r="M503" s="225"/>
    </row>
    <row r="504" spans="1:13" ht="18" customHeight="1" x14ac:dyDescent="0.25">
      <c r="A504" s="1026"/>
      <c r="B504" s="320" t="s">
        <v>100</v>
      </c>
      <c r="C504" s="957" t="s">
        <v>191</v>
      </c>
      <c r="D504" s="958"/>
      <c r="E504" s="1042"/>
      <c r="F504" s="1142"/>
      <c r="G504" s="1143"/>
      <c r="H504" s="1048"/>
      <c r="I504" s="1049"/>
      <c r="J504" s="225"/>
      <c r="K504" s="225"/>
      <c r="L504" s="225"/>
      <c r="M504" s="225"/>
    </row>
    <row r="505" spans="1:13" ht="18" customHeight="1" x14ac:dyDescent="0.25">
      <c r="A505" s="1026"/>
      <c r="B505" s="320" t="s">
        <v>107</v>
      </c>
      <c r="C505" s="957" t="s">
        <v>192</v>
      </c>
      <c r="D505" s="958"/>
      <c r="E505" s="1042"/>
      <c r="F505" s="1070" t="s">
        <v>197</v>
      </c>
      <c r="G505" s="1056"/>
      <c r="H505" s="963" t="s">
        <v>200</v>
      </c>
      <c r="I505" s="965"/>
      <c r="J505" s="225"/>
      <c r="K505" s="225"/>
      <c r="L505" s="225"/>
      <c r="M505" s="225"/>
    </row>
    <row r="506" spans="1:13" ht="18" customHeight="1" thickBot="1" x14ac:dyDescent="0.3">
      <c r="A506" s="1026"/>
      <c r="B506" s="324" t="s">
        <v>121</v>
      </c>
      <c r="C506" s="1122" t="s">
        <v>193</v>
      </c>
      <c r="D506" s="1123"/>
      <c r="E506" s="1124"/>
      <c r="F506" s="1116"/>
      <c r="G506" s="1117"/>
      <c r="H506" s="1120"/>
      <c r="I506" s="1121"/>
      <c r="J506" s="225"/>
      <c r="K506" s="225"/>
      <c r="L506" s="225"/>
      <c r="M506" s="225"/>
    </row>
    <row r="507" spans="1:13" ht="18" customHeight="1" x14ac:dyDescent="0.25">
      <c r="A507" s="1026"/>
      <c r="B507" s="1087" t="s">
        <v>201</v>
      </c>
      <c r="C507" s="1087"/>
      <c r="D507" s="1087"/>
      <c r="E507" s="1087"/>
      <c r="F507" s="1087"/>
      <c r="G507" s="1087"/>
      <c r="H507" s="1087"/>
      <c r="I507" s="1088"/>
      <c r="J507" s="225"/>
      <c r="K507" s="225"/>
      <c r="L507" s="225"/>
      <c r="M507" s="225"/>
    </row>
    <row r="508" spans="1:13" ht="18" customHeight="1" x14ac:dyDescent="0.25">
      <c r="A508" s="1026"/>
      <c r="B508" s="1093"/>
      <c r="C508" s="1093"/>
      <c r="D508" s="1093"/>
      <c r="E508" s="1093"/>
      <c r="F508" s="1093"/>
      <c r="G508" s="1093"/>
      <c r="H508" s="1093"/>
      <c r="I508" s="1094"/>
      <c r="J508" s="225"/>
      <c r="K508" s="225"/>
      <c r="L508" s="225"/>
      <c r="M508" s="225"/>
    </row>
    <row r="509" spans="1:13" ht="18" customHeight="1" x14ac:dyDescent="0.25">
      <c r="A509" s="1026"/>
      <c r="B509" s="1081" t="s">
        <v>202</v>
      </c>
      <c r="C509" s="1081"/>
      <c r="D509" s="1081"/>
      <c r="E509" s="1081"/>
      <c r="F509" s="1081"/>
      <c r="G509" s="1081"/>
      <c r="H509" s="1081"/>
      <c r="I509" s="1082"/>
      <c r="J509" s="225"/>
      <c r="K509" s="225"/>
      <c r="L509" s="225"/>
      <c r="M509" s="225"/>
    </row>
    <row r="510" spans="1:13" ht="18" customHeight="1" thickBot="1" x14ac:dyDescent="0.3">
      <c r="A510" s="1026"/>
      <c r="B510" s="1152"/>
      <c r="C510" s="1152"/>
      <c r="D510" s="1152"/>
      <c r="E510" s="1152"/>
      <c r="F510" s="1152"/>
      <c r="G510" s="1152"/>
      <c r="H510" s="1152"/>
      <c r="I510" s="1153"/>
      <c r="J510" s="225"/>
      <c r="K510" s="225"/>
      <c r="L510" s="225"/>
      <c r="M510" s="225"/>
    </row>
    <row r="511" spans="1:13" ht="20.100000000000001" customHeight="1" thickBot="1" x14ac:dyDescent="0.3">
      <c r="A511" s="926" t="s">
        <v>182</v>
      </c>
      <c r="B511" s="927"/>
      <c r="C511" s="927"/>
      <c r="D511" s="927"/>
      <c r="E511" s="927"/>
      <c r="F511" s="927"/>
      <c r="G511" s="927"/>
      <c r="H511" s="927"/>
      <c r="I511" s="928"/>
      <c r="J511" s="225"/>
      <c r="K511" s="225"/>
      <c r="L511" s="225"/>
      <c r="M511" s="225"/>
    </row>
    <row r="512" spans="1:13" ht="18" customHeight="1" x14ac:dyDescent="0.25">
      <c r="A512" s="884" t="s">
        <v>508</v>
      </c>
      <c r="B512" s="884"/>
      <c r="C512" s="884"/>
      <c r="D512" s="884"/>
      <c r="E512" s="884"/>
      <c r="F512" s="884"/>
      <c r="G512" s="884"/>
      <c r="H512" s="884"/>
      <c r="I512" s="884"/>
      <c r="J512" s="225"/>
      <c r="K512" s="225"/>
      <c r="L512" s="225"/>
      <c r="M512" s="225"/>
    </row>
    <row r="513" spans="1:13" ht="18" customHeight="1" thickBot="1" x14ac:dyDescent="0.3">
      <c r="A513" s="17"/>
      <c r="B513" s="17"/>
      <c r="C513" s="17"/>
      <c r="D513" s="17"/>
      <c r="E513" s="17"/>
      <c r="F513" s="17"/>
      <c r="G513" s="17"/>
      <c r="H513" s="17"/>
      <c r="I513" s="17"/>
      <c r="J513" s="225"/>
      <c r="K513" s="225"/>
      <c r="L513" s="225"/>
      <c r="M513" s="225"/>
    </row>
    <row r="514" spans="1:13" ht="20.100000000000001" customHeight="1" thickBot="1" x14ac:dyDescent="0.3">
      <c r="A514" s="1025" t="s">
        <v>204</v>
      </c>
      <c r="B514" s="1028" t="s">
        <v>203</v>
      </c>
      <c r="C514" s="1029"/>
      <c r="D514" s="1029"/>
      <c r="E514" s="1029"/>
      <c r="F514" s="1029"/>
      <c r="G514" s="1029"/>
      <c r="H514" s="1029"/>
      <c r="I514" s="1030"/>
      <c r="J514" s="225"/>
      <c r="K514" s="225"/>
      <c r="L514" s="225"/>
      <c r="M514" s="225"/>
    </row>
    <row r="515" spans="1:13" ht="18" customHeight="1" x14ac:dyDescent="0.25">
      <c r="A515" s="1026"/>
      <c r="B515" s="323" t="s">
        <v>79</v>
      </c>
      <c r="C515" s="1039" t="s">
        <v>205</v>
      </c>
      <c r="D515" s="1040"/>
      <c r="E515" s="1040"/>
      <c r="F515" s="1040"/>
      <c r="G515" s="1040"/>
      <c r="H515" s="1040"/>
      <c r="I515" s="1041"/>
      <c r="J515" s="225"/>
      <c r="K515" s="225"/>
      <c r="L515" s="225"/>
      <c r="M515" s="225"/>
    </row>
    <row r="516" spans="1:13" ht="18" customHeight="1" x14ac:dyDescent="0.25">
      <c r="A516" s="1026"/>
      <c r="B516" s="320" t="s">
        <v>80</v>
      </c>
      <c r="C516" s="954" t="s">
        <v>206</v>
      </c>
      <c r="D516" s="955"/>
      <c r="E516" s="955"/>
      <c r="F516" s="955"/>
      <c r="G516" s="955"/>
      <c r="H516" s="955"/>
      <c r="I516" s="1055"/>
      <c r="J516" s="225"/>
      <c r="K516" s="225"/>
      <c r="L516" s="225"/>
      <c r="M516" s="225"/>
    </row>
    <row r="517" spans="1:13" ht="18" customHeight="1" x14ac:dyDescent="0.25">
      <c r="A517" s="1026"/>
      <c r="B517" s="320" t="s">
        <v>81</v>
      </c>
      <c r="C517" s="954" t="s">
        <v>207</v>
      </c>
      <c r="D517" s="955"/>
      <c r="E517" s="955"/>
      <c r="F517" s="955"/>
      <c r="G517" s="955"/>
      <c r="H517" s="955"/>
      <c r="I517" s="1055"/>
      <c r="J517" s="225"/>
      <c r="K517" s="225"/>
      <c r="L517" s="225"/>
      <c r="M517" s="225"/>
    </row>
    <row r="518" spans="1:13" ht="18" customHeight="1" thickBot="1" x14ac:dyDescent="0.3">
      <c r="A518" s="1026"/>
      <c r="B518" s="964"/>
      <c r="C518" s="964"/>
      <c r="D518" s="964"/>
      <c r="E518" s="964"/>
      <c r="F518" s="964"/>
      <c r="G518" s="964"/>
      <c r="H518" s="964"/>
      <c r="I518" s="965"/>
      <c r="J518" s="225"/>
      <c r="K518" s="225"/>
      <c r="L518" s="225"/>
      <c r="M518" s="225"/>
    </row>
    <row r="519" spans="1:13" ht="20.100000000000001" customHeight="1" thickBot="1" x14ac:dyDescent="0.3">
      <c r="A519" s="926" t="s">
        <v>203</v>
      </c>
      <c r="B519" s="927"/>
      <c r="C519" s="927"/>
      <c r="D519" s="927"/>
      <c r="E519" s="927"/>
      <c r="F519" s="927"/>
      <c r="G519" s="927"/>
      <c r="H519" s="927"/>
      <c r="I519" s="928"/>
      <c r="J519" s="225"/>
      <c r="K519" s="225"/>
      <c r="L519" s="225"/>
      <c r="M519" s="225"/>
    </row>
    <row r="520" spans="1:13" ht="20.100000000000001" customHeight="1" x14ac:dyDescent="0.25">
      <c r="A520" s="884" t="s">
        <v>508</v>
      </c>
      <c r="B520" s="884"/>
      <c r="C520" s="884"/>
      <c r="D520" s="884"/>
      <c r="E520" s="884"/>
      <c r="F520" s="884"/>
      <c r="G520" s="884"/>
      <c r="H520" s="884"/>
      <c r="I520" s="884"/>
      <c r="J520" s="225"/>
      <c r="K520" s="225"/>
      <c r="L520" s="225"/>
      <c r="M520" s="225"/>
    </row>
    <row r="521" spans="1:13" ht="20.100000000000001" customHeight="1" thickBot="1" x14ac:dyDescent="0.3">
      <c r="A521" s="224"/>
      <c r="B521" s="224"/>
      <c r="C521" s="224"/>
      <c r="D521" s="224"/>
      <c r="E521" s="224"/>
      <c r="F521" s="224"/>
      <c r="G521" s="224"/>
      <c r="H521" s="224"/>
      <c r="I521" s="224"/>
      <c r="J521" s="225"/>
      <c r="K521" s="225"/>
      <c r="L521" s="225"/>
      <c r="M521" s="225"/>
    </row>
    <row r="522" spans="1:13" s="416" customFormat="1" ht="20.100000000000001" customHeight="1" thickBot="1" x14ac:dyDescent="0.3">
      <c r="A522" s="1326" t="s">
        <v>392</v>
      </c>
      <c r="B522" s="1327"/>
      <c r="C522" s="1327"/>
      <c r="D522" s="1327"/>
      <c r="E522" s="1327"/>
      <c r="F522" s="1327"/>
      <c r="G522" s="1327"/>
      <c r="H522" s="1327"/>
      <c r="I522" s="1328"/>
      <c r="J522" s="415"/>
      <c r="K522" s="415"/>
      <c r="L522" s="415"/>
      <c r="M522" s="415"/>
    </row>
    <row r="523" spans="1:13" s="409" customFormat="1" ht="20.100000000000001" customHeight="1" thickBot="1" x14ac:dyDescent="0.3">
      <c r="A523" s="1329" t="s">
        <v>365</v>
      </c>
      <c r="B523" s="1330"/>
      <c r="C523" s="1330"/>
      <c r="D523" s="1330"/>
      <c r="E523" s="1330"/>
      <c r="F523" s="1330"/>
      <c r="G523" s="1330"/>
      <c r="H523" s="1330"/>
      <c r="I523" s="1331"/>
      <c r="J523" s="408"/>
      <c r="K523" s="408"/>
      <c r="L523" s="408"/>
      <c r="M523" s="408"/>
    </row>
    <row r="524" spans="1:13" s="409" customFormat="1" ht="18" customHeight="1" x14ac:dyDescent="0.25">
      <c r="A524" s="1332" t="s">
        <v>511</v>
      </c>
      <c r="B524" s="1333"/>
      <c r="C524" s="1333"/>
      <c r="D524" s="1333"/>
      <c r="E524" s="1333"/>
      <c r="F524" s="1333"/>
      <c r="G524" s="1333"/>
      <c r="H524" s="1333"/>
      <c r="I524" s="1334"/>
      <c r="J524" s="408"/>
      <c r="K524" s="408"/>
      <c r="L524" s="408"/>
      <c r="M524" s="408"/>
    </row>
    <row r="525" spans="1:13" s="409" customFormat="1" ht="18" customHeight="1" x14ac:dyDescent="0.25">
      <c r="A525" s="1332"/>
      <c r="B525" s="1333"/>
      <c r="C525" s="1333"/>
      <c r="D525" s="1333"/>
      <c r="E525" s="1333"/>
      <c r="F525" s="1333"/>
      <c r="G525" s="1333"/>
      <c r="H525" s="1333"/>
      <c r="I525" s="1334"/>
      <c r="J525" s="408"/>
      <c r="K525" s="408"/>
      <c r="L525" s="408"/>
      <c r="M525" s="408"/>
    </row>
    <row r="526" spans="1:13" s="409" customFormat="1" ht="18" customHeight="1" x14ac:dyDescent="0.25">
      <c r="A526" s="1335"/>
      <c r="B526" s="1336"/>
      <c r="C526" s="1336"/>
      <c r="D526" s="1336"/>
      <c r="E526" s="1336"/>
      <c r="F526" s="1336"/>
      <c r="G526" s="1336"/>
      <c r="H526" s="1336"/>
      <c r="I526" s="1337"/>
      <c r="J526" s="408"/>
      <c r="K526" s="408"/>
      <c r="L526" s="408"/>
      <c r="M526" s="408"/>
    </row>
    <row r="527" spans="1:13" s="409" customFormat="1" ht="18" customHeight="1" x14ac:dyDescent="0.25">
      <c r="A527" s="1338" t="s">
        <v>512</v>
      </c>
      <c r="B527" s="1339"/>
      <c r="C527" s="1339"/>
      <c r="D527" s="1339"/>
      <c r="E527" s="1339"/>
      <c r="F527" s="1339"/>
      <c r="G527" s="1339"/>
      <c r="H527" s="1339"/>
      <c r="I527" s="1340"/>
      <c r="J527" s="408"/>
      <c r="K527" s="408"/>
      <c r="L527" s="408"/>
      <c r="M527" s="408"/>
    </row>
    <row r="528" spans="1:13" s="409" customFormat="1" ht="18" customHeight="1" x14ac:dyDescent="0.25">
      <c r="A528" s="1341"/>
      <c r="B528" s="1342"/>
      <c r="C528" s="1342"/>
      <c r="D528" s="1342"/>
      <c r="E528" s="1342"/>
      <c r="F528" s="1342"/>
      <c r="G528" s="1342"/>
      <c r="H528" s="1342"/>
      <c r="I528" s="1343"/>
      <c r="J528" s="408"/>
      <c r="K528" s="408"/>
      <c r="L528" s="408"/>
      <c r="M528" s="408"/>
    </row>
    <row r="529" spans="1:13" s="409" customFormat="1" ht="18" customHeight="1" thickBot="1" x14ac:dyDescent="0.3">
      <c r="A529" s="1344"/>
      <c r="B529" s="1345"/>
      <c r="C529" s="1345"/>
      <c r="D529" s="1345"/>
      <c r="E529" s="1345"/>
      <c r="F529" s="1345"/>
      <c r="G529" s="1345"/>
      <c r="H529" s="1345"/>
      <c r="I529" s="1346"/>
      <c r="J529" s="408"/>
      <c r="K529" s="408"/>
      <c r="L529" s="408"/>
      <c r="M529" s="408"/>
    </row>
    <row r="530" spans="1:13" s="409" customFormat="1" ht="18" customHeight="1" x14ac:dyDescent="0.25">
      <c r="A530" s="1347" t="s">
        <v>366</v>
      </c>
      <c r="B530" s="1348"/>
      <c r="C530" s="1348"/>
      <c r="D530" s="1348"/>
      <c r="E530" s="1348"/>
      <c r="F530" s="1348"/>
      <c r="G530" s="1348"/>
      <c r="H530" s="1348"/>
      <c r="I530" s="1349"/>
      <c r="J530" s="408"/>
      <c r="K530" s="408"/>
      <c r="L530" s="408"/>
      <c r="M530" s="408"/>
    </row>
    <row r="531" spans="1:13" s="409" customFormat="1" ht="18" customHeight="1" x14ac:dyDescent="0.25">
      <c r="A531" s="1350" t="s">
        <v>367</v>
      </c>
      <c r="B531" s="1351"/>
      <c r="C531" s="1351"/>
      <c r="D531" s="1351"/>
      <c r="E531" s="1351"/>
      <c r="F531" s="1351"/>
      <c r="G531" s="1351"/>
      <c r="H531" s="1351"/>
      <c r="I531" s="1352"/>
      <c r="J531" s="408"/>
      <c r="K531" s="408"/>
      <c r="L531" s="408"/>
      <c r="M531" s="408"/>
    </row>
    <row r="532" spans="1:13" s="409" customFormat="1" ht="18" customHeight="1" thickBot="1" x14ac:dyDescent="0.3">
      <c r="A532" s="1353"/>
      <c r="B532" s="1354"/>
      <c r="C532" s="1354"/>
      <c r="D532" s="1354"/>
      <c r="E532" s="1354"/>
      <c r="F532" s="1354"/>
      <c r="G532" s="1354"/>
      <c r="H532" s="1354"/>
      <c r="I532" s="1355"/>
      <c r="J532" s="408"/>
      <c r="K532" s="408"/>
      <c r="L532" s="408"/>
      <c r="M532" s="408"/>
    </row>
    <row r="533" spans="1:13" s="409" customFormat="1" ht="18" customHeight="1" x14ac:dyDescent="0.25">
      <c r="A533" s="1332" t="s">
        <v>515</v>
      </c>
      <c r="B533" s="1333"/>
      <c r="C533" s="1333"/>
      <c r="D533" s="1333"/>
      <c r="E533" s="1333"/>
      <c r="F533" s="1333"/>
      <c r="G533" s="1333"/>
      <c r="H533" s="1333"/>
      <c r="I533" s="1334"/>
      <c r="J533" s="408"/>
      <c r="K533" s="408"/>
      <c r="L533" s="408"/>
      <c r="M533" s="408"/>
    </row>
    <row r="534" spans="1:13" s="409" customFormat="1" ht="18" customHeight="1" x14ac:dyDescent="0.25">
      <c r="A534" s="1332"/>
      <c r="B534" s="1333"/>
      <c r="C534" s="1333"/>
      <c r="D534" s="1333"/>
      <c r="E534" s="1333"/>
      <c r="F534" s="1333"/>
      <c r="G534" s="1333"/>
      <c r="H534" s="1333"/>
      <c r="I534" s="1334"/>
      <c r="J534" s="408"/>
      <c r="K534" s="408"/>
      <c r="L534" s="408"/>
      <c r="M534" s="408"/>
    </row>
    <row r="535" spans="1:13" s="409" customFormat="1" ht="18" customHeight="1" thickBot="1" x14ac:dyDescent="0.3">
      <c r="A535" s="1332"/>
      <c r="B535" s="1333"/>
      <c r="C535" s="1333"/>
      <c r="D535" s="1333"/>
      <c r="E535" s="1333"/>
      <c r="F535" s="1333"/>
      <c r="G535" s="1333"/>
      <c r="H535" s="1333"/>
      <c r="I535" s="1334"/>
      <c r="J535" s="408"/>
      <c r="K535" s="408"/>
      <c r="L535" s="408"/>
      <c r="M535" s="408"/>
    </row>
    <row r="536" spans="1:13" s="409" customFormat="1" ht="18" customHeight="1" x14ac:dyDescent="0.25">
      <c r="A536" s="1356" t="s">
        <v>513</v>
      </c>
      <c r="B536" s="1357"/>
      <c r="C536" s="1357"/>
      <c r="D536" s="1357"/>
      <c r="E536" s="1357"/>
      <c r="F536" s="1357"/>
      <c r="G536" s="1357"/>
      <c r="H536" s="1357"/>
      <c r="I536" s="1358"/>
      <c r="J536" s="408"/>
      <c r="K536" s="408"/>
      <c r="L536" s="408"/>
      <c r="M536" s="408"/>
    </row>
    <row r="537" spans="1:13" s="409" customFormat="1" ht="18" customHeight="1" thickBot="1" x14ac:dyDescent="0.3">
      <c r="A537" s="1353"/>
      <c r="B537" s="1354"/>
      <c r="C537" s="1354"/>
      <c r="D537" s="1354"/>
      <c r="E537" s="1354"/>
      <c r="F537" s="1354"/>
      <c r="G537" s="1354"/>
      <c r="H537" s="1354"/>
      <c r="I537" s="1355"/>
      <c r="J537" s="408"/>
      <c r="K537" s="408"/>
      <c r="L537" s="408"/>
      <c r="M537" s="408"/>
    </row>
    <row r="538" spans="1:13" s="409" customFormat="1" ht="18" customHeight="1" x14ac:dyDescent="0.25">
      <c r="A538" s="1356" t="s">
        <v>514</v>
      </c>
      <c r="B538" s="1357"/>
      <c r="C538" s="1357"/>
      <c r="D538" s="1357"/>
      <c r="E538" s="1357"/>
      <c r="F538" s="1357"/>
      <c r="G538" s="1357"/>
      <c r="H538" s="1357"/>
      <c r="I538" s="1358"/>
      <c r="J538" s="408"/>
      <c r="K538" s="408"/>
      <c r="L538" s="408"/>
      <c r="M538" s="408"/>
    </row>
    <row r="539" spans="1:13" s="409" customFormat="1" ht="18" customHeight="1" x14ac:dyDescent="0.25">
      <c r="A539" s="1332"/>
      <c r="B539" s="1333"/>
      <c r="C539" s="1333"/>
      <c r="D539" s="1333"/>
      <c r="E539" s="1333"/>
      <c r="F539" s="1333"/>
      <c r="G539" s="1333"/>
      <c r="H539" s="1333"/>
      <c r="I539" s="1334"/>
      <c r="J539" s="408"/>
      <c r="K539" s="408"/>
      <c r="L539" s="408"/>
      <c r="M539" s="408"/>
    </row>
    <row r="540" spans="1:13" s="409" customFormat="1" ht="18" customHeight="1" x14ac:dyDescent="0.25">
      <c r="A540" s="1335"/>
      <c r="B540" s="1336"/>
      <c r="C540" s="1336"/>
      <c r="D540" s="1336"/>
      <c r="E540" s="1336"/>
      <c r="F540" s="1336"/>
      <c r="G540" s="1336"/>
      <c r="H540" s="1336"/>
      <c r="I540" s="1337"/>
      <c r="J540" s="408"/>
      <c r="K540" s="408"/>
      <c r="L540" s="408"/>
      <c r="M540" s="408"/>
    </row>
    <row r="541" spans="1:13" s="409" customFormat="1" ht="18" customHeight="1" x14ac:dyDescent="0.25">
      <c r="A541" s="417">
        <v>-1</v>
      </c>
      <c r="B541" s="1324" t="s">
        <v>410</v>
      </c>
      <c r="C541" s="1324"/>
      <c r="D541" s="1324"/>
      <c r="E541" s="1324"/>
      <c r="F541" s="1324"/>
      <c r="G541" s="1324"/>
      <c r="H541" s="1324"/>
      <c r="I541" s="1325"/>
      <c r="J541" s="418"/>
      <c r="K541" s="408"/>
      <c r="L541" s="408"/>
      <c r="M541" s="408"/>
    </row>
    <row r="542" spans="1:13" s="409" customFormat="1" ht="18" customHeight="1" x14ac:dyDescent="0.25">
      <c r="A542" s="417">
        <v>-2</v>
      </c>
      <c r="B542" s="1324" t="s">
        <v>411</v>
      </c>
      <c r="C542" s="1324"/>
      <c r="D542" s="1324"/>
      <c r="E542" s="1324"/>
      <c r="F542" s="1324"/>
      <c r="G542" s="1324"/>
      <c r="H542" s="1324"/>
      <c r="I542" s="1325"/>
      <c r="J542" s="418"/>
      <c r="K542" s="408"/>
      <c r="L542" s="408"/>
      <c r="M542" s="408"/>
    </row>
    <row r="543" spans="1:13" s="409" customFormat="1" ht="18" customHeight="1" x14ac:dyDescent="0.25">
      <c r="A543" s="417">
        <v>-3</v>
      </c>
      <c r="B543" s="1324" t="s">
        <v>412</v>
      </c>
      <c r="C543" s="1324"/>
      <c r="D543" s="1324"/>
      <c r="E543" s="1324"/>
      <c r="F543" s="1324"/>
      <c r="G543" s="1324"/>
      <c r="H543" s="1324"/>
      <c r="I543" s="1325"/>
      <c r="J543" s="418"/>
      <c r="K543" s="408"/>
      <c r="L543" s="408"/>
      <c r="M543" s="408"/>
    </row>
    <row r="544" spans="1:13" s="409" customFormat="1" ht="18" customHeight="1" thickBot="1" x14ac:dyDescent="0.3">
      <c r="A544" s="419">
        <v>-4</v>
      </c>
      <c r="B544" s="1150" t="s">
        <v>413</v>
      </c>
      <c r="C544" s="1150"/>
      <c r="D544" s="1150"/>
      <c r="E544" s="1150"/>
      <c r="F544" s="1150"/>
      <c r="G544" s="1150"/>
      <c r="H544" s="1150"/>
      <c r="I544" s="1151"/>
      <c r="J544" s="418"/>
      <c r="K544" s="408"/>
      <c r="L544" s="408"/>
      <c r="M544" s="408"/>
    </row>
    <row r="545" spans="1:27" s="409" customFormat="1" ht="5.0999999999999996" customHeight="1" thickBot="1" x14ac:dyDescent="0.3">
      <c r="A545" s="420"/>
      <c r="B545" s="421"/>
      <c r="C545" s="421"/>
      <c r="D545" s="421"/>
      <c r="E545" s="421"/>
      <c r="F545" s="421"/>
      <c r="G545" s="421"/>
      <c r="H545" s="421"/>
      <c r="I545" s="422"/>
      <c r="J545" s="418"/>
      <c r="K545" s="408"/>
      <c r="L545" s="408"/>
      <c r="M545" s="408"/>
    </row>
    <row r="546" spans="1:27" s="409" customFormat="1" ht="20.100000000000001" customHeight="1" thickBot="1" x14ac:dyDescent="0.3">
      <c r="A546" s="1314" t="s">
        <v>368</v>
      </c>
      <c r="B546" s="1315"/>
      <c r="C546" s="1315"/>
      <c r="D546" s="1315"/>
      <c r="E546" s="1315"/>
      <c r="F546" s="1315"/>
      <c r="G546" s="1315"/>
      <c r="H546" s="1315"/>
      <c r="I546" s="1316"/>
      <c r="J546" s="408"/>
      <c r="K546" s="408"/>
      <c r="L546" s="408"/>
      <c r="M546" s="408"/>
    </row>
    <row r="547" spans="1:27" s="409" customFormat="1" ht="5.0999999999999996" customHeight="1" x14ac:dyDescent="0.25">
      <c r="A547" s="1317"/>
      <c r="B547" s="1318"/>
      <c r="C547" s="1318"/>
      <c r="D547" s="1318"/>
      <c r="E547" s="1318"/>
      <c r="F547" s="1318"/>
      <c r="G547" s="1318"/>
      <c r="H547" s="1318"/>
      <c r="I547" s="1319"/>
      <c r="J547" s="408"/>
      <c r="K547" s="408"/>
      <c r="L547" s="408"/>
      <c r="M547" s="408"/>
    </row>
    <row r="548" spans="1:27" s="409" customFormat="1" ht="18" customHeight="1" x14ac:dyDescent="0.25">
      <c r="A548" s="423" t="s">
        <v>79</v>
      </c>
      <c r="B548" s="1320" t="s">
        <v>369</v>
      </c>
      <c r="C548" s="1320"/>
      <c r="D548" s="1320"/>
      <c r="E548" s="1320"/>
      <c r="F548" s="1320"/>
      <c r="G548" s="1320"/>
      <c r="H548" s="1320"/>
      <c r="I548" s="1321"/>
      <c r="J548" s="408"/>
      <c r="K548" s="424"/>
      <c r="L548" s="424"/>
      <c r="M548" s="424"/>
      <c r="N548" s="425"/>
      <c r="O548" s="425"/>
      <c r="P548" s="425"/>
      <c r="Q548" s="425"/>
      <c r="R548" s="425"/>
      <c r="T548" s="426"/>
      <c r="U548" s="426"/>
      <c r="V548" s="426"/>
      <c r="W548" s="426"/>
      <c r="X548" s="426"/>
      <c r="Y548" s="426"/>
      <c r="Z548" s="426"/>
      <c r="AA548" s="426"/>
    </row>
    <row r="549" spans="1:27" s="409" customFormat="1" ht="18" customHeight="1" x14ac:dyDescent="0.25">
      <c r="A549" s="423" t="s">
        <v>80</v>
      </c>
      <c r="B549" s="1322" t="s">
        <v>376</v>
      </c>
      <c r="C549" s="1322"/>
      <c r="D549" s="1322"/>
      <c r="E549" s="1322"/>
      <c r="F549" s="1322"/>
      <c r="G549" s="1322"/>
      <c r="H549" s="1322"/>
      <c r="I549" s="1323"/>
      <c r="J549" s="408"/>
      <c r="K549" s="225"/>
      <c r="L549" s="408"/>
      <c r="M549" s="408"/>
      <c r="T549" s="426"/>
      <c r="U549" s="426"/>
      <c r="V549" s="426"/>
      <c r="W549" s="426"/>
      <c r="X549" s="426"/>
      <c r="Y549" s="426"/>
      <c r="Z549" s="426"/>
      <c r="AA549" s="426"/>
    </row>
    <row r="550" spans="1:27" s="409" customFormat="1" ht="18" customHeight="1" x14ac:dyDescent="0.25">
      <c r="A550" s="423" t="s">
        <v>81</v>
      </c>
      <c r="B550" s="1322" t="s">
        <v>377</v>
      </c>
      <c r="C550" s="1322"/>
      <c r="D550" s="1322"/>
      <c r="E550" s="1322"/>
      <c r="F550" s="1322"/>
      <c r="G550" s="1322"/>
      <c r="H550" s="1322"/>
      <c r="I550" s="1323"/>
      <c r="J550" s="408"/>
      <c r="K550" s="427"/>
      <c r="L550" s="427"/>
      <c r="M550" s="427"/>
      <c r="N550" s="428"/>
      <c r="O550" s="428"/>
      <c r="P550" s="428"/>
      <c r="Q550" s="428"/>
      <c r="R550" s="428"/>
      <c r="T550" s="426"/>
      <c r="U550" s="426"/>
      <c r="V550" s="426"/>
      <c r="W550" s="426"/>
      <c r="X550" s="426"/>
      <c r="Y550" s="426"/>
      <c r="Z550" s="426"/>
      <c r="AA550" s="426"/>
    </row>
    <row r="551" spans="1:27" s="409" customFormat="1" ht="18" customHeight="1" x14ac:dyDescent="0.25">
      <c r="A551" s="423" t="s">
        <v>98</v>
      </c>
      <c r="B551" s="1322" t="s">
        <v>378</v>
      </c>
      <c r="C551" s="1322"/>
      <c r="D551" s="1322"/>
      <c r="E551" s="1322"/>
      <c r="F551" s="1322"/>
      <c r="G551" s="1322"/>
      <c r="H551" s="1322"/>
      <c r="I551" s="1323"/>
      <c r="J551" s="408"/>
      <c r="K551" s="225"/>
      <c r="L551" s="408"/>
      <c r="M551" s="408"/>
      <c r="T551" s="426"/>
      <c r="U551" s="426"/>
      <c r="V551" s="426"/>
      <c r="W551" s="426"/>
      <c r="X551" s="426"/>
      <c r="Y551" s="426"/>
      <c r="Z551" s="426"/>
      <c r="AA551" s="426"/>
    </row>
    <row r="552" spans="1:27" s="409" customFormat="1" ht="18" customHeight="1" x14ac:dyDescent="0.25">
      <c r="A552" s="429" t="s">
        <v>100</v>
      </c>
      <c r="B552" s="1322" t="s">
        <v>379</v>
      </c>
      <c r="C552" s="1322"/>
      <c r="D552" s="1322"/>
      <c r="E552" s="1322"/>
      <c r="F552" s="1322"/>
      <c r="G552" s="1322"/>
      <c r="H552" s="1322"/>
      <c r="I552" s="1323"/>
      <c r="J552" s="408"/>
      <c r="K552" s="427"/>
      <c r="L552" s="427"/>
      <c r="M552" s="427"/>
      <c r="N552" s="428"/>
      <c r="O552" s="428"/>
      <c r="P552" s="428"/>
      <c r="Q552" s="428"/>
      <c r="R552" s="428"/>
      <c r="T552" s="430"/>
      <c r="U552" s="430"/>
      <c r="V552" s="430"/>
      <c r="W552" s="430"/>
      <c r="X552" s="430"/>
      <c r="Y552" s="430"/>
      <c r="Z552" s="430"/>
      <c r="AA552" s="430"/>
    </row>
    <row r="553" spans="1:27" s="409" customFormat="1" ht="18" customHeight="1" x14ac:dyDescent="0.25">
      <c r="A553" s="429" t="s">
        <v>107</v>
      </c>
      <c r="B553" s="1322" t="s">
        <v>380</v>
      </c>
      <c r="C553" s="1322"/>
      <c r="D553" s="1322"/>
      <c r="E553" s="1322"/>
      <c r="F553" s="1322"/>
      <c r="G553" s="1322"/>
      <c r="H553" s="1322"/>
      <c r="I553" s="1323"/>
      <c r="J553" s="408"/>
      <c r="K553" s="225"/>
      <c r="L553" s="408"/>
      <c r="M553" s="408"/>
      <c r="T553" s="426"/>
      <c r="U553" s="426"/>
      <c r="V553" s="426"/>
      <c r="W553" s="426"/>
      <c r="X553" s="426"/>
      <c r="Y553" s="426"/>
      <c r="Z553" s="426"/>
      <c r="AA553" s="426"/>
    </row>
    <row r="554" spans="1:27" s="409" customFormat="1" ht="18" customHeight="1" x14ac:dyDescent="0.25">
      <c r="A554" s="429" t="s">
        <v>121</v>
      </c>
      <c r="B554" s="1322" t="s">
        <v>381</v>
      </c>
      <c r="C554" s="1322"/>
      <c r="D554" s="1322"/>
      <c r="E554" s="1322"/>
      <c r="F554" s="1322"/>
      <c r="G554" s="1322"/>
      <c r="H554" s="1322"/>
      <c r="I554" s="1323"/>
      <c r="J554" s="408"/>
      <c r="K554" s="427"/>
      <c r="L554" s="427"/>
      <c r="M554" s="427"/>
      <c r="N554" s="428"/>
      <c r="O554" s="428"/>
      <c r="P554" s="428"/>
      <c r="Q554" s="428"/>
      <c r="R554" s="428"/>
      <c r="T554" s="426"/>
      <c r="U554" s="426"/>
      <c r="V554" s="426"/>
      <c r="W554" s="426"/>
      <c r="X554" s="426"/>
      <c r="Y554" s="426"/>
      <c r="Z554" s="426"/>
      <c r="AA554" s="426"/>
    </row>
    <row r="555" spans="1:27" s="409" customFormat="1" ht="18" customHeight="1" x14ac:dyDescent="0.25">
      <c r="A555" s="429" t="s">
        <v>137</v>
      </c>
      <c r="B555" s="1322" t="s">
        <v>382</v>
      </c>
      <c r="C555" s="1322"/>
      <c r="D555" s="1322"/>
      <c r="E555" s="1322"/>
      <c r="F555" s="1322"/>
      <c r="G555" s="1322"/>
      <c r="H555" s="1322"/>
      <c r="I555" s="1323"/>
      <c r="J555" s="408"/>
      <c r="K555" s="225"/>
      <c r="L555" s="408"/>
      <c r="M555" s="408"/>
      <c r="T555" s="426"/>
      <c r="U555" s="426"/>
      <c r="V555" s="426"/>
      <c r="W555" s="426"/>
      <c r="X555" s="426"/>
      <c r="Y555" s="426"/>
      <c r="Z555" s="426"/>
      <c r="AA555" s="426"/>
    </row>
    <row r="556" spans="1:27" s="409" customFormat="1" ht="18" customHeight="1" x14ac:dyDescent="0.25">
      <c r="A556" s="1368" t="s">
        <v>320</v>
      </c>
      <c r="B556" s="1369" t="s">
        <v>383</v>
      </c>
      <c r="C556" s="1369"/>
      <c r="D556" s="1369"/>
      <c r="E556" s="1369"/>
      <c r="F556" s="1369"/>
      <c r="G556" s="1369"/>
      <c r="H556" s="1369"/>
      <c r="I556" s="1370"/>
      <c r="J556" s="408"/>
      <c r="K556" s="427"/>
      <c r="L556" s="427"/>
      <c r="M556" s="427"/>
      <c r="N556" s="428"/>
      <c r="O556" s="428"/>
      <c r="P556" s="428"/>
      <c r="Q556" s="428"/>
      <c r="R556" s="428"/>
      <c r="T556" s="430"/>
      <c r="U556" s="430"/>
      <c r="V556" s="430"/>
      <c r="W556" s="430"/>
      <c r="X556" s="430"/>
      <c r="Y556" s="430"/>
      <c r="Z556" s="430"/>
      <c r="AA556" s="430"/>
    </row>
    <row r="557" spans="1:27" s="409" customFormat="1" ht="18" customHeight="1" x14ac:dyDescent="0.25">
      <c r="A557" s="1368"/>
      <c r="B557" s="1369"/>
      <c r="C557" s="1369"/>
      <c r="D557" s="1369"/>
      <c r="E557" s="1369"/>
      <c r="F557" s="1369"/>
      <c r="G557" s="1369"/>
      <c r="H557" s="1369"/>
      <c r="I557" s="1370"/>
      <c r="J557" s="408"/>
      <c r="K557" s="225"/>
      <c r="L557" s="408"/>
      <c r="M557" s="408"/>
      <c r="T557" s="430"/>
      <c r="U557" s="430"/>
      <c r="V557" s="430"/>
      <c r="W557" s="430"/>
      <c r="X557" s="430"/>
      <c r="Y557" s="430"/>
      <c r="Z557" s="430"/>
      <c r="AA557" s="430"/>
    </row>
    <row r="558" spans="1:27" s="409" customFormat="1" ht="18" customHeight="1" x14ac:dyDescent="0.25">
      <c r="A558" s="429" t="s">
        <v>321</v>
      </c>
      <c r="B558" s="1322" t="s">
        <v>384</v>
      </c>
      <c r="C558" s="1322"/>
      <c r="D558" s="1322"/>
      <c r="E558" s="1322"/>
      <c r="F558" s="1322"/>
      <c r="G558" s="1322"/>
      <c r="H558" s="1322"/>
      <c r="I558" s="1323"/>
      <c r="J558" s="408"/>
      <c r="K558" s="427"/>
      <c r="L558" s="427"/>
      <c r="M558" s="427"/>
      <c r="N558" s="428"/>
      <c r="O558" s="428"/>
      <c r="P558" s="428"/>
      <c r="Q558" s="428"/>
      <c r="R558" s="428"/>
      <c r="T558" s="426"/>
      <c r="U558" s="426"/>
      <c r="V558" s="426"/>
      <c r="W558" s="426"/>
      <c r="X558" s="426"/>
      <c r="Y558" s="426"/>
      <c r="Z558" s="426"/>
      <c r="AA558" s="426"/>
    </row>
    <row r="559" spans="1:27" s="409" customFormat="1" ht="18" customHeight="1" thickBot="1" x14ac:dyDescent="0.3">
      <c r="A559" s="431" t="s">
        <v>357</v>
      </c>
      <c r="B559" s="1364" t="s">
        <v>370</v>
      </c>
      <c r="C559" s="1364"/>
      <c r="D559" s="1364"/>
      <c r="E559" s="1364"/>
      <c r="F559" s="1364"/>
      <c r="G559" s="1364"/>
      <c r="H559" s="1364"/>
      <c r="I559" s="1365"/>
      <c r="J559" s="408"/>
      <c r="K559" s="225"/>
      <c r="L559" s="408"/>
      <c r="M559" s="408"/>
      <c r="T559" s="426"/>
      <c r="U559" s="426"/>
      <c r="V559" s="426"/>
      <c r="W559" s="426"/>
      <c r="X559" s="426"/>
      <c r="Y559" s="426"/>
      <c r="Z559" s="426"/>
      <c r="AA559" s="426"/>
    </row>
    <row r="560" spans="1:27" s="409" customFormat="1" ht="5.0999999999999996" customHeight="1" thickBot="1" x14ac:dyDescent="0.3">
      <c r="A560" s="432"/>
      <c r="B560" s="421"/>
      <c r="C560" s="433"/>
      <c r="D560" s="433"/>
      <c r="E560" s="433"/>
      <c r="F560" s="433"/>
      <c r="G560" s="433"/>
      <c r="H560" s="433"/>
      <c r="I560" s="434"/>
      <c r="J560" s="408"/>
      <c r="K560" s="408"/>
      <c r="L560" s="408"/>
      <c r="M560" s="408"/>
    </row>
    <row r="561" spans="1:13" s="409" customFormat="1" ht="20.100000000000001" customHeight="1" thickBot="1" x14ac:dyDescent="0.3">
      <c r="A561" s="1314" t="s">
        <v>371</v>
      </c>
      <c r="B561" s="1315"/>
      <c r="C561" s="1315"/>
      <c r="D561" s="1315"/>
      <c r="E561" s="1315"/>
      <c r="F561" s="1315"/>
      <c r="G561" s="1315"/>
      <c r="H561" s="1315"/>
      <c r="I561" s="1316"/>
      <c r="J561" s="408"/>
      <c r="K561" s="408"/>
      <c r="L561" s="408"/>
      <c r="M561" s="408"/>
    </row>
    <row r="562" spans="1:13" s="409" customFormat="1" ht="5.0999999999999996" customHeight="1" x14ac:dyDescent="0.25">
      <c r="A562" s="1317"/>
      <c r="B562" s="1318"/>
      <c r="C562" s="1318"/>
      <c r="D562" s="1318"/>
      <c r="E562" s="1318"/>
      <c r="F562" s="1318"/>
      <c r="G562" s="1318"/>
      <c r="H562" s="1318"/>
      <c r="I562" s="1319"/>
      <c r="J562" s="408"/>
      <c r="K562" s="408"/>
      <c r="L562" s="408"/>
      <c r="M562" s="408"/>
    </row>
    <row r="563" spans="1:13" s="409" customFormat="1" ht="18" customHeight="1" x14ac:dyDescent="0.25">
      <c r="A563" s="429" t="s">
        <v>79</v>
      </c>
      <c r="B563" s="1366" t="s">
        <v>372</v>
      </c>
      <c r="C563" s="1366"/>
      <c r="D563" s="1366"/>
      <c r="E563" s="1366"/>
      <c r="F563" s="1366"/>
      <c r="G563" s="1366"/>
      <c r="H563" s="1366"/>
      <c r="I563" s="1367"/>
      <c r="J563" s="408"/>
      <c r="K563" s="408"/>
      <c r="L563" s="408"/>
      <c r="M563" s="408"/>
    </row>
    <row r="564" spans="1:13" s="409" customFormat="1" ht="18" customHeight="1" x14ac:dyDescent="0.25">
      <c r="A564" s="429" t="s">
        <v>80</v>
      </c>
      <c r="B564" s="1366" t="s">
        <v>373</v>
      </c>
      <c r="C564" s="1366"/>
      <c r="D564" s="1366"/>
      <c r="E564" s="1366"/>
      <c r="F564" s="1366"/>
      <c r="G564" s="1366"/>
      <c r="H564" s="1366"/>
      <c r="I564" s="1367"/>
      <c r="J564" s="408"/>
      <c r="K564" s="408"/>
      <c r="L564" s="408"/>
      <c r="M564" s="408"/>
    </row>
    <row r="565" spans="1:13" s="409" customFormat="1" ht="18" customHeight="1" x14ac:dyDescent="0.25">
      <c r="A565" s="429" t="s">
        <v>81</v>
      </c>
      <c r="B565" s="1366" t="s">
        <v>374</v>
      </c>
      <c r="C565" s="1366"/>
      <c r="D565" s="1366"/>
      <c r="E565" s="1366"/>
      <c r="F565" s="1366"/>
      <c r="G565" s="1366"/>
      <c r="H565" s="1366"/>
      <c r="I565" s="1367"/>
      <c r="J565" s="408"/>
      <c r="K565" s="408"/>
      <c r="L565" s="408"/>
      <c r="M565" s="408"/>
    </row>
    <row r="566" spans="1:13" s="409" customFormat="1" ht="18" customHeight="1" thickBot="1" x14ac:dyDescent="0.3">
      <c r="A566" s="431" t="s">
        <v>98</v>
      </c>
      <c r="B566" s="1460" t="s">
        <v>375</v>
      </c>
      <c r="C566" s="1460"/>
      <c r="D566" s="1460"/>
      <c r="E566" s="1460"/>
      <c r="F566" s="1460"/>
      <c r="G566" s="1460"/>
      <c r="H566" s="1460"/>
      <c r="I566" s="1461"/>
      <c r="J566" s="408"/>
      <c r="K566" s="408"/>
      <c r="L566" s="408"/>
      <c r="M566" s="408"/>
    </row>
    <row r="567" spans="1:13" s="409" customFormat="1" ht="5.0999999999999996" customHeight="1" thickBot="1" x14ac:dyDescent="0.3">
      <c r="A567" s="1317"/>
      <c r="B567" s="1318"/>
      <c r="C567" s="1318"/>
      <c r="D567" s="1318"/>
      <c r="E567" s="1318"/>
      <c r="F567" s="1318"/>
      <c r="G567" s="1318"/>
      <c r="H567" s="1318"/>
      <c r="I567" s="1319"/>
      <c r="J567" s="408"/>
      <c r="K567" s="408"/>
      <c r="L567" s="408"/>
      <c r="M567" s="408"/>
    </row>
    <row r="568" spans="1:13" s="409" customFormat="1" ht="20.100000000000001" customHeight="1" x14ac:dyDescent="0.25">
      <c r="A568" s="1454" t="s">
        <v>390</v>
      </c>
      <c r="B568" s="1455"/>
      <c r="C568" s="1455"/>
      <c r="D568" s="1455"/>
      <c r="E568" s="1455"/>
      <c r="F568" s="1455"/>
      <c r="G568" s="1455"/>
      <c r="H568" s="1455"/>
      <c r="I568" s="1456"/>
      <c r="J568" s="408"/>
      <c r="K568" s="408"/>
      <c r="L568" s="408"/>
      <c r="M568" s="408"/>
    </row>
    <row r="569" spans="1:13" s="409" customFormat="1" ht="20.100000000000001" customHeight="1" thickBot="1" x14ac:dyDescent="0.3">
      <c r="A569" s="1457"/>
      <c r="B569" s="1458"/>
      <c r="C569" s="1458"/>
      <c r="D569" s="1458"/>
      <c r="E569" s="1458"/>
      <c r="F569" s="1458"/>
      <c r="G569" s="1458"/>
      <c r="H569" s="1458"/>
      <c r="I569" s="1459"/>
      <c r="J569" s="408"/>
      <c r="K569" s="408"/>
      <c r="L569" s="408"/>
      <c r="M569" s="408"/>
    </row>
    <row r="570" spans="1:13" s="409" customFormat="1" ht="5.0999999999999996" customHeight="1" x14ac:dyDescent="0.25">
      <c r="A570" s="1359"/>
      <c r="B570" s="1360"/>
      <c r="C570" s="1360"/>
      <c r="D570" s="1360"/>
      <c r="E570" s="1360"/>
      <c r="F570" s="1360"/>
      <c r="G570" s="1360"/>
      <c r="H570" s="1360"/>
      <c r="I570" s="1361"/>
      <c r="J570" s="408"/>
      <c r="K570" s="408"/>
      <c r="L570" s="408"/>
      <c r="M570" s="408"/>
    </row>
    <row r="571" spans="1:13" s="409" customFormat="1" ht="18" customHeight="1" thickBot="1" x14ac:dyDescent="0.3">
      <c r="A571" s="431" t="s">
        <v>79</v>
      </c>
      <c r="B571" s="1362" t="s">
        <v>385</v>
      </c>
      <c r="C571" s="1362"/>
      <c r="D571" s="1362"/>
      <c r="E571" s="1362"/>
      <c r="F571" s="1362"/>
      <c r="G571" s="1362"/>
      <c r="H571" s="1362"/>
      <c r="I571" s="1363"/>
      <c r="J571" s="408"/>
      <c r="K571" s="408"/>
      <c r="L571" s="408"/>
      <c r="M571" s="408"/>
    </row>
    <row r="572" spans="1:13" s="409" customFormat="1" ht="5.0999999999999996" customHeight="1" thickBot="1" x14ac:dyDescent="0.3">
      <c r="A572" s="1317"/>
      <c r="B572" s="1318"/>
      <c r="C572" s="1318"/>
      <c r="D572" s="1318"/>
      <c r="E572" s="1318"/>
      <c r="F572" s="1318"/>
      <c r="G572" s="1318"/>
      <c r="H572" s="1318"/>
      <c r="I572" s="1319"/>
      <c r="J572" s="408"/>
      <c r="K572" s="408"/>
      <c r="L572" s="408"/>
      <c r="M572" s="408"/>
    </row>
    <row r="573" spans="1:13" s="409" customFormat="1" ht="18" customHeight="1" x14ac:dyDescent="0.25">
      <c r="A573" s="1432" t="s">
        <v>391</v>
      </c>
      <c r="B573" s="1433"/>
      <c r="C573" s="1433"/>
      <c r="D573" s="1433"/>
      <c r="E573" s="1433"/>
      <c r="F573" s="1433"/>
      <c r="G573" s="1433"/>
      <c r="H573" s="1433"/>
      <c r="I573" s="1434"/>
      <c r="J573" s="408"/>
      <c r="K573" s="408"/>
      <c r="L573" s="408"/>
      <c r="M573" s="408"/>
    </row>
    <row r="574" spans="1:13" s="409" customFormat="1" ht="18" customHeight="1" thickBot="1" x14ac:dyDescent="0.3">
      <c r="A574" s="1435"/>
      <c r="B574" s="1436"/>
      <c r="C574" s="1436"/>
      <c r="D574" s="1436"/>
      <c r="E574" s="1436"/>
      <c r="F574" s="1436"/>
      <c r="G574" s="1436"/>
      <c r="H574" s="1436"/>
      <c r="I574" s="1437"/>
      <c r="J574" s="408"/>
      <c r="K574" s="408"/>
      <c r="L574" s="408"/>
      <c r="M574" s="408"/>
    </row>
    <row r="575" spans="1:13" s="409" customFormat="1" ht="5.0999999999999996" customHeight="1" x14ac:dyDescent="0.25">
      <c r="A575" s="1438"/>
      <c r="B575" s="1439"/>
      <c r="C575" s="1439"/>
      <c r="D575" s="1439"/>
      <c r="E575" s="1439"/>
      <c r="F575" s="1439"/>
      <c r="G575" s="1439"/>
      <c r="H575" s="1439"/>
      <c r="I575" s="1440"/>
      <c r="J575" s="408"/>
      <c r="K575" s="408"/>
      <c r="L575" s="408"/>
      <c r="M575" s="408"/>
    </row>
    <row r="576" spans="1:13" s="409" customFormat="1" ht="18" customHeight="1" x14ac:dyDescent="0.25">
      <c r="A576" s="429" t="s">
        <v>79</v>
      </c>
      <c r="B576" s="1366" t="s">
        <v>388</v>
      </c>
      <c r="C576" s="1366"/>
      <c r="D576" s="1366"/>
      <c r="E576" s="1366"/>
      <c r="F576" s="1366"/>
      <c r="G576" s="1366"/>
      <c r="H576" s="1366"/>
      <c r="I576" s="1367"/>
      <c r="J576" s="408"/>
      <c r="K576" s="408"/>
      <c r="L576" s="408"/>
      <c r="M576" s="408"/>
    </row>
    <row r="577" spans="1:13" s="409" customFormat="1" ht="18" customHeight="1" x14ac:dyDescent="0.25">
      <c r="A577" s="1368" t="s">
        <v>80</v>
      </c>
      <c r="B577" s="1369" t="s">
        <v>386</v>
      </c>
      <c r="C577" s="1369"/>
      <c r="D577" s="1369"/>
      <c r="E577" s="1369"/>
      <c r="F577" s="1369"/>
      <c r="G577" s="1369"/>
      <c r="H577" s="1369"/>
      <c r="I577" s="1370"/>
      <c r="J577" s="408"/>
      <c r="K577" s="408"/>
      <c r="L577" s="408"/>
      <c r="M577" s="408"/>
    </row>
    <row r="578" spans="1:13" s="409" customFormat="1" ht="18" customHeight="1" x14ac:dyDescent="0.25">
      <c r="A578" s="1368"/>
      <c r="B578" s="1369"/>
      <c r="C578" s="1369"/>
      <c r="D578" s="1369"/>
      <c r="E578" s="1369"/>
      <c r="F578" s="1369"/>
      <c r="G578" s="1369"/>
      <c r="H578" s="1369"/>
      <c r="I578" s="1370"/>
      <c r="J578" s="408"/>
      <c r="K578" s="408"/>
      <c r="L578" s="408"/>
      <c r="M578" s="408"/>
    </row>
    <row r="579" spans="1:13" s="409" customFormat="1" ht="18" customHeight="1" x14ac:dyDescent="0.25">
      <c r="A579" s="1368" t="s">
        <v>81</v>
      </c>
      <c r="B579" s="1369" t="s">
        <v>387</v>
      </c>
      <c r="C579" s="1369"/>
      <c r="D579" s="1369"/>
      <c r="E579" s="1369"/>
      <c r="F579" s="1369"/>
      <c r="G579" s="1369"/>
      <c r="H579" s="1369"/>
      <c r="I579" s="1370"/>
      <c r="J579" s="408"/>
      <c r="K579" s="408"/>
      <c r="L579" s="408"/>
      <c r="M579" s="408"/>
    </row>
    <row r="580" spans="1:13" s="409" customFormat="1" ht="18" customHeight="1" x14ac:dyDescent="0.25">
      <c r="A580" s="1368"/>
      <c r="B580" s="1369"/>
      <c r="C580" s="1369"/>
      <c r="D580" s="1369"/>
      <c r="E580" s="1369"/>
      <c r="F580" s="1369"/>
      <c r="G580" s="1369"/>
      <c r="H580" s="1369"/>
      <c r="I580" s="1370"/>
      <c r="J580" s="408"/>
      <c r="K580" s="408"/>
      <c r="L580" s="408"/>
      <c r="M580" s="408"/>
    </row>
    <row r="581" spans="1:13" s="409" customFormat="1" ht="18" customHeight="1" thickBot="1" x14ac:dyDescent="0.3">
      <c r="A581" s="431" t="s">
        <v>98</v>
      </c>
      <c r="B581" s="1460" t="s">
        <v>389</v>
      </c>
      <c r="C581" s="1460"/>
      <c r="D581" s="1460"/>
      <c r="E581" s="1460"/>
      <c r="F581" s="1460"/>
      <c r="G581" s="1460"/>
      <c r="H581" s="1460"/>
      <c r="I581" s="1461"/>
      <c r="J581" s="408"/>
      <c r="K581" s="408"/>
      <c r="L581" s="408"/>
      <c r="M581" s="408"/>
    </row>
    <row r="582" spans="1:13" s="409" customFormat="1" ht="5.0999999999999996" customHeight="1" thickBot="1" x14ac:dyDescent="0.3">
      <c r="A582" s="432"/>
      <c r="B582" s="433"/>
      <c r="C582" s="433"/>
      <c r="D582" s="433"/>
      <c r="E582" s="433"/>
      <c r="F582" s="433"/>
      <c r="G582" s="433"/>
      <c r="H582" s="433"/>
      <c r="I582" s="434"/>
      <c r="J582" s="408"/>
      <c r="K582" s="408"/>
      <c r="L582" s="408"/>
      <c r="M582" s="408"/>
    </row>
    <row r="583" spans="1:13" s="409" customFormat="1" ht="18" customHeight="1" x14ac:dyDescent="0.25">
      <c r="A583" s="1462" t="s">
        <v>516</v>
      </c>
      <c r="B583" s="1463"/>
      <c r="C583" s="1463"/>
      <c r="D583" s="1463"/>
      <c r="E583" s="1463"/>
      <c r="F583" s="1463"/>
      <c r="G583" s="1463"/>
      <c r="H583" s="1463"/>
      <c r="I583" s="1464"/>
      <c r="J583" s="408"/>
      <c r="K583" s="408"/>
      <c r="L583" s="408"/>
      <c r="M583" s="408"/>
    </row>
    <row r="584" spans="1:13" s="409" customFormat="1" ht="18" customHeight="1" thickBot="1" x14ac:dyDescent="0.3">
      <c r="A584" s="1465"/>
      <c r="B584" s="1466"/>
      <c r="C584" s="1466"/>
      <c r="D584" s="1466"/>
      <c r="E584" s="1466"/>
      <c r="F584" s="1466"/>
      <c r="G584" s="1466"/>
      <c r="H584" s="1466"/>
      <c r="I584" s="1467"/>
      <c r="J584" s="408"/>
      <c r="K584" s="408"/>
      <c r="L584" s="408"/>
      <c r="M584" s="408"/>
    </row>
    <row r="585" spans="1:13" ht="18" customHeight="1" x14ac:dyDescent="0.25">
      <c r="A585" s="884" t="s">
        <v>508</v>
      </c>
      <c r="B585" s="884"/>
      <c r="C585" s="884"/>
      <c r="D585" s="884"/>
      <c r="E585" s="884"/>
      <c r="F585" s="884"/>
      <c r="G585" s="884"/>
      <c r="H585" s="884"/>
      <c r="I585" s="884"/>
      <c r="J585" s="225"/>
      <c r="K585" s="225"/>
      <c r="L585" s="225"/>
      <c r="M585" s="225"/>
    </row>
    <row r="586" spans="1:13" ht="18" customHeight="1" thickBot="1" x14ac:dyDescent="0.3">
      <c r="A586" s="224"/>
      <c r="B586" s="224"/>
      <c r="C586" s="224"/>
      <c r="D586" s="224"/>
      <c r="E586" s="224"/>
      <c r="F586" s="224"/>
      <c r="G586" s="224"/>
      <c r="H586" s="224"/>
      <c r="I586" s="224"/>
      <c r="J586" s="225"/>
      <c r="K586" s="225"/>
      <c r="L586" s="225"/>
      <c r="M586" s="225"/>
    </row>
    <row r="587" spans="1:13" ht="20.100000000000001" customHeight="1" thickBot="1" x14ac:dyDescent="0.3">
      <c r="A587" s="1028" t="s">
        <v>49</v>
      </c>
      <c r="B587" s="1029"/>
      <c r="C587" s="1029"/>
      <c r="D587" s="1029"/>
      <c r="E587" s="1029"/>
      <c r="F587" s="1029"/>
      <c r="G587" s="1029"/>
      <c r="H587" s="1029"/>
      <c r="I587" s="1030"/>
      <c r="J587" s="225"/>
      <c r="K587" s="225"/>
      <c r="L587" s="225"/>
      <c r="M587" s="225"/>
    </row>
    <row r="588" spans="1:13" ht="15" x14ac:dyDescent="0.25">
      <c r="A588" s="1026" t="s">
        <v>223</v>
      </c>
      <c r="B588" s="322" t="s">
        <v>79</v>
      </c>
      <c r="C588" s="1144" t="s">
        <v>216</v>
      </c>
      <c r="D588" s="1145"/>
      <c r="E588" s="1145"/>
      <c r="F588" s="1145"/>
      <c r="G588" s="1145"/>
      <c r="H588" s="1145"/>
      <c r="I588" s="1146"/>
      <c r="J588" s="225"/>
      <c r="K588" s="225"/>
      <c r="L588" s="225"/>
      <c r="M588" s="225"/>
    </row>
    <row r="589" spans="1:13" ht="15" x14ac:dyDescent="0.25">
      <c r="A589" s="1026"/>
      <c r="B589" s="320" t="s">
        <v>80</v>
      </c>
      <c r="C589" s="954" t="s">
        <v>217</v>
      </c>
      <c r="D589" s="955"/>
      <c r="E589" s="955"/>
      <c r="F589" s="955"/>
      <c r="G589" s="955"/>
      <c r="H589" s="955"/>
      <c r="I589" s="1055"/>
      <c r="J589" s="225"/>
      <c r="K589" s="225"/>
      <c r="L589" s="225"/>
      <c r="M589" s="225"/>
    </row>
    <row r="590" spans="1:13" ht="15" x14ac:dyDescent="0.25">
      <c r="A590" s="1026"/>
      <c r="B590" s="1056" t="s">
        <v>81</v>
      </c>
      <c r="C590" s="1147" t="s">
        <v>218</v>
      </c>
      <c r="D590" s="1148"/>
      <c r="E590" s="1148"/>
      <c r="F590" s="1148"/>
      <c r="G590" s="1148"/>
      <c r="H590" s="1148"/>
      <c r="I590" s="1149"/>
      <c r="J590" s="225"/>
      <c r="K590" s="225"/>
      <c r="L590" s="225"/>
      <c r="M590" s="225"/>
    </row>
    <row r="591" spans="1:13" ht="15" x14ac:dyDescent="0.25">
      <c r="A591" s="1026"/>
      <c r="B591" s="1057"/>
      <c r="C591" s="321" t="s">
        <v>219</v>
      </c>
      <c r="D591" s="954" t="s">
        <v>220</v>
      </c>
      <c r="E591" s="955"/>
      <c r="F591" s="955"/>
      <c r="G591" s="955"/>
      <c r="H591" s="955"/>
      <c r="I591" s="1055"/>
      <c r="J591" s="225"/>
      <c r="K591" s="225"/>
      <c r="L591" s="225"/>
      <c r="M591" s="225"/>
    </row>
    <row r="592" spans="1:13" ht="15" x14ac:dyDescent="0.25">
      <c r="A592" s="1026"/>
      <c r="B592" s="1057"/>
      <c r="C592" s="321" t="s">
        <v>221</v>
      </c>
      <c r="D592" s="954" t="s">
        <v>46</v>
      </c>
      <c r="E592" s="955"/>
      <c r="F592" s="955"/>
      <c r="G592" s="955"/>
      <c r="H592" s="955"/>
      <c r="I592" s="1055"/>
      <c r="J592" s="225"/>
      <c r="K592" s="225"/>
      <c r="L592" s="225"/>
      <c r="M592" s="225"/>
    </row>
    <row r="593" spans="1:13" ht="15.75" thickBot="1" x14ac:dyDescent="0.3">
      <c r="A593" s="1027"/>
      <c r="B593" s="1057"/>
      <c r="C593" s="319" t="s">
        <v>222</v>
      </c>
      <c r="D593" s="957" t="s">
        <v>47</v>
      </c>
      <c r="E593" s="958"/>
      <c r="F593" s="958"/>
      <c r="G593" s="958"/>
      <c r="H593" s="958"/>
      <c r="I593" s="1042"/>
      <c r="J593" s="225"/>
      <c r="K593" s="225"/>
      <c r="L593" s="225"/>
      <c r="M593" s="225"/>
    </row>
    <row r="594" spans="1:13" ht="20.100000000000001" customHeight="1" thickBot="1" x14ac:dyDescent="0.3">
      <c r="A594" s="926" t="s">
        <v>49</v>
      </c>
      <c r="B594" s="927"/>
      <c r="C594" s="927"/>
      <c r="D594" s="927"/>
      <c r="E594" s="927"/>
      <c r="F594" s="927"/>
      <c r="G594" s="927"/>
      <c r="H594" s="927"/>
      <c r="I594" s="928"/>
      <c r="J594" s="225"/>
      <c r="K594" s="225"/>
      <c r="L594" s="225"/>
      <c r="M594" s="225"/>
    </row>
    <row r="595" spans="1:13" ht="20.100000000000001" customHeight="1" x14ac:dyDescent="0.25">
      <c r="A595" s="884" t="s">
        <v>508</v>
      </c>
      <c r="B595" s="884"/>
      <c r="C595" s="884"/>
      <c r="D595" s="884"/>
      <c r="E595" s="884"/>
      <c r="F595" s="884"/>
      <c r="G595" s="884"/>
      <c r="H595" s="884"/>
      <c r="I595" s="884"/>
      <c r="J595" s="225"/>
      <c r="K595" s="225"/>
      <c r="L595" s="225"/>
      <c r="M595" s="225"/>
    </row>
    <row r="596" spans="1:13" ht="18" customHeight="1" thickBot="1" x14ac:dyDescent="0.3">
      <c r="A596" s="224"/>
      <c r="B596" s="224"/>
      <c r="C596" s="224"/>
      <c r="D596" s="224"/>
      <c r="E596" s="224"/>
      <c r="F596" s="224"/>
      <c r="G596" s="224"/>
      <c r="H596" s="224"/>
      <c r="I596" s="224"/>
      <c r="J596" s="225"/>
      <c r="K596" s="225"/>
      <c r="L596" s="225"/>
      <c r="M596" s="225"/>
    </row>
    <row r="597" spans="1:13" ht="20.100000000000001" customHeight="1" thickBot="1" x14ac:dyDescent="0.3">
      <c r="A597" s="1025" t="s">
        <v>225</v>
      </c>
      <c r="B597" s="1125" t="s">
        <v>224</v>
      </c>
      <c r="C597" s="1125"/>
      <c r="D597" s="1125"/>
      <c r="E597" s="1125"/>
      <c r="F597" s="1125"/>
      <c r="G597" s="1125"/>
      <c r="H597" s="1125"/>
      <c r="I597" s="1126"/>
      <c r="J597" s="225"/>
      <c r="K597" s="225"/>
      <c r="L597" s="225"/>
      <c r="M597" s="225"/>
    </row>
    <row r="598" spans="1:13" ht="18" customHeight="1" x14ac:dyDescent="0.25">
      <c r="A598" s="1026"/>
      <c r="B598" s="1127" t="s">
        <v>186</v>
      </c>
      <c r="C598" s="1127"/>
      <c r="D598" s="1127"/>
      <c r="E598" s="1128"/>
      <c r="F598" s="1129" t="s">
        <v>172</v>
      </c>
      <c r="G598" s="1127"/>
      <c r="H598" s="1127"/>
      <c r="I598" s="1128"/>
      <c r="J598" s="225"/>
      <c r="K598" s="225"/>
      <c r="L598" s="225"/>
      <c r="M598" s="225"/>
    </row>
    <row r="599" spans="1:13" ht="18" customHeight="1" x14ac:dyDescent="0.25">
      <c r="A599" s="1026"/>
      <c r="B599" s="320" t="s">
        <v>79</v>
      </c>
      <c r="C599" s="954" t="s">
        <v>167</v>
      </c>
      <c r="D599" s="955"/>
      <c r="E599" s="1055"/>
      <c r="F599" s="1130" t="s">
        <v>180</v>
      </c>
      <c r="G599" s="1131"/>
      <c r="H599" s="1132" t="s">
        <v>172</v>
      </c>
      <c r="I599" s="1133"/>
      <c r="J599" s="225"/>
      <c r="K599" s="225"/>
      <c r="L599" s="225"/>
      <c r="M599" s="225"/>
    </row>
    <row r="600" spans="1:13" ht="18" customHeight="1" x14ac:dyDescent="0.25">
      <c r="A600" s="1026"/>
      <c r="B600" s="320" t="s">
        <v>80</v>
      </c>
      <c r="C600" s="954" t="s">
        <v>168</v>
      </c>
      <c r="D600" s="955"/>
      <c r="E600" s="1055"/>
      <c r="F600" s="1138" t="s">
        <v>174</v>
      </c>
      <c r="G600" s="1139"/>
      <c r="H600" s="1118" t="s">
        <v>178</v>
      </c>
      <c r="I600" s="1119"/>
      <c r="J600" s="225"/>
      <c r="K600" s="225"/>
      <c r="L600" s="225"/>
      <c r="M600" s="225"/>
    </row>
    <row r="601" spans="1:13" ht="18" customHeight="1" x14ac:dyDescent="0.25">
      <c r="A601" s="1026"/>
      <c r="B601" s="320" t="s">
        <v>81</v>
      </c>
      <c r="C601" s="954" t="s">
        <v>169</v>
      </c>
      <c r="D601" s="955"/>
      <c r="E601" s="1055"/>
      <c r="F601" s="1140"/>
      <c r="G601" s="1141"/>
      <c r="H601" s="963" t="s">
        <v>176</v>
      </c>
      <c r="I601" s="965"/>
      <c r="J601" s="225"/>
      <c r="K601" s="225"/>
      <c r="L601" s="225"/>
      <c r="M601" s="225"/>
    </row>
    <row r="602" spans="1:13" ht="18" customHeight="1" x14ac:dyDescent="0.25">
      <c r="A602" s="1026"/>
      <c r="B602" s="320" t="s">
        <v>98</v>
      </c>
      <c r="C602" s="954" t="s">
        <v>170</v>
      </c>
      <c r="D602" s="955"/>
      <c r="E602" s="1055"/>
      <c r="F602" s="1142"/>
      <c r="G602" s="1143"/>
      <c r="H602" s="1048"/>
      <c r="I602" s="1049"/>
      <c r="J602" s="225"/>
      <c r="K602" s="225"/>
      <c r="L602" s="225"/>
      <c r="M602" s="225"/>
    </row>
    <row r="603" spans="1:13" ht="18" customHeight="1" x14ac:dyDescent="0.25">
      <c r="A603" s="1026"/>
      <c r="B603" s="318" t="s">
        <v>100</v>
      </c>
      <c r="C603" s="957" t="s">
        <v>171</v>
      </c>
      <c r="D603" s="958"/>
      <c r="E603" s="1042"/>
      <c r="F603" s="1070" t="s">
        <v>173</v>
      </c>
      <c r="G603" s="1056"/>
      <c r="H603" s="1118" t="s">
        <v>21</v>
      </c>
      <c r="I603" s="1119"/>
      <c r="J603" s="225"/>
      <c r="K603" s="225"/>
      <c r="L603" s="225"/>
      <c r="M603" s="225"/>
    </row>
    <row r="604" spans="1:13" ht="18" customHeight="1" x14ac:dyDescent="0.25">
      <c r="A604" s="1026"/>
      <c r="B604" s="320" t="s">
        <v>107</v>
      </c>
      <c r="C604" s="954" t="s">
        <v>226</v>
      </c>
      <c r="D604" s="955"/>
      <c r="E604" s="1055"/>
      <c r="F604" s="1115"/>
      <c r="G604" s="1057"/>
      <c r="H604" s="963" t="s">
        <v>177</v>
      </c>
      <c r="I604" s="965"/>
      <c r="J604" s="225"/>
      <c r="K604" s="225"/>
      <c r="L604" s="225"/>
      <c r="M604" s="225"/>
    </row>
    <row r="605" spans="1:13" ht="18" customHeight="1" thickBot="1" x14ac:dyDescent="0.3">
      <c r="A605" s="1026"/>
      <c r="B605" s="324" t="s">
        <v>121</v>
      </c>
      <c r="C605" s="1122" t="s">
        <v>227</v>
      </c>
      <c r="D605" s="1123"/>
      <c r="E605" s="1124"/>
      <c r="F605" s="1116"/>
      <c r="G605" s="1117"/>
      <c r="H605" s="1120"/>
      <c r="I605" s="1121"/>
      <c r="J605" s="225"/>
      <c r="K605" s="225"/>
      <c r="L605" s="225"/>
      <c r="M605" s="225"/>
    </row>
    <row r="606" spans="1:13" ht="18" customHeight="1" x14ac:dyDescent="0.25">
      <c r="A606" s="1026"/>
      <c r="B606" s="1113" t="s">
        <v>228</v>
      </c>
      <c r="C606" s="1113"/>
      <c r="D606" s="1113"/>
      <c r="E606" s="1113"/>
      <c r="F606" s="1113"/>
      <c r="G606" s="1113"/>
      <c r="H606" s="1113"/>
      <c r="I606" s="1114"/>
      <c r="J606" s="225"/>
      <c r="K606" s="225"/>
      <c r="L606" s="225"/>
      <c r="M606" s="225"/>
    </row>
    <row r="607" spans="1:13" ht="18" customHeight="1" thickBot="1" x14ac:dyDescent="0.3">
      <c r="A607" s="1026"/>
      <c r="B607" s="964"/>
      <c r="C607" s="964"/>
      <c r="D607" s="964"/>
      <c r="E607" s="964"/>
      <c r="F607" s="964"/>
      <c r="G607" s="964"/>
      <c r="H607" s="964"/>
      <c r="I607" s="965"/>
      <c r="J607" s="225"/>
      <c r="K607" s="225"/>
      <c r="L607" s="225"/>
      <c r="M607" s="225"/>
    </row>
    <row r="608" spans="1:13" ht="20.100000000000001" customHeight="1" thickBot="1" x14ac:dyDescent="0.3">
      <c r="A608" s="926" t="s">
        <v>224</v>
      </c>
      <c r="B608" s="927"/>
      <c r="C608" s="927"/>
      <c r="D608" s="927"/>
      <c r="E608" s="927"/>
      <c r="F608" s="927"/>
      <c r="G608" s="927"/>
      <c r="H608" s="927"/>
      <c r="I608" s="928"/>
      <c r="J608" s="225"/>
      <c r="K608" s="225"/>
      <c r="L608" s="225"/>
      <c r="M608" s="225"/>
    </row>
    <row r="609" spans="1:13" ht="18" customHeight="1" x14ac:dyDescent="0.25">
      <c r="A609" s="884" t="s">
        <v>508</v>
      </c>
      <c r="B609" s="884"/>
      <c r="C609" s="884"/>
      <c r="D609" s="884"/>
      <c r="E609" s="884"/>
      <c r="F609" s="884"/>
      <c r="G609" s="884"/>
      <c r="H609" s="884"/>
      <c r="I609" s="884"/>
      <c r="J609" s="225"/>
      <c r="K609" s="225"/>
      <c r="L609" s="225"/>
      <c r="M609" s="225"/>
    </row>
    <row r="610" spans="1:13" ht="18" customHeight="1" thickBot="1" x14ac:dyDescent="0.3">
      <c r="A610" s="224"/>
      <c r="B610" s="224"/>
      <c r="C610" s="224"/>
      <c r="D610" s="224"/>
      <c r="E610" s="224"/>
      <c r="F610" s="224"/>
      <c r="G610" s="224"/>
      <c r="H610" s="224"/>
      <c r="I610" s="224"/>
      <c r="J610" s="225"/>
      <c r="K610" s="225"/>
      <c r="L610" s="225"/>
      <c r="M610" s="225"/>
    </row>
    <row r="611" spans="1:13" ht="20.100000000000001" customHeight="1" thickBot="1" x14ac:dyDescent="0.3">
      <c r="A611" s="1110" t="s">
        <v>234</v>
      </c>
      <c r="B611" s="1111"/>
      <c r="C611" s="1111"/>
      <c r="D611" s="1111"/>
      <c r="E611" s="1111"/>
      <c r="F611" s="1111"/>
      <c r="G611" s="1111"/>
      <c r="H611" s="1111"/>
      <c r="I611" s="1112"/>
      <c r="J611" s="225"/>
      <c r="K611" s="229"/>
      <c r="L611" s="225"/>
      <c r="M611" s="225"/>
    </row>
    <row r="612" spans="1:13" ht="18" customHeight="1" x14ac:dyDescent="0.25">
      <c r="A612" s="31" t="s">
        <v>79</v>
      </c>
      <c r="B612" s="1102" t="s">
        <v>235</v>
      </c>
      <c r="C612" s="1102"/>
      <c r="D612" s="1102"/>
      <c r="E612" s="1102"/>
      <c r="F612" s="1102"/>
      <c r="G612" s="1102"/>
      <c r="H612" s="1102"/>
      <c r="I612" s="1103"/>
      <c r="J612" s="225"/>
      <c r="K612" s="225"/>
      <c r="L612" s="225"/>
      <c r="M612" s="225"/>
    </row>
    <row r="613" spans="1:13" ht="18" customHeight="1" x14ac:dyDescent="0.25">
      <c r="A613" s="1104" t="s">
        <v>80</v>
      </c>
      <c r="B613" s="910" t="s">
        <v>247</v>
      </c>
      <c r="C613" s="910"/>
      <c r="D613" s="910"/>
      <c r="E613" s="910"/>
      <c r="F613" s="910"/>
      <c r="G613" s="910"/>
      <c r="H613" s="910"/>
      <c r="I613" s="911"/>
      <c r="J613" s="225"/>
      <c r="K613" s="225"/>
      <c r="L613" s="225"/>
      <c r="M613" s="225"/>
    </row>
    <row r="614" spans="1:13" ht="18" customHeight="1" x14ac:dyDescent="0.25">
      <c r="A614" s="1105"/>
      <c r="B614" s="913"/>
      <c r="C614" s="913"/>
      <c r="D614" s="913"/>
      <c r="E614" s="913"/>
      <c r="F614" s="913"/>
      <c r="G614" s="913"/>
      <c r="H614" s="913"/>
      <c r="I614" s="914"/>
      <c r="J614" s="225"/>
      <c r="K614" s="225"/>
      <c r="L614" s="225"/>
      <c r="M614" s="225"/>
    </row>
    <row r="615" spans="1:13" ht="18" customHeight="1" x14ac:dyDescent="0.25">
      <c r="A615" s="1105"/>
      <c r="B615" s="320" t="s">
        <v>242</v>
      </c>
      <c r="C615" s="1107" t="s">
        <v>236</v>
      </c>
      <c r="D615" s="1108"/>
      <c r="E615" s="1108"/>
      <c r="F615" s="1108"/>
      <c r="G615" s="1108"/>
      <c r="H615" s="1108"/>
      <c r="I615" s="1109"/>
      <c r="J615" s="225"/>
      <c r="K615" s="225"/>
      <c r="L615" s="225"/>
      <c r="M615" s="225"/>
    </row>
    <row r="616" spans="1:13" ht="18" customHeight="1" x14ac:dyDescent="0.25">
      <c r="A616" s="1105"/>
      <c r="B616" s="44"/>
      <c r="C616" s="1095" t="s">
        <v>237</v>
      </c>
      <c r="D616" s="1059"/>
      <c r="E616" s="1059"/>
      <c r="F616" s="45"/>
      <c r="G616" s="45"/>
      <c r="H616" s="45"/>
      <c r="I616" s="46"/>
      <c r="J616" s="225"/>
      <c r="K616" s="225"/>
      <c r="L616" s="225"/>
      <c r="M616" s="225"/>
    </row>
    <row r="617" spans="1:13" ht="18" customHeight="1" x14ac:dyDescent="0.25">
      <c r="A617" s="1106"/>
      <c r="B617" s="320" t="s">
        <v>243</v>
      </c>
      <c r="C617" s="1107" t="s">
        <v>238</v>
      </c>
      <c r="D617" s="1108"/>
      <c r="E617" s="1108"/>
      <c r="F617" s="1108"/>
      <c r="G617" s="1108"/>
      <c r="H617" s="1108"/>
      <c r="I617" s="1109"/>
      <c r="J617" s="225"/>
      <c r="K617" s="225"/>
      <c r="L617" s="225"/>
      <c r="M617" s="225"/>
    </row>
    <row r="618" spans="1:13" ht="18" customHeight="1" x14ac:dyDescent="0.25">
      <c r="A618" s="948" t="s">
        <v>81</v>
      </c>
      <c r="B618" s="1100" t="s">
        <v>239</v>
      </c>
      <c r="C618" s="1100"/>
      <c r="D618" s="1100"/>
      <c r="E618" s="1100"/>
      <c r="F618" s="1100"/>
      <c r="G618" s="1100"/>
      <c r="H618" s="1100"/>
      <c r="I618" s="1101"/>
      <c r="J618" s="225"/>
      <c r="K618" s="225"/>
      <c r="L618" s="225"/>
      <c r="M618" s="225"/>
    </row>
    <row r="619" spans="1:13" ht="18" customHeight="1" x14ac:dyDescent="0.25">
      <c r="A619" s="949"/>
      <c r="B619" s="320" t="s">
        <v>242</v>
      </c>
      <c r="C619" s="954" t="s">
        <v>240</v>
      </c>
      <c r="D619" s="955"/>
      <c r="E619" s="955"/>
      <c r="F619" s="955"/>
      <c r="G619" s="955"/>
      <c r="H619" s="955"/>
      <c r="I619" s="1055"/>
      <c r="J619" s="225"/>
      <c r="K619" s="225"/>
      <c r="L619" s="225"/>
      <c r="M619" s="225"/>
    </row>
    <row r="620" spans="1:13" ht="18" customHeight="1" x14ac:dyDescent="0.25">
      <c r="A620" s="949"/>
      <c r="B620" s="1056" t="s">
        <v>243</v>
      </c>
      <c r="C620" s="954" t="s">
        <v>241</v>
      </c>
      <c r="D620" s="955"/>
      <c r="E620" s="955"/>
      <c r="F620" s="955"/>
      <c r="G620" s="955"/>
      <c r="H620" s="955"/>
      <c r="I620" s="1055"/>
      <c r="J620" s="225"/>
      <c r="K620" s="225"/>
      <c r="L620" s="225"/>
      <c r="M620" s="225"/>
    </row>
    <row r="621" spans="1:13" ht="18" customHeight="1" x14ac:dyDescent="0.25">
      <c r="A621" s="949"/>
      <c r="B621" s="1057"/>
      <c r="C621" s="321" t="s">
        <v>219</v>
      </c>
      <c r="D621" s="955" t="s">
        <v>245</v>
      </c>
      <c r="E621" s="955"/>
      <c r="F621" s="955"/>
      <c r="G621" s="955"/>
      <c r="H621" s="955"/>
      <c r="I621" s="1055"/>
      <c r="J621" s="225"/>
      <c r="K621" s="225"/>
      <c r="L621" s="225"/>
      <c r="M621" s="225"/>
    </row>
    <row r="622" spans="1:13" ht="18" customHeight="1" x14ac:dyDescent="0.25">
      <c r="A622" s="949"/>
      <c r="B622" s="1058"/>
      <c r="C622" s="321" t="s">
        <v>221</v>
      </c>
      <c r="D622" s="955" t="s">
        <v>246</v>
      </c>
      <c r="E622" s="955"/>
      <c r="F622" s="955"/>
      <c r="G622" s="955"/>
      <c r="H622" s="955"/>
      <c r="I622" s="1055"/>
      <c r="J622" s="225"/>
      <c r="K622" s="225"/>
      <c r="L622" s="225"/>
      <c r="M622" s="225"/>
    </row>
    <row r="623" spans="1:13" ht="18" customHeight="1" thickBot="1" x14ac:dyDescent="0.3">
      <c r="A623" s="1076"/>
      <c r="B623" s="320" t="s">
        <v>244</v>
      </c>
      <c r="C623" s="954" t="s">
        <v>238</v>
      </c>
      <c r="D623" s="955"/>
      <c r="E623" s="955"/>
      <c r="F623" s="955"/>
      <c r="G623" s="955"/>
      <c r="H623" s="955"/>
      <c r="I623" s="1055"/>
      <c r="J623" s="225"/>
      <c r="K623" s="225"/>
      <c r="L623" s="225"/>
      <c r="M623" s="225"/>
    </row>
    <row r="624" spans="1:13" ht="20.100000000000001" customHeight="1" thickBot="1" x14ac:dyDescent="0.3">
      <c r="A624" s="1062" t="s">
        <v>234</v>
      </c>
      <c r="B624" s="1063"/>
      <c r="C624" s="1063"/>
      <c r="D624" s="1063"/>
      <c r="E624" s="1063"/>
      <c r="F624" s="1063"/>
      <c r="G624" s="1063"/>
      <c r="H624" s="1063"/>
      <c r="I624" s="1064"/>
      <c r="J624" s="225"/>
      <c r="K624" s="225"/>
      <c r="L624" s="225"/>
      <c r="M624" s="225"/>
    </row>
    <row r="625" spans="1:13" ht="18" customHeight="1" x14ac:dyDescent="0.25">
      <c r="A625" s="884" t="s">
        <v>676</v>
      </c>
      <c r="B625" s="884"/>
      <c r="C625" s="884"/>
      <c r="D625" s="884"/>
      <c r="E625" s="884"/>
      <c r="F625" s="884"/>
      <c r="G625" s="884"/>
      <c r="H625" s="884"/>
      <c r="I625" s="884"/>
      <c r="J625" s="225"/>
      <c r="K625" s="225"/>
      <c r="L625" s="225"/>
      <c r="M625" s="225"/>
    </row>
    <row r="626" spans="1:13" ht="18" customHeight="1" thickBot="1" x14ac:dyDescent="0.3">
      <c r="A626" s="224"/>
      <c r="B626" s="224"/>
      <c r="C626" s="224"/>
      <c r="D626" s="224"/>
      <c r="E626" s="224"/>
      <c r="F626" s="224"/>
      <c r="G626" s="224"/>
      <c r="H626" s="224"/>
      <c r="I626" s="224"/>
      <c r="J626" s="225"/>
      <c r="K626" s="225"/>
      <c r="L626" s="225"/>
      <c r="M626" s="225"/>
    </row>
    <row r="627" spans="1:13" ht="21.95" customHeight="1" thickBot="1" x14ac:dyDescent="0.3">
      <c r="A627" s="1071" t="s">
        <v>252</v>
      </c>
      <c r="B627" s="1066" t="s">
        <v>51</v>
      </c>
      <c r="C627" s="1066"/>
      <c r="D627" s="1066"/>
      <c r="E627" s="1066"/>
      <c r="F627" s="1066"/>
      <c r="G627" s="1066"/>
      <c r="H627" s="1066"/>
      <c r="I627" s="1067"/>
      <c r="J627" s="225"/>
      <c r="K627" s="225"/>
      <c r="L627" s="225"/>
      <c r="M627" s="225"/>
    </row>
    <row r="628" spans="1:13" ht="18" customHeight="1" x14ac:dyDescent="0.25">
      <c r="A628" s="1072"/>
      <c r="B628" s="323" t="s">
        <v>79</v>
      </c>
      <c r="C628" s="47" t="s">
        <v>248</v>
      </c>
      <c r="D628" s="1073" t="s">
        <v>249</v>
      </c>
      <c r="E628" s="1074"/>
      <c r="F628" s="1074"/>
      <c r="G628" s="1074"/>
      <c r="H628" s="1074"/>
      <c r="I628" s="1075"/>
      <c r="J628" s="225"/>
      <c r="K628" s="225"/>
      <c r="L628" s="225"/>
      <c r="M628" s="225"/>
    </row>
    <row r="629" spans="1:13" ht="18" customHeight="1" x14ac:dyDescent="0.25">
      <c r="A629" s="1072"/>
      <c r="B629" s="1056" t="s">
        <v>80</v>
      </c>
      <c r="C629" s="48" t="s">
        <v>250</v>
      </c>
      <c r="D629" s="957" t="s">
        <v>253</v>
      </c>
      <c r="E629" s="958"/>
      <c r="F629" s="958"/>
      <c r="G629" s="958"/>
      <c r="H629" s="958"/>
      <c r="I629" s="1042"/>
      <c r="J629" s="225"/>
      <c r="K629" s="225"/>
      <c r="L629" s="225"/>
      <c r="M629" s="225"/>
    </row>
    <row r="630" spans="1:13" ht="18" customHeight="1" x14ac:dyDescent="0.25">
      <c r="A630" s="1072"/>
      <c r="B630" s="1057"/>
      <c r="C630" s="44" t="s">
        <v>242</v>
      </c>
      <c r="D630" s="954" t="s">
        <v>254</v>
      </c>
      <c r="E630" s="955"/>
      <c r="F630" s="955"/>
      <c r="G630" s="955"/>
      <c r="H630" s="955"/>
      <c r="I630" s="1055"/>
      <c r="J630" s="225"/>
      <c r="K630" s="225"/>
      <c r="L630" s="225"/>
      <c r="M630" s="225"/>
    </row>
    <row r="631" spans="1:13" ht="18" customHeight="1" thickBot="1" x14ac:dyDescent="0.3">
      <c r="A631" s="1072"/>
      <c r="B631" s="1057"/>
      <c r="C631" s="49" t="s">
        <v>243</v>
      </c>
      <c r="D631" s="957" t="s">
        <v>251</v>
      </c>
      <c r="E631" s="958"/>
      <c r="F631" s="958"/>
      <c r="G631" s="958"/>
      <c r="H631" s="958"/>
      <c r="I631" s="1042"/>
      <c r="J631" s="225"/>
      <c r="K631" s="225"/>
      <c r="L631" s="225"/>
      <c r="M631" s="225"/>
    </row>
    <row r="632" spans="1:13" ht="18" customHeight="1" thickBot="1" x14ac:dyDescent="0.3">
      <c r="A632" s="1062" t="s">
        <v>51</v>
      </c>
      <c r="B632" s="1063"/>
      <c r="C632" s="1063"/>
      <c r="D632" s="1063"/>
      <c r="E632" s="1063"/>
      <c r="F632" s="1063"/>
      <c r="G632" s="1063"/>
      <c r="H632" s="1063"/>
      <c r="I632" s="1064"/>
      <c r="J632" s="225"/>
      <c r="K632" s="225"/>
      <c r="L632" s="225"/>
      <c r="M632" s="225"/>
    </row>
    <row r="633" spans="1:13" ht="18" customHeight="1" x14ac:dyDescent="0.25">
      <c r="A633" s="884" t="s">
        <v>676</v>
      </c>
      <c r="B633" s="884"/>
      <c r="C633" s="884"/>
      <c r="D633" s="884"/>
      <c r="E633" s="884"/>
      <c r="F633" s="884"/>
      <c r="G633" s="884"/>
      <c r="H633" s="884"/>
      <c r="I633" s="884"/>
      <c r="J633" s="225"/>
      <c r="K633" s="225"/>
      <c r="L633" s="225"/>
      <c r="M633" s="225"/>
    </row>
    <row r="634" spans="1:13" ht="18" customHeight="1" thickBot="1" x14ac:dyDescent="0.3">
      <c r="A634" s="224"/>
      <c r="B634" s="224"/>
      <c r="C634" s="224"/>
      <c r="D634" s="224"/>
      <c r="E634" s="224"/>
      <c r="F634" s="224"/>
      <c r="G634" s="224"/>
      <c r="H634" s="224"/>
      <c r="I634" s="224"/>
      <c r="J634" s="225"/>
      <c r="K634" s="225"/>
      <c r="L634" s="225"/>
      <c r="M634" s="225"/>
    </row>
    <row r="635" spans="1:13" ht="21.95" customHeight="1" thickBot="1" x14ac:dyDescent="0.3">
      <c r="A635" s="1065" t="s">
        <v>260</v>
      </c>
      <c r="B635" s="1066"/>
      <c r="C635" s="1066"/>
      <c r="D635" s="1066"/>
      <c r="E635" s="1066"/>
      <c r="F635" s="1066"/>
      <c r="G635" s="1066"/>
      <c r="H635" s="1066"/>
      <c r="I635" s="1067"/>
      <c r="J635" s="225"/>
      <c r="K635" s="225"/>
      <c r="L635" s="225"/>
      <c r="M635" s="225"/>
    </row>
    <row r="636" spans="1:13" ht="18" customHeight="1" x14ac:dyDescent="0.25">
      <c r="A636" s="1068" t="s">
        <v>261</v>
      </c>
      <c r="B636" s="1069"/>
      <c r="C636" s="1069"/>
      <c r="D636" s="1069"/>
      <c r="E636" s="1069"/>
      <c r="F636" s="1069"/>
      <c r="G636" s="1069"/>
      <c r="H636" s="1069"/>
      <c r="I636" s="1049"/>
      <c r="J636" s="225"/>
      <c r="K636" s="225"/>
      <c r="L636" s="225"/>
      <c r="M636" s="225"/>
    </row>
    <row r="637" spans="1:13" ht="18" customHeight="1" thickBot="1" x14ac:dyDescent="0.3">
      <c r="A637" s="1070" t="s">
        <v>262</v>
      </c>
      <c r="B637" s="964"/>
      <c r="C637" s="964"/>
      <c r="D637" s="964"/>
      <c r="E637" s="964"/>
      <c r="F637" s="964"/>
      <c r="G637" s="964"/>
      <c r="H637" s="964"/>
      <c r="I637" s="965"/>
      <c r="J637" s="225"/>
      <c r="K637" s="225"/>
      <c r="L637" s="225"/>
      <c r="M637" s="225"/>
    </row>
    <row r="638" spans="1:13" ht="18" customHeight="1" thickBot="1" x14ac:dyDescent="0.3">
      <c r="A638" s="1062" t="s">
        <v>260</v>
      </c>
      <c r="B638" s="1063"/>
      <c r="C638" s="1063"/>
      <c r="D638" s="1063"/>
      <c r="E638" s="1063"/>
      <c r="F638" s="1063"/>
      <c r="G638" s="1063"/>
      <c r="H638" s="1063"/>
      <c r="I638" s="1064"/>
      <c r="J638" s="225"/>
      <c r="K638" s="225"/>
      <c r="L638" s="225"/>
      <c r="M638" s="225"/>
    </row>
    <row r="639" spans="1:13" ht="21.95" customHeight="1" thickBot="1" x14ac:dyDescent="0.3">
      <c r="A639" s="1089" t="s">
        <v>54</v>
      </c>
      <c r="B639" s="1090"/>
      <c r="C639" s="1090"/>
      <c r="D639" s="1090"/>
      <c r="E639" s="1090"/>
      <c r="F639" s="1090"/>
      <c r="G639" s="1090"/>
      <c r="H639" s="1090"/>
      <c r="I639" s="1091"/>
      <c r="J639" s="225"/>
      <c r="K639" s="225"/>
      <c r="L639" s="225"/>
      <c r="M639" s="225"/>
    </row>
    <row r="640" spans="1:13" ht="18" customHeight="1" x14ac:dyDescent="0.25">
      <c r="A640" s="949" t="s">
        <v>79</v>
      </c>
      <c r="B640" s="1086" t="s">
        <v>263</v>
      </c>
      <c r="C640" s="1087"/>
      <c r="D640" s="1087"/>
      <c r="E640" s="1087"/>
      <c r="F640" s="1087"/>
      <c r="G640" s="1087"/>
      <c r="H640" s="1087"/>
      <c r="I640" s="1088"/>
      <c r="J640" s="225"/>
      <c r="K640" s="225"/>
      <c r="L640" s="225"/>
      <c r="M640" s="225"/>
    </row>
    <row r="641" spans="1:13" ht="18" customHeight="1" x14ac:dyDescent="0.25">
      <c r="A641" s="1076"/>
      <c r="B641" s="1092"/>
      <c r="C641" s="1093"/>
      <c r="D641" s="1093"/>
      <c r="E641" s="1093"/>
      <c r="F641" s="1093"/>
      <c r="G641" s="1093"/>
      <c r="H641" s="1093"/>
      <c r="I641" s="1094"/>
      <c r="J641" s="225"/>
      <c r="K641" s="225"/>
      <c r="L641" s="225"/>
      <c r="M641" s="225"/>
    </row>
    <row r="642" spans="1:13" ht="18" customHeight="1" x14ac:dyDescent="0.25">
      <c r="A642" s="948" t="s">
        <v>80</v>
      </c>
      <c r="B642" s="1083" t="s">
        <v>264</v>
      </c>
      <c r="C642" s="1084"/>
      <c r="D642" s="1084"/>
      <c r="E642" s="1084"/>
      <c r="F642" s="1084"/>
      <c r="G642" s="1084"/>
      <c r="H642" s="1084"/>
      <c r="I642" s="1085"/>
      <c r="J642" s="225"/>
      <c r="K642" s="225"/>
      <c r="L642" s="225"/>
      <c r="M642" s="225"/>
    </row>
    <row r="643" spans="1:13" ht="18" customHeight="1" thickBot="1" x14ac:dyDescent="0.3">
      <c r="A643" s="949"/>
      <c r="B643" s="1086"/>
      <c r="C643" s="1087"/>
      <c r="D643" s="1087"/>
      <c r="E643" s="1087"/>
      <c r="F643" s="1087"/>
      <c r="G643" s="1087"/>
      <c r="H643" s="1087"/>
      <c r="I643" s="1088"/>
      <c r="J643" s="225"/>
      <c r="K643" s="225"/>
      <c r="L643" s="225"/>
      <c r="M643" s="225"/>
    </row>
    <row r="644" spans="1:13" ht="18" customHeight="1" thickBot="1" x14ac:dyDescent="0.3">
      <c r="A644" s="1062" t="s">
        <v>54</v>
      </c>
      <c r="B644" s="1063"/>
      <c r="C644" s="1063"/>
      <c r="D644" s="1063"/>
      <c r="E644" s="1063"/>
      <c r="F644" s="1063"/>
      <c r="G644" s="1063"/>
      <c r="H644" s="1063"/>
      <c r="I644" s="1064"/>
      <c r="J644" s="225"/>
      <c r="K644" s="225"/>
      <c r="L644" s="225"/>
      <c r="M644" s="225"/>
    </row>
    <row r="645" spans="1:13" ht="18" customHeight="1" x14ac:dyDescent="0.25">
      <c r="A645" s="884" t="s">
        <v>676</v>
      </c>
      <c r="B645" s="884"/>
      <c r="C645" s="884"/>
      <c r="D645" s="884"/>
      <c r="E645" s="884"/>
      <c r="F645" s="884"/>
      <c r="G645" s="884"/>
      <c r="H645" s="884"/>
      <c r="I645" s="884"/>
      <c r="J645" s="225"/>
      <c r="K645" s="225"/>
      <c r="L645" s="225"/>
      <c r="M645" s="225"/>
    </row>
    <row r="646" spans="1:13" ht="18" customHeight="1" thickBot="1" x14ac:dyDescent="0.3">
      <c r="A646" s="224"/>
      <c r="B646" s="224"/>
      <c r="C646" s="224"/>
      <c r="D646" s="224"/>
      <c r="E646" s="224"/>
      <c r="F646" s="224"/>
      <c r="G646" s="224"/>
      <c r="H646" s="224"/>
      <c r="I646" s="224"/>
      <c r="J646" s="225"/>
      <c r="K646" s="225"/>
      <c r="L646" s="225"/>
      <c r="M646" s="225"/>
    </row>
    <row r="647" spans="1:13" ht="21.95" customHeight="1" thickBot="1" x14ac:dyDescent="0.3">
      <c r="A647" s="1065" t="s">
        <v>35</v>
      </c>
      <c r="B647" s="1066"/>
      <c r="C647" s="1066"/>
      <c r="D647" s="1066"/>
      <c r="E647" s="1066"/>
      <c r="F647" s="1066"/>
      <c r="G647" s="1066"/>
      <c r="H647" s="1066"/>
      <c r="I647" s="1067"/>
      <c r="J647" s="225"/>
      <c r="K647" s="225"/>
      <c r="L647" s="225"/>
      <c r="M647" s="225"/>
    </row>
    <row r="648" spans="1:13" ht="18" customHeight="1" x14ac:dyDescent="0.25">
      <c r="A648" s="949" t="s">
        <v>79</v>
      </c>
      <c r="B648" s="1077" t="s">
        <v>265</v>
      </c>
      <c r="C648" s="1078"/>
      <c r="D648" s="1039" t="s">
        <v>266</v>
      </c>
      <c r="E648" s="1040"/>
      <c r="F648" s="1040"/>
      <c r="G648" s="1040"/>
      <c r="H648" s="1040"/>
      <c r="I648" s="1041"/>
      <c r="J648" s="225"/>
      <c r="K648" s="225"/>
      <c r="L648" s="225"/>
      <c r="M648" s="225"/>
    </row>
    <row r="649" spans="1:13" ht="18" customHeight="1" x14ac:dyDescent="0.25">
      <c r="A649" s="949"/>
      <c r="B649" s="960" t="s">
        <v>242</v>
      </c>
      <c r="C649" s="1079"/>
      <c r="D649" s="988" t="s">
        <v>267</v>
      </c>
      <c r="E649" s="989"/>
      <c r="F649" s="989"/>
      <c r="G649" s="989"/>
      <c r="H649" s="989"/>
      <c r="I649" s="990"/>
      <c r="J649" s="225"/>
      <c r="K649" s="225"/>
      <c r="L649" s="225"/>
      <c r="M649" s="225"/>
    </row>
    <row r="650" spans="1:13" ht="18" customHeight="1" x14ac:dyDescent="0.25">
      <c r="A650" s="949"/>
      <c r="B650" s="960" t="s">
        <v>243</v>
      </c>
      <c r="C650" s="1079"/>
      <c r="D650" s="954" t="s">
        <v>268</v>
      </c>
      <c r="E650" s="955"/>
      <c r="F650" s="955"/>
      <c r="G650" s="955"/>
      <c r="H650" s="955"/>
      <c r="I650" s="1055"/>
      <c r="J650" s="225"/>
      <c r="K650" s="225"/>
      <c r="L650" s="225"/>
      <c r="M650" s="225"/>
    </row>
    <row r="651" spans="1:13" ht="18" customHeight="1" x14ac:dyDescent="0.25">
      <c r="A651" s="1076"/>
      <c r="B651" s="1080" t="s">
        <v>269</v>
      </c>
      <c r="C651" s="1081"/>
      <c r="D651" s="1081"/>
      <c r="E651" s="1081"/>
      <c r="F651" s="1081"/>
      <c r="G651" s="1081"/>
      <c r="H651" s="1081"/>
      <c r="I651" s="1082"/>
      <c r="J651" s="225"/>
      <c r="K651" s="225"/>
      <c r="L651" s="225"/>
      <c r="M651" s="225"/>
    </row>
    <row r="652" spans="1:13" ht="18" customHeight="1" x14ac:dyDescent="0.25">
      <c r="A652" s="948" t="s">
        <v>80</v>
      </c>
      <c r="B652" s="1095" t="s">
        <v>272</v>
      </c>
      <c r="C652" s="1096"/>
      <c r="D652" s="988" t="s">
        <v>270</v>
      </c>
      <c r="E652" s="989"/>
      <c r="F652" s="989"/>
      <c r="G652" s="989"/>
      <c r="H652" s="989"/>
      <c r="I652" s="990"/>
      <c r="J652" s="225"/>
      <c r="K652" s="225"/>
      <c r="L652" s="225"/>
      <c r="M652" s="225"/>
    </row>
    <row r="653" spans="1:13" ht="18" customHeight="1" thickBot="1" x14ac:dyDescent="0.3">
      <c r="A653" s="949"/>
      <c r="B653" s="1097" t="s">
        <v>271</v>
      </c>
      <c r="C653" s="1098"/>
      <c r="D653" s="1098"/>
      <c r="E653" s="1098"/>
      <c r="F653" s="1098"/>
      <c r="G653" s="1098"/>
      <c r="H653" s="1098"/>
      <c r="I653" s="1099"/>
      <c r="J653" s="225"/>
      <c r="K653" s="225"/>
      <c r="L653" s="225"/>
      <c r="M653" s="225"/>
    </row>
    <row r="654" spans="1:13" ht="18" customHeight="1" thickBot="1" x14ac:dyDescent="0.3">
      <c r="A654" s="1062" t="s">
        <v>35</v>
      </c>
      <c r="B654" s="1063"/>
      <c r="C654" s="1063"/>
      <c r="D654" s="1063"/>
      <c r="E654" s="1063"/>
      <c r="F654" s="1063"/>
      <c r="G654" s="1063"/>
      <c r="H654" s="1063"/>
      <c r="I654" s="1064"/>
      <c r="J654" s="225"/>
      <c r="K654" s="225"/>
      <c r="L654" s="225"/>
      <c r="M654" s="225"/>
    </row>
    <row r="655" spans="1:13" ht="18" customHeight="1" x14ac:dyDescent="0.25">
      <c r="A655" s="884" t="s">
        <v>676</v>
      </c>
      <c r="B655" s="884"/>
      <c r="C655" s="884"/>
      <c r="D655" s="884"/>
      <c r="E655" s="884"/>
      <c r="F655" s="884"/>
      <c r="G655" s="884"/>
      <c r="H655" s="884"/>
      <c r="I655" s="884"/>
      <c r="J655" s="225"/>
      <c r="K655" s="225"/>
      <c r="L655" s="225"/>
      <c r="M655" s="225"/>
    </row>
    <row r="656" spans="1:13" ht="18" hidden="1" customHeight="1" x14ac:dyDescent="0.25">
      <c r="A656" s="43"/>
      <c r="B656" s="43"/>
      <c r="C656" s="43"/>
      <c r="D656" s="43"/>
      <c r="E656" s="43"/>
      <c r="F656" s="1061"/>
      <c r="G656" s="1061"/>
      <c r="H656" s="1061"/>
      <c r="I656" s="50"/>
    </row>
    <row r="657" spans="1:9" ht="18" hidden="1" customHeight="1" x14ac:dyDescent="0.25">
      <c r="A657" s="43"/>
      <c r="B657" s="51"/>
      <c r="C657" s="51"/>
      <c r="D657" s="51"/>
      <c r="E657" s="51"/>
      <c r="F657" s="51"/>
      <c r="G657" s="51"/>
      <c r="H657" s="51"/>
      <c r="I657" s="51"/>
    </row>
    <row r="658" spans="1:9" ht="18" hidden="1" customHeight="1" x14ac:dyDescent="0.25">
      <c r="A658" s="43"/>
      <c r="B658" s="51"/>
      <c r="C658" s="51"/>
      <c r="D658" s="51"/>
      <c r="E658" s="51"/>
      <c r="F658" s="51"/>
      <c r="G658" s="51"/>
      <c r="H658" s="51"/>
      <c r="I658" s="51"/>
    </row>
    <row r="659" spans="1:9" ht="18" hidden="1" customHeight="1" x14ac:dyDescent="0.25">
      <c r="A659" s="43"/>
      <c r="B659" s="43"/>
      <c r="C659" s="43"/>
      <c r="D659" s="43"/>
      <c r="E659" s="43"/>
      <c r="F659" s="43"/>
      <c r="G659" s="43"/>
      <c r="H659" s="43"/>
      <c r="I659" s="43"/>
    </row>
    <row r="660" spans="1:9" ht="18" hidden="1" customHeight="1" x14ac:dyDescent="0.25">
      <c r="A660" s="43"/>
      <c r="B660" s="43"/>
      <c r="C660" s="43"/>
      <c r="D660" s="43"/>
      <c r="E660" s="43"/>
      <c r="F660" s="43"/>
      <c r="G660" s="43"/>
      <c r="H660" s="43"/>
      <c r="I660" s="43"/>
    </row>
    <row r="661" spans="1:9" ht="18" hidden="1" customHeight="1" x14ac:dyDescent="0.25">
      <c r="A661" s="43"/>
      <c r="B661" s="43"/>
      <c r="C661" s="43"/>
      <c r="D661" s="43"/>
      <c r="E661" s="43"/>
      <c r="F661" s="43"/>
      <c r="G661" s="43"/>
      <c r="H661" s="43"/>
      <c r="I661" s="43"/>
    </row>
    <row r="662" spans="1:9" ht="18" hidden="1" customHeight="1" x14ac:dyDescent="0.25">
      <c r="A662" s="43"/>
      <c r="B662" s="43"/>
      <c r="C662" s="43"/>
      <c r="D662" s="43"/>
      <c r="E662" s="43"/>
      <c r="F662" s="43"/>
      <c r="G662" s="43"/>
      <c r="H662" s="43"/>
      <c r="I662" s="43"/>
    </row>
    <row r="663" spans="1:9" ht="18" hidden="1" customHeight="1" x14ac:dyDescent="0.25">
      <c r="A663" s="43"/>
      <c r="B663" s="43"/>
      <c r="C663" s="43"/>
      <c r="D663" s="43"/>
      <c r="E663" s="43"/>
      <c r="F663" s="43"/>
      <c r="G663" s="43"/>
      <c r="H663" s="43"/>
      <c r="I663" s="43"/>
    </row>
    <row r="664" spans="1:9" ht="18" hidden="1" customHeight="1" x14ac:dyDescent="0.25">
      <c r="A664" s="43"/>
      <c r="B664" s="43"/>
      <c r="C664" s="43"/>
      <c r="D664" s="43"/>
      <c r="E664" s="43"/>
      <c r="F664" s="43"/>
      <c r="G664" s="43"/>
      <c r="H664" s="43"/>
      <c r="I664" s="43"/>
    </row>
    <row r="665" spans="1:9" ht="18" hidden="1" customHeight="1" x14ac:dyDescent="0.25">
      <c r="A665" s="43"/>
      <c r="B665" s="43"/>
      <c r="C665" s="43"/>
      <c r="D665" s="43"/>
      <c r="E665" s="43"/>
      <c r="F665" s="43"/>
      <c r="G665" s="43"/>
      <c r="H665" s="43"/>
      <c r="I665" s="43"/>
    </row>
    <row r="666" spans="1:9" ht="18" hidden="1" customHeight="1" x14ac:dyDescent="0.25">
      <c r="A666" s="43"/>
      <c r="B666" s="43"/>
      <c r="C666" s="43"/>
      <c r="D666" s="43"/>
      <c r="E666" s="43"/>
      <c r="F666" s="43"/>
      <c r="G666" s="43"/>
      <c r="H666" s="43"/>
      <c r="I666" s="43"/>
    </row>
    <row r="667" spans="1:9" ht="15" hidden="1" x14ac:dyDescent="0.25">
      <c r="A667" s="43"/>
      <c r="B667" s="43"/>
      <c r="C667" s="43"/>
      <c r="D667" s="43"/>
      <c r="E667" s="43"/>
      <c r="F667" s="43"/>
      <c r="G667" s="43"/>
      <c r="H667" s="43"/>
      <c r="I667" s="43"/>
    </row>
    <row r="668" spans="1:9" ht="15" hidden="1" x14ac:dyDescent="0.25">
      <c r="A668" s="43"/>
      <c r="B668" s="43"/>
      <c r="C668" s="43"/>
      <c r="D668" s="43"/>
      <c r="E668" s="43"/>
      <c r="F668" s="43"/>
      <c r="G668" s="43"/>
      <c r="H668" s="43"/>
      <c r="I668" s="43"/>
    </row>
    <row r="669" spans="1:9" ht="15" hidden="1" x14ac:dyDescent="0.25">
      <c r="A669" s="43"/>
      <c r="B669" s="43"/>
      <c r="C669" s="43"/>
      <c r="D669" s="43"/>
      <c r="E669" s="43"/>
      <c r="F669" s="43"/>
      <c r="G669" s="43"/>
      <c r="H669" s="43"/>
      <c r="I669" s="43"/>
    </row>
    <row r="670" spans="1:9" ht="15" hidden="1" x14ac:dyDescent="0.25">
      <c r="A670" s="43"/>
      <c r="B670" s="43"/>
      <c r="C670" s="43"/>
      <c r="D670" s="43"/>
      <c r="E670" s="43"/>
      <c r="F670" s="43"/>
      <c r="G670" s="43"/>
      <c r="H670" s="43"/>
      <c r="I670" s="43"/>
    </row>
    <row r="671" spans="1:9" ht="15" hidden="1" x14ac:dyDescent="0.25">
      <c r="A671" s="43"/>
      <c r="B671" s="43"/>
      <c r="C671" s="43"/>
      <c r="D671" s="43"/>
      <c r="E671" s="43"/>
      <c r="F671" s="43"/>
      <c r="G671" s="43"/>
      <c r="H671" s="43"/>
      <c r="I671" s="43"/>
    </row>
    <row r="672" spans="1:9" ht="15" hidden="1" x14ac:dyDescent="0.25">
      <c r="A672" s="43"/>
      <c r="B672" s="43"/>
      <c r="C672" s="43"/>
      <c r="D672" s="43"/>
      <c r="E672" s="43"/>
      <c r="F672" s="43"/>
      <c r="G672" s="43"/>
      <c r="H672" s="43"/>
      <c r="I672" s="43"/>
    </row>
    <row r="673" spans="1:9" ht="15" hidden="1" x14ac:dyDescent="0.25">
      <c r="A673" s="43"/>
      <c r="B673" s="43"/>
      <c r="C673" s="43"/>
      <c r="D673" s="43"/>
      <c r="E673" s="43"/>
      <c r="F673" s="43"/>
      <c r="G673" s="43"/>
      <c r="H673" s="43"/>
      <c r="I673" s="43"/>
    </row>
    <row r="674" spans="1:9" ht="15" hidden="1" x14ac:dyDescent="0.25">
      <c r="A674" s="43"/>
      <c r="B674" s="43"/>
      <c r="C674" s="43"/>
      <c r="D674" s="43"/>
      <c r="E674" s="43"/>
      <c r="F674" s="43"/>
      <c r="G674" s="43"/>
      <c r="H674" s="43"/>
      <c r="I674" s="43"/>
    </row>
    <row r="675" spans="1:9" ht="15" hidden="1" x14ac:dyDescent="0.25">
      <c r="A675" s="43"/>
      <c r="B675" s="43"/>
      <c r="C675" s="43"/>
      <c r="D675" s="43"/>
      <c r="E675" s="43"/>
      <c r="F675" s="43"/>
      <c r="G675" s="43"/>
      <c r="H675" s="43"/>
      <c r="I675" s="43"/>
    </row>
    <row r="676" spans="1:9" ht="15" hidden="1" x14ac:dyDescent="0.25">
      <c r="A676" s="43"/>
      <c r="B676" s="43"/>
      <c r="C676" s="43"/>
      <c r="D676" s="43"/>
      <c r="E676" s="43"/>
      <c r="F676" s="43"/>
      <c r="G676" s="43"/>
      <c r="H676" s="43"/>
      <c r="I676" s="43"/>
    </row>
    <row r="677" spans="1:9" ht="15" hidden="1" x14ac:dyDescent="0.25">
      <c r="A677" s="43"/>
      <c r="B677" s="43"/>
      <c r="C677" s="43"/>
      <c r="D677" s="43"/>
      <c r="E677" s="43"/>
      <c r="F677" s="43"/>
      <c r="G677" s="43"/>
      <c r="H677" s="43"/>
      <c r="I677" s="43"/>
    </row>
    <row r="678" spans="1:9" ht="15" hidden="1" x14ac:dyDescent="0.25">
      <c r="A678" s="43"/>
      <c r="B678" s="43"/>
      <c r="C678" s="43"/>
      <c r="D678" s="43"/>
      <c r="E678" s="43"/>
      <c r="F678" s="43"/>
      <c r="G678" s="43"/>
      <c r="H678" s="43"/>
      <c r="I678" s="43"/>
    </row>
    <row r="679" spans="1:9" ht="15" hidden="1" x14ac:dyDescent="0.25">
      <c r="A679" s="43"/>
      <c r="B679" s="43"/>
      <c r="C679" s="43"/>
      <c r="D679" s="43"/>
      <c r="E679" s="43"/>
      <c r="F679" s="43"/>
      <c r="G679" s="43"/>
      <c r="H679" s="43"/>
      <c r="I679" s="43"/>
    </row>
    <row r="680" spans="1:9" ht="15" hidden="1" x14ac:dyDescent="0.25">
      <c r="A680" s="43"/>
      <c r="B680" s="43"/>
      <c r="C680" s="43"/>
      <c r="D680" s="43"/>
      <c r="E680" s="43"/>
      <c r="F680" s="43"/>
      <c r="G680" s="43"/>
      <c r="H680" s="43"/>
      <c r="I680" s="43"/>
    </row>
    <row r="681" spans="1:9" x14ac:dyDescent="0.25"/>
    <row r="682" spans="1:9" x14ac:dyDescent="0.25"/>
    <row r="683" spans="1:9" x14ac:dyDescent="0.25"/>
    <row r="684" spans="1:9" x14ac:dyDescent="0.25"/>
    <row r="685" spans="1:9" x14ac:dyDescent="0.25"/>
    <row r="686" spans="1:9" x14ac:dyDescent="0.25"/>
  </sheetData>
  <sheetProtection password="EF5B" sheet="1" objects="1" scenarios="1"/>
  <mergeCells count="561">
    <mergeCell ref="A633:I633"/>
    <mergeCell ref="A645:I645"/>
    <mergeCell ref="A655:I655"/>
    <mergeCell ref="A577:A578"/>
    <mergeCell ref="A81:I81"/>
    <mergeCell ref="A625:I625"/>
    <mergeCell ref="A512:I512"/>
    <mergeCell ref="A520:I520"/>
    <mergeCell ref="A568:I569"/>
    <mergeCell ref="A585:I585"/>
    <mergeCell ref="A595:I595"/>
    <mergeCell ref="A397:I397"/>
    <mergeCell ref="A404:I404"/>
    <mergeCell ref="A416:I416"/>
    <mergeCell ref="A428:I428"/>
    <mergeCell ref="A439:I439"/>
    <mergeCell ref="A458:I458"/>
    <mergeCell ref="A495:I495"/>
    <mergeCell ref="B565:I565"/>
    <mergeCell ref="B566:I566"/>
    <mergeCell ref="A579:A580"/>
    <mergeCell ref="B579:I580"/>
    <mergeCell ref="B581:I581"/>
    <mergeCell ref="A583:I584"/>
    <mergeCell ref="A572:I572"/>
    <mergeCell ref="A573:I574"/>
    <mergeCell ref="A575:I575"/>
    <mergeCell ref="B576:I576"/>
    <mergeCell ref="C50:D52"/>
    <mergeCell ref="B577:I578"/>
    <mergeCell ref="A62:I62"/>
    <mergeCell ref="A71:I71"/>
    <mergeCell ref="E53:I54"/>
    <mergeCell ref="C53:D54"/>
    <mergeCell ref="E55:I57"/>
    <mergeCell ref="C55:D57"/>
    <mergeCell ref="E58:I60"/>
    <mergeCell ref="C58:D60"/>
    <mergeCell ref="A85:I85"/>
    <mergeCell ref="A64:I64"/>
    <mergeCell ref="A65:I65"/>
    <mergeCell ref="A68:I68"/>
    <mergeCell ref="A69:I70"/>
    <mergeCell ref="A73:I73"/>
    <mergeCell ref="B74:I74"/>
    <mergeCell ref="B75:C77"/>
    <mergeCell ref="E75:I75"/>
    <mergeCell ref="E76:I76"/>
    <mergeCell ref="E77:I77"/>
    <mergeCell ref="A66:I66"/>
    <mergeCell ref="A79:I79"/>
    <mergeCell ref="B78:I78"/>
    <mergeCell ref="A75:A77"/>
    <mergeCell ref="A82:I82"/>
    <mergeCell ref="A83:I84"/>
    <mergeCell ref="A28:I28"/>
    <mergeCell ref="A32:I32"/>
    <mergeCell ref="A33:I33"/>
    <mergeCell ref="C34:I34"/>
    <mergeCell ref="B35:I35"/>
    <mergeCell ref="B37:I38"/>
    <mergeCell ref="B40:I40"/>
    <mergeCell ref="B36:I36"/>
    <mergeCell ref="A29:I29"/>
    <mergeCell ref="B39:I39"/>
    <mergeCell ref="B48:B60"/>
    <mergeCell ref="B61:I61"/>
    <mergeCell ref="B41:I41"/>
    <mergeCell ref="C42:D44"/>
    <mergeCell ref="B42:B44"/>
    <mergeCell ref="B45:B47"/>
    <mergeCell ref="E42:I44"/>
    <mergeCell ref="E45:I47"/>
    <mergeCell ref="C45:D47"/>
    <mergeCell ref="E48:I52"/>
    <mergeCell ref="C48:D49"/>
    <mergeCell ref="A17:I17"/>
    <mergeCell ref="A18:I18"/>
    <mergeCell ref="A19:B20"/>
    <mergeCell ref="D19:I19"/>
    <mergeCell ref="D20:I20"/>
    <mergeCell ref="A23:I23"/>
    <mergeCell ref="A24:I24"/>
    <mergeCell ref="A27:I27"/>
    <mergeCell ref="A21:I21"/>
    <mergeCell ref="A25:I25"/>
    <mergeCell ref="A567:I567"/>
    <mergeCell ref="A570:I570"/>
    <mergeCell ref="B571:I571"/>
    <mergeCell ref="B559:I559"/>
    <mergeCell ref="B551:I551"/>
    <mergeCell ref="B552:I552"/>
    <mergeCell ref="B553:I553"/>
    <mergeCell ref="B554:I554"/>
    <mergeCell ref="B555:I555"/>
    <mergeCell ref="A562:I562"/>
    <mergeCell ref="B563:I563"/>
    <mergeCell ref="B564:I564"/>
    <mergeCell ref="A561:I561"/>
    <mergeCell ref="A556:A557"/>
    <mergeCell ref="B556:I557"/>
    <mergeCell ref="A546:I546"/>
    <mergeCell ref="A547:I547"/>
    <mergeCell ref="B548:I548"/>
    <mergeCell ref="B549:I549"/>
    <mergeCell ref="B550:I550"/>
    <mergeCell ref="B558:I558"/>
    <mergeCell ref="B543:I543"/>
    <mergeCell ref="A522:I522"/>
    <mergeCell ref="A523:I523"/>
    <mergeCell ref="A524:I526"/>
    <mergeCell ref="A527:I529"/>
    <mergeCell ref="A530:I530"/>
    <mergeCell ref="A531:I532"/>
    <mergeCell ref="A533:I535"/>
    <mergeCell ref="A536:I537"/>
    <mergeCell ref="A538:I540"/>
    <mergeCell ref="B541:I541"/>
    <mergeCell ref="B542:I542"/>
    <mergeCell ref="A443:A456"/>
    <mergeCell ref="B443:B444"/>
    <mergeCell ref="C443:E444"/>
    <mergeCell ref="G443:I443"/>
    <mergeCell ref="G444:I444"/>
    <mergeCell ref="C445:E445"/>
    <mergeCell ref="F445:I445"/>
    <mergeCell ref="C446:E446"/>
    <mergeCell ref="F446:I446"/>
    <mergeCell ref="C447:I447"/>
    <mergeCell ref="B448:B453"/>
    <mergeCell ref="C448:I448"/>
    <mergeCell ref="C449:C451"/>
    <mergeCell ref="D449:I449"/>
    <mergeCell ref="B456:I456"/>
    <mergeCell ref="A457:I457"/>
    <mergeCell ref="A107:C107"/>
    <mergeCell ref="D107:F107"/>
    <mergeCell ref="G107:I107"/>
    <mergeCell ref="A108:C108"/>
    <mergeCell ref="D108:F108"/>
    <mergeCell ref="G108:I108"/>
    <mergeCell ref="A109:C110"/>
    <mergeCell ref="D109:F110"/>
    <mergeCell ref="G109:I110"/>
    <mergeCell ref="A111:C113"/>
    <mergeCell ref="D111:F113"/>
    <mergeCell ref="G111:I111"/>
    <mergeCell ref="G112:H112"/>
    <mergeCell ref="D450:I450"/>
    <mergeCell ref="D451:I451"/>
    <mergeCell ref="C452:I452"/>
    <mergeCell ref="D453:I453"/>
    <mergeCell ref="B454:B455"/>
    <mergeCell ref="C454:E455"/>
    <mergeCell ref="F454:I455"/>
    <mergeCell ref="A441:I441"/>
    <mergeCell ref="A442:I442"/>
    <mergeCell ref="A128:I128"/>
    <mergeCell ref="B116:I116"/>
    <mergeCell ref="A117:A119"/>
    <mergeCell ref="B117:I119"/>
    <mergeCell ref="A120:A121"/>
    <mergeCell ref="B120:I121"/>
    <mergeCell ref="A132:I132"/>
    <mergeCell ref="B134:I134"/>
    <mergeCell ref="A114:C114"/>
    <mergeCell ref="D114:F114"/>
    <mergeCell ref="G114:I114"/>
    <mergeCell ref="B125:I126"/>
    <mergeCell ref="A125:A126"/>
    <mergeCell ref="A127:I127"/>
    <mergeCell ref="A115:I115"/>
    <mergeCell ref="B122:I124"/>
    <mergeCell ref="A122:A124"/>
    <mergeCell ref="A129:I129"/>
    <mergeCell ref="A301:I301"/>
    <mergeCell ref="A302:A312"/>
    <mergeCell ref="B302:I302"/>
    <mergeCell ref="C303:G303"/>
    <mergeCell ref="H303:I303"/>
    <mergeCell ref="C304:G304"/>
    <mergeCell ref="H304:I304"/>
    <mergeCell ref="C305:G305"/>
    <mergeCell ref="H305:I305"/>
    <mergeCell ref="B306:I306"/>
    <mergeCell ref="B307:I307"/>
    <mergeCell ref="C308:I308"/>
    <mergeCell ref="C309:I309"/>
    <mergeCell ref="C310:I310"/>
    <mergeCell ref="B311:I311"/>
    <mergeCell ref="B312:I312"/>
    <mergeCell ref="A313:I313"/>
    <mergeCell ref="A314:I314"/>
    <mergeCell ref="A321:I321"/>
    <mergeCell ref="A330:I330"/>
    <mergeCell ref="A333:A340"/>
    <mergeCell ref="B333:I333"/>
    <mergeCell ref="C334:I334"/>
    <mergeCell ref="C335:I335"/>
    <mergeCell ref="C336:I336"/>
    <mergeCell ref="C337:I337"/>
    <mergeCell ref="C338:I338"/>
    <mergeCell ref="C339:I339"/>
    <mergeCell ref="A331:I331"/>
    <mergeCell ref="A318:A319"/>
    <mergeCell ref="B318:I319"/>
    <mergeCell ref="A320:I320"/>
    <mergeCell ref="A323:A329"/>
    <mergeCell ref="B323:I323"/>
    <mergeCell ref="C324:I324"/>
    <mergeCell ref="C325:I325"/>
    <mergeCell ref="C326:I326"/>
    <mergeCell ref="B327:B328"/>
    <mergeCell ref="C327:I328"/>
    <mergeCell ref="A341:I341"/>
    <mergeCell ref="A344:A348"/>
    <mergeCell ref="B344:I344"/>
    <mergeCell ref="C345:I345"/>
    <mergeCell ref="C346:G346"/>
    <mergeCell ref="H346:I346"/>
    <mergeCell ref="C347:G347"/>
    <mergeCell ref="H347:I347"/>
    <mergeCell ref="C348:G348"/>
    <mergeCell ref="H348:I348"/>
    <mergeCell ref="A342:I342"/>
    <mergeCell ref="A350:I350"/>
    <mergeCell ref="A353:A363"/>
    <mergeCell ref="B353:I353"/>
    <mergeCell ref="C354:G354"/>
    <mergeCell ref="H354:I354"/>
    <mergeCell ref="C355:G355"/>
    <mergeCell ref="H355:I355"/>
    <mergeCell ref="C356:G356"/>
    <mergeCell ref="H356:I356"/>
    <mergeCell ref="C357:G357"/>
    <mergeCell ref="H357:I357"/>
    <mergeCell ref="C358:I358"/>
    <mergeCell ref="C359:I359"/>
    <mergeCell ref="C360:F360"/>
    <mergeCell ref="B361:I362"/>
    <mergeCell ref="A351:I351"/>
    <mergeCell ref="C374:G374"/>
    <mergeCell ref="H374:I374"/>
    <mergeCell ref="C375:I375"/>
    <mergeCell ref="C376:I376"/>
    <mergeCell ref="B377:I377"/>
    <mergeCell ref="B363:I363"/>
    <mergeCell ref="A364:I364"/>
    <mergeCell ref="A367:A377"/>
    <mergeCell ref="B367:I367"/>
    <mergeCell ref="B368:I368"/>
    <mergeCell ref="C369:G369"/>
    <mergeCell ref="H369:I369"/>
    <mergeCell ref="C370:G370"/>
    <mergeCell ref="H370:I370"/>
    <mergeCell ref="C371:G371"/>
    <mergeCell ref="H371:I371"/>
    <mergeCell ref="C372:G372"/>
    <mergeCell ref="H372:I372"/>
    <mergeCell ref="C373:G373"/>
    <mergeCell ref="H373:I373"/>
    <mergeCell ref="A365:I365"/>
    <mergeCell ref="A378:I378"/>
    <mergeCell ref="A381:A386"/>
    <mergeCell ref="B381:I381"/>
    <mergeCell ref="C382:G382"/>
    <mergeCell ref="H382:I382"/>
    <mergeCell ref="C383:G383"/>
    <mergeCell ref="H383:I383"/>
    <mergeCell ref="C384:G384"/>
    <mergeCell ref="H384:I384"/>
    <mergeCell ref="C385:I385"/>
    <mergeCell ref="B386:I386"/>
    <mergeCell ref="A379:I379"/>
    <mergeCell ref="H465:I465"/>
    <mergeCell ref="D466:G466"/>
    <mergeCell ref="H466:I466"/>
    <mergeCell ref="B467:I467"/>
    <mergeCell ref="B468:I469"/>
    <mergeCell ref="B413:I413"/>
    <mergeCell ref="B414:I414"/>
    <mergeCell ref="A415:I415"/>
    <mergeCell ref="B460:I460"/>
    <mergeCell ref="B461:C461"/>
    <mergeCell ref="D461:I461"/>
    <mergeCell ref="B462:C463"/>
    <mergeCell ref="D462:G462"/>
    <mergeCell ref="H462:I462"/>
    <mergeCell ref="D463:G463"/>
    <mergeCell ref="H463:I463"/>
    <mergeCell ref="B464:I464"/>
    <mergeCell ref="B465:C466"/>
    <mergeCell ref="D465:G465"/>
    <mergeCell ref="A418:I418"/>
    <mergeCell ref="A419:A426"/>
    <mergeCell ref="B419:I419"/>
    <mergeCell ref="A438:I438"/>
    <mergeCell ref="A437:I437"/>
    <mergeCell ref="B470:I470"/>
    <mergeCell ref="A482:A493"/>
    <mergeCell ref="B482:I482"/>
    <mergeCell ref="B483:I484"/>
    <mergeCell ref="B485:E485"/>
    <mergeCell ref="F485:I485"/>
    <mergeCell ref="C486:E486"/>
    <mergeCell ref="F486:G486"/>
    <mergeCell ref="H486:I486"/>
    <mergeCell ref="C487:E487"/>
    <mergeCell ref="F487:G488"/>
    <mergeCell ref="H487:I487"/>
    <mergeCell ref="C488:E488"/>
    <mergeCell ref="H488:I488"/>
    <mergeCell ref="B478:I478"/>
    <mergeCell ref="A479:I479"/>
    <mergeCell ref="A480:I480"/>
    <mergeCell ref="B473:I477"/>
    <mergeCell ref="B471:I471"/>
    <mergeCell ref="B472:I472"/>
    <mergeCell ref="H503:I504"/>
    <mergeCell ref="B491:I491"/>
    <mergeCell ref="B492:I492"/>
    <mergeCell ref="B493:I493"/>
    <mergeCell ref="A494:I494"/>
    <mergeCell ref="C489:E489"/>
    <mergeCell ref="F489:G490"/>
    <mergeCell ref="H489:I489"/>
    <mergeCell ref="C490:E490"/>
    <mergeCell ref="H490:I490"/>
    <mergeCell ref="B507:I508"/>
    <mergeCell ref="B509:I509"/>
    <mergeCell ref="B510:I510"/>
    <mergeCell ref="A511:I511"/>
    <mergeCell ref="C504:E504"/>
    <mergeCell ref="C505:E505"/>
    <mergeCell ref="F505:G506"/>
    <mergeCell ref="H505:I506"/>
    <mergeCell ref="C506:E506"/>
    <mergeCell ref="A497:A510"/>
    <mergeCell ref="B497:I497"/>
    <mergeCell ref="B498:C498"/>
    <mergeCell ref="D498:I498"/>
    <mergeCell ref="B499:E499"/>
    <mergeCell ref="F499:I499"/>
    <mergeCell ref="C500:E500"/>
    <mergeCell ref="F500:G500"/>
    <mergeCell ref="H500:I500"/>
    <mergeCell ref="C501:E501"/>
    <mergeCell ref="F501:G502"/>
    <mergeCell ref="H501:I502"/>
    <mergeCell ref="C502:E502"/>
    <mergeCell ref="C503:E503"/>
    <mergeCell ref="F503:G504"/>
    <mergeCell ref="C600:E600"/>
    <mergeCell ref="F600:G602"/>
    <mergeCell ref="H600:I600"/>
    <mergeCell ref="C601:E601"/>
    <mergeCell ref="H601:I602"/>
    <mergeCell ref="C602:E602"/>
    <mergeCell ref="C603:E603"/>
    <mergeCell ref="A514:A518"/>
    <mergeCell ref="B514:I514"/>
    <mergeCell ref="C515:I515"/>
    <mergeCell ref="C516:I516"/>
    <mergeCell ref="C517:I517"/>
    <mergeCell ref="B518:I518"/>
    <mergeCell ref="A594:I594"/>
    <mergeCell ref="A587:I587"/>
    <mergeCell ref="A588:A593"/>
    <mergeCell ref="C588:I588"/>
    <mergeCell ref="C589:I589"/>
    <mergeCell ref="B590:B593"/>
    <mergeCell ref="C590:I590"/>
    <mergeCell ref="D591:I591"/>
    <mergeCell ref="D592:I592"/>
    <mergeCell ref="D593:I593"/>
    <mergeCell ref="B544:I544"/>
    <mergeCell ref="A611:I611"/>
    <mergeCell ref="B606:I606"/>
    <mergeCell ref="B607:I607"/>
    <mergeCell ref="A608:I608"/>
    <mergeCell ref="A315:I315"/>
    <mergeCell ref="A317:I317"/>
    <mergeCell ref="F603:G605"/>
    <mergeCell ref="H603:I603"/>
    <mergeCell ref="C604:E604"/>
    <mergeCell ref="H604:I605"/>
    <mergeCell ref="C605:E605"/>
    <mergeCell ref="A519:I519"/>
    <mergeCell ref="A597:A607"/>
    <mergeCell ref="B597:I597"/>
    <mergeCell ref="B598:E598"/>
    <mergeCell ref="F598:I598"/>
    <mergeCell ref="C599:E599"/>
    <mergeCell ref="F599:G599"/>
    <mergeCell ref="H599:I599"/>
    <mergeCell ref="B430:I430"/>
    <mergeCell ref="B431:I433"/>
    <mergeCell ref="B434:I436"/>
    <mergeCell ref="C407:G407"/>
    <mergeCell ref="C409:G409"/>
    <mergeCell ref="B618:I618"/>
    <mergeCell ref="C619:I619"/>
    <mergeCell ref="B620:B622"/>
    <mergeCell ref="C620:I620"/>
    <mergeCell ref="D621:I621"/>
    <mergeCell ref="D622:I622"/>
    <mergeCell ref="C623:I623"/>
    <mergeCell ref="B612:I612"/>
    <mergeCell ref="A613:A617"/>
    <mergeCell ref="B613:I614"/>
    <mergeCell ref="C615:I615"/>
    <mergeCell ref="C616:E616"/>
    <mergeCell ref="C617:I617"/>
    <mergeCell ref="A642:A643"/>
    <mergeCell ref="B642:I643"/>
    <mergeCell ref="A644:I644"/>
    <mergeCell ref="A647:I647"/>
    <mergeCell ref="A638:I638"/>
    <mergeCell ref="A639:I639"/>
    <mergeCell ref="A640:A641"/>
    <mergeCell ref="B640:I641"/>
    <mergeCell ref="A652:A653"/>
    <mergeCell ref="B652:C652"/>
    <mergeCell ref="D652:I652"/>
    <mergeCell ref="B653:I653"/>
    <mergeCell ref="A654:I654"/>
    <mergeCell ref="A648:A651"/>
    <mergeCell ref="B648:C648"/>
    <mergeCell ref="D648:I648"/>
    <mergeCell ref="B649:C649"/>
    <mergeCell ref="D649:I649"/>
    <mergeCell ref="B650:C650"/>
    <mergeCell ref="D650:I650"/>
    <mergeCell ref="B651:I651"/>
    <mergeCell ref="A388:I388"/>
    <mergeCell ref="H409:I409"/>
    <mergeCell ref="B410:B412"/>
    <mergeCell ref="C410:I410"/>
    <mergeCell ref="C411:D411"/>
    <mergeCell ref="E411:I411"/>
    <mergeCell ref="C412:D412"/>
    <mergeCell ref="E412:I412"/>
    <mergeCell ref="F656:H656"/>
    <mergeCell ref="A632:I632"/>
    <mergeCell ref="A635:I635"/>
    <mergeCell ref="A636:I636"/>
    <mergeCell ref="A637:I637"/>
    <mergeCell ref="A624:I624"/>
    <mergeCell ref="A627:A631"/>
    <mergeCell ref="B627:I627"/>
    <mergeCell ref="D628:I628"/>
    <mergeCell ref="B629:B631"/>
    <mergeCell ref="D629:I629"/>
    <mergeCell ref="D630:I630"/>
    <mergeCell ref="D631:I631"/>
    <mergeCell ref="A618:A623"/>
    <mergeCell ref="A427:I427"/>
    <mergeCell ref="A430:A436"/>
    <mergeCell ref="C392:G392"/>
    <mergeCell ref="H392:I392"/>
    <mergeCell ref="H407:I407"/>
    <mergeCell ref="C408:G408"/>
    <mergeCell ref="H408:I408"/>
    <mergeCell ref="C393:G393"/>
    <mergeCell ref="H393:I393"/>
    <mergeCell ref="C394:I394"/>
    <mergeCell ref="B395:I395"/>
    <mergeCell ref="B424:I426"/>
    <mergeCell ref="A406:A414"/>
    <mergeCell ref="B406:I406"/>
    <mergeCell ref="B186:I186"/>
    <mergeCell ref="B187:I187"/>
    <mergeCell ref="B188:I188"/>
    <mergeCell ref="B189:I189"/>
    <mergeCell ref="A190:I190"/>
    <mergeCell ref="C173:C176"/>
    <mergeCell ref="D173:I176"/>
    <mergeCell ref="C177:C180"/>
    <mergeCell ref="A403:I403"/>
    <mergeCell ref="A396:I396"/>
    <mergeCell ref="A399:A402"/>
    <mergeCell ref="B399:I399"/>
    <mergeCell ref="C400:I400"/>
    <mergeCell ref="C401:I401"/>
    <mergeCell ref="B402:I402"/>
    <mergeCell ref="D177:I180"/>
    <mergeCell ref="A387:I387"/>
    <mergeCell ref="A390:A395"/>
    <mergeCell ref="B390:I390"/>
    <mergeCell ref="C391:G391"/>
    <mergeCell ref="H391:I391"/>
    <mergeCell ref="A160:A161"/>
    <mergeCell ref="D161:G161"/>
    <mergeCell ref="A162:I162"/>
    <mergeCell ref="A164:I164"/>
    <mergeCell ref="A165:B166"/>
    <mergeCell ref="C165:I166"/>
    <mergeCell ref="A173:B180"/>
    <mergeCell ref="D167:I169"/>
    <mergeCell ref="G145:I145"/>
    <mergeCell ref="D146:F146"/>
    <mergeCell ref="G146:I146"/>
    <mergeCell ref="A144:A146"/>
    <mergeCell ref="A147:I147"/>
    <mergeCell ref="A150:I150"/>
    <mergeCell ref="B151:I151"/>
    <mergeCell ref="A156:I156"/>
    <mergeCell ref="B145:C146"/>
    <mergeCell ref="D145:F145"/>
    <mergeCell ref="C167:C169"/>
    <mergeCell ref="A167:B172"/>
    <mergeCell ref="D170:I172"/>
    <mergeCell ref="C170:C172"/>
    <mergeCell ref="A1:I2"/>
    <mergeCell ref="A15:I15"/>
    <mergeCell ref="A139:I139"/>
    <mergeCell ref="A136:A138"/>
    <mergeCell ref="B137:C138"/>
    <mergeCell ref="D137:F137"/>
    <mergeCell ref="D138:F138"/>
    <mergeCell ref="G137:I137"/>
    <mergeCell ref="G138:I138"/>
    <mergeCell ref="A6:I6"/>
    <mergeCell ref="B7:I7"/>
    <mergeCell ref="C8:I8"/>
    <mergeCell ref="C9:I9"/>
    <mergeCell ref="C10:I10"/>
    <mergeCell ref="B11:C11"/>
    <mergeCell ref="D11:I11"/>
    <mergeCell ref="B12:I13"/>
    <mergeCell ref="B14:I14"/>
    <mergeCell ref="A106:I106"/>
    <mergeCell ref="A133:I133"/>
    <mergeCell ref="B135:I135"/>
    <mergeCell ref="B136:I136"/>
    <mergeCell ref="G113:H113"/>
    <mergeCell ref="G4:H4"/>
    <mergeCell ref="A4:E4"/>
    <mergeCell ref="A5:I5"/>
    <mergeCell ref="A3:I3"/>
    <mergeCell ref="K4:L4"/>
    <mergeCell ref="A182:I182"/>
    <mergeCell ref="A183:I184"/>
    <mergeCell ref="B185:I185"/>
    <mergeCell ref="A609:I609"/>
    <mergeCell ref="A142:I142"/>
    <mergeCell ref="B143:E143"/>
    <mergeCell ref="F143:I143"/>
    <mergeCell ref="B144:I144"/>
    <mergeCell ref="B420:I421"/>
    <mergeCell ref="B422:I423"/>
    <mergeCell ref="B152:I154"/>
    <mergeCell ref="A152:A154"/>
    <mergeCell ref="A155:I155"/>
    <mergeCell ref="A140:I140"/>
    <mergeCell ref="A148:I148"/>
    <mergeCell ref="A158:I158"/>
    <mergeCell ref="B160:B161"/>
    <mergeCell ref="H160:I161"/>
    <mergeCell ref="D160:G160"/>
    <mergeCell ref="B159:I159"/>
  </mergeCells>
  <dataValidations count="2">
    <dataValidation type="custom" showInputMessage="1" showErrorMessage="1" sqref="A460">
      <formula1>"80D"</formula1>
    </dataValidation>
    <dataValidation type="date" operator="greaterThanOrEqual" allowBlank="1" showInputMessage="1" showErrorMessage="1" sqref="G4:H4">
      <formula1>I4</formula1>
    </dataValidation>
  </dataValidations>
  <hyperlinks>
    <hyperlink ref="A15:I15" location="Computation!J20" display="Click here to Go To Back to Income from Salary"/>
    <hyperlink ref="A438:I438" location="Computation!J15" display="Click here to Go To Back to Income from Salary"/>
    <hyperlink ref="A129:I129" location="Computation!J36" display="Click here to Go To Back to Income from House Property"/>
    <hyperlink ref="A140:I140" location="PGBP!J9" display="Click here to Go To Back to Income from PGBP"/>
    <hyperlink ref="A148:I148" location="PGBP!J9" display="Click here to Go To Back to Income from PGBP"/>
    <hyperlink ref="A156:I156" location="PGBP!J23" display="Click here to Go To Back to Income from PGBP"/>
    <hyperlink ref="A162:I162" location="Computation!J48" display="Click here to Go To Back to Income from Other Sources"/>
    <hyperlink ref="A315:I315" location="Computation!J65" display="Click here to Go To Back to Deductions"/>
    <hyperlink ref="A480:I480" location="Computation!J82" display="Click here to Go To Back to Deductions"/>
    <hyperlink ref="A625:I625" location="Computation!J97" display="Click here to Go To Back to Total Income"/>
    <hyperlink ref="A3:I3" location="Computation!J11" display="Click here to Go To Back to Computation"/>
    <hyperlink ref="A21:I21" location="Computation!J20" display="Click here to Go To Back to Income from Salary"/>
    <hyperlink ref="A25:I25" location="Computation!J20" display="Click here to Go To Back to Income from Salary"/>
    <hyperlink ref="A29:I29" location="Computation!J20" display="Click here to Go To Back to Income from Salary"/>
    <hyperlink ref="A62:I62" location="Computation!J20" display="Click here to Go To Back to Income from Salary"/>
    <hyperlink ref="A66:I66" location="Computation!J20" display="Click here to Go To Back to Income from Salary"/>
    <hyperlink ref="A71:I71" location="Computation!J20" display="Click here to Go To Back to Income from Salary"/>
    <hyperlink ref="A79:I79" location="Computation!J20" display="Click here to Go To Back to Income from Salary"/>
    <hyperlink ref="A85:I85" location="Computation!J20" display="Click here to Go To Back to Income from Salary"/>
    <hyperlink ref="A190:I190" location="Computation!J48" display="Click here to Go To Back to Income from Other Sources"/>
    <hyperlink ref="A321:I321" location="Computation!J65" display="Click here to Go To Back to Deductions"/>
    <hyperlink ref="A331:I331" location="Computation!J65" display="Click here to Go To Back to Deductions"/>
    <hyperlink ref="A342:I342" location="Computation!J65" display="Click here to Go To Back to Deductions"/>
    <hyperlink ref="A351:I351" location="Computation!J65" display="Click here to Go To Back to Deductions"/>
    <hyperlink ref="A365:I365" location="Computation!J65" display="Click here to Go To Back to Deductions"/>
    <hyperlink ref="A379:I379" location="Computation!J65" display="Click here to Go To Back to Deductions"/>
    <hyperlink ref="A388:I388" location="Computation!J65" display="Click here to Go To Back to Deductions"/>
    <hyperlink ref="A397:I397" location="Computation!J65" display="Click here to Go To Back to Deductions"/>
    <hyperlink ref="A404:I404" location="Computation!J65" display="Click here to Go To Back to Deductions"/>
    <hyperlink ref="A416:I416" location="Computation!J65" display="Click here to Go To Back to Deductions"/>
    <hyperlink ref="A428:I428" location="Computation!J65" display="Click here to Go To Back to Deductions"/>
    <hyperlink ref="A439:I439" location="Computation!J65" display="Click here to Go To Back to Deductions"/>
    <hyperlink ref="A458:I458" location="Computation!J65" display="Click here to Go To Back to Deductions"/>
    <hyperlink ref="A495:I495" location="Computation!J82" display="Click here to Go To Back to Deductions"/>
    <hyperlink ref="A512:I512" location="Computation!J82" display="Click here to Go To Back to Deductions"/>
    <hyperlink ref="A520:I520" location="Computation!J82" display="Click here to Go To Back to Deductions"/>
    <hyperlink ref="A585:I585" location="Computation!J82" display="Click here to Go To Back to Deductions"/>
    <hyperlink ref="A595:I595" location="Computation!J82" display="Click here to Go To Back to Deductions"/>
    <hyperlink ref="A609:I609" location="Computation!J82" display="Click here to Go To Back to Deductions"/>
    <hyperlink ref="A633:I633" location="Computation!J97" display="Click here to Go To Back to Total Income"/>
    <hyperlink ref="A645:I645" location="Computation!J97" display="Click here to Go To Back to Total Income"/>
    <hyperlink ref="A655:I655" location="Computation!J97" display="Click here to Go To Back to Total Income"/>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Q406"/>
  <sheetViews>
    <sheetView topLeftCell="A87" zoomScaleNormal="100" workbookViewId="0">
      <selection activeCell="A95" sqref="A95:G95"/>
    </sheetView>
  </sheetViews>
  <sheetFormatPr defaultColWidth="0" defaultRowHeight="15" zeroHeight="1" x14ac:dyDescent="0.25"/>
  <cols>
    <col min="1" max="1" width="5.7109375" style="2" customWidth="1"/>
    <col min="2" max="2" width="13.85546875" style="2" customWidth="1"/>
    <col min="3" max="3" width="10.7109375" style="2" customWidth="1"/>
    <col min="4" max="6" width="11.7109375" style="2" customWidth="1"/>
    <col min="7" max="7" width="11.7109375" style="360" customWidth="1"/>
    <col min="8" max="8" width="11.7109375" style="2" customWidth="1"/>
    <col min="9" max="9" width="11.7109375" style="337" customWidth="1"/>
    <col min="10" max="10" width="3.7109375" style="2" customWidth="1"/>
    <col min="11" max="16" width="9.140625" style="2" hidden="1" customWidth="1"/>
    <col min="17" max="17" width="3.7109375" style="2" hidden="1" customWidth="1"/>
    <col min="18" max="16384" width="9.140625" style="2" hidden="1"/>
  </cols>
  <sheetData>
    <row r="1" spans="1:17" s="333" customFormat="1" ht="24.95" customHeight="1" thickBot="1" x14ac:dyDescent="0.3">
      <c r="A1" s="1630" t="s">
        <v>0</v>
      </c>
      <c r="B1" s="1631"/>
      <c r="C1" s="1631"/>
      <c r="D1" s="1631"/>
      <c r="E1" s="1631"/>
      <c r="F1" s="1631"/>
      <c r="G1" s="1631"/>
      <c r="H1" s="1631"/>
      <c r="I1" s="1632"/>
      <c r="K1" s="8"/>
      <c r="L1" s="8"/>
      <c r="M1" s="8"/>
      <c r="N1" s="8"/>
      <c r="O1" s="8"/>
      <c r="P1" s="8"/>
    </row>
    <row r="2" spans="1:17" s="333" customFormat="1" ht="21.95" customHeight="1" thickBot="1" x14ac:dyDescent="0.3">
      <c r="A2" s="361"/>
      <c r="B2" s="362"/>
      <c r="C2" s="1477" t="s">
        <v>3</v>
      </c>
      <c r="D2" s="1478"/>
      <c r="E2" s="1479" t="str">
        <f>Computation!B9</f>
        <v>Rohit Goyal</v>
      </c>
      <c r="F2" s="1480"/>
      <c r="G2" s="1480"/>
      <c r="H2" s="1480"/>
      <c r="I2" s="1481"/>
      <c r="K2" s="8"/>
      <c r="L2" s="8"/>
      <c r="M2" s="8"/>
      <c r="N2" s="8"/>
      <c r="O2" s="8"/>
      <c r="P2" s="8"/>
    </row>
    <row r="3" spans="1:17" s="333" customFormat="1" ht="21.95" customHeight="1" x14ac:dyDescent="0.25">
      <c r="A3" s="363"/>
      <c r="B3" s="364"/>
      <c r="C3" s="1633" t="s">
        <v>6</v>
      </c>
      <c r="D3" s="1634"/>
      <c r="E3" s="1471" t="str">
        <f>Computation!B10</f>
        <v>Moga, Punjab</v>
      </c>
      <c r="F3" s="1472"/>
      <c r="G3" s="1472"/>
      <c r="H3" s="1472"/>
      <c r="I3" s="1473"/>
      <c r="K3" s="8"/>
      <c r="L3" s="8"/>
      <c r="M3" s="8"/>
      <c r="N3" s="8"/>
      <c r="O3" s="8"/>
      <c r="P3" s="8"/>
    </row>
    <row r="4" spans="1:17" s="333" customFormat="1" ht="20.100000000000001" customHeight="1" thickBot="1" x14ac:dyDescent="0.3">
      <c r="A4" s="363"/>
      <c r="B4" s="364"/>
      <c r="C4" s="1635"/>
      <c r="D4" s="1636"/>
      <c r="E4" s="1474"/>
      <c r="F4" s="1475"/>
      <c r="G4" s="1475"/>
      <c r="H4" s="1475"/>
      <c r="I4" s="1476"/>
      <c r="K4" s="8"/>
      <c r="L4" s="8"/>
      <c r="M4" s="8"/>
      <c r="N4" s="8"/>
      <c r="O4" s="8"/>
      <c r="P4" s="8"/>
    </row>
    <row r="5" spans="1:17" s="333" customFormat="1" ht="20.100000000000001" customHeight="1" thickBot="1" x14ac:dyDescent="0.3">
      <c r="A5" s="363"/>
      <c r="B5" s="364"/>
      <c r="C5" s="1477" t="s">
        <v>7</v>
      </c>
      <c r="D5" s="1478"/>
      <c r="E5" s="1479" t="str">
        <f>Computation!H9</f>
        <v>ABCDE1234F</v>
      </c>
      <c r="F5" s="1480"/>
      <c r="G5" s="1481"/>
      <c r="H5" s="365" t="s">
        <v>5</v>
      </c>
      <c r="I5" s="366">
        <f>Calculations!G2</f>
        <v>28</v>
      </c>
      <c r="K5" s="8"/>
      <c r="L5" s="8"/>
      <c r="M5" s="8"/>
      <c r="N5" s="8"/>
      <c r="O5" s="8"/>
      <c r="P5" s="8"/>
    </row>
    <row r="6" spans="1:17" s="333" customFormat="1" ht="20.100000000000001" customHeight="1" thickBot="1" x14ac:dyDescent="0.3">
      <c r="A6" s="367"/>
      <c r="B6" s="368"/>
      <c r="C6" s="1477" t="s">
        <v>518</v>
      </c>
      <c r="D6" s="1478"/>
      <c r="E6" s="1482">
        <f>Calculations!C2</f>
        <v>32129</v>
      </c>
      <c r="F6" s="1483"/>
      <c r="G6" s="369" t="s">
        <v>9</v>
      </c>
      <c r="H6" s="1484">
        <f>Calculations!G3</f>
        <v>42431</v>
      </c>
      <c r="I6" s="1485"/>
      <c r="K6" s="8"/>
      <c r="L6" s="8"/>
      <c r="M6" s="8"/>
      <c r="N6" s="8"/>
      <c r="O6" s="8"/>
      <c r="P6" s="8"/>
    </row>
    <row r="7" spans="1:17" ht="5.0999999999999996" customHeight="1" thickBot="1" x14ac:dyDescent="0.3">
      <c r="A7" s="1624"/>
      <c r="B7" s="1625"/>
      <c r="C7" s="1625"/>
      <c r="D7" s="1625"/>
      <c r="E7" s="1625"/>
      <c r="F7" s="1625"/>
      <c r="G7" s="1625"/>
      <c r="H7" s="1625"/>
      <c r="I7" s="1626"/>
      <c r="J7" s="216"/>
      <c r="K7" s="7"/>
      <c r="L7" s="7"/>
      <c r="M7" s="7"/>
      <c r="N7" s="7"/>
      <c r="Q7" s="216"/>
    </row>
    <row r="8" spans="1:17" s="210" customFormat="1" ht="20.100000000000001" customHeight="1" thickBot="1" x14ac:dyDescent="0.35">
      <c r="A8" s="1627" t="s">
        <v>323</v>
      </c>
      <c r="B8" s="1628"/>
      <c r="C8" s="1628"/>
      <c r="D8" s="1628"/>
      <c r="E8" s="1628"/>
      <c r="F8" s="1628"/>
      <c r="G8" s="1628"/>
      <c r="H8" s="1628"/>
      <c r="I8" s="1629"/>
      <c r="J8" s="214"/>
      <c r="K8" s="8"/>
      <c r="L8" s="8"/>
      <c r="M8" s="8"/>
      <c r="N8" s="8"/>
      <c r="O8" s="215"/>
      <c r="P8" s="214"/>
      <c r="Q8" s="214"/>
    </row>
    <row r="9" spans="1:17" s="210" customFormat="1" ht="5.0999999999999996" customHeight="1" thickBot="1" x14ac:dyDescent="0.35">
      <c r="A9" s="1618"/>
      <c r="B9" s="1619"/>
      <c r="C9" s="1619"/>
      <c r="D9" s="1619"/>
      <c r="E9" s="1619"/>
      <c r="F9" s="1619"/>
      <c r="G9" s="1619"/>
      <c r="H9" s="1619"/>
      <c r="I9" s="1620"/>
      <c r="J9" s="214"/>
      <c r="K9" s="8"/>
      <c r="L9" s="8"/>
      <c r="M9" s="8"/>
      <c r="N9" s="8"/>
      <c r="O9" s="215"/>
      <c r="P9" s="214"/>
      <c r="Q9" s="214"/>
    </row>
    <row r="10" spans="1:17" s="7" customFormat="1" ht="18" customHeight="1" thickBot="1" x14ac:dyDescent="0.3">
      <c r="A10" s="1574" t="s">
        <v>319</v>
      </c>
      <c r="B10" s="1575"/>
      <c r="C10" s="1575"/>
      <c r="D10" s="1575"/>
      <c r="E10" s="1575"/>
      <c r="F10" s="1575"/>
      <c r="G10" s="1575"/>
      <c r="H10" s="1575"/>
      <c r="I10" s="1576"/>
      <c r="J10" s="8"/>
      <c r="K10" s="8"/>
      <c r="L10" s="8"/>
      <c r="M10" s="8"/>
      <c r="N10" s="8"/>
      <c r="O10" s="8"/>
      <c r="P10" s="8"/>
      <c r="Q10" s="8"/>
    </row>
    <row r="11" spans="1:17" s="7" customFormat="1" ht="15.95" customHeight="1" x14ac:dyDescent="0.25">
      <c r="A11" s="340"/>
      <c r="B11" s="1621" t="s">
        <v>304</v>
      </c>
      <c r="C11" s="1622"/>
      <c r="D11" s="1622"/>
      <c r="E11" s="1622"/>
      <c r="F11" s="1623"/>
      <c r="G11" s="355"/>
      <c r="H11" s="350"/>
      <c r="I11" s="347">
        <f>Computation!I16</f>
        <v>1000000</v>
      </c>
      <c r="J11" s="8"/>
      <c r="K11" s="8"/>
      <c r="L11" s="8"/>
      <c r="M11" s="8"/>
      <c r="N11" s="8"/>
      <c r="O11" s="8"/>
      <c r="P11" s="8"/>
      <c r="Q11" s="8"/>
    </row>
    <row r="12" spans="1:17" s="7" customFormat="1" ht="15.95" customHeight="1" x14ac:dyDescent="0.25">
      <c r="A12" s="341"/>
      <c r="B12" s="1613" t="s">
        <v>310</v>
      </c>
      <c r="C12" s="603"/>
      <c r="D12" s="603"/>
      <c r="E12" s="603"/>
      <c r="F12" s="1614"/>
      <c r="G12" s="338"/>
      <c r="H12" s="326"/>
      <c r="I12" s="440">
        <f>Computation!I20</f>
        <v>100000</v>
      </c>
      <c r="J12" s="8"/>
      <c r="K12" s="8"/>
      <c r="L12" s="8"/>
      <c r="M12" s="8"/>
      <c r="N12" s="8"/>
      <c r="O12" s="8"/>
      <c r="P12" s="8"/>
      <c r="Q12" s="8"/>
    </row>
    <row r="13" spans="1:17" s="7" customFormat="1" ht="15" customHeight="1" x14ac:dyDescent="0.25">
      <c r="A13" s="1493" t="s">
        <v>79</v>
      </c>
      <c r="B13" s="1543" t="s">
        <v>307</v>
      </c>
      <c r="C13" s="1544"/>
      <c r="D13" s="1544"/>
      <c r="E13" s="1544"/>
      <c r="F13" s="1545"/>
      <c r="G13" s="327"/>
      <c r="H13" s="326">
        <f>Computation!H21</f>
        <v>0</v>
      </c>
      <c r="I13" s="440"/>
      <c r="J13" s="8"/>
      <c r="K13" s="8"/>
      <c r="L13" s="8"/>
      <c r="M13" s="8"/>
      <c r="N13" s="8"/>
      <c r="O13" s="8"/>
      <c r="P13" s="8"/>
      <c r="Q13" s="8"/>
    </row>
    <row r="14" spans="1:17" s="7" customFormat="1" ht="15" customHeight="1" x14ac:dyDescent="0.25">
      <c r="A14" s="1493"/>
      <c r="B14" s="786" t="s">
        <v>296</v>
      </c>
      <c r="C14" s="787"/>
      <c r="D14" s="787"/>
      <c r="E14" s="1546" t="str">
        <f>Computation!E22</f>
        <v>Metro</v>
      </c>
      <c r="F14" s="1547"/>
      <c r="G14" s="327"/>
      <c r="H14" s="326"/>
      <c r="I14" s="440"/>
      <c r="J14" s="8"/>
      <c r="K14" s="8"/>
      <c r="L14" s="8"/>
      <c r="M14" s="8"/>
      <c r="N14" s="8"/>
      <c r="O14" s="8"/>
      <c r="P14" s="8"/>
      <c r="Q14" s="8"/>
    </row>
    <row r="15" spans="1:17" s="7" customFormat="1" ht="15" customHeight="1" x14ac:dyDescent="0.25">
      <c r="A15" s="1493"/>
      <c r="B15" s="1615" t="s">
        <v>48</v>
      </c>
      <c r="C15" s="1616"/>
      <c r="D15" s="1616"/>
      <c r="E15" s="1616"/>
      <c r="F15" s="1617"/>
      <c r="G15" s="327">
        <f>Computation!G23</f>
        <v>170000</v>
      </c>
      <c r="H15" s="326"/>
      <c r="I15" s="440"/>
      <c r="J15" s="8"/>
      <c r="K15" s="8"/>
      <c r="L15" s="8"/>
      <c r="M15" s="8"/>
      <c r="N15" s="8"/>
      <c r="O15" s="8"/>
      <c r="P15" s="8"/>
      <c r="Q15" s="8"/>
    </row>
    <row r="16" spans="1:17" s="7" customFormat="1" ht="15" customHeight="1" x14ac:dyDescent="0.25">
      <c r="A16" s="1493"/>
      <c r="B16" s="1615" t="s">
        <v>209</v>
      </c>
      <c r="C16" s="1616"/>
      <c r="D16" s="1616"/>
      <c r="E16" s="1616"/>
      <c r="F16" s="1617"/>
      <c r="G16" s="327">
        <f>Computation!G24</f>
        <v>0</v>
      </c>
      <c r="H16" s="326"/>
      <c r="I16" s="440"/>
      <c r="J16" s="8"/>
      <c r="K16" s="8"/>
      <c r="L16" s="8"/>
      <c r="M16" s="8"/>
      <c r="N16" s="8"/>
      <c r="O16" s="8"/>
      <c r="P16" s="8"/>
      <c r="Q16" s="8"/>
    </row>
    <row r="17" spans="1:17" s="7" customFormat="1" ht="15" customHeight="1" x14ac:dyDescent="0.25">
      <c r="A17" s="435" t="s">
        <v>80</v>
      </c>
      <c r="B17" s="1610" t="s">
        <v>431</v>
      </c>
      <c r="C17" s="1611"/>
      <c r="D17" s="1611"/>
      <c r="E17" s="1546" t="str">
        <f>Computation!E25</f>
        <v>Normal</v>
      </c>
      <c r="F17" s="1547"/>
      <c r="G17" s="327">
        <f>Computation!G25</f>
        <v>20000</v>
      </c>
      <c r="H17" s="326">
        <f>Computation!H25</f>
        <v>19200</v>
      </c>
      <c r="I17" s="440"/>
      <c r="J17" s="8"/>
      <c r="K17" s="8"/>
      <c r="L17" s="8"/>
      <c r="M17" s="8"/>
      <c r="N17" s="8"/>
      <c r="O17" s="8"/>
      <c r="Q17" s="8"/>
    </row>
    <row r="18" spans="1:17" s="7" customFormat="1" ht="15" customHeight="1" x14ac:dyDescent="0.25">
      <c r="A18" s="435" t="s">
        <v>81</v>
      </c>
      <c r="B18" s="1610" t="s">
        <v>311</v>
      </c>
      <c r="C18" s="1611"/>
      <c r="D18" s="1611"/>
      <c r="E18" s="1546" t="str">
        <f>Computation!E26</f>
        <v>1 Child</v>
      </c>
      <c r="F18" s="1547"/>
      <c r="G18" s="327">
        <f>Computation!G26</f>
        <v>2000</v>
      </c>
      <c r="H18" s="326">
        <f>Computation!H26</f>
        <v>1200</v>
      </c>
      <c r="I18" s="440"/>
      <c r="J18" s="8"/>
      <c r="K18" s="8"/>
      <c r="L18" s="8"/>
      <c r="M18" s="8"/>
      <c r="N18" s="8"/>
      <c r="O18" s="8"/>
      <c r="P18" s="8"/>
      <c r="Q18" s="8"/>
    </row>
    <row r="19" spans="1:17" s="7" customFormat="1" ht="15" customHeight="1" x14ac:dyDescent="0.25">
      <c r="A19" s="435" t="s">
        <v>98</v>
      </c>
      <c r="B19" s="1610" t="s">
        <v>312</v>
      </c>
      <c r="C19" s="1611"/>
      <c r="D19" s="1611"/>
      <c r="E19" s="1546" t="str">
        <f>Computation!E27</f>
        <v>1 Child</v>
      </c>
      <c r="F19" s="1547"/>
      <c r="G19" s="327">
        <f>Computation!G27</f>
        <v>4000</v>
      </c>
      <c r="H19" s="326">
        <f>Computation!H27</f>
        <v>3600</v>
      </c>
      <c r="I19" s="440"/>
      <c r="J19" s="8"/>
      <c r="K19" s="8"/>
      <c r="L19" s="8"/>
      <c r="M19" s="8"/>
      <c r="N19" s="8"/>
      <c r="O19" s="8"/>
      <c r="P19" s="8"/>
      <c r="Q19" s="8"/>
    </row>
    <row r="20" spans="1:17" s="7" customFormat="1" ht="15" customHeight="1" x14ac:dyDescent="0.25">
      <c r="A20" s="435" t="s">
        <v>100</v>
      </c>
      <c r="B20" s="1610" t="s">
        <v>313</v>
      </c>
      <c r="C20" s="1611"/>
      <c r="D20" s="1611"/>
      <c r="E20" s="1611"/>
      <c r="F20" s="1612"/>
      <c r="G20" s="327"/>
      <c r="H20" s="326">
        <f>Computation!H28</f>
        <v>10000</v>
      </c>
      <c r="I20" s="440"/>
      <c r="J20" s="8"/>
      <c r="K20" s="8"/>
      <c r="L20" s="8"/>
      <c r="M20" s="8"/>
      <c r="N20" s="8"/>
      <c r="O20" s="8"/>
      <c r="P20" s="8"/>
      <c r="Q20" s="8"/>
    </row>
    <row r="21" spans="1:17" s="7" customFormat="1" ht="15" customHeight="1" x14ac:dyDescent="0.25">
      <c r="A21" s="435" t="s">
        <v>107</v>
      </c>
      <c r="B21" s="1610" t="s">
        <v>314</v>
      </c>
      <c r="C21" s="1611"/>
      <c r="D21" s="1611"/>
      <c r="E21" s="1611"/>
      <c r="F21" s="1612"/>
      <c r="G21" s="327"/>
      <c r="H21" s="326">
        <f>Computation!H29</f>
        <v>10000</v>
      </c>
      <c r="I21" s="440"/>
      <c r="J21" s="8"/>
      <c r="K21" s="8"/>
      <c r="L21" s="8"/>
      <c r="M21" s="8"/>
      <c r="N21" s="8"/>
      <c r="O21" s="8"/>
      <c r="P21" s="8"/>
      <c r="Q21" s="8"/>
    </row>
    <row r="22" spans="1:17" s="7" customFormat="1" ht="15" customHeight="1" x14ac:dyDescent="0.25">
      <c r="A22" s="435" t="s">
        <v>121</v>
      </c>
      <c r="B22" s="1610" t="s">
        <v>315</v>
      </c>
      <c r="C22" s="1611"/>
      <c r="D22" s="1611"/>
      <c r="E22" s="1611"/>
      <c r="F22" s="1612"/>
      <c r="G22" s="327">
        <f>Computation!G30</f>
        <v>18000</v>
      </c>
      <c r="H22" s="326">
        <f>Computation!H30</f>
        <v>15000</v>
      </c>
      <c r="I22" s="440"/>
      <c r="J22" s="8"/>
      <c r="K22" s="8"/>
      <c r="L22" s="8"/>
      <c r="M22" s="8"/>
      <c r="N22" s="8"/>
      <c r="O22" s="8"/>
      <c r="P22" s="8"/>
      <c r="Q22" s="8"/>
    </row>
    <row r="23" spans="1:17" s="7" customFormat="1" ht="15" customHeight="1" x14ac:dyDescent="0.25">
      <c r="A23" s="435" t="s">
        <v>137</v>
      </c>
      <c r="B23" s="786" t="s">
        <v>308</v>
      </c>
      <c r="C23" s="787"/>
      <c r="D23" s="787"/>
      <c r="E23" s="787"/>
      <c r="F23" s="788"/>
      <c r="G23" s="327"/>
      <c r="H23" s="326">
        <f>Computation!H31</f>
        <v>26000</v>
      </c>
      <c r="I23" s="440"/>
      <c r="J23" s="8"/>
      <c r="K23" s="8"/>
      <c r="L23" s="8"/>
      <c r="M23" s="8"/>
      <c r="N23" s="8"/>
      <c r="O23" s="8"/>
      <c r="P23" s="8"/>
      <c r="Q23" s="8"/>
    </row>
    <row r="24" spans="1:17" s="7" customFormat="1" ht="15" customHeight="1" x14ac:dyDescent="0.25">
      <c r="A24" s="435" t="s">
        <v>320</v>
      </c>
      <c r="B24" s="1610" t="s">
        <v>256</v>
      </c>
      <c r="C24" s="1611"/>
      <c r="D24" s="1611"/>
      <c r="E24" s="1546" t="str">
        <f>Computation!E32</f>
        <v>Govt. Employee</v>
      </c>
      <c r="F24" s="1547"/>
      <c r="G24" s="327">
        <f>Computation!G32</f>
        <v>5000</v>
      </c>
      <c r="H24" s="326">
        <f>Computation!H32</f>
        <v>5000</v>
      </c>
      <c r="I24" s="440"/>
      <c r="J24" s="8"/>
      <c r="K24" s="8"/>
      <c r="L24" s="8"/>
      <c r="M24" s="8"/>
      <c r="N24" s="8"/>
      <c r="O24" s="8"/>
      <c r="P24" s="8"/>
      <c r="Q24" s="8"/>
    </row>
    <row r="25" spans="1:17" s="7" customFormat="1" ht="15" customHeight="1" thickBot="1" x14ac:dyDescent="0.3">
      <c r="A25" s="436" t="s">
        <v>321</v>
      </c>
      <c r="B25" s="1603" t="s">
        <v>309</v>
      </c>
      <c r="C25" s="1604"/>
      <c r="D25" s="1604"/>
      <c r="E25" s="1604"/>
      <c r="F25" s="1605"/>
      <c r="G25" s="370"/>
      <c r="H25" s="331">
        <f>Computation!H33</f>
        <v>10000</v>
      </c>
      <c r="I25" s="339"/>
      <c r="J25" s="8"/>
      <c r="K25" s="8"/>
      <c r="L25" s="8"/>
      <c r="M25" s="8"/>
      <c r="N25" s="8"/>
      <c r="O25" s="8"/>
      <c r="P25" s="8"/>
      <c r="Q25" s="8"/>
    </row>
    <row r="26" spans="1:17" s="7" customFormat="1" ht="18" customHeight="1" thickBot="1" x14ac:dyDescent="0.3">
      <c r="A26" s="1531" t="s">
        <v>13</v>
      </c>
      <c r="B26" s="1532"/>
      <c r="C26" s="1532"/>
      <c r="D26" s="1532"/>
      <c r="E26" s="1532"/>
      <c r="F26" s="1533"/>
      <c r="G26" s="1534">
        <f>Computation!G34</f>
        <v>900000</v>
      </c>
      <c r="H26" s="1599"/>
      <c r="I26" s="1535"/>
      <c r="J26" s="8"/>
      <c r="K26" s="8"/>
      <c r="L26" s="8"/>
      <c r="M26" s="8"/>
      <c r="N26" s="8"/>
      <c r="O26" s="8"/>
      <c r="P26" s="8"/>
      <c r="Q26" s="8"/>
    </row>
    <row r="27" spans="1:17" s="7" customFormat="1" ht="5.0999999999999996" customHeight="1" thickBot="1" x14ac:dyDescent="0.3">
      <c r="A27" s="1593"/>
      <c r="B27" s="1594"/>
      <c r="C27" s="1594"/>
      <c r="D27" s="1594"/>
      <c r="E27" s="1594"/>
      <c r="F27" s="1594"/>
      <c r="G27" s="1594"/>
      <c r="H27" s="1594"/>
      <c r="I27" s="1595"/>
      <c r="J27" s="8"/>
      <c r="K27" s="8"/>
      <c r="L27" s="8"/>
      <c r="M27" s="8"/>
      <c r="N27" s="8"/>
      <c r="O27" s="8"/>
      <c r="P27" s="8"/>
      <c r="Q27" s="8"/>
    </row>
    <row r="28" spans="1:17" s="7" customFormat="1" ht="18" customHeight="1" thickBot="1" x14ac:dyDescent="0.3">
      <c r="A28" s="1606" t="s">
        <v>324</v>
      </c>
      <c r="B28" s="1607"/>
      <c r="C28" s="1607"/>
      <c r="D28" s="1607"/>
      <c r="E28" s="1607"/>
      <c r="F28" s="1607"/>
      <c r="G28" s="1607"/>
      <c r="H28" s="1607"/>
      <c r="I28" s="1608"/>
      <c r="J28" s="8"/>
      <c r="K28" s="371"/>
      <c r="L28" s="8"/>
      <c r="M28" s="8"/>
      <c r="N28" s="8"/>
      <c r="O28" s="8"/>
      <c r="P28" s="8"/>
      <c r="Q28" s="8"/>
    </row>
    <row r="29" spans="1:17" s="7" customFormat="1" ht="15.95" customHeight="1" thickBot="1" x14ac:dyDescent="0.3">
      <c r="A29" s="1490" t="s">
        <v>325</v>
      </c>
      <c r="B29" s="1491"/>
      <c r="C29" s="1491"/>
      <c r="D29" s="1491"/>
      <c r="E29" s="1491"/>
      <c r="F29" s="1492"/>
      <c r="G29" s="1580" t="str">
        <f>Computation!G37</f>
        <v>Self Occupied</v>
      </c>
      <c r="H29" s="1581"/>
      <c r="I29" s="1609"/>
      <c r="J29" s="8"/>
      <c r="K29" s="8"/>
      <c r="L29" s="8"/>
      <c r="M29" s="8"/>
      <c r="N29" s="8"/>
      <c r="O29" s="8"/>
      <c r="P29" s="8"/>
      <c r="Q29" s="8"/>
    </row>
    <row r="30" spans="1:17" s="7" customFormat="1" ht="15" customHeight="1" x14ac:dyDescent="0.25">
      <c r="A30" s="372"/>
      <c r="B30" s="1600" t="s">
        <v>677</v>
      </c>
      <c r="C30" s="804"/>
      <c r="D30" s="804"/>
      <c r="E30" s="804"/>
      <c r="F30" s="805"/>
      <c r="G30" s="373">
        <f>Computation!G38</f>
        <v>500000</v>
      </c>
      <c r="H30" s="330">
        <f>Computation!H38</f>
        <v>0</v>
      </c>
      <c r="I30" s="343"/>
      <c r="J30" s="8"/>
      <c r="K30" s="8"/>
      <c r="L30" s="8"/>
      <c r="M30" s="8"/>
      <c r="N30" s="8"/>
      <c r="O30" s="8"/>
      <c r="P30" s="8"/>
      <c r="Q30" s="8"/>
    </row>
    <row r="31" spans="1:17" s="7" customFormat="1" ht="15" customHeight="1" x14ac:dyDescent="0.25">
      <c r="A31" s="374"/>
      <c r="B31" s="786" t="s">
        <v>326</v>
      </c>
      <c r="C31" s="787"/>
      <c r="D31" s="787"/>
      <c r="E31" s="787"/>
      <c r="F31" s="788"/>
      <c r="G31" s="356">
        <f>Computation!G39</f>
        <v>100000</v>
      </c>
      <c r="H31" s="328">
        <f>Computation!H39</f>
        <v>0</v>
      </c>
      <c r="I31" s="345"/>
      <c r="J31" s="8"/>
      <c r="K31" s="8"/>
      <c r="L31" s="8"/>
      <c r="M31" s="8"/>
      <c r="N31" s="8"/>
      <c r="O31" s="8"/>
      <c r="P31" s="8"/>
      <c r="Q31" s="8"/>
    </row>
    <row r="32" spans="1:17" s="7" customFormat="1" ht="15.95" customHeight="1" x14ac:dyDescent="0.25">
      <c r="A32" s="375"/>
      <c r="B32" s="1601" t="s">
        <v>327</v>
      </c>
      <c r="C32" s="851"/>
      <c r="D32" s="851"/>
      <c r="E32" s="851"/>
      <c r="F32" s="1526"/>
      <c r="G32" s="356"/>
      <c r="H32" s="376"/>
      <c r="I32" s="345">
        <f>Computation!I40</f>
        <v>0</v>
      </c>
      <c r="J32" s="8"/>
      <c r="K32" s="8"/>
      <c r="L32" s="8"/>
      <c r="M32" s="8"/>
      <c r="N32" s="8"/>
      <c r="O32" s="8"/>
      <c r="P32" s="8"/>
      <c r="Q32" s="8"/>
    </row>
    <row r="33" spans="1:17" s="7" customFormat="1" ht="15.95" customHeight="1" x14ac:dyDescent="0.25">
      <c r="A33" s="375"/>
      <c r="B33" s="1601" t="s">
        <v>328</v>
      </c>
      <c r="C33" s="851"/>
      <c r="D33" s="851"/>
      <c r="E33" s="851"/>
      <c r="F33" s="1526"/>
      <c r="G33" s="356"/>
      <c r="H33" s="328"/>
      <c r="I33" s="345">
        <f>Computation!I41</f>
        <v>250000</v>
      </c>
      <c r="J33" s="8"/>
      <c r="K33" s="8"/>
      <c r="L33" s="8"/>
      <c r="M33" s="8"/>
      <c r="N33" s="8"/>
      <c r="O33" s="8"/>
      <c r="P33" s="8"/>
      <c r="Q33" s="8"/>
    </row>
    <row r="34" spans="1:17" s="7" customFormat="1" ht="15" customHeight="1" x14ac:dyDescent="0.25">
      <c r="A34" s="435" t="s">
        <v>79</v>
      </c>
      <c r="B34" s="786" t="s">
        <v>329</v>
      </c>
      <c r="C34" s="787"/>
      <c r="D34" s="787"/>
      <c r="E34" s="787"/>
      <c r="F34" s="788"/>
      <c r="G34" s="356"/>
      <c r="H34" s="328">
        <f>Computation!H42</f>
        <v>0</v>
      </c>
      <c r="I34" s="345"/>
      <c r="J34" s="8"/>
      <c r="K34" s="8"/>
      <c r="L34" s="8"/>
      <c r="M34" s="8"/>
      <c r="N34" s="8"/>
      <c r="O34" s="8"/>
      <c r="P34" s="8"/>
      <c r="Q34" s="8"/>
    </row>
    <row r="35" spans="1:17" s="7" customFormat="1" ht="15" customHeight="1" x14ac:dyDescent="0.25">
      <c r="A35" s="1493" t="s">
        <v>80</v>
      </c>
      <c r="B35" s="786" t="s">
        <v>467</v>
      </c>
      <c r="C35" s="787"/>
      <c r="D35" s="1546" t="str">
        <f>Computation!D43</f>
        <v>New Constrution</v>
      </c>
      <c r="E35" s="1546"/>
      <c r="F35" s="1547"/>
      <c r="G35" s="356">
        <f>Computation!G43</f>
        <v>250000</v>
      </c>
      <c r="H35" s="328">
        <f>Computation!H43</f>
        <v>200000</v>
      </c>
      <c r="I35" s="345"/>
      <c r="J35" s="8"/>
      <c r="K35" s="8"/>
      <c r="L35" s="8"/>
      <c r="M35" s="8"/>
      <c r="N35" s="8"/>
      <c r="O35" s="8"/>
      <c r="P35" s="8"/>
      <c r="Q35" s="8"/>
    </row>
    <row r="36" spans="1:17" s="7" customFormat="1" ht="15" customHeight="1" thickBot="1" x14ac:dyDescent="0.3">
      <c r="A36" s="1602"/>
      <c r="B36" s="1530" t="s">
        <v>681</v>
      </c>
      <c r="C36" s="792"/>
      <c r="D36" s="792"/>
      <c r="E36" s="792"/>
      <c r="F36" s="793"/>
      <c r="G36" s="377">
        <f>Computation!G45</f>
        <v>250000</v>
      </c>
      <c r="H36" s="329">
        <f>Computation!H45</f>
        <v>50000</v>
      </c>
      <c r="I36" s="344"/>
      <c r="J36" s="8"/>
      <c r="K36" s="8"/>
      <c r="L36" s="8"/>
      <c r="M36" s="8"/>
      <c r="N36" s="8"/>
      <c r="O36" s="8"/>
      <c r="P36" s="8"/>
      <c r="Q36" s="8"/>
    </row>
    <row r="37" spans="1:17" s="7" customFormat="1" ht="18" customHeight="1" thickBot="1" x14ac:dyDescent="0.3">
      <c r="A37" s="1531" t="s">
        <v>324</v>
      </c>
      <c r="B37" s="1532"/>
      <c r="C37" s="1532"/>
      <c r="D37" s="1532"/>
      <c r="E37" s="1532"/>
      <c r="F37" s="1533"/>
      <c r="G37" s="1534">
        <f>Computation!G46</f>
        <v>-250000</v>
      </c>
      <c r="H37" s="1599"/>
      <c r="I37" s="1535"/>
      <c r="J37" s="8"/>
      <c r="K37" s="8"/>
      <c r="L37" s="8"/>
      <c r="M37" s="8"/>
      <c r="N37" s="8"/>
      <c r="O37" s="8"/>
      <c r="P37" s="8"/>
      <c r="Q37" s="8"/>
    </row>
    <row r="38" spans="1:17" s="7" customFormat="1" ht="5.0999999999999996" customHeight="1" thickBot="1" x14ac:dyDescent="0.3">
      <c r="A38" s="1593"/>
      <c r="B38" s="1594"/>
      <c r="C38" s="1594"/>
      <c r="D38" s="1594"/>
      <c r="E38" s="1594"/>
      <c r="F38" s="1594"/>
      <c r="G38" s="1594"/>
      <c r="H38" s="1594"/>
      <c r="I38" s="1595"/>
      <c r="J38" s="8"/>
      <c r="K38" s="8"/>
      <c r="L38" s="8"/>
      <c r="M38" s="8"/>
      <c r="N38" s="8"/>
      <c r="O38" s="8"/>
      <c r="P38" s="8"/>
      <c r="Q38" s="8"/>
    </row>
    <row r="39" spans="1:17" s="7" customFormat="1" ht="20.100000000000001" customHeight="1" thickBot="1" x14ac:dyDescent="0.3">
      <c r="A39" s="1574" t="s">
        <v>476</v>
      </c>
      <c r="B39" s="1575"/>
      <c r="C39" s="1575"/>
      <c r="D39" s="1575"/>
      <c r="E39" s="1575"/>
      <c r="F39" s="1575"/>
      <c r="G39" s="1575"/>
      <c r="H39" s="1575"/>
      <c r="I39" s="1576"/>
      <c r="J39" s="8"/>
      <c r="K39" s="8"/>
      <c r="L39" s="8"/>
      <c r="M39" s="8"/>
      <c r="N39" s="8"/>
      <c r="O39" s="8"/>
      <c r="P39" s="8"/>
      <c r="Q39" s="8"/>
    </row>
    <row r="40" spans="1:17" s="7" customFormat="1" ht="15" customHeight="1" x14ac:dyDescent="0.25">
      <c r="A40" s="439" t="s">
        <v>79</v>
      </c>
      <c r="B40" s="1596" t="s">
        <v>344</v>
      </c>
      <c r="C40" s="1597"/>
      <c r="D40" s="1597"/>
      <c r="E40" s="1597"/>
      <c r="F40" s="1597"/>
      <c r="G40" s="1598"/>
      <c r="H40" s="378"/>
      <c r="I40" s="343">
        <f>Computation!I49</f>
        <v>15000</v>
      </c>
      <c r="J40" s="8"/>
      <c r="K40" s="8"/>
      <c r="L40" s="8"/>
      <c r="M40" s="8"/>
      <c r="N40" s="8"/>
      <c r="O40" s="8"/>
      <c r="P40" s="8"/>
      <c r="Q40" s="8"/>
    </row>
    <row r="41" spans="1:17" s="7" customFormat="1" ht="15" customHeight="1" x14ac:dyDescent="0.25">
      <c r="A41" s="435" t="s">
        <v>80</v>
      </c>
      <c r="B41" s="1564" t="s">
        <v>473</v>
      </c>
      <c r="C41" s="787"/>
      <c r="D41" s="787"/>
      <c r="E41" s="787"/>
      <c r="F41" s="787"/>
      <c r="G41" s="1565"/>
      <c r="H41" s="351"/>
      <c r="I41" s="345">
        <f>Computation!I50</f>
        <v>5000</v>
      </c>
      <c r="J41" s="8"/>
      <c r="K41" s="8"/>
      <c r="L41" s="8"/>
      <c r="M41" s="8"/>
      <c r="N41" s="8"/>
      <c r="O41" s="8"/>
      <c r="P41" s="8"/>
      <c r="Q41" s="8"/>
    </row>
    <row r="42" spans="1:17" s="7" customFormat="1" ht="15" customHeight="1" x14ac:dyDescent="0.25">
      <c r="A42" s="435" t="s">
        <v>81</v>
      </c>
      <c r="B42" s="1564" t="s">
        <v>338</v>
      </c>
      <c r="C42" s="787"/>
      <c r="D42" s="787"/>
      <c r="E42" s="787"/>
      <c r="F42" s="787"/>
      <c r="G42" s="1565"/>
      <c r="H42" s="351"/>
      <c r="I42" s="345">
        <f>Computation!I51</f>
        <v>5000</v>
      </c>
      <c r="J42" s="8"/>
      <c r="K42" s="8"/>
      <c r="L42" s="8"/>
      <c r="M42" s="8"/>
      <c r="N42" s="8"/>
      <c r="O42" s="8"/>
      <c r="P42" s="8"/>
      <c r="Q42" s="8"/>
    </row>
    <row r="43" spans="1:17" s="7" customFormat="1" ht="15" customHeight="1" x14ac:dyDescent="0.25">
      <c r="A43" s="435" t="s">
        <v>98</v>
      </c>
      <c r="B43" s="1564" t="s">
        <v>337</v>
      </c>
      <c r="C43" s="787"/>
      <c r="D43" s="787"/>
      <c r="E43" s="787"/>
      <c r="F43" s="787"/>
      <c r="G43" s="1565"/>
      <c r="H43" s="351"/>
      <c r="I43" s="345">
        <f>Computation!I52</f>
        <v>5000</v>
      </c>
      <c r="J43" s="8"/>
      <c r="K43" s="8"/>
      <c r="L43" s="8"/>
      <c r="M43" s="8"/>
      <c r="N43" s="8"/>
      <c r="O43" s="8"/>
      <c r="P43" s="8"/>
      <c r="Q43" s="8"/>
    </row>
    <row r="44" spans="1:17" s="7" customFormat="1" ht="15" customHeight="1" x14ac:dyDescent="0.25">
      <c r="A44" s="435" t="s">
        <v>100</v>
      </c>
      <c r="B44" s="1562" t="s">
        <v>339</v>
      </c>
      <c r="C44" s="1544"/>
      <c r="D44" s="1544"/>
      <c r="E44" s="1544"/>
      <c r="F44" s="1544"/>
      <c r="G44" s="1563"/>
      <c r="H44" s="351">
        <f>Computation!H53</f>
        <v>15000</v>
      </c>
      <c r="I44" s="345">
        <f>Computation!I53</f>
        <v>10000</v>
      </c>
      <c r="J44" s="8"/>
      <c r="K44" s="8"/>
      <c r="L44" s="8"/>
      <c r="M44" s="8"/>
      <c r="N44" s="8"/>
      <c r="O44" s="8"/>
      <c r="P44" s="8"/>
      <c r="Q44" s="8"/>
    </row>
    <row r="45" spans="1:17" s="7" customFormat="1" ht="15" customHeight="1" x14ac:dyDescent="0.25">
      <c r="A45" s="1493" t="s">
        <v>107</v>
      </c>
      <c r="B45" s="1562" t="s">
        <v>333</v>
      </c>
      <c r="C45" s="1544"/>
      <c r="D45" s="1544"/>
      <c r="E45" s="1544"/>
      <c r="F45" s="1544"/>
      <c r="G45" s="1563"/>
      <c r="H45" s="351"/>
      <c r="I45" s="345"/>
      <c r="J45" s="8"/>
      <c r="K45" s="8"/>
      <c r="L45" s="8"/>
      <c r="M45" s="8"/>
      <c r="N45" s="8"/>
      <c r="O45" s="8"/>
      <c r="P45" s="8"/>
      <c r="Q45" s="8"/>
    </row>
    <row r="46" spans="1:17" s="7" customFormat="1" ht="15" customHeight="1" x14ac:dyDescent="0.25">
      <c r="A46" s="1493"/>
      <c r="B46" s="437" t="s">
        <v>340</v>
      </c>
      <c r="C46" s="787" t="s">
        <v>334</v>
      </c>
      <c r="D46" s="787"/>
      <c r="E46" s="787"/>
      <c r="F46" s="787"/>
      <c r="G46" s="1565"/>
      <c r="H46" s="351">
        <f>Computation!H55</f>
        <v>50000</v>
      </c>
      <c r="I46" s="345">
        <f>Computation!I55</f>
        <v>0</v>
      </c>
      <c r="J46" s="8"/>
      <c r="K46" s="8"/>
      <c r="L46" s="8"/>
      <c r="M46" s="8"/>
      <c r="N46" s="8"/>
      <c r="O46" s="8"/>
      <c r="P46" s="8"/>
      <c r="Q46" s="8"/>
    </row>
    <row r="47" spans="1:17" s="7" customFormat="1" ht="15" customHeight="1" x14ac:dyDescent="0.25">
      <c r="A47" s="1493"/>
      <c r="B47" s="1592" t="s">
        <v>341</v>
      </c>
      <c r="C47" s="787" t="s">
        <v>678</v>
      </c>
      <c r="D47" s="787"/>
      <c r="E47" s="787"/>
      <c r="F47" s="787"/>
      <c r="G47" s="1565"/>
      <c r="H47" s="351">
        <f>Computation!H56</f>
        <v>60000</v>
      </c>
      <c r="I47" s="1486">
        <f>Computation!I56</f>
        <v>55000</v>
      </c>
      <c r="J47" s="8"/>
      <c r="K47" s="221"/>
      <c r="L47" s="221"/>
      <c r="M47" s="221"/>
      <c r="N47" s="8"/>
      <c r="O47" s="8"/>
      <c r="P47" s="8"/>
      <c r="Q47" s="8"/>
    </row>
    <row r="48" spans="1:17" s="7" customFormat="1" ht="15" customHeight="1" x14ac:dyDescent="0.25">
      <c r="A48" s="1493"/>
      <c r="B48" s="1592"/>
      <c r="C48" s="787" t="s">
        <v>679</v>
      </c>
      <c r="D48" s="787"/>
      <c r="E48" s="787"/>
      <c r="F48" s="787"/>
      <c r="G48" s="1565"/>
      <c r="H48" s="351">
        <f>Computation!H57</f>
        <v>5000</v>
      </c>
      <c r="I48" s="1486"/>
      <c r="J48" s="8"/>
      <c r="K48" s="8"/>
      <c r="L48" s="8"/>
      <c r="M48" s="8"/>
      <c r="N48" s="8"/>
      <c r="O48" s="8"/>
      <c r="P48" s="8"/>
      <c r="Q48" s="8"/>
    </row>
    <row r="49" spans="1:17" s="7" customFormat="1" ht="15" customHeight="1" thickBot="1" x14ac:dyDescent="0.3">
      <c r="A49" s="436" t="s">
        <v>121</v>
      </c>
      <c r="B49" s="1586" t="s">
        <v>332</v>
      </c>
      <c r="C49" s="853"/>
      <c r="D49" s="853"/>
      <c r="E49" s="853"/>
      <c r="F49" s="853"/>
      <c r="G49" s="1587"/>
      <c r="H49" s="379"/>
      <c r="I49" s="346">
        <f>Computation!I58</f>
        <v>5000</v>
      </c>
      <c r="J49" s="8"/>
      <c r="K49" s="8"/>
      <c r="L49" s="8"/>
      <c r="M49" s="8"/>
      <c r="N49" s="8"/>
      <c r="O49" s="8"/>
      <c r="P49" s="8"/>
      <c r="Q49" s="8"/>
    </row>
    <row r="50" spans="1:17" s="7" customFormat="1" ht="18" customHeight="1" thickBot="1" x14ac:dyDescent="0.3">
      <c r="A50" s="1531" t="s">
        <v>476</v>
      </c>
      <c r="B50" s="1532"/>
      <c r="C50" s="1532"/>
      <c r="D50" s="1532"/>
      <c r="E50" s="1532"/>
      <c r="F50" s="1532"/>
      <c r="G50" s="1533"/>
      <c r="H50" s="1534">
        <f>Computation!H59</f>
        <v>100000</v>
      </c>
      <c r="I50" s="1535"/>
      <c r="J50" s="8"/>
      <c r="K50" s="8"/>
      <c r="L50" s="8"/>
      <c r="M50" s="8"/>
      <c r="N50" s="8"/>
      <c r="O50" s="8"/>
      <c r="P50" s="8"/>
      <c r="Q50" s="8"/>
    </row>
    <row r="51" spans="1:17" ht="5.0999999999999996" customHeight="1" thickBot="1" x14ac:dyDescent="0.25">
      <c r="A51" s="1588"/>
      <c r="B51" s="1589"/>
      <c r="C51" s="1589"/>
      <c r="D51" s="1589"/>
      <c r="E51" s="1589"/>
      <c r="F51" s="1589"/>
      <c r="G51" s="1589"/>
      <c r="H51" s="1589"/>
      <c r="I51" s="1590"/>
      <c r="J51" s="216"/>
      <c r="K51" s="216"/>
      <c r="L51" s="216"/>
      <c r="M51" s="216"/>
      <c r="N51" s="216"/>
      <c r="O51" s="216"/>
      <c r="P51" s="216"/>
      <c r="Q51" s="216"/>
    </row>
    <row r="52" spans="1:17" ht="20.100000000000001" customHeight="1" thickBot="1" x14ac:dyDescent="0.3">
      <c r="A52" s="1536" t="s">
        <v>303</v>
      </c>
      <c r="B52" s="1537"/>
      <c r="C52" s="1537"/>
      <c r="D52" s="1537"/>
      <c r="E52" s="1537"/>
      <c r="F52" s="1537"/>
      <c r="G52" s="1591"/>
      <c r="H52" s="1539">
        <f>Computation!H61</f>
        <v>750000</v>
      </c>
      <c r="I52" s="1540"/>
      <c r="J52" s="216"/>
      <c r="K52" s="8"/>
      <c r="L52" s="8"/>
      <c r="M52" s="8"/>
      <c r="N52" s="8"/>
      <c r="O52" s="216"/>
      <c r="P52" s="216"/>
      <c r="Q52" s="216"/>
    </row>
    <row r="53" spans="1:17" ht="5.0999999999999996" customHeight="1" thickBot="1" x14ac:dyDescent="0.3">
      <c r="A53" s="1571"/>
      <c r="B53" s="1572"/>
      <c r="C53" s="1572"/>
      <c r="D53" s="1572"/>
      <c r="E53" s="1572"/>
      <c r="F53" s="1572"/>
      <c r="G53" s="1572"/>
      <c r="H53" s="1572"/>
      <c r="I53" s="1573"/>
      <c r="J53" s="216"/>
      <c r="K53" s="8"/>
      <c r="L53" s="8"/>
      <c r="M53" s="8"/>
      <c r="N53" s="8"/>
      <c r="O53" s="216"/>
      <c r="P53" s="216"/>
      <c r="Q53" s="216"/>
    </row>
    <row r="54" spans="1:17" ht="18" customHeight="1" thickBot="1" x14ac:dyDescent="0.3">
      <c r="A54" s="1574" t="s">
        <v>77</v>
      </c>
      <c r="B54" s="1575"/>
      <c r="C54" s="1575"/>
      <c r="D54" s="1575"/>
      <c r="E54" s="1575"/>
      <c r="F54" s="1575"/>
      <c r="G54" s="1575"/>
      <c r="H54" s="1575"/>
      <c r="I54" s="1576"/>
      <c r="J54" s="216"/>
      <c r="K54" s="8"/>
      <c r="L54" s="8"/>
      <c r="M54" s="8"/>
      <c r="N54" s="8"/>
      <c r="O54" s="8"/>
      <c r="P54" s="216"/>
      <c r="Q54" s="216"/>
    </row>
    <row r="55" spans="1:17" ht="5.0999999999999996" customHeight="1" thickBot="1" x14ac:dyDescent="0.3">
      <c r="A55" s="1577"/>
      <c r="B55" s="1578"/>
      <c r="C55" s="1578"/>
      <c r="D55" s="1578"/>
      <c r="E55" s="1578"/>
      <c r="F55" s="1578"/>
      <c r="G55" s="1578"/>
      <c r="H55" s="1578"/>
      <c r="I55" s="1579"/>
      <c r="J55" s="216"/>
      <c r="K55" s="8"/>
      <c r="L55" s="8"/>
      <c r="M55" s="8"/>
      <c r="N55" s="8"/>
      <c r="O55" s="8"/>
      <c r="P55" s="216"/>
      <c r="Q55" s="216"/>
    </row>
    <row r="56" spans="1:17" s="7" customFormat="1" ht="15.95" customHeight="1" thickBot="1" x14ac:dyDescent="0.3">
      <c r="A56" s="1580" t="s">
        <v>276</v>
      </c>
      <c r="B56" s="1581"/>
      <c r="C56" s="1581"/>
      <c r="D56" s="1581"/>
      <c r="E56" s="1581"/>
      <c r="F56" s="1581"/>
      <c r="G56" s="1582"/>
      <c r="H56" s="352"/>
      <c r="I56" s="348">
        <f>Computation!I65</f>
        <v>31000</v>
      </c>
      <c r="J56" s="8"/>
      <c r="K56" s="8"/>
      <c r="L56" s="8"/>
      <c r="M56" s="8"/>
      <c r="N56" s="8"/>
      <c r="O56" s="8"/>
      <c r="P56" s="8"/>
      <c r="Q56" s="8"/>
    </row>
    <row r="57" spans="1:17" s="7" customFormat="1" ht="14.1" customHeight="1" x14ac:dyDescent="0.25">
      <c r="A57" s="439" t="s">
        <v>79</v>
      </c>
      <c r="B57" s="1583" t="s">
        <v>345</v>
      </c>
      <c r="C57" s="1584"/>
      <c r="D57" s="1584"/>
      <c r="E57" s="1584"/>
      <c r="F57" s="1584"/>
      <c r="G57" s="1585"/>
      <c r="H57" s="380">
        <f>Computation!H66</f>
        <v>1000</v>
      </c>
      <c r="I57" s="347"/>
      <c r="J57" s="8"/>
      <c r="K57" s="8"/>
      <c r="L57" s="8"/>
      <c r="M57" s="8"/>
      <c r="N57" s="8"/>
      <c r="O57" s="8"/>
      <c r="P57" s="8"/>
      <c r="Q57" s="8"/>
    </row>
    <row r="58" spans="1:17" s="7" customFormat="1" ht="14.1" customHeight="1" x14ac:dyDescent="0.25">
      <c r="A58" s="435" t="s">
        <v>80</v>
      </c>
      <c r="B58" s="1562" t="s">
        <v>233</v>
      </c>
      <c r="C58" s="1544"/>
      <c r="D58" s="1544"/>
      <c r="E58" s="1544"/>
      <c r="F58" s="1544"/>
      <c r="G58" s="1563"/>
      <c r="H58" s="381">
        <f>Computation!H67</f>
        <v>1000</v>
      </c>
      <c r="I58" s="440"/>
      <c r="J58" s="8"/>
      <c r="K58" s="8"/>
      <c r="L58" s="8"/>
      <c r="M58" s="8"/>
      <c r="N58" s="8"/>
      <c r="O58" s="8"/>
      <c r="P58" s="8"/>
      <c r="Q58" s="8"/>
    </row>
    <row r="59" spans="1:17" s="7" customFormat="1" ht="14.1" customHeight="1" x14ac:dyDescent="0.25">
      <c r="A59" s="435" t="s">
        <v>81</v>
      </c>
      <c r="B59" s="1562" t="s">
        <v>346</v>
      </c>
      <c r="C59" s="1544"/>
      <c r="D59" s="1544"/>
      <c r="E59" s="1544"/>
      <c r="F59" s="1544"/>
      <c r="G59" s="1563"/>
      <c r="H59" s="381">
        <f>Computation!H68</f>
        <v>1000</v>
      </c>
      <c r="I59" s="440"/>
      <c r="J59" s="8"/>
      <c r="K59" s="8"/>
      <c r="L59" s="8"/>
      <c r="M59" s="8"/>
      <c r="N59" s="8"/>
      <c r="O59" s="8"/>
      <c r="P59" s="8"/>
      <c r="Q59" s="8"/>
    </row>
    <row r="60" spans="1:17" s="7" customFormat="1" ht="14.1" customHeight="1" x14ac:dyDescent="0.25">
      <c r="A60" s="435" t="s">
        <v>98</v>
      </c>
      <c r="B60" s="1562" t="s">
        <v>347</v>
      </c>
      <c r="C60" s="1544"/>
      <c r="D60" s="1544"/>
      <c r="E60" s="1544"/>
      <c r="F60" s="1544"/>
      <c r="G60" s="1563"/>
      <c r="H60" s="381">
        <f>Computation!H69</f>
        <v>1000</v>
      </c>
      <c r="I60" s="440"/>
      <c r="J60" s="8"/>
      <c r="K60" s="8"/>
      <c r="L60" s="8"/>
      <c r="M60" s="8"/>
      <c r="N60" s="8"/>
      <c r="O60" s="8"/>
      <c r="P60" s="8"/>
      <c r="Q60" s="8"/>
    </row>
    <row r="61" spans="1:17" s="7" customFormat="1" ht="14.1" customHeight="1" x14ac:dyDescent="0.25">
      <c r="A61" s="435" t="s">
        <v>100</v>
      </c>
      <c r="B61" s="1562" t="s">
        <v>348</v>
      </c>
      <c r="C61" s="1544"/>
      <c r="D61" s="1544"/>
      <c r="E61" s="1544"/>
      <c r="F61" s="1544"/>
      <c r="G61" s="1563"/>
      <c r="H61" s="381">
        <f>Computation!H70</f>
        <v>1000</v>
      </c>
      <c r="I61" s="440"/>
      <c r="J61" s="8"/>
      <c r="K61" s="8"/>
      <c r="L61" s="8"/>
      <c r="M61" s="8"/>
      <c r="N61" s="8"/>
      <c r="O61" s="8"/>
      <c r="P61" s="8"/>
      <c r="Q61" s="8"/>
    </row>
    <row r="62" spans="1:17" s="7" customFormat="1" ht="14.1" customHeight="1" x14ac:dyDescent="0.25">
      <c r="A62" s="435" t="s">
        <v>107</v>
      </c>
      <c r="B62" s="1562" t="s">
        <v>123</v>
      </c>
      <c r="C62" s="1544"/>
      <c r="D62" s="1544"/>
      <c r="E62" s="1544"/>
      <c r="F62" s="1544"/>
      <c r="G62" s="1563"/>
      <c r="H62" s="381">
        <f>Computation!H71</f>
        <v>1000</v>
      </c>
      <c r="I62" s="440"/>
      <c r="J62" s="8"/>
      <c r="K62" s="8"/>
      <c r="L62" s="8"/>
      <c r="M62" s="8"/>
      <c r="N62" s="8"/>
      <c r="O62" s="8"/>
      <c r="P62" s="8"/>
      <c r="Q62" s="8"/>
    </row>
    <row r="63" spans="1:17" s="7" customFormat="1" ht="14.1" customHeight="1" x14ac:dyDescent="0.25">
      <c r="A63" s="435" t="s">
        <v>121</v>
      </c>
      <c r="B63" s="1562" t="s">
        <v>299</v>
      </c>
      <c r="C63" s="1544"/>
      <c r="D63" s="1544"/>
      <c r="E63" s="1544"/>
      <c r="F63" s="1544"/>
      <c r="G63" s="1563"/>
      <c r="H63" s="381">
        <f>Computation!H72</f>
        <v>1000</v>
      </c>
      <c r="I63" s="440"/>
      <c r="J63" s="8"/>
      <c r="K63" s="8"/>
      <c r="L63" s="8"/>
      <c r="M63" s="8"/>
      <c r="N63" s="8"/>
      <c r="O63" s="8"/>
      <c r="P63" s="8"/>
      <c r="Q63" s="8"/>
    </row>
    <row r="64" spans="1:17" s="7" customFormat="1" ht="14.1" customHeight="1" x14ac:dyDescent="0.25">
      <c r="A64" s="435" t="s">
        <v>137</v>
      </c>
      <c r="B64" s="1562" t="s">
        <v>138</v>
      </c>
      <c r="C64" s="1544"/>
      <c r="D64" s="1544"/>
      <c r="E64" s="1544"/>
      <c r="F64" s="1544"/>
      <c r="G64" s="1563"/>
      <c r="H64" s="381">
        <f>Computation!H73</f>
        <v>1000</v>
      </c>
      <c r="I64" s="440"/>
      <c r="J64" s="8"/>
      <c r="K64" s="8"/>
      <c r="L64" s="8"/>
      <c r="M64" s="8"/>
      <c r="N64" s="8"/>
      <c r="O64" s="8"/>
      <c r="P64" s="8"/>
      <c r="Q64" s="8"/>
    </row>
    <row r="65" spans="1:17" s="7" customFormat="1" ht="14.1" customHeight="1" x14ac:dyDescent="0.25">
      <c r="A65" s="435" t="s">
        <v>320</v>
      </c>
      <c r="B65" s="1562" t="s">
        <v>143</v>
      </c>
      <c r="C65" s="1544"/>
      <c r="D65" s="1544"/>
      <c r="E65" s="1544"/>
      <c r="F65" s="1544"/>
      <c r="G65" s="1563"/>
      <c r="H65" s="381">
        <f>Computation!H74</f>
        <v>1000</v>
      </c>
      <c r="I65" s="440"/>
      <c r="J65" s="8"/>
      <c r="K65" s="8"/>
      <c r="L65" s="8"/>
      <c r="M65" s="8"/>
      <c r="N65" s="8"/>
      <c r="O65" s="8"/>
      <c r="P65" s="8"/>
      <c r="Q65" s="8"/>
    </row>
    <row r="66" spans="1:17" s="7" customFormat="1" ht="14.1" customHeight="1" x14ac:dyDescent="0.25">
      <c r="A66" s="435" t="s">
        <v>321</v>
      </c>
      <c r="B66" s="1562" t="s">
        <v>148</v>
      </c>
      <c r="C66" s="1544"/>
      <c r="D66" s="1544"/>
      <c r="E66" s="1544"/>
      <c r="F66" s="1544"/>
      <c r="G66" s="1563"/>
      <c r="H66" s="381">
        <f>Computation!H75</f>
        <v>1000</v>
      </c>
      <c r="I66" s="440"/>
      <c r="J66" s="8"/>
      <c r="K66" s="8"/>
      <c r="L66" s="8"/>
      <c r="M66" s="8"/>
      <c r="N66" s="8"/>
      <c r="O66" s="8"/>
      <c r="P66" s="8"/>
      <c r="Q66" s="8"/>
    </row>
    <row r="67" spans="1:17" s="7" customFormat="1" ht="14.1" customHeight="1" x14ac:dyDescent="0.25">
      <c r="A67" s="435" t="s">
        <v>357</v>
      </c>
      <c r="B67" s="1564" t="s">
        <v>349</v>
      </c>
      <c r="C67" s="787"/>
      <c r="D67" s="787"/>
      <c r="E67" s="787"/>
      <c r="F67" s="787"/>
      <c r="G67" s="1565"/>
      <c r="H67" s="381">
        <f>Computation!H76</f>
        <v>1000</v>
      </c>
      <c r="I67" s="440"/>
      <c r="J67" s="8"/>
      <c r="K67" s="8"/>
      <c r="L67" s="8"/>
      <c r="M67" s="8"/>
      <c r="N67" s="8"/>
      <c r="O67" s="8"/>
      <c r="P67" s="8"/>
      <c r="Q67" s="8"/>
    </row>
    <row r="68" spans="1:17" s="7" customFormat="1" ht="14.1" customHeight="1" x14ac:dyDescent="0.25">
      <c r="A68" s="1493" t="s">
        <v>358</v>
      </c>
      <c r="B68" s="1562" t="s">
        <v>350</v>
      </c>
      <c r="C68" s="1544"/>
      <c r="D68" s="1544"/>
      <c r="E68" s="1544"/>
      <c r="F68" s="1546" t="str">
        <f>Computation!F77</f>
        <v>Employee</v>
      </c>
      <c r="G68" s="1567"/>
      <c r="H68" s="381">
        <f>Computation!H77</f>
        <v>20000</v>
      </c>
      <c r="I68" s="1487"/>
      <c r="J68" s="8"/>
      <c r="K68" s="8"/>
      <c r="L68" s="8"/>
      <c r="M68" s="8"/>
      <c r="N68" s="8"/>
      <c r="O68" s="8"/>
      <c r="P68" s="8"/>
      <c r="Q68" s="8"/>
    </row>
    <row r="69" spans="1:17" s="7" customFormat="1" ht="14.1" customHeight="1" thickBot="1" x14ac:dyDescent="0.3">
      <c r="A69" s="1566"/>
      <c r="B69" s="1568" t="s">
        <v>655</v>
      </c>
      <c r="C69" s="1569"/>
      <c r="D69" s="1569"/>
      <c r="E69" s="1569"/>
      <c r="F69" s="1569"/>
      <c r="G69" s="1570"/>
      <c r="H69" s="382">
        <f>Computation!H78</f>
        <v>40000</v>
      </c>
      <c r="I69" s="1488"/>
      <c r="J69" s="8"/>
      <c r="K69" s="8"/>
      <c r="L69" s="8"/>
      <c r="M69" s="8"/>
      <c r="N69" s="8"/>
      <c r="O69" s="8"/>
      <c r="P69" s="8"/>
      <c r="Q69" s="8"/>
    </row>
    <row r="70" spans="1:17" s="7" customFormat="1" ht="15" customHeight="1" x14ac:dyDescent="0.25">
      <c r="A70" s="1549" t="s">
        <v>572</v>
      </c>
      <c r="B70" s="1550"/>
      <c r="C70" s="1550"/>
      <c r="D70" s="1550"/>
      <c r="E70" s="1550"/>
      <c r="F70" s="1550"/>
      <c r="G70" s="1551"/>
      <c r="H70" s="383">
        <f>Computation!H79</f>
        <v>20000</v>
      </c>
      <c r="I70" s="347">
        <f>Computation!I79</f>
        <v>20000</v>
      </c>
      <c r="J70" s="8"/>
      <c r="K70" s="8"/>
      <c r="L70" s="8"/>
      <c r="M70" s="8"/>
      <c r="N70" s="8"/>
      <c r="O70" s="8"/>
      <c r="P70" s="8"/>
      <c r="Q70" s="8"/>
    </row>
    <row r="71" spans="1:17" s="7" customFormat="1" ht="15" customHeight="1" x14ac:dyDescent="0.25">
      <c r="A71" s="1527" t="s">
        <v>517</v>
      </c>
      <c r="B71" s="1528"/>
      <c r="C71" s="1528"/>
      <c r="D71" s="1528"/>
      <c r="E71" s="1528"/>
      <c r="F71" s="1528"/>
      <c r="G71" s="1529"/>
      <c r="H71" s="441">
        <f>Computation!H80</f>
        <v>50000</v>
      </c>
      <c r="I71" s="440">
        <f>Computation!I80</f>
        <v>30000</v>
      </c>
      <c r="J71" s="8"/>
      <c r="K71" s="8"/>
      <c r="L71" s="8"/>
      <c r="M71" s="8"/>
      <c r="N71" s="8"/>
      <c r="O71" s="8"/>
      <c r="P71" s="8"/>
      <c r="Q71" s="8"/>
    </row>
    <row r="72" spans="1:17" s="7" customFormat="1" ht="15" customHeight="1" thickBot="1" x14ac:dyDescent="0.3">
      <c r="A72" s="1552" t="s">
        <v>573</v>
      </c>
      <c r="B72" s="1553"/>
      <c r="C72" s="1553"/>
      <c r="D72" s="1553"/>
      <c r="E72" s="1553"/>
      <c r="F72" s="1553"/>
      <c r="G72" s="1554"/>
      <c r="H72" s="384">
        <f>Computation!H81</f>
        <v>20000</v>
      </c>
      <c r="I72" s="339">
        <f>Computation!I81</f>
        <v>10000</v>
      </c>
      <c r="J72" s="8"/>
      <c r="K72" s="8"/>
      <c r="L72" s="8"/>
      <c r="M72" s="8"/>
      <c r="N72" s="8"/>
      <c r="O72" s="8"/>
      <c r="P72" s="8"/>
      <c r="Q72" s="8"/>
    </row>
    <row r="73" spans="1:17" s="7" customFormat="1" ht="15.95" customHeight="1" thickBot="1" x14ac:dyDescent="0.3">
      <c r="A73" s="1555" t="s">
        <v>18</v>
      </c>
      <c r="B73" s="1556"/>
      <c r="C73" s="1556"/>
      <c r="D73" s="1556"/>
      <c r="E73" s="1556"/>
      <c r="F73" s="1556"/>
      <c r="G73" s="1557"/>
      <c r="H73" s="353"/>
      <c r="I73" s="349">
        <f>Computation!I82</f>
        <v>381000</v>
      </c>
      <c r="J73" s="8"/>
      <c r="K73" s="8"/>
      <c r="L73" s="8"/>
      <c r="M73" s="8"/>
      <c r="N73" s="8"/>
      <c r="O73" s="8"/>
      <c r="P73" s="8"/>
      <c r="Q73" s="8"/>
    </row>
    <row r="74" spans="1:17" s="7" customFormat="1" ht="14.1" customHeight="1" x14ac:dyDescent="0.25">
      <c r="A74" s="1558" t="s">
        <v>79</v>
      </c>
      <c r="B74" s="1559" t="s">
        <v>362</v>
      </c>
      <c r="C74" s="1560"/>
      <c r="D74" s="1560"/>
      <c r="E74" s="1560"/>
      <c r="F74" s="1560"/>
      <c r="G74" s="1561"/>
      <c r="H74" s="383">
        <f>Computation!H83</f>
        <v>30000</v>
      </c>
      <c r="I74" s="342">
        <f>Computation!I83</f>
        <v>25000</v>
      </c>
      <c r="J74" s="8"/>
      <c r="K74" s="8"/>
      <c r="L74" s="8"/>
      <c r="M74" s="8"/>
      <c r="N74" s="8"/>
      <c r="O74" s="8"/>
      <c r="P74" s="8"/>
      <c r="Q74" s="8"/>
    </row>
    <row r="75" spans="1:17" s="7" customFormat="1" ht="14.1" customHeight="1" x14ac:dyDescent="0.25">
      <c r="A75" s="1493"/>
      <c r="B75" s="786" t="s">
        <v>363</v>
      </c>
      <c r="C75" s="787"/>
      <c r="D75" s="787"/>
      <c r="E75" s="787"/>
      <c r="F75" s="1546" t="str">
        <f>Computation!F84</f>
        <v>Senior Citizen</v>
      </c>
      <c r="G75" s="1547"/>
      <c r="H75" s="441">
        <f>Computation!H84</f>
        <v>0</v>
      </c>
      <c r="I75" s="440">
        <f>Computation!I84</f>
        <v>0</v>
      </c>
      <c r="J75" s="8"/>
      <c r="K75" s="223"/>
      <c r="L75" s="8"/>
      <c r="M75" s="8"/>
      <c r="N75" s="8"/>
      <c r="O75" s="8"/>
      <c r="P75" s="8"/>
      <c r="Q75" s="8"/>
    </row>
    <row r="76" spans="1:17" s="7" customFormat="1" ht="14.1" customHeight="1" x14ac:dyDescent="0.25">
      <c r="A76" s="1493"/>
      <c r="B76" s="786" t="s">
        <v>361</v>
      </c>
      <c r="C76" s="787"/>
      <c r="D76" s="787"/>
      <c r="E76" s="787"/>
      <c r="F76" s="1546" t="str">
        <f>Computation!F85</f>
        <v>Parents</v>
      </c>
      <c r="G76" s="1547"/>
      <c r="H76" s="1489">
        <f>Computation!H85</f>
        <v>40000</v>
      </c>
      <c r="I76" s="1486">
        <f>Computation!I85</f>
        <v>30000</v>
      </c>
      <c r="J76" s="8"/>
      <c r="K76" s="223"/>
      <c r="L76" s="8"/>
      <c r="M76" s="8"/>
      <c r="N76" s="8"/>
      <c r="O76" s="8"/>
      <c r="P76" s="8"/>
      <c r="Q76" s="8"/>
    </row>
    <row r="77" spans="1:17" s="7" customFormat="1" ht="14.1" customHeight="1" x14ac:dyDescent="0.25">
      <c r="A77" s="1493"/>
      <c r="B77" s="786" t="s">
        <v>680</v>
      </c>
      <c r="C77" s="787"/>
      <c r="D77" s="787"/>
      <c r="E77" s="787"/>
      <c r="F77" s="787"/>
      <c r="G77" s="788"/>
      <c r="H77" s="1489"/>
      <c r="I77" s="1486"/>
      <c r="J77" s="8"/>
      <c r="K77" s="223"/>
      <c r="L77" s="222"/>
      <c r="M77" s="222"/>
      <c r="N77" s="222"/>
      <c r="O77" s="222"/>
      <c r="P77" s="222"/>
      <c r="Q77" s="222"/>
    </row>
    <row r="78" spans="1:17" s="7" customFormat="1" ht="14.1" customHeight="1" x14ac:dyDescent="0.25">
      <c r="A78" s="1493" t="s">
        <v>80</v>
      </c>
      <c r="B78" s="1543" t="s">
        <v>351</v>
      </c>
      <c r="C78" s="1544"/>
      <c r="D78" s="1544"/>
      <c r="E78" s="1544"/>
      <c r="F78" s="1544"/>
      <c r="G78" s="1545"/>
      <c r="H78" s="1489">
        <f>Computation!H87</f>
        <v>150000</v>
      </c>
      <c r="I78" s="1486">
        <f>Computation!I87</f>
        <v>125000</v>
      </c>
      <c r="J78" s="8"/>
      <c r="K78" s="8"/>
      <c r="L78" s="8"/>
      <c r="M78" s="8"/>
      <c r="N78" s="8"/>
      <c r="O78" s="8"/>
      <c r="P78" s="8"/>
      <c r="Q78" s="8"/>
    </row>
    <row r="79" spans="1:17" s="7" customFormat="1" ht="14.1" customHeight="1" x14ac:dyDescent="0.25">
      <c r="A79" s="1493"/>
      <c r="B79" s="1548" t="s">
        <v>42</v>
      </c>
      <c r="C79" s="1546"/>
      <c r="D79" s="1546"/>
      <c r="E79" s="244"/>
      <c r="F79" s="1546" t="str">
        <f>Computation!F88</f>
        <v>Severe</v>
      </c>
      <c r="G79" s="1547"/>
      <c r="H79" s="1489"/>
      <c r="I79" s="1486"/>
      <c r="J79" s="8"/>
      <c r="K79" s="8"/>
      <c r="L79" s="8"/>
      <c r="M79" s="8"/>
      <c r="N79" s="8"/>
      <c r="O79" s="8"/>
      <c r="P79" s="8"/>
      <c r="Q79" s="8"/>
    </row>
    <row r="80" spans="1:17" s="7" customFormat="1" ht="14.1" customHeight="1" x14ac:dyDescent="0.25">
      <c r="A80" s="435" t="s">
        <v>81</v>
      </c>
      <c r="B80" s="1543" t="s">
        <v>352</v>
      </c>
      <c r="C80" s="1544"/>
      <c r="D80" s="1544"/>
      <c r="E80" s="1544"/>
      <c r="F80" s="1544"/>
      <c r="G80" s="1545"/>
      <c r="H80" s="441">
        <f>Computation!H89</f>
        <v>50000</v>
      </c>
      <c r="I80" s="440">
        <f>Computation!I89</f>
        <v>40000</v>
      </c>
      <c r="J80" s="8"/>
      <c r="K80" s="8"/>
      <c r="L80" s="8"/>
      <c r="M80" s="8"/>
      <c r="N80" s="8"/>
      <c r="O80" s="8"/>
      <c r="P80" s="8"/>
      <c r="Q80" s="8"/>
    </row>
    <row r="81" spans="1:17" s="7" customFormat="1" ht="14.1" customHeight="1" x14ac:dyDescent="0.25">
      <c r="A81" s="435" t="s">
        <v>98</v>
      </c>
      <c r="B81" s="1543" t="s">
        <v>353</v>
      </c>
      <c r="C81" s="1544"/>
      <c r="D81" s="1544"/>
      <c r="E81" s="1544"/>
      <c r="F81" s="1544"/>
      <c r="G81" s="1545"/>
      <c r="H81" s="441">
        <f>Computation!H90</f>
        <v>1000</v>
      </c>
      <c r="I81" s="440">
        <f>Computation!I90</f>
        <v>1000</v>
      </c>
      <c r="J81" s="8"/>
      <c r="K81" s="8"/>
      <c r="L81" s="8"/>
      <c r="M81" s="8"/>
      <c r="N81" s="8"/>
      <c r="O81" s="8"/>
      <c r="P81" s="8"/>
      <c r="Q81" s="8"/>
    </row>
    <row r="82" spans="1:17" s="7" customFormat="1" ht="14.1" customHeight="1" x14ac:dyDescent="0.25">
      <c r="A82" s="435" t="s">
        <v>100</v>
      </c>
      <c r="B82" s="1543" t="s">
        <v>364</v>
      </c>
      <c r="C82" s="1544"/>
      <c r="D82" s="1544"/>
      <c r="E82" s="1544"/>
      <c r="F82" s="1544"/>
      <c r="G82" s="1545"/>
      <c r="H82" s="441">
        <f>Computation!H91</f>
        <v>1000</v>
      </c>
      <c r="I82" s="440">
        <f>Computation!I91</f>
        <v>1000</v>
      </c>
      <c r="J82" s="8"/>
      <c r="K82" s="8"/>
      <c r="L82" s="8"/>
      <c r="M82" s="8"/>
      <c r="N82" s="8"/>
      <c r="O82" s="8"/>
      <c r="P82" s="8"/>
      <c r="Q82" s="8"/>
    </row>
    <row r="83" spans="1:17" s="7" customFormat="1" ht="14.1" customHeight="1" x14ac:dyDescent="0.25">
      <c r="A83" s="435" t="s">
        <v>107</v>
      </c>
      <c r="B83" s="1543" t="s">
        <v>587</v>
      </c>
      <c r="C83" s="1544"/>
      <c r="D83" s="1544"/>
      <c r="E83" s="1544"/>
      <c r="F83" s="1544"/>
      <c r="G83" s="1545"/>
      <c r="H83" s="441">
        <f>Computation!H92</f>
        <v>170000</v>
      </c>
      <c r="I83" s="440">
        <f>Computation!I92</f>
        <v>24000</v>
      </c>
      <c r="J83" s="8"/>
      <c r="K83" s="8"/>
      <c r="L83" s="8"/>
      <c r="M83" s="8"/>
      <c r="N83" s="8"/>
      <c r="O83" s="8"/>
      <c r="P83" s="8"/>
      <c r="Q83" s="8"/>
    </row>
    <row r="84" spans="1:17" s="7" customFormat="1" ht="14.1" customHeight="1" x14ac:dyDescent="0.25">
      <c r="A84" s="435" t="s">
        <v>137</v>
      </c>
      <c r="B84" s="786" t="s">
        <v>354</v>
      </c>
      <c r="C84" s="787"/>
      <c r="D84" s="787"/>
      <c r="E84" s="787"/>
      <c r="F84" s="787"/>
      <c r="G84" s="788"/>
      <c r="H84" s="441">
        <f>Computation!H93</f>
        <v>15000</v>
      </c>
      <c r="I84" s="440">
        <f>Computation!I93</f>
        <v>10000</v>
      </c>
      <c r="J84" s="8"/>
      <c r="K84" s="8"/>
      <c r="L84" s="8"/>
      <c r="M84" s="8"/>
      <c r="N84" s="8"/>
      <c r="O84" s="8"/>
      <c r="P84" s="8"/>
      <c r="Q84" s="8"/>
    </row>
    <row r="85" spans="1:17" s="7" customFormat="1" ht="14.1" customHeight="1" x14ac:dyDescent="0.25">
      <c r="A85" s="435" t="s">
        <v>320</v>
      </c>
      <c r="B85" s="1543" t="s">
        <v>355</v>
      </c>
      <c r="C85" s="1544"/>
      <c r="D85" s="1544"/>
      <c r="E85" s="1544"/>
      <c r="F85" s="1546" t="str">
        <f>Computation!F94</f>
        <v>Severe</v>
      </c>
      <c r="G85" s="1547"/>
      <c r="H85" s="354"/>
      <c r="I85" s="440">
        <f>Computation!I94</f>
        <v>125000</v>
      </c>
      <c r="J85" s="8"/>
      <c r="K85" s="8"/>
      <c r="L85" s="8"/>
      <c r="M85" s="8"/>
      <c r="N85" s="8"/>
      <c r="O85" s="8"/>
      <c r="P85" s="8"/>
      <c r="Q85" s="8"/>
    </row>
    <row r="86" spans="1:17" s="7" customFormat="1" ht="14.1" customHeight="1" thickBot="1" x14ac:dyDescent="0.3">
      <c r="A86" s="438" t="s">
        <v>321</v>
      </c>
      <c r="B86" s="1530" t="s">
        <v>356</v>
      </c>
      <c r="C86" s="792"/>
      <c r="D86" s="792"/>
      <c r="E86" s="792"/>
      <c r="F86" s="792"/>
      <c r="G86" s="793"/>
      <c r="H86" s="384">
        <f>Computation!H95</f>
        <v>0</v>
      </c>
      <c r="I86" s="339">
        <f>Computation!I95</f>
        <v>0</v>
      </c>
      <c r="J86" s="8"/>
      <c r="K86" s="8"/>
      <c r="L86" s="8"/>
      <c r="M86" s="8"/>
      <c r="N86" s="8"/>
      <c r="O86" s="8"/>
      <c r="P86" s="8"/>
      <c r="Q86" s="8"/>
    </row>
    <row r="87" spans="1:17" ht="15.95" customHeight="1" thickBot="1" x14ac:dyDescent="0.3">
      <c r="A87" s="1531" t="s">
        <v>624</v>
      </c>
      <c r="B87" s="1532"/>
      <c r="C87" s="1532"/>
      <c r="D87" s="1532"/>
      <c r="E87" s="1532"/>
      <c r="F87" s="1532"/>
      <c r="G87" s="1533"/>
      <c r="H87" s="1534">
        <f>Computation!H96</f>
        <v>472000</v>
      </c>
      <c r="I87" s="1535"/>
      <c r="J87" s="216"/>
      <c r="K87" s="8"/>
      <c r="L87" s="8"/>
      <c r="M87" s="8"/>
      <c r="N87" s="8"/>
      <c r="O87" s="216"/>
      <c r="P87" s="216"/>
      <c r="Q87" s="216"/>
    </row>
    <row r="88" spans="1:17" ht="18" customHeight="1" thickBot="1" x14ac:dyDescent="0.3">
      <c r="A88" s="1536" t="s">
        <v>623</v>
      </c>
      <c r="B88" s="1537"/>
      <c r="C88" s="1537"/>
      <c r="D88" s="1537"/>
      <c r="E88" s="1537"/>
      <c r="F88" s="1537"/>
      <c r="G88" s="1538"/>
      <c r="H88" s="1539">
        <f>Calculations!F231</f>
        <v>278000</v>
      </c>
      <c r="I88" s="1540"/>
      <c r="J88" s="216"/>
      <c r="K88" s="8"/>
      <c r="L88" s="8"/>
      <c r="M88" s="8"/>
      <c r="N88" s="8"/>
      <c r="O88" s="216"/>
      <c r="P88" s="216"/>
      <c r="Q88" s="216"/>
    </row>
    <row r="89" spans="1:17" ht="15" customHeight="1" x14ac:dyDescent="0.25">
      <c r="A89" s="1494" t="s">
        <v>625</v>
      </c>
      <c r="B89" s="1495"/>
      <c r="C89" s="1495"/>
      <c r="D89" s="1495"/>
      <c r="E89" s="1495"/>
      <c r="F89" s="1495"/>
      <c r="G89" s="1496"/>
      <c r="H89" s="1541">
        <f>Calculations!D241</f>
        <v>300000</v>
      </c>
      <c r="I89" s="1542"/>
      <c r="J89" s="216"/>
      <c r="K89" s="216"/>
      <c r="L89" s="216"/>
      <c r="M89" s="8"/>
      <c r="N89" s="8"/>
      <c r="O89" s="216"/>
      <c r="P89" s="216"/>
      <c r="Q89" s="216"/>
    </row>
    <row r="90" spans="1:17" ht="15" customHeight="1" x14ac:dyDescent="0.25">
      <c r="A90" s="1510" t="s">
        <v>626</v>
      </c>
      <c r="B90" s="851"/>
      <c r="C90" s="851"/>
      <c r="D90" s="851"/>
      <c r="E90" s="851"/>
      <c r="F90" s="851"/>
      <c r="G90" s="1526"/>
      <c r="H90" s="1506">
        <f>Calculations!H241</f>
        <v>578000</v>
      </c>
      <c r="I90" s="1507"/>
      <c r="J90" s="216"/>
      <c r="K90" s="216"/>
      <c r="L90" s="216"/>
      <c r="M90" s="8"/>
      <c r="N90" s="8"/>
      <c r="O90" s="216"/>
      <c r="P90" s="216"/>
      <c r="Q90" s="216"/>
    </row>
    <row r="91" spans="1:17" ht="15" customHeight="1" x14ac:dyDescent="0.25">
      <c r="A91" s="1510" t="s">
        <v>635</v>
      </c>
      <c r="B91" s="851"/>
      <c r="C91" s="851"/>
      <c r="D91" s="851"/>
      <c r="E91" s="851"/>
      <c r="F91" s="851"/>
      <c r="G91" s="1526"/>
      <c r="H91" s="1506">
        <f>Calculations!E245</f>
        <v>40600</v>
      </c>
      <c r="I91" s="1507"/>
      <c r="J91" s="216"/>
      <c r="K91" s="216"/>
      <c r="L91" s="216"/>
      <c r="M91" s="216"/>
      <c r="N91" s="216"/>
      <c r="O91" s="216"/>
      <c r="P91" s="216"/>
      <c r="Q91" s="216"/>
    </row>
    <row r="92" spans="1:17" ht="15" customHeight="1" x14ac:dyDescent="0.25">
      <c r="A92" s="1510" t="s">
        <v>627</v>
      </c>
      <c r="B92" s="851"/>
      <c r="C92" s="851"/>
      <c r="D92" s="851"/>
      <c r="E92" s="851"/>
      <c r="F92" s="851"/>
      <c r="G92" s="1526"/>
      <c r="H92" s="1506">
        <f>Calculations!A245</f>
        <v>35000</v>
      </c>
      <c r="I92" s="1507"/>
      <c r="J92" s="216"/>
      <c r="K92" s="216"/>
      <c r="L92" s="216"/>
      <c r="M92" s="216"/>
      <c r="N92" s="216"/>
      <c r="O92" s="216"/>
      <c r="P92" s="216"/>
      <c r="Q92" s="216"/>
    </row>
    <row r="93" spans="1:17" ht="15" customHeight="1" x14ac:dyDescent="0.25">
      <c r="A93" s="1510" t="s">
        <v>628</v>
      </c>
      <c r="B93" s="851"/>
      <c r="C93" s="851"/>
      <c r="D93" s="851"/>
      <c r="E93" s="851"/>
      <c r="F93" s="851"/>
      <c r="G93" s="1526"/>
      <c r="H93" s="1506">
        <f>H91-H92</f>
        <v>5600</v>
      </c>
      <c r="I93" s="1507"/>
      <c r="J93" s="216"/>
      <c r="K93" s="216"/>
      <c r="L93" s="216"/>
      <c r="M93" s="216"/>
      <c r="N93" s="216"/>
      <c r="O93" s="216"/>
      <c r="P93" s="216"/>
      <c r="Q93" s="216"/>
    </row>
    <row r="94" spans="1:17" ht="15" customHeight="1" x14ac:dyDescent="0.25">
      <c r="A94" s="1527" t="s">
        <v>629</v>
      </c>
      <c r="B94" s="1528"/>
      <c r="C94" s="1528"/>
      <c r="D94" s="1528"/>
      <c r="E94" s="1528"/>
      <c r="F94" s="1528"/>
      <c r="G94" s="1529"/>
      <c r="H94" s="1506">
        <f>Calculations!H248</f>
        <v>2000</v>
      </c>
      <c r="I94" s="1507"/>
      <c r="J94" s="216"/>
      <c r="K94" s="216"/>
      <c r="L94" s="216"/>
      <c r="M94" s="216"/>
      <c r="N94" s="216"/>
      <c r="O94" s="216"/>
      <c r="P94" s="216"/>
      <c r="Q94" s="216"/>
    </row>
    <row r="95" spans="1:17" ht="15" customHeight="1" x14ac:dyDescent="0.25">
      <c r="A95" s="1527" t="s">
        <v>630</v>
      </c>
      <c r="B95" s="1528"/>
      <c r="C95" s="1528"/>
      <c r="D95" s="1528"/>
      <c r="E95" s="1528"/>
      <c r="F95" s="1528"/>
      <c r="G95" s="1529"/>
      <c r="H95" s="1506">
        <f>Calculations!H251</f>
        <v>0</v>
      </c>
      <c r="I95" s="1507"/>
      <c r="J95" s="216"/>
      <c r="K95" s="216"/>
      <c r="L95" s="216"/>
      <c r="M95" s="216"/>
      <c r="N95" s="216"/>
      <c r="O95" s="216"/>
      <c r="P95" s="216"/>
      <c r="Q95" s="216"/>
    </row>
    <row r="96" spans="1:17" ht="15" customHeight="1" x14ac:dyDescent="0.25">
      <c r="A96" s="1510" t="s">
        <v>22</v>
      </c>
      <c r="B96" s="851"/>
      <c r="C96" s="851"/>
      <c r="D96" s="851"/>
      <c r="E96" s="851"/>
      <c r="F96" s="851"/>
      <c r="G96" s="1526"/>
      <c r="H96" s="1506">
        <f>H93-H94+H95</f>
        <v>3600</v>
      </c>
      <c r="I96" s="1507"/>
      <c r="J96" s="216"/>
      <c r="K96" s="216"/>
      <c r="L96" s="216"/>
      <c r="M96" s="216"/>
      <c r="N96" s="216"/>
      <c r="O96" s="216"/>
      <c r="P96" s="216"/>
      <c r="Q96" s="216"/>
    </row>
    <row r="97" spans="1:17" ht="15" customHeight="1" x14ac:dyDescent="0.25">
      <c r="A97" s="1510" t="s">
        <v>23</v>
      </c>
      <c r="B97" s="851"/>
      <c r="C97" s="851"/>
      <c r="D97" s="851"/>
      <c r="E97" s="851"/>
      <c r="F97" s="851"/>
      <c r="G97" s="1526"/>
      <c r="H97" s="1506">
        <f>Calculations!H259</f>
        <v>108</v>
      </c>
      <c r="I97" s="1507"/>
      <c r="J97" s="216"/>
      <c r="K97" s="216"/>
      <c r="L97" s="216"/>
      <c r="M97" s="216"/>
      <c r="N97" s="216"/>
      <c r="O97" s="216"/>
      <c r="P97" s="216"/>
      <c r="Q97" s="216"/>
    </row>
    <row r="98" spans="1:17" ht="15" customHeight="1" x14ac:dyDescent="0.25">
      <c r="A98" s="1510" t="s">
        <v>631</v>
      </c>
      <c r="B98" s="851"/>
      <c r="C98" s="851"/>
      <c r="D98" s="851"/>
      <c r="E98" s="851"/>
      <c r="F98" s="851"/>
      <c r="G98" s="1526"/>
      <c r="H98" s="1506">
        <f>H96+H97</f>
        <v>3708</v>
      </c>
      <c r="I98" s="1507"/>
      <c r="J98" s="216"/>
      <c r="K98" s="216"/>
      <c r="L98" s="216"/>
      <c r="M98" s="216"/>
      <c r="N98" s="216"/>
      <c r="O98" s="216"/>
      <c r="P98" s="216"/>
      <c r="Q98" s="216"/>
    </row>
    <row r="99" spans="1:17" ht="15" customHeight="1" thickBot="1" x14ac:dyDescent="0.3">
      <c r="A99" s="1516" t="s">
        <v>35</v>
      </c>
      <c r="B99" s="1517"/>
      <c r="C99" s="1517"/>
      <c r="D99" s="1517"/>
      <c r="E99" s="1517"/>
      <c r="F99" s="1517"/>
      <c r="G99" s="1518"/>
      <c r="H99" s="1519">
        <f>Calculations!H261</f>
        <v>0</v>
      </c>
      <c r="I99" s="1520"/>
      <c r="J99" s="216"/>
      <c r="K99" s="216"/>
      <c r="L99" s="216"/>
      <c r="M99" s="216"/>
      <c r="N99" s="216"/>
      <c r="O99" s="216"/>
      <c r="P99" s="216"/>
      <c r="Q99" s="216"/>
    </row>
    <row r="100" spans="1:17" ht="15" customHeight="1" thickBot="1" x14ac:dyDescent="0.3">
      <c r="A100" s="1521" t="s">
        <v>632</v>
      </c>
      <c r="B100" s="1522"/>
      <c r="C100" s="1522"/>
      <c r="D100" s="1522"/>
      <c r="E100" s="1522"/>
      <c r="F100" s="1522"/>
      <c r="G100" s="1523"/>
      <c r="H100" s="1524">
        <f>SUM(H98:I99)</f>
        <v>3708</v>
      </c>
      <c r="I100" s="1525"/>
      <c r="J100" s="216"/>
      <c r="K100" s="216"/>
      <c r="L100" s="216"/>
      <c r="M100" s="216"/>
      <c r="N100" s="216"/>
      <c r="O100" s="216"/>
      <c r="P100" s="216"/>
      <c r="Q100" s="216"/>
    </row>
    <row r="101" spans="1:17" ht="15" customHeight="1" thickBot="1" x14ac:dyDescent="0.3">
      <c r="A101" s="1521" t="s">
        <v>322</v>
      </c>
      <c r="B101" s="1522"/>
      <c r="C101" s="1522"/>
      <c r="D101" s="1522"/>
      <c r="E101" s="1522"/>
      <c r="F101" s="1522"/>
      <c r="G101" s="1523"/>
      <c r="H101" s="1524">
        <f>SUM(G102:G104)</f>
        <v>2000</v>
      </c>
      <c r="I101" s="1525"/>
      <c r="J101" s="216"/>
      <c r="K101" s="216"/>
      <c r="L101" s="216"/>
      <c r="M101" s="216"/>
      <c r="N101" s="216"/>
      <c r="O101" s="216"/>
      <c r="P101" s="216"/>
      <c r="Q101" s="216"/>
    </row>
    <row r="102" spans="1:17" ht="15" customHeight="1" x14ac:dyDescent="0.2">
      <c r="A102" s="1502" t="s">
        <v>24</v>
      </c>
      <c r="B102" s="1503"/>
      <c r="C102" s="1503"/>
      <c r="D102" s="1503"/>
      <c r="E102" s="1503"/>
      <c r="F102" s="1503"/>
      <c r="G102" s="385">
        <f>Computation!G111</f>
        <v>0</v>
      </c>
      <c r="H102" s="1504"/>
      <c r="I102" s="1505"/>
      <c r="J102" s="216"/>
      <c r="K102" s="216"/>
      <c r="L102" s="216"/>
      <c r="M102" s="216"/>
      <c r="N102" s="216"/>
      <c r="O102" s="216"/>
      <c r="P102" s="216"/>
      <c r="Q102" s="216"/>
    </row>
    <row r="103" spans="1:17" ht="15" customHeight="1" x14ac:dyDescent="0.2">
      <c r="A103" s="1510" t="s">
        <v>633</v>
      </c>
      <c r="B103" s="851"/>
      <c r="C103" s="851"/>
      <c r="D103" s="851"/>
      <c r="E103" s="851"/>
      <c r="F103" s="851"/>
      <c r="G103" s="386">
        <f>Computation!G112</f>
        <v>2000</v>
      </c>
      <c r="H103" s="1506"/>
      <c r="I103" s="1507"/>
      <c r="J103" s="216"/>
      <c r="K103" s="216"/>
      <c r="L103" s="216"/>
      <c r="M103" s="216"/>
      <c r="N103" s="216"/>
      <c r="O103" s="216"/>
      <c r="P103" s="216"/>
      <c r="Q103" s="216"/>
    </row>
    <row r="104" spans="1:17" ht="15" customHeight="1" thickBot="1" x14ac:dyDescent="0.25">
      <c r="A104" s="1511" t="s">
        <v>634</v>
      </c>
      <c r="B104" s="1512"/>
      <c r="C104" s="1512"/>
      <c r="D104" s="1512"/>
      <c r="E104" s="1512"/>
      <c r="F104" s="1512"/>
      <c r="G104" s="387">
        <f>Computation!G113</f>
        <v>0</v>
      </c>
      <c r="H104" s="1508"/>
      <c r="I104" s="1509"/>
      <c r="J104" s="216"/>
      <c r="K104" s="216"/>
      <c r="L104" s="216"/>
      <c r="M104" s="216"/>
      <c r="N104" s="216"/>
      <c r="O104" s="216"/>
      <c r="P104" s="216"/>
      <c r="Q104" s="216"/>
    </row>
    <row r="105" spans="1:17" ht="20.100000000000001" customHeight="1" thickBot="1" x14ac:dyDescent="0.35">
      <c r="A105" s="1513" t="s">
        <v>25</v>
      </c>
      <c r="B105" s="1514"/>
      <c r="C105" s="1514"/>
      <c r="D105" s="1514"/>
      <c r="E105" s="1514"/>
      <c r="F105" s="1514"/>
      <c r="G105" s="1515"/>
      <c r="H105" s="1500">
        <f>IF(H100&gt;=H101, (H100-H101), (0))</f>
        <v>1708</v>
      </c>
      <c r="I105" s="1501"/>
      <c r="J105" s="216"/>
      <c r="K105" s="216"/>
      <c r="L105" s="216"/>
      <c r="M105" s="216"/>
      <c r="N105" s="216"/>
      <c r="O105" s="216"/>
      <c r="P105" s="216"/>
      <c r="Q105" s="216"/>
    </row>
    <row r="106" spans="1:17" ht="20.100000000000001" customHeight="1" thickBot="1" x14ac:dyDescent="0.35">
      <c r="A106" s="1497" t="s">
        <v>26</v>
      </c>
      <c r="B106" s="1498"/>
      <c r="C106" s="1498"/>
      <c r="D106" s="1498"/>
      <c r="E106" s="1498"/>
      <c r="F106" s="1498"/>
      <c r="G106" s="1499"/>
      <c r="H106" s="1500">
        <f>IF(H100&lt;H101, (H101-H100), (0))</f>
        <v>0</v>
      </c>
      <c r="I106" s="1501"/>
      <c r="J106" s="216"/>
      <c r="K106" s="216"/>
      <c r="L106" s="216"/>
      <c r="M106" s="216"/>
      <c r="N106" s="216"/>
      <c r="O106" s="216"/>
      <c r="P106" s="216"/>
      <c r="Q106" s="216"/>
    </row>
    <row r="107" spans="1:17" ht="15" customHeight="1" thickBot="1" x14ac:dyDescent="0.25">
      <c r="A107" s="1468" t="s">
        <v>27</v>
      </c>
      <c r="B107" s="1469"/>
      <c r="C107" s="1469"/>
      <c r="D107" s="1469"/>
      <c r="E107" s="1469"/>
      <c r="F107" s="1469"/>
      <c r="G107" s="1469"/>
      <c r="H107" s="1469"/>
      <c r="I107" s="1470"/>
      <c r="J107" s="216"/>
      <c r="K107" s="216"/>
      <c r="L107" s="216"/>
      <c r="M107" s="216"/>
      <c r="N107" s="216"/>
      <c r="O107" s="216"/>
      <c r="P107" s="216"/>
      <c r="Q107" s="216"/>
    </row>
    <row r="108" spans="1:17" hidden="1" x14ac:dyDescent="0.25">
      <c r="A108" s="8"/>
      <c r="B108" s="8"/>
      <c r="C108" s="8"/>
      <c r="D108" s="8"/>
      <c r="E108" s="8"/>
      <c r="F108" s="8"/>
      <c r="G108" s="388"/>
      <c r="H108" s="389"/>
      <c r="I108" s="390"/>
      <c r="J108" s="216"/>
      <c r="K108" s="216"/>
      <c r="L108" s="216"/>
      <c r="M108" s="216"/>
      <c r="N108" s="216"/>
      <c r="O108" s="216"/>
      <c r="P108" s="216"/>
      <c r="Q108" s="216"/>
    </row>
    <row r="109" spans="1:17" hidden="1" x14ac:dyDescent="0.25">
      <c r="A109" s="8"/>
      <c r="B109" s="8"/>
      <c r="C109" s="8"/>
      <c r="D109" s="8"/>
      <c r="E109" s="8"/>
      <c r="F109" s="8"/>
      <c r="G109" s="388"/>
      <c r="H109" s="389"/>
      <c r="I109" s="390"/>
      <c r="J109" s="216"/>
      <c r="K109" s="216"/>
      <c r="L109" s="216"/>
      <c r="M109" s="216"/>
      <c r="N109" s="216"/>
      <c r="O109" s="216"/>
      <c r="P109" s="216"/>
      <c r="Q109" s="216"/>
    </row>
    <row r="110" spans="1:17" hidden="1" x14ac:dyDescent="0.25">
      <c r="A110" s="8"/>
      <c r="B110" s="8"/>
      <c r="C110" s="8"/>
      <c r="D110" s="8"/>
      <c r="E110" s="8"/>
      <c r="F110" s="8"/>
      <c r="G110" s="388"/>
      <c r="H110" s="389"/>
      <c r="I110" s="390"/>
      <c r="J110" s="216"/>
      <c r="K110" s="216"/>
      <c r="L110" s="216"/>
      <c r="M110" s="216"/>
      <c r="N110" s="216"/>
      <c r="O110" s="216"/>
      <c r="P110" s="216"/>
      <c r="Q110" s="216"/>
    </row>
    <row r="111" spans="1:17" hidden="1" x14ac:dyDescent="0.25">
      <c r="A111" s="8"/>
      <c r="B111" s="8"/>
      <c r="C111" s="8"/>
      <c r="D111" s="8"/>
      <c r="E111" s="8"/>
      <c r="F111" s="8"/>
      <c r="G111" s="388"/>
      <c r="H111" s="389"/>
      <c r="I111" s="390"/>
      <c r="J111" s="216"/>
      <c r="K111" s="216"/>
      <c r="L111" s="216"/>
      <c r="M111" s="216"/>
      <c r="N111" s="216"/>
      <c r="O111" s="216"/>
      <c r="P111" s="216"/>
      <c r="Q111" s="216"/>
    </row>
    <row r="112" spans="1:17" hidden="1" x14ac:dyDescent="0.25">
      <c r="A112" s="8"/>
      <c r="B112" s="8"/>
      <c r="C112" s="8"/>
      <c r="D112" s="8"/>
      <c r="E112" s="8"/>
      <c r="F112" s="8"/>
      <c r="G112" s="388"/>
      <c r="H112" s="389"/>
      <c r="I112" s="390"/>
      <c r="J112" s="216"/>
      <c r="K112" s="216"/>
      <c r="L112" s="216"/>
      <c r="M112" s="216"/>
      <c r="N112" s="216"/>
      <c r="O112" s="216"/>
      <c r="P112" s="216"/>
      <c r="Q112" s="216"/>
    </row>
    <row r="113" spans="1:17" hidden="1" x14ac:dyDescent="0.25">
      <c r="A113" s="8"/>
      <c r="B113" s="8"/>
      <c r="C113" s="8"/>
      <c r="D113" s="8"/>
      <c r="E113" s="8"/>
      <c r="F113" s="8"/>
      <c r="G113" s="388"/>
      <c r="H113" s="389"/>
      <c r="I113" s="390"/>
      <c r="J113" s="216"/>
      <c r="K113" s="216"/>
      <c r="L113" s="216"/>
      <c r="M113" s="216"/>
      <c r="N113" s="216"/>
      <c r="O113" s="216"/>
      <c r="P113" s="216"/>
      <c r="Q113" s="216"/>
    </row>
    <row r="114" spans="1:17" hidden="1" x14ac:dyDescent="0.25">
      <c r="A114" s="8"/>
      <c r="B114" s="8"/>
      <c r="C114" s="8"/>
      <c r="D114" s="8"/>
      <c r="E114" s="8"/>
      <c r="F114" s="8"/>
      <c r="G114" s="388"/>
      <c r="H114" s="389"/>
      <c r="I114" s="390"/>
      <c r="J114" s="216"/>
      <c r="K114" s="216"/>
      <c r="L114" s="216"/>
      <c r="M114" s="216"/>
      <c r="N114" s="216"/>
      <c r="O114" s="216"/>
      <c r="P114" s="216"/>
      <c r="Q114" s="216"/>
    </row>
    <row r="115" spans="1:17" hidden="1" x14ac:dyDescent="0.25">
      <c r="A115" s="8"/>
      <c r="B115" s="8"/>
      <c r="C115" s="8"/>
      <c r="D115" s="8"/>
      <c r="E115" s="8"/>
      <c r="F115" s="8"/>
      <c r="G115" s="388"/>
      <c r="H115" s="389"/>
      <c r="I115" s="390"/>
      <c r="J115" s="216"/>
      <c r="K115" s="216"/>
      <c r="L115" s="216"/>
      <c r="M115" s="216"/>
      <c r="N115" s="216"/>
      <c r="O115" s="216"/>
      <c r="P115" s="216"/>
      <c r="Q115" s="216"/>
    </row>
    <row r="116" spans="1:17" hidden="1" x14ac:dyDescent="0.25">
      <c r="A116" s="8"/>
      <c r="B116" s="8"/>
      <c r="C116" s="8"/>
      <c r="D116" s="8"/>
      <c r="E116" s="8"/>
      <c r="F116" s="8"/>
      <c r="G116" s="388"/>
      <c r="H116" s="389"/>
      <c r="I116" s="390"/>
      <c r="J116" s="216"/>
      <c r="K116" s="216"/>
      <c r="L116" s="216"/>
      <c r="M116" s="216"/>
      <c r="N116" s="216"/>
      <c r="O116" s="216"/>
      <c r="P116" s="216"/>
      <c r="Q116" s="216"/>
    </row>
    <row r="117" spans="1:17" hidden="1" x14ac:dyDescent="0.25">
      <c r="A117" s="8"/>
      <c r="B117" s="8"/>
      <c r="C117" s="8"/>
      <c r="D117" s="8"/>
      <c r="E117" s="8"/>
      <c r="F117" s="8"/>
      <c r="G117" s="388"/>
      <c r="H117" s="389"/>
      <c r="I117" s="390"/>
      <c r="J117" s="216"/>
      <c r="K117" s="216"/>
      <c r="L117" s="216"/>
      <c r="M117" s="216"/>
      <c r="N117" s="216"/>
      <c r="O117" s="216"/>
      <c r="P117" s="216"/>
      <c r="Q117" s="216"/>
    </row>
    <row r="118" spans="1:17" hidden="1" x14ac:dyDescent="0.25">
      <c r="A118" s="8"/>
      <c r="B118" s="8"/>
      <c r="C118" s="8"/>
      <c r="D118" s="8"/>
      <c r="E118" s="8"/>
      <c r="F118" s="8"/>
      <c r="G118" s="388"/>
      <c r="H118" s="389"/>
      <c r="I118" s="390"/>
      <c r="J118" s="216"/>
      <c r="K118" s="216"/>
      <c r="L118" s="216"/>
      <c r="M118" s="216"/>
      <c r="N118" s="216"/>
      <c r="O118" s="216"/>
      <c r="P118" s="216"/>
      <c r="Q118" s="216"/>
    </row>
    <row r="119" spans="1:17" hidden="1" x14ac:dyDescent="0.25">
      <c r="A119" s="8"/>
      <c r="B119" s="8"/>
      <c r="C119" s="8"/>
      <c r="D119" s="8"/>
      <c r="E119" s="8"/>
      <c r="F119" s="8"/>
      <c r="G119" s="388"/>
      <c r="H119" s="389"/>
      <c r="I119" s="390"/>
      <c r="J119" s="216"/>
      <c r="K119" s="216"/>
      <c r="L119" s="216"/>
      <c r="M119" s="216"/>
      <c r="N119" s="216"/>
      <c r="O119" s="216"/>
      <c r="P119" s="216"/>
      <c r="Q119" s="216"/>
    </row>
    <row r="120" spans="1:17" hidden="1" x14ac:dyDescent="0.25">
      <c r="A120" s="8"/>
      <c r="B120" s="8"/>
      <c r="C120" s="8"/>
      <c r="D120" s="8"/>
      <c r="E120" s="8"/>
      <c r="F120" s="8"/>
      <c r="G120" s="388"/>
      <c r="H120" s="389"/>
      <c r="I120" s="390"/>
      <c r="J120" s="216"/>
      <c r="K120" s="216"/>
      <c r="L120" s="216"/>
      <c r="M120" s="216"/>
      <c r="N120" s="216"/>
      <c r="O120" s="216"/>
      <c r="P120" s="216"/>
      <c r="Q120" s="216"/>
    </row>
    <row r="121" spans="1:17" hidden="1" x14ac:dyDescent="0.25">
      <c r="A121" s="8"/>
      <c r="B121" s="8"/>
      <c r="C121" s="8"/>
      <c r="D121" s="8"/>
      <c r="E121" s="8"/>
      <c r="F121" s="8"/>
      <c r="G121" s="388"/>
      <c r="H121" s="389"/>
      <c r="I121" s="390"/>
      <c r="J121" s="216"/>
      <c r="K121" s="216"/>
      <c r="L121" s="216"/>
      <c r="M121" s="216"/>
      <c r="N121" s="216"/>
      <c r="O121" s="216"/>
      <c r="P121" s="216"/>
      <c r="Q121" s="216"/>
    </row>
    <row r="122" spans="1:17" hidden="1" x14ac:dyDescent="0.25">
      <c r="A122" s="8"/>
      <c r="B122" s="8"/>
      <c r="C122" s="8"/>
      <c r="D122" s="8"/>
      <c r="E122" s="8"/>
      <c r="F122" s="8"/>
      <c r="G122" s="388"/>
      <c r="H122" s="389"/>
      <c r="I122" s="390"/>
      <c r="J122" s="216"/>
      <c r="K122" s="216"/>
      <c r="L122" s="216"/>
      <c r="M122" s="216"/>
      <c r="N122" s="216"/>
      <c r="O122" s="216"/>
      <c r="P122" s="216"/>
      <c r="Q122" s="216"/>
    </row>
    <row r="123" spans="1:17" hidden="1" x14ac:dyDescent="0.25">
      <c r="A123" s="8"/>
      <c r="B123" s="8"/>
      <c r="C123" s="8"/>
      <c r="D123" s="8"/>
      <c r="E123" s="8"/>
      <c r="F123" s="8"/>
      <c r="G123" s="388"/>
      <c r="H123" s="389"/>
      <c r="I123" s="390"/>
      <c r="J123" s="216"/>
      <c r="K123" s="216"/>
      <c r="L123" s="216"/>
      <c r="M123" s="216"/>
      <c r="N123" s="216"/>
      <c r="O123" s="216"/>
      <c r="P123" s="216"/>
      <c r="Q123" s="216"/>
    </row>
    <row r="124" spans="1:17" hidden="1" x14ac:dyDescent="0.25">
      <c r="A124" s="8"/>
      <c r="B124" s="8"/>
      <c r="C124" s="8"/>
      <c r="D124" s="8"/>
      <c r="E124" s="8"/>
      <c r="F124" s="8"/>
      <c r="G124" s="388"/>
      <c r="H124" s="389"/>
      <c r="I124" s="390"/>
      <c r="J124" s="216"/>
      <c r="K124" s="216"/>
      <c r="L124" s="216"/>
      <c r="M124" s="216"/>
      <c r="N124" s="216"/>
      <c r="O124" s="216"/>
      <c r="P124" s="216"/>
      <c r="Q124" s="216"/>
    </row>
    <row r="125" spans="1:17" hidden="1" x14ac:dyDescent="0.25">
      <c r="A125" s="8"/>
      <c r="B125" s="8"/>
      <c r="C125" s="8"/>
      <c r="D125" s="8"/>
      <c r="E125" s="8"/>
      <c r="F125" s="8"/>
      <c r="G125" s="388"/>
      <c r="H125" s="389"/>
      <c r="I125" s="390"/>
      <c r="J125" s="216"/>
      <c r="K125" s="216"/>
      <c r="L125" s="216"/>
      <c r="M125" s="216"/>
      <c r="N125" s="216"/>
      <c r="O125" s="216"/>
      <c r="P125" s="216"/>
      <c r="Q125" s="216"/>
    </row>
    <row r="126" spans="1:17" hidden="1" x14ac:dyDescent="0.25">
      <c r="A126" s="8"/>
      <c r="B126" s="8"/>
      <c r="C126" s="8"/>
      <c r="D126" s="8"/>
      <c r="E126" s="8"/>
      <c r="F126" s="8"/>
      <c r="G126" s="388"/>
      <c r="H126" s="389"/>
      <c r="I126" s="390"/>
      <c r="J126" s="216"/>
      <c r="K126" s="216"/>
      <c r="L126" s="216"/>
      <c r="M126" s="216"/>
      <c r="N126" s="216"/>
      <c r="O126" s="216"/>
      <c r="P126" s="216"/>
      <c r="Q126" s="216"/>
    </row>
    <row r="127" spans="1:17" hidden="1" x14ac:dyDescent="0.25">
      <c r="A127" s="8"/>
      <c r="B127" s="8"/>
      <c r="C127" s="8"/>
      <c r="D127" s="8"/>
      <c r="E127" s="8"/>
      <c r="F127" s="8"/>
      <c r="G127" s="388"/>
      <c r="H127" s="389"/>
      <c r="I127" s="390"/>
      <c r="J127" s="216"/>
      <c r="K127" s="216"/>
      <c r="L127" s="216"/>
      <c r="M127" s="216"/>
      <c r="N127" s="216"/>
      <c r="O127" s="216"/>
      <c r="P127" s="216"/>
      <c r="Q127" s="216"/>
    </row>
    <row r="128" spans="1:17" hidden="1" x14ac:dyDescent="0.25">
      <c r="A128" s="8"/>
      <c r="B128" s="8"/>
      <c r="C128" s="8"/>
      <c r="D128" s="8"/>
      <c r="E128" s="8"/>
      <c r="F128" s="8"/>
      <c r="G128" s="388"/>
      <c r="H128" s="389"/>
      <c r="I128" s="390"/>
      <c r="J128" s="216"/>
      <c r="K128" s="216"/>
      <c r="L128" s="216"/>
      <c r="M128" s="216"/>
      <c r="N128" s="216"/>
      <c r="O128" s="216"/>
      <c r="P128" s="216"/>
      <c r="Q128" s="216"/>
    </row>
    <row r="129" spans="1:17" ht="18" hidden="1" customHeight="1" x14ac:dyDescent="0.25">
      <c r="A129" s="8"/>
      <c r="B129" s="8"/>
      <c r="C129" s="8"/>
      <c r="D129" s="8"/>
      <c r="E129" s="8"/>
      <c r="F129" s="8"/>
      <c r="G129" s="388"/>
      <c r="H129" s="389"/>
      <c r="I129" s="390"/>
      <c r="J129" s="216"/>
      <c r="K129" s="216"/>
      <c r="L129" s="216"/>
      <c r="M129" s="216"/>
      <c r="N129" s="216"/>
      <c r="O129" s="216"/>
      <c r="P129" s="216"/>
      <c r="Q129" s="216"/>
    </row>
    <row r="130" spans="1:17" ht="15.75" hidden="1" customHeight="1" x14ac:dyDescent="0.25">
      <c r="A130" s="8"/>
      <c r="B130" s="8"/>
      <c r="C130" s="8"/>
      <c r="D130" s="8"/>
      <c r="E130" s="8"/>
      <c r="F130" s="8"/>
      <c r="G130" s="388"/>
      <c r="H130" s="389"/>
      <c r="I130" s="390"/>
      <c r="J130" s="216"/>
      <c r="K130" s="216"/>
      <c r="L130" s="216"/>
      <c r="M130" s="216"/>
      <c r="N130" s="216"/>
      <c r="O130" s="216"/>
      <c r="P130" s="216"/>
      <c r="Q130" s="216"/>
    </row>
    <row r="131" spans="1:17" ht="15.75" hidden="1" customHeight="1" x14ac:dyDescent="0.25">
      <c r="A131" s="8"/>
      <c r="B131" s="8"/>
      <c r="C131" s="8"/>
      <c r="D131" s="8"/>
      <c r="E131" s="8"/>
      <c r="F131" s="8"/>
      <c r="G131" s="388"/>
      <c r="H131" s="389"/>
      <c r="I131" s="390"/>
      <c r="J131" s="216"/>
      <c r="K131" s="216"/>
      <c r="L131" s="216"/>
      <c r="M131" s="216"/>
      <c r="N131" s="216"/>
      <c r="O131" s="216"/>
      <c r="P131" s="216"/>
      <c r="Q131" s="216"/>
    </row>
    <row r="132" spans="1:17" ht="5.0999999999999996" hidden="1" customHeight="1" x14ac:dyDescent="0.25">
      <c r="A132" s="8"/>
      <c r="B132" s="8"/>
      <c r="C132" s="8"/>
      <c r="D132" s="8"/>
      <c r="E132" s="8"/>
      <c r="F132" s="8"/>
      <c r="G132" s="388"/>
      <c r="H132" s="389"/>
      <c r="I132" s="390"/>
      <c r="J132" s="216"/>
      <c r="K132" s="216"/>
      <c r="L132" s="216"/>
      <c r="M132" s="216"/>
      <c r="N132" s="216"/>
      <c r="O132" s="216"/>
      <c r="P132" s="216"/>
      <c r="Q132" s="216"/>
    </row>
    <row r="133" spans="1:17" hidden="1" x14ac:dyDescent="0.25">
      <c r="A133" s="8"/>
      <c r="B133" s="8"/>
      <c r="C133" s="8"/>
      <c r="D133" s="8"/>
      <c r="E133" s="8"/>
      <c r="F133" s="8"/>
      <c r="G133" s="388"/>
      <c r="H133" s="389"/>
      <c r="I133" s="390"/>
      <c r="J133" s="216"/>
      <c r="K133" s="216"/>
      <c r="L133" s="216"/>
      <c r="M133" s="216"/>
      <c r="N133" s="216"/>
      <c r="O133" s="216"/>
      <c r="P133" s="216"/>
      <c r="Q133" s="216"/>
    </row>
    <row r="134" spans="1:17" hidden="1" x14ac:dyDescent="0.25">
      <c r="A134" s="8"/>
      <c r="B134" s="8"/>
      <c r="C134" s="8"/>
      <c r="D134" s="8"/>
      <c r="E134" s="8"/>
      <c r="F134" s="8"/>
      <c r="G134" s="388"/>
      <c r="H134" s="389"/>
      <c r="I134" s="390"/>
      <c r="J134" s="216"/>
      <c r="K134" s="216"/>
      <c r="L134" s="216"/>
      <c r="M134" s="216"/>
      <c r="N134" s="216"/>
      <c r="O134" s="216"/>
      <c r="P134" s="216"/>
      <c r="Q134" s="216"/>
    </row>
    <row r="135" spans="1:17" hidden="1" x14ac:dyDescent="0.25">
      <c r="A135" s="8"/>
      <c r="B135" s="8"/>
      <c r="C135" s="8"/>
      <c r="D135" s="8"/>
      <c r="E135" s="8"/>
      <c r="F135" s="8"/>
      <c r="G135" s="388"/>
      <c r="H135" s="389"/>
      <c r="I135" s="390"/>
      <c r="J135" s="216"/>
      <c r="K135" s="216"/>
      <c r="L135" s="216"/>
      <c r="M135" s="216"/>
      <c r="N135" s="216"/>
      <c r="O135" s="216"/>
      <c r="P135" s="216"/>
      <c r="Q135" s="216"/>
    </row>
    <row r="136" spans="1:17" ht="5.0999999999999996" hidden="1" customHeight="1" x14ac:dyDescent="0.25">
      <c r="A136" s="8"/>
      <c r="B136" s="8"/>
      <c r="C136" s="8"/>
      <c r="D136" s="8"/>
      <c r="E136" s="8"/>
      <c r="F136" s="8"/>
      <c r="G136" s="388"/>
      <c r="H136" s="389"/>
      <c r="I136" s="390"/>
      <c r="J136" s="216"/>
      <c r="K136" s="216"/>
      <c r="L136" s="216"/>
      <c r="M136" s="216"/>
      <c r="N136" s="216"/>
      <c r="O136" s="216"/>
      <c r="P136" s="216"/>
      <c r="Q136" s="216"/>
    </row>
    <row r="137" spans="1:17" hidden="1" x14ac:dyDescent="0.25">
      <c r="A137" s="8"/>
      <c r="B137" s="8"/>
      <c r="C137" s="8"/>
      <c r="D137" s="8"/>
      <c r="E137" s="8"/>
      <c r="F137" s="8"/>
      <c r="G137" s="388"/>
      <c r="H137" s="389"/>
      <c r="I137" s="390"/>
      <c r="J137" s="216"/>
      <c r="K137" s="216"/>
      <c r="L137" s="216"/>
      <c r="M137" s="216"/>
      <c r="N137" s="216"/>
      <c r="O137" s="216"/>
      <c r="P137" s="216"/>
      <c r="Q137" s="216"/>
    </row>
    <row r="138" spans="1:17" hidden="1" x14ac:dyDescent="0.25">
      <c r="A138" s="8"/>
      <c r="B138" s="8"/>
      <c r="C138" s="8"/>
      <c r="D138" s="8"/>
      <c r="E138" s="8"/>
      <c r="F138" s="8"/>
      <c r="G138" s="388"/>
      <c r="H138" s="389"/>
      <c r="I138" s="390"/>
      <c r="J138" s="216"/>
      <c r="K138" s="216"/>
      <c r="L138" s="216"/>
      <c r="M138" s="216"/>
      <c r="N138" s="216"/>
      <c r="O138" s="216"/>
      <c r="P138" s="216"/>
      <c r="Q138" s="216"/>
    </row>
    <row r="139" spans="1:17" hidden="1" x14ac:dyDescent="0.25">
      <c r="A139" s="8"/>
      <c r="B139" s="8"/>
      <c r="C139" s="8"/>
      <c r="D139" s="8"/>
      <c r="E139" s="8"/>
      <c r="F139" s="8"/>
      <c r="G139" s="388"/>
      <c r="H139" s="389"/>
      <c r="I139" s="390"/>
      <c r="J139" s="216"/>
      <c r="K139" s="216"/>
      <c r="L139" s="216"/>
      <c r="M139" s="216"/>
      <c r="N139" s="216"/>
      <c r="O139" s="216"/>
      <c r="P139" s="216"/>
      <c r="Q139" s="216"/>
    </row>
    <row r="140" spans="1:17" ht="5.0999999999999996" hidden="1" customHeight="1" x14ac:dyDescent="0.25">
      <c r="A140" s="8"/>
      <c r="B140" s="8"/>
      <c r="C140" s="8"/>
      <c r="D140" s="8"/>
      <c r="E140" s="8"/>
      <c r="F140" s="8"/>
      <c r="G140" s="388"/>
      <c r="H140" s="389"/>
      <c r="I140" s="390"/>
      <c r="J140" s="216"/>
      <c r="K140" s="216"/>
      <c r="L140" s="216"/>
      <c r="M140" s="216"/>
      <c r="N140" s="216"/>
      <c r="O140" s="216"/>
      <c r="P140" s="216"/>
      <c r="Q140" s="216"/>
    </row>
    <row r="141" spans="1:17" hidden="1" x14ac:dyDescent="0.25">
      <c r="A141" s="8"/>
      <c r="B141" s="8"/>
      <c r="C141" s="8"/>
      <c r="D141" s="8"/>
      <c r="E141" s="8"/>
      <c r="F141" s="8"/>
      <c r="G141" s="388"/>
      <c r="H141" s="389"/>
      <c r="I141" s="390"/>
      <c r="J141" s="216"/>
      <c r="K141" s="216"/>
      <c r="L141" s="216"/>
      <c r="M141" s="216"/>
      <c r="N141" s="216"/>
      <c r="O141" s="216"/>
      <c r="P141" s="216"/>
      <c r="Q141" s="216"/>
    </row>
    <row r="142" spans="1:17" hidden="1" x14ac:dyDescent="0.25">
      <c r="A142" s="8"/>
      <c r="B142" s="8"/>
      <c r="C142" s="8"/>
      <c r="D142" s="8"/>
      <c r="E142" s="8"/>
      <c r="F142" s="8"/>
      <c r="G142" s="388"/>
      <c r="H142" s="389"/>
      <c r="I142" s="390"/>
      <c r="J142" s="216"/>
      <c r="K142" s="216"/>
      <c r="L142" s="216"/>
      <c r="M142" s="216"/>
      <c r="N142" s="216"/>
      <c r="O142" s="216"/>
      <c r="P142" s="216"/>
      <c r="Q142" s="216"/>
    </row>
    <row r="143" spans="1:17" hidden="1" x14ac:dyDescent="0.25">
      <c r="A143" s="8"/>
      <c r="B143" s="8"/>
      <c r="C143" s="8"/>
      <c r="D143" s="8"/>
      <c r="E143" s="8"/>
      <c r="F143" s="8"/>
      <c r="G143" s="388"/>
      <c r="H143" s="389"/>
      <c r="I143" s="390"/>
      <c r="J143" s="216"/>
      <c r="K143" s="216"/>
      <c r="L143" s="216"/>
      <c r="M143" s="216"/>
      <c r="N143" s="216"/>
      <c r="O143" s="216"/>
      <c r="P143" s="216"/>
      <c r="Q143" s="216"/>
    </row>
    <row r="144" spans="1:17" hidden="1" x14ac:dyDescent="0.25">
      <c r="A144" s="8"/>
      <c r="B144" s="8"/>
      <c r="C144" s="8"/>
      <c r="D144" s="8"/>
      <c r="E144" s="8"/>
      <c r="F144" s="8"/>
      <c r="G144" s="388"/>
      <c r="H144" s="389"/>
      <c r="I144" s="390"/>
      <c r="J144" s="216"/>
      <c r="K144" s="216"/>
      <c r="L144" s="216"/>
      <c r="M144" s="216"/>
      <c r="N144" s="216"/>
      <c r="O144" s="216"/>
      <c r="P144" s="216"/>
      <c r="Q144" s="216"/>
    </row>
    <row r="145" spans="1:17" hidden="1" x14ac:dyDescent="0.25">
      <c r="A145" s="8"/>
      <c r="B145" s="8"/>
      <c r="C145" s="8"/>
      <c r="D145" s="8"/>
      <c r="E145" s="8"/>
      <c r="F145" s="8"/>
      <c r="G145" s="388"/>
      <c r="H145" s="389"/>
      <c r="I145" s="390"/>
      <c r="J145" s="216"/>
      <c r="K145" s="216"/>
      <c r="L145" s="216"/>
      <c r="M145" s="216"/>
      <c r="N145" s="216"/>
      <c r="O145" s="216"/>
      <c r="P145" s="216"/>
      <c r="Q145" s="216"/>
    </row>
    <row r="146" spans="1:17" hidden="1" x14ac:dyDescent="0.25">
      <c r="A146" s="8"/>
      <c r="B146" s="8"/>
      <c r="C146" s="8"/>
      <c r="D146" s="8"/>
      <c r="E146" s="8"/>
      <c r="F146" s="8"/>
      <c r="G146" s="388"/>
      <c r="H146" s="389"/>
      <c r="I146" s="390"/>
      <c r="J146" s="216"/>
      <c r="K146" s="216"/>
      <c r="L146" s="216"/>
      <c r="M146" s="216"/>
      <c r="N146" s="216"/>
      <c r="O146" s="216"/>
      <c r="P146" s="216"/>
      <c r="Q146" s="216"/>
    </row>
    <row r="147" spans="1:17" ht="5.0999999999999996" hidden="1" customHeight="1" x14ac:dyDescent="0.25">
      <c r="A147" s="8"/>
      <c r="B147" s="8"/>
      <c r="C147" s="8"/>
      <c r="D147" s="8"/>
      <c r="E147" s="8"/>
      <c r="F147" s="8"/>
      <c r="G147" s="388"/>
      <c r="H147" s="389"/>
      <c r="I147" s="390"/>
      <c r="J147" s="216"/>
      <c r="K147" s="216"/>
      <c r="L147" s="216"/>
      <c r="M147" s="216"/>
      <c r="N147" s="216"/>
      <c r="O147" s="216"/>
      <c r="P147" s="216"/>
      <c r="Q147" s="216"/>
    </row>
    <row r="148" spans="1:17" ht="18" hidden="1" customHeight="1" x14ac:dyDescent="0.25">
      <c r="A148" s="8"/>
      <c r="B148" s="8"/>
      <c r="C148" s="8"/>
      <c r="D148" s="8"/>
      <c r="E148" s="8"/>
      <c r="F148" s="8"/>
      <c r="G148" s="388"/>
      <c r="H148" s="389"/>
      <c r="I148" s="390"/>
      <c r="J148" s="216"/>
      <c r="K148" s="216"/>
      <c r="L148" s="216"/>
      <c r="M148" s="216"/>
      <c r="N148" s="216"/>
      <c r="O148" s="216"/>
      <c r="P148" s="216"/>
      <c r="Q148" s="216"/>
    </row>
    <row r="149" spans="1:17" ht="14.25" hidden="1" customHeight="1" x14ac:dyDescent="0.25">
      <c r="A149" s="8"/>
      <c r="B149" s="8"/>
      <c r="C149" s="8"/>
      <c r="D149" s="8"/>
      <c r="E149" s="8"/>
      <c r="F149" s="8"/>
      <c r="G149" s="388"/>
      <c r="H149" s="389"/>
      <c r="I149" s="390"/>
      <c r="J149" s="216"/>
      <c r="K149" s="216"/>
      <c r="L149" s="216"/>
      <c r="M149" s="216"/>
      <c r="N149" s="216"/>
      <c r="O149" s="216"/>
      <c r="P149" s="216"/>
      <c r="Q149" s="216"/>
    </row>
    <row r="150" spans="1:17" ht="15" hidden="1" customHeight="1" x14ac:dyDescent="0.25">
      <c r="A150" s="8"/>
      <c r="B150" s="8"/>
      <c r="C150" s="8"/>
      <c r="D150" s="8"/>
      <c r="E150" s="8"/>
      <c r="F150" s="8"/>
      <c r="G150" s="388"/>
      <c r="H150" s="389"/>
      <c r="I150" s="390"/>
      <c r="J150" s="216"/>
      <c r="K150" s="216"/>
      <c r="L150" s="216"/>
      <c r="M150" s="216"/>
      <c r="N150" s="216"/>
      <c r="O150" s="216"/>
      <c r="P150" s="216"/>
      <c r="Q150" s="216"/>
    </row>
    <row r="151" spans="1:17" ht="14.25" hidden="1" customHeight="1" x14ac:dyDescent="0.25">
      <c r="A151" s="8"/>
      <c r="B151" s="8"/>
      <c r="C151" s="8"/>
      <c r="D151" s="8"/>
      <c r="E151" s="8"/>
      <c r="F151" s="8"/>
      <c r="G151" s="388"/>
      <c r="H151" s="389"/>
      <c r="I151" s="390"/>
      <c r="J151" s="216"/>
      <c r="K151" s="216"/>
      <c r="L151" s="216"/>
      <c r="M151" s="216"/>
      <c r="N151" s="216"/>
      <c r="O151" s="216"/>
      <c r="P151" s="216"/>
      <c r="Q151" s="216"/>
    </row>
    <row r="152" spans="1:17" ht="14.25" hidden="1" customHeight="1" x14ac:dyDescent="0.25">
      <c r="A152" s="8"/>
      <c r="B152" s="8"/>
      <c r="C152" s="8"/>
      <c r="D152" s="8"/>
      <c r="E152" s="8"/>
      <c r="F152" s="8"/>
      <c r="G152" s="388"/>
      <c r="H152" s="389"/>
      <c r="I152" s="390"/>
      <c r="J152" s="216"/>
      <c r="K152" s="216"/>
      <c r="L152" s="216"/>
      <c r="M152" s="216"/>
      <c r="N152" s="216"/>
      <c r="O152" s="216"/>
      <c r="P152" s="216"/>
      <c r="Q152" s="216"/>
    </row>
    <row r="153" spans="1:17" ht="15" hidden="1" customHeight="1" x14ac:dyDescent="0.25">
      <c r="A153" s="8"/>
      <c r="B153" s="8"/>
      <c r="C153" s="8"/>
      <c r="D153" s="8"/>
      <c r="E153" s="8"/>
      <c r="F153" s="8"/>
      <c r="G153" s="388"/>
      <c r="H153" s="389"/>
      <c r="I153" s="390"/>
      <c r="J153" s="216"/>
      <c r="K153" s="216"/>
      <c r="L153" s="216"/>
      <c r="M153" s="216"/>
      <c r="N153" s="216"/>
      <c r="O153" s="216"/>
      <c r="P153" s="216"/>
      <c r="Q153" s="216"/>
    </row>
    <row r="154" spans="1:17" ht="14.25" hidden="1" customHeight="1" x14ac:dyDescent="0.25">
      <c r="A154" s="8"/>
      <c r="B154" s="8"/>
      <c r="C154" s="8"/>
      <c r="D154" s="8"/>
      <c r="E154" s="8"/>
      <c r="F154" s="8"/>
      <c r="G154" s="388"/>
      <c r="H154" s="389"/>
      <c r="I154" s="390"/>
      <c r="J154" s="216"/>
      <c r="K154" s="216"/>
      <c r="L154" s="216"/>
      <c r="M154" s="216"/>
      <c r="N154" s="216"/>
      <c r="O154" s="216"/>
      <c r="P154" s="216"/>
      <c r="Q154" s="216"/>
    </row>
    <row r="155" spans="1:17" ht="14.25" hidden="1" customHeight="1" x14ac:dyDescent="0.25">
      <c r="A155" s="8"/>
      <c r="B155" s="8"/>
      <c r="C155" s="8"/>
      <c r="D155" s="8"/>
      <c r="E155" s="8"/>
      <c r="F155" s="8"/>
      <c r="G155" s="388"/>
      <c r="H155" s="389"/>
      <c r="I155" s="390"/>
      <c r="J155" s="216"/>
      <c r="K155" s="216"/>
      <c r="L155" s="216"/>
      <c r="M155" s="216"/>
      <c r="N155" s="216"/>
      <c r="O155" s="216"/>
      <c r="P155" s="216"/>
      <c r="Q155" s="216"/>
    </row>
    <row r="156" spans="1:17" ht="15" hidden="1" customHeight="1" x14ac:dyDescent="0.25">
      <c r="A156" s="8"/>
      <c r="B156" s="8"/>
      <c r="C156" s="8"/>
      <c r="D156" s="8"/>
      <c r="E156" s="8"/>
      <c r="F156" s="8"/>
      <c r="G156" s="388"/>
      <c r="H156" s="389"/>
      <c r="I156" s="390"/>
      <c r="J156" s="216"/>
      <c r="K156" s="216"/>
      <c r="L156" s="216"/>
      <c r="M156" s="216"/>
      <c r="N156" s="216"/>
      <c r="O156" s="216"/>
      <c r="P156" s="216"/>
      <c r="Q156" s="216"/>
    </row>
    <row r="157" spans="1:17" ht="14.25" hidden="1" customHeight="1" x14ac:dyDescent="0.25">
      <c r="A157" s="8"/>
      <c r="B157" s="8"/>
      <c r="C157" s="8"/>
      <c r="D157" s="8"/>
      <c r="E157" s="8"/>
      <c r="F157" s="8"/>
      <c r="G157" s="388"/>
      <c r="H157" s="389"/>
      <c r="I157" s="390"/>
      <c r="J157" s="216"/>
      <c r="K157" s="216"/>
      <c r="L157" s="216"/>
      <c r="M157" s="216"/>
      <c r="N157" s="216"/>
      <c r="O157" s="216"/>
      <c r="P157" s="216"/>
      <c r="Q157" s="216"/>
    </row>
    <row r="158" spans="1:17" ht="14.25" hidden="1" customHeight="1" x14ac:dyDescent="0.25">
      <c r="A158" s="8"/>
      <c r="B158" s="8"/>
      <c r="C158" s="8"/>
      <c r="D158" s="8"/>
      <c r="E158" s="8"/>
      <c r="F158" s="8"/>
      <c r="G158" s="388"/>
      <c r="H158" s="389"/>
      <c r="I158" s="390"/>
      <c r="J158" s="216"/>
      <c r="K158" s="216"/>
      <c r="L158" s="216"/>
      <c r="M158" s="216"/>
      <c r="N158" s="216"/>
      <c r="O158" s="216"/>
      <c r="P158" s="216"/>
      <c r="Q158" s="216"/>
    </row>
    <row r="159" spans="1:17" ht="14.25" hidden="1" customHeight="1" x14ac:dyDescent="0.25">
      <c r="A159" s="8"/>
      <c r="B159" s="8"/>
      <c r="C159" s="8"/>
      <c r="D159" s="8"/>
      <c r="E159" s="8"/>
      <c r="F159" s="8"/>
      <c r="G159" s="388"/>
      <c r="H159" s="389"/>
      <c r="I159" s="390"/>
      <c r="J159" s="216"/>
      <c r="K159" s="216"/>
      <c r="L159" s="216"/>
      <c r="M159" s="216"/>
      <c r="N159" s="216"/>
      <c r="O159" s="216"/>
      <c r="P159" s="216"/>
      <c r="Q159" s="216"/>
    </row>
    <row r="160" spans="1:17" ht="14.25" hidden="1" customHeight="1" x14ac:dyDescent="0.25">
      <c r="A160" s="8"/>
      <c r="B160" s="8"/>
      <c r="C160" s="8"/>
      <c r="D160" s="8"/>
      <c r="E160" s="8"/>
      <c r="F160" s="8"/>
      <c r="G160" s="388"/>
      <c r="H160" s="389"/>
      <c r="I160" s="390"/>
      <c r="J160" s="216"/>
      <c r="K160" s="216"/>
      <c r="L160" s="216"/>
      <c r="M160" s="216"/>
      <c r="N160" s="216"/>
      <c r="O160" s="216"/>
      <c r="P160" s="216"/>
      <c r="Q160" s="216"/>
    </row>
    <row r="161" spans="1:17" ht="14.25" hidden="1" customHeight="1" x14ac:dyDescent="0.25">
      <c r="A161" s="8"/>
      <c r="B161" s="8"/>
      <c r="C161" s="8"/>
      <c r="D161" s="8"/>
      <c r="E161" s="8"/>
      <c r="F161" s="8"/>
      <c r="G161" s="388"/>
      <c r="H161" s="389"/>
      <c r="I161" s="390"/>
      <c r="J161" s="216"/>
      <c r="K161" s="216"/>
      <c r="L161" s="216"/>
      <c r="M161" s="216"/>
      <c r="N161" s="216"/>
      <c r="O161" s="216"/>
      <c r="P161" s="216"/>
      <c r="Q161" s="216"/>
    </row>
    <row r="162" spans="1:17" ht="14.25" hidden="1" customHeight="1" x14ac:dyDescent="0.25">
      <c r="A162" s="217"/>
      <c r="B162" s="218"/>
      <c r="C162" s="218"/>
      <c r="D162" s="218"/>
      <c r="E162" s="218"/>
      <c r="F162" s="6"/>
      <c r="G162" s="230"/>
      <c r="H162" s="219"/>
      <c r="I162" s="334"/>
      <c r="J162" s="216"/>
    </row>
    <row r="163" spans="1:17" ht="14.25" hidden="1" customHeight="1" x14ac:dyDescent="0.25">
      <c r="A163" s="217"/>
      <c r="B163" s="218"/>
      <c r="C163" s="218"/>
      <c r="D163" s="218"/>
      <c r="E163" s="218"/>
      <c r="F163" s="6"/>
      <c r="G163" s="230"/>
      <c r="H163" s="219"/>
      <c r="I163" s="334"/>
      <c r="J163" s="216"/>
    </row>
    <row r="164" spans="1:17" ht="14.25" hidden="1" customHeight="1" x14ac:dyDescent="0.25">
      <c r="A164" s="217"/>
      <c r="B164" s="218"/>
      <c r="C164" s="218"/>
      <c r="D164" s="218"/>
      <c r="E164" s="218"/>
      <c r="F164" s="6"/>
      <c r="G164" s="230"/>
      <c r="H164" s="219"/>
      <c r="I164" s="334"/>
      <c r="J164" s="216"/>
    </row>
    <row r="165" spans="1:17" hidden="1" x14ac:dyDescent="0.25">
      <c r="A165" s="6"/>
      <c r="B165" s="6"/>
      <c r="C165" s="6"/>
      <c r="D165" s="6"/>
      <c r="E165" s="6"/>
      <c r="F165" s="6"/>
      <c r="G165" s="230"/>
      <c r="H165" s="219"/>
      <c r="I165" s="334"/>
      <c r="J165" s="216"/>
    </row>
    <row r="166" spans="1:17" hidden="1" x14ac:dyDescent="0.25">
      <c r="A166" s="6"/>
      <c r="B166" s="6"/>
      <c r="C166" s="6"/>
      <c r="D166" s="6"/>
      <c r="E166" s="6"/>
      <c r="F166" s="6"/>
      <c r="G166" s="230"/>
      <c r="H166" s="219"/>
      <c r="I166" s="334"/>
      <c r="J166" s="216"/>
    </row>
    <row r="167" spans="1:17" hidden="1" x14ac:dyDescent="0.25">
      <c r="A167" s="6"/>
      <c r="B167" s="6"/>
      <c r="C167" s="6"/>
      <c r="D167" s="6"/>
      <c r="E167" s="6"/>
      <c r="F167" s="6"/>
      <c r="G167" s="230"/>
      <c r="H167" s="219"/>
      <c r="I167" s="334"/>
      <c r="J167" s="216"/>
    </row>
    <row r="168" spans="1:17" hidden="1" x14ac:dyDescent="0.25">
      <c r="A168" s="6"/>
      <c r="B168" s="6"/>
      <c r="C168" s="6"/>
      <c r="D168" s="6"/>
      <c r="E168" s="6"/>
      <c r="F168" s="6"/>
      <c r="G168" s="230"/>
      <c r="H168" s="219"/>
      <c r="I168" s="334"/>
      <c r="J168" s="216"/>
    </row>
    <row r="169" spans="1:17" hidden="1" x14ac:dyDescent="0.25">
      <c r="A169" s="6"/>
      <c r="B169" s="6"/>
      <c r="C169" s="6"/>
      <c r="D169" s="6"/>
      <c r="E169" s="6"/>
      <c r="F169" s="6"/>
      <c r="G169" s="230"/>
      <c r="H169" s="219"/>
      <c r="I169" s="334"/>
      <c r="J169" s="216"/>
    </row>
    <row r="170" spans="1:17" hidden="1" x14ac:dyDescent="0.25">
      <c r="A170" s="6"/>
      <c r="B170" s="6"/>
      <c r="C170" s="6"/>
      <c r="D170" s="6"/>
      <c r="E170" s="6"/>
      <c r="F170" s="6"/>
      <c r="G170" s="230"/>
      <c r="H170" s="219"/>
      <c r="I170" s="334"/>
      <c r="J170" s="216"/>
    </row>
    <row r="171" spans="1:17" hidden="1" x14ac:dyDescent="0.25">
      <c r="A171" s="6"/>
      <c r="B171" s="6"/>
      <c r="C171" s="6"/>
      <c r="D171" s="6"/>
      <c r="E171" s="6"/>
      <c r="F171" s="6"/>
      <c r="G171" s="230"/>
      <c r="H171" s="219"/>
      <c r="I171" s="334"/>
      <c r="J171" s="216"/>
    </row>
    <row r="172" spans="1:17" hidden="1" x14ac:dyDescent="0.25">
      <c r="A172" s="6"/>
      <c r="B172" s="6"/>
      <c r="C172" s="6"/>
      <c r="D172" s="6"/>
      <c r="E172" s="6"/>
      <c r="F172" s="6"/>
      <c r="G172" s="230"/>
      <c r="H172" s="219"/>
      <c r="I172" s="334"/>
      <c r="J172" s="216"/>
    </row>
    <row r="173" spans="1:17" hidden="1" x14ac:dyDescent="0.25">
      <c r="A173" s="6"/>
      <c r="B173" s="6"/>
      <c r="C173" s="6"/>
      <c r="D173" s="6"/>
      <c r="E173" s="6"/>
      <c r="F173" s="6"/>
      <c r="G173" s="230"/>
      <c r="H173" s="219"/>
      <c r="I173" s="334"/>
      <c r="J173" s="216"/>
    </row>
    <row r="174" spans="1:17" hidden="1" x14ac:dyDescent="0.25">
      <c r="A174" s="6"/>
      <c r="B174" s="6"/>
      <c r="C174" s="6"/>
      <c r="D174" s="6"/>
      <c r="E174" s="6"/>
      <c r="F174" s="6"/>
      <c r="G174" s="230"/>
      <c r="H174" s="219"/>
      <c r="I174" s="334"/>
      <c r="J174" s="216"/>
    </row>
    <row r="175" spans="1:17" hidden="1" x14ac:dyDescent="0.25">
      <c r="A175" s="6"/>
      <c r="B175" s="6"/>
      <c r="C175" s="6"/>
      <c r="D175" s="6"/>
      <c r="E175" s="6"/>
      <c r="F175" s="6"/>
      <c r="G175" s="230"/>
      <c r="H175" s="219"/>
      <c r="I175" s="334"/>
      <c r="J175" s="216"/>
    </row>
    <row r="176" spans="1:17" hidden="1" x14ac:dyDescent="0.25">
      <c r="A176" s="6"/>
      <c r="B176" s="6"/>
      <c r="C176" s="6"/>
      <c r="D176" s="6"/>
      <c r="E176" s="6"/>
      <c r="F176" s="6"/>
      <c r="G176" s="230"/>
      <c r="H176" s="219"/>
      <c r="I176" s="334"/>
      <c r="J176" s="216"/>
    </row>
    <row r="177" spans="1:10" hidden="1" x14ac:dyDescent="0.25">
      <c r="A177" s="6"/>
      <c r="B177" s="6"/>
      <c r="C177" s="6"/>
      <c r="D177" s="6"/>
      <c r="E177" s="6"/>
      <c r="F177" s="6"/>
      <c r="G177" s="230"/>
      <c r="H177" s="219"/>
      <c r="I177" s="334"/>
      <c r="J177" s="216"/>
    </row>
    <row r="178" spans="1:10" hidden="1" x14ac:dyDescent="0.25">
      <c r="A178" s="6"/>
      <c r="B178" s="6"/>
      <c r="C178" s="6"/>
      <c r="D178" s="6"/>
      <c r="E178" s="6"/>
      <c r="F178" s="6"/>
      <c r="G178" s="230"/>
      <c r="H178" s="219"/>
      <c r="I178" s="334"/>
      <c r="J178" s="216"/>
    </row>
    <row r="179" spans="1:10" hidden="1" x14ac:dyDescent="0.25">
      <c r="A179" s="6"/>
      <c r="B179" s="6"/>
      <c r="C179" s="6"/>
      <c r="D179" s="6"/>
      <c r="E179" s="6"/>
      <c r="F179" s="6"/>
      <c r="G179" s="230"/>
      <c r="H179" s="219"/>
      <c r="I179" s="334"/>
      <c r="J179" s="216"/>
    </row>
    <row r="180" spans="1:10" hidden="1" x14ac:dyDescent="0.25">
      <c r="A180" s="6"/>
      <c r="B180" s="6"/>
      <c r="C180" s="6"/>
      <c r="D180" s="6"/>
      <c r="E180" s="6"/>
      <c r="F180" s="6"/>
      <c r="G180" s="230"/>
      <c r="H180" s="219"/>
      <c r="I180" s="334"/>
      <c r="J180" s="216"/>
    </row>
    <row r="181" spans="1:10" hidden="1" x14ac:dyDescent="0.25">
      <c r="A181" s="6"/>
      <c r="B181" s="6"/>
      <c r="C181" s="6"/>
      <c r="D181" s="6"/>
      <c r="E181" s="6"/>
      <c r="F181" s="6"/>
      <c r="G181" s="230"/>
      <c r="H181" s="219"/>
      <c r="I181" s="334"/>
      <c r="J181" s="216"/>
    </row>
    <row r="182" spans="1:10" hidden="1" x14ac:dyDescent="0.25">
      <c r="A182" s="6"/>
      <c r="B182" s="6"/>
      <c r="C182" s="6"/>
      <c r="D182" s="6"/>
      <c r="E182" s="6"/>
      <c r="F182" s="6"/>
      <c r="G182" s="230"/>
      <c r="H182" s="219"/>
      <c r="I182" s="334"/>
      <c r="J182" s="216"/>
    </row>
    <row r="183" spans="1:10" hidden="1" x14ac:dyDescent="0.25">
      <c r="A183" s="6"/>
      <c r="B183" s="6"/>
      <c r="C183" s="6"/>
      <c r="D183" s="6"/>
      <c r="E183" s="6"/>
      <c r="F183" s="6"/>
      <c r="G183" s="230"/>
      <c r="H183" s="219"/>
      <c r="I183" s="334"/>
      <c r="J183" s="216"/>
    </row>
    <row r="184" spans="1:10" hidden="1" x14ac:dyDescent="0.25">
      <c r="A184" s="6"/>
      <c r="B184" s="6"/>
      <c r="C184" s="6"/>
      <c r="D184" s="6"/>
      <c r="E184" s="6"/>
      <c r="F184" s="6"/>
      <c r="G184" s="230"/>
      <c r="H184" s="219"/>
      <c r="I184" s="334"/>
      <c r="J184" s="216"/>
    </row>
    <row r="185" spans="1:10" hidden="1" x14ac:dyDescent="0.25">
      <c r="A185" s="6"/>
      <c r="B185" s="6"/>
      <c r="C185" s="6"/>
      <c r="D185" s="6"/>
      <c r="E185" s="6"/>
      <c r="F185" s="6"/>
      <c r="G185" s="230"/>
      <c r="H185" s="219"/>
      <c r="I185" s="334"/>
      <c r="J185" s="216"/>
    </row>
    <row r="186" spans="1:10" hidden="1" x14ac:dyDescent="0.25">
      <c r="A186" s="6"/>
      <c r="B186" s="6"/>
      <c r="C186" s="6"/>
      <c r="D186" s="6"/>
      <c r="E186" s="6"/>
      <c r="F186" s="6"/>
      <c r="G186" s="230"/>
      <c r="H186" s="219"/>
      <c r="I186" s="334"/>
      <c r="J186" s="216"/>
    </row>
    <row r="187" spans="1:10" hidden="1" x14ac:dyDescent="0.25">
      <c r="A187" s="6"/>
      <c r="B187" s="6"/>
      <c r="C187" s="6"/>
      <c r="D187" s="6"/>
      <c r="E187" s="6"/>
      <c r="F187" s="6"/>
      <c r="G187" s="230"/>
      <c r="H187" s="219"/>
      <c r="I187" s="334"/>
      <c r="J187" s="216"/>
    </row>
    <row r="188" spans="1:10" hidden="1" x14ac:dyDescent="0.25">
      <c r="A188" s="6"/>
      <c r="B188" s="6"/>
      <c r="C188" s="6"/>
      <c r="D188" s="6"/>
      <c r="E188" s="6"/>
      <c r="F188" s="6"/>
      <c r="G188" s="230"/>
      <c r="H188" s="219"/>
      <c r="I188" s="334"/>
      <c r="J188" s="216"/>
    </row>
    <row r="189" spans="1:10" hidden="1" x14ac:dyDescent="0.25">
      <c r="A189" s="6"/>
      <c r="B189" s="6"/>
      <c r="C189" s="6"/>
      <c r="D189" s="6"/>
      <c r="E189" s="6"/>
      <c r="F189" s="6"/>
      <c r="G189" s="230"/>
      <c r="H189" s="219"/>
      <c r="I189" s="334"/>
      <c r="J189" s="216"/>
    </row>
    <row r="190" spans="1:10" hidden="1" x14ac:dyDescent="0.25">
      <c r="A190" s="6"/>
      <c r="B190" s="6"/>
      <c r="C190" s="6"/>
      <c r="D190" s="6"/>
      <c r="E190" s="6"/>
      <c r="F190" s="6"/>
      <c r="G190" s="230"/>
      <c r="H190" s="219"/>
      <c r="I190" s="334"/>
      <c r="J190" s="216"/>
    </row>
    <row r="191" spans="1:10" hidden="1" x14ac:dyDescent="0.25">
      <c r="A191" s="6"/>
      <c r="B191" s="6"/>
      <c r="C191" s="6"/>
      <c r="D191" s="6"/>
      <c r="E191" s="6"/>
      <c r="F191" s="6"/>
      <c r="G191" s="230"/>
      <c r="H191" s="219"/>
      <c r="I191" s="334"/>
      <c r="J191" s="216"/>
    </row>
    <row r="192" spans="1:10" hidden="1" x14ac:dyDescent="0.25">
      <c r="A192" s="6"/>
      <c r="B192" s="6"/>
      <c r="C192" s="6"/>
      <c r="D192" s="6"/>
      <c r="E192" s="6"/>
      <c r="F192" s="6"/>
      <c r="G192" s="230"/>
      <c r="H192" s="219"/>
      <c r="I192" s="334"/>
      <c r="J192" s="216"/>
    </row>
    <row r="193" spans="1:10" hidden="1" x14ac:dyDescent="0.25">
      <c r="A193" s="6"/>
      <c r="B193" s="6"/>
      <c r="C193" s="6"/>
      <c r="D193" s="6"/>
      <c r="E193" s="6"/>
      <c r="F193" s="6"/>
      <c r="G193" s="230"/>
      <c r="H193" s="219"/>
      <c r="I193" s="334"/>
      <c r="J193" s="216"/>
    </row>
    <row r="194" spans="1:10" hidden="1" x14ac:dyDescent="0.25">
      <c r="A194" s="6"/>
      <c r="B194" s="6"/>
      <c r="C194" s="6"/>
      <c r="D194" s="6"/>
      <c r="E194" s="6"/>
      <c r="F194" s="6"/>
      <c r="G194" s="230"/>
      <c r="H194" s="219"/>
      <c r="I194" s="334"/>
      <c r="J194" s="216"/>
    </row>
    <row r="195" spans="1:10" hidden="1" x14ac:dyDescent="0.25">
      <c r="A195" s="6"/>
      <c r="B195" s="6"/>
      <c r="C195" s="6"/>
      <c r="D195" s="6"/>
      <c r="E195" s="6"/>
      <c r="F195" s="6"/>
      <c r="G195" s="230"/>
      <c r="H195" s="219"/>
      <c r="I195" s="334"/>
      <c r="J195" s="216"/>
    </row>
    <row r="196" spans="1:10" hidden="1" x14ac:dyDescent="0.25">
      <c r="A196" s="6"/>
      <c r="B196" s="6"/>
      <c r="C196" s="6"/>
      <c r="D196" s="6"/>
      <c r="E196" s="6"/>
      <c r="F196" s="6"/>
      <c r="G196" s="230"/>
      <c r="H196" s="219"/>
      <c r="I196" s="334"/>
      <c r="J196" s="216"/>
    </row>
    <row r="197" spans="1:10" hidden="1" x14ac:dyDescent="0.25">
      <c r="A197" s="6"/>
      <c r="B197" s="6"/>
      <c r="C197" s="6"/>
      <c r="D197" s="6"/>
      <c r="E197" s="6"/>
      <c r="F197" s="6"/>
      <c r="G197" s="230"/>
      <c r="H197" s="219"/>
      <c r="I197" s="334"/>
      <c r="J197" s="216"/>
    </row>
    <row r="198" spans="1:10" hidden="1" x14ac:dyDescent="0.25">
      <c r="A198" s="6"/>
      <c r="B198" s="6"/>
      <c r="C198" s="6"/>
      <c r="D198" s="6"/>
      <c r="E198" s="6"/>
      <c r="F198" s="6"/>
      <c r="G198" s="230"/>
      <c r="H198" s="219"/>
      <c r="I198" s="334"/>
      <c r="J198" s="216"/>
    </row>
    <row r="199" spans="1:10" hidden="1" x14ac:dyDescent="0.25">
      <c r="A199" s="6"/>
      <c r="B199" s="6"/>
      <c r="C199" s="6"/>
      <c r="D199" s="6"/>
      <c r="E199" s="6"/>
      <c r="F199" s="6"/>
      <c r="G199" s="230"/>
      <c r="H199" s="219"/>
      <c r="I199" s="334"/>
      <c r="J199" s="216"/>
    </row>
    <row r="200" spans="1:10" hidden="1" x14ac:dyDescent="0.25">
      <c r="A200" s="6"/>
      <c r="B200" s="6"/>
      <c r="C200" s="6"/>
      <c r="D200" s="6"/>
      <c r="E200" s="6"/>
      <c r="F200" s="6"/>
      <c r="G200" s="230"/>
      <c r="H200" s="219"/>
      <c r="I200" s="334"/>
      <c r="J200" s="216"/>
    </row>
    <row r="201" spans="1:10" hidden="1" x14ac:dyDescent="0.25">
      <c r="A201" s="6"/>
      <c r="B201" s="6"/>
      <c r="C201" s="6"/>
      <c r="D201" s="6"/>
      <c r="E201" s="6"/>
      <c r="F201" s="6"/>
      <c r="G201" s="230"/>
      <c r="H201" s="219"/>
      <c r="I201" s="334"/>
      <c r="J201" s="216"/>
    </row>
    <row r="202" spans="1:10" hidden="1" x14ac:dyDescent="0.25">
      <c r="A202" s="6"/>
      <c r="B202" s="6"/>
      <c r="C202" s="6"/>
      <c r="D202" s="6"/>
      <c r="E202" s="6"/>
      <c r="F202" s="6"/>
      <c r="G202" s="230"/>
      <c r="H202" s="219"/>
      <c r="I202" s="334"/>
      <c r="J202" s="216"/>
    </row>
    <row r="203" spans="1:10" hidden="1" x14ac:dyDescent="0.25">
      <c r="A203" s="6"/>
      <c r="B203" s="6"/>
      <c r="C203" s="6"/>
      <c r="D203" s="6"/>
      <c r="E203" s="6"/>
      <c r="F203" s="6"/>
      <c r="G203" s="230"/>
      <c r="H203" s="219"/>
      <c r="I203" s="334"/>
      <c r="J203" s="216"/>
    </row>
    <row r="204" spans="1:10" hidden="1" x14ac:dyDescent="0.25">
      <c r="A204" s="6"/>
      <c r="B204" s="6"/>
      <c r="C204" s="6"/>
      <c r="D204" s="6"/>
      <c r="E204" s="6"/>
      <c r="F204" s="6"/>
      <c r="G204" s="230"/>
      <c r="H204" s="219"/>
      <c r="I204" s="334"/>
      <c r="J204" s="216"/>
    </row>
    <row r="205" spans="1:10" hidden="1" x14ac:dyDescent="0.25">
      <c r="A205" s="6"/>
      <c r="B205" s="6"/>
      <c r="C205" s="6"/>
      <c r="D205" s="6"/>
      <c r="E205" s="6"/>
      <c r="F205" s="6"/>
      <c r="G205" s="230"/>
      <c r="H205" s="219"/>
      <c r="I205" s="334"/>
      <c r="J205" s="216"/>
    </row>
    <row r="206" spans="1:10" hidden="1" x14ac:dyDescent="0.25">
      <c r="A206" s="6"/>
      <c r="B206" s="6"/>
      <c r="C206" s="6"/>
      <c r="D206" s="6"/>
      <c r="E206" s="6"/>
      <c r="F206" s="6"/>
      <c r="G206" s="230"/>
      <c r="H206" s="219"/>
      <c r="I206" s="334"/>
      <c r="J206" s="216"/>
    </row>
    <row r="207" spans="1:10" hidden="1" x14ac:dyDescent="0.25">
      <c r="A207" s="219"/>
      <c r="B207" s="219"/>
      <c r="C207" s="219"/>
      <c r="D207" s="219"/>
      <c r="E207" s="219"/>
      <c r="F207" s="219"/>
      <c r="G207" s="357"/>
      <c r="H207" s="219"/>
      <c r="I207" s="334"/>
      <c r="J207" s="216"/>
    </row>
    <row r="208" spans="1:10" hidden="1" x14ac:dyDescent="0.25">
      <c r="A208" s="219"/>
      <c r="B208" s="219"/>
      <c r="C208" s="219"/>
      <c r="D208" s="219"/>
      <c r="E208" s="219"/>
      <c r="F208" s="219"/>
      <c r="G208" s="357"/>
      <c r="H208" s="219"/>
      <c r="I208" s="334"/>
      <c r="J208" s="216"/>
    </row>
    <row r="209" spans="1:10" hidden="1" x14ac:dyDescent="0.25">
      <c r="A209" s="219"/>
      <c r="B209" s="219"/>
      <c r="C209" s="219"/>
      <c r="D209" s="219"/>
      <c r="E209" s="219"/>
      <c r="F209" s="219"/>
      <c r="G209" s="357"/>
      <c r="H209" s="219"/>
      <c r="I209" s="334"/>
      <c r="J209" s="216"/>
    </row>
    <row r="210" spans="1:10" hidden="1" x14ac:dyDescent="0.25">
      <c r="A210" s="219"/>
      <c r="B210" s="219"/>
      <c r="C210" s="219"/>
      <c r="D210" s="219"/>
      <c r="E210" s="219"/>
      <c r="F210" s="219"/>
      <c r="G210" s="357"/>
      <c r="H210" s="219"/>
      <c r="I210" s="334"/>
      <c r="J210" s="216"/>
    </row>
    <row r="211" spans="1:10" hidden="1" x14ac:dyDescent="0.25">
      <c r="A211" s="219"/>
      <c r="B211" s="219"/>
      <c r="C211" s="219"/>
      <c r="D211" s="219"/>
      <c r="E211" s="219"/>
      <c r="F211" s="219"/>
      <c r="G211" s="357"/>
      <c r="H211" s="219"/>
      <c r="I211" s="334"/>
      <c r="J211" s="216"/>
    </row>
    <row r="212" spans="1:10" hidden="1" x14ac:dyDescent="0.25">
      <c r="A212" s="219"/>
      <c r="B212" s="219"/>
      <c r="C212" s="219"/>
      <c r="D212" s="219"/>
      <c r="E212" s="219"/>
      <c r="F212" s="219"/>
      <c r="G212" s="357"/>
      <c r="H212" s="219"/>
      <c r="I212" s="334"/>
      <c r="J212" s="216"/>
    </row>
    <row r="213" spans="1:10" hidden="1" x14ac:dyDescent="0.25">
      <c r="A213" s="219"/>
      <c r="B213" s="219"/>
      <c r="C213" s="219"/>
      <c r="D213" s="219"/>
      <c r="E213" s="219"/>
      <c r="F213" s="219"/>
      <c r="G213" s="357"/>
      <c r="H213" s="219"/>
      <c r="I213" s="334"/>
      <c r="J213" s="216"/>
    </row>
    <row r="214" spans="1:10" hidden="1" x14ac:dyDescent="0.25">
      <c r="A214" s="219"/>
      <c r="B214" s="219"/>
      <c r="C214" s="219"/>
      <c r="D214" s="219"/>
      <c r="E214" s="219"/>
      <c r="F214" s="219"/>
      <c r="G214" s="357"/>
      <c r="H214" s="219"/>
      <c r="I214" s="334"/>
      <c r="J214" s="216"/>
    </row>
    <row r="215" spans="1:10" hidden="1" x14ac:dyDescent="0.25">
      <c r="A215" s="219"/>
      <c r="B215" s="219"/>
      <c r="C215" s="219"/>
      <c r="D215" s="219"/>
      <c r="E215" s="219"/>
      <c r="F215" s="219"/>
      <c r="G215" s="357"/>
      <c r="H215" s="219"/>
      <c r="I215" s="334"/>
      <c r="J215" s="216"/>
    </row>
    <row r="216" spans="1:10" hidden="1" x14ac:dyDescent="0.25">
      <c r="A216" s="219"/>
      <c r="B216" s="219"/>
      <c r="C216" s="219"/>
      <c r="D216" s="219"/>
      <c r="E216" s="219"/>
      <c r="F216" s="219"/>
      <c r="G216" s="357"/>
      <c r="H216" s="219"/>
      <c r="I216" s="334"/>
      <c r="J216" s="216"/>
    </row>
    <row r="217" spans="1:10" hidden="1" x14ac:dyDescent="0.25">
      <c r="A217" s="219"/>
      <c r="B217" s="219"/>
      <c r="C217" s="219"/>
      <c r="D217" s="219"/>
      <c r="E217" s="219"/>
      <c r="F217" s="219"/>
      <c r="G217" s="357"/>
      <c r="H217" s="219"/>
      <c r="I217" s="334"/>
      <c r="J217" s="216"/>
    </row>
    <row r="218" spans="1:10" hidden="1" x14ac:dyDescent="0.25">
      <c r="A218" s="219"/>
      <c r="B218" s="219"/>
      <c r="C218" s="219"/>
      <c r="D218" s="219"/>
      <c r="E218" s="219"/>
      <c r="F218" s="219"/>
      <c r="G218" s="357"/>
      <c r="H218" s="219"/>
      <c r="I218" s="334"/>
      <c r="J218" s="216"/>
    </row>
    <row r="219" spans="1:10" hidden="1" x14ac:dyDescent="0.25">
      <c r="A219" s="219"/>
      <c r="B219" s="219"/>
      <c r="C219" s="219"/>
      <c r="D219" s="219"/>
      <c r="E219" s="219"/>
      <c r="F219" s="219"/>
      <c r="G219" s="357"/>
      <c r="H219" s="219"/>
      <c r="I219" s="334"/>
      <c r="J219" s="216"/>
    </row>
    <row r="220" spans="1:10" hidden="1" x14ac:dyDescent="0.25">
      <c r="A220" s="219"/>
      <c r="B220" s="219"/>
      <c r="C220" s="219"/>
      <c r="D220" s="219"/>
      <c r="E220" s="219"/>
      <c r="F220" s="219"/>
      <c r="G220" s="357"/>
      <c r="H220" s="219"/>
      <c r="I220" s="334"/>
      <c r="J220" s="216"/>
    </row>
    <row r="221" spans="1:10" hidden="1" x14ac:dyDescent="0.25">
      <c r="A221" s="219"/>
      <c r="B221" s="219"/>
      <c r="C221" s="219"/>
      <c r="D221" s="219"/>
      <c r="E221" s="219"/>
      <c r="F221" s="219"/>
      <c r="G221" s="357"/>
      <c r="H221" s="219"/>
      <c r="I221" s="334"/>
      <c r="J221" s="216"/>
    </row>
    <row r="222" spans="1:10" hidden="1" x14ac:dyDescent="0.25">
      <c r="A222" s="219"/>
      <c r="B222" s="219"/>
      <c r="C222" s="219"/>
      <c r="D222" s="219"/>
      <c r="E222" s="219"/>
      <c r="F222" s="219"/>
      <c r="G222" s="357"/>
      <c r="H222" s="219"/>
      <c r="I222" s="334"/>
      <c r="J222" s="216"/>
    </row>
    <row r="223" spans="1:10" hidden="1" x14ac:dyDescent="0.25">
      <c r="A223" s="219"/>
      <c r="B223" s="219"/>
      <c r="C223" s="219"/>
      <c r="D223" s="219"/>
      <c r="E223" s="219"/>
      <c r="F223" s="219"/>
      <c r="G223" s="357"/>
      <c r="H223" s="219"/>
      <c r="I223" s="334"/>
      <c r="J223" s="216"/>
    </row>
    <row r="224" spans="1:10" hidden="1" x14ac:dyDescent="0.25">
      <c r="A224" s="219"/>
      <c r="B224" s="219"/>
      <c r="C224" s="219"/>
      <c r="D224" s="219"/>
      <c r="E224" s="219"/>
      <c r="F224" s="219"/>
      <c r="G224" s="357"/>
      <c r="H224" s="219"/>
      <c r="I224" s="334"/>
      <c r="J224" s="216"/>
    </row>
    <row r="225" spans="1:10" hidden="1" x14ac:dyDescent="0.25">
      <c r="A225" s="219"/>
      <c r="B225" s="219"/>
      <c r="C225" s="219"/>
      <c r="D225" s="219"/>
      <c r="E225" s="219"/>
      <c r="F225" s="219"/>
      <c r="G225" s="357"/>
      <c r="H225" s="219"/>
      <c r="I225" s="334"/>
      <c r="J225" s="216"/>
    </row>
    <row r="226" spans="1:10" hidden="1" x14ac:dyDescent="0.25">
      <c r="A226" s="219"/>
      <c r="B226" s="219"/>
      <c r="C226" s="219"/>
      <c r="D226" s="219"/>
      <c r="E226" s="219"/>
      <c r="F226" s="219"/>
      <c r="G226" s="357"/>
      <c r="H226" s="219"/>
      <c r="I226" s="334"/>
      <c r="J226" s="216"/>
    </row>
    <row r="227" spans="1:10" hidden="1" x14ac:dyDescent="0.25">
      <c r="A227" s="219"/>
      <c r="B227" s="219"/>
      <c r="C227" s="219"/>
      <c r="D227" s="219"/>
      <c r="E227" s="219"/>
      <c r="F227" s="219"/>
      <c r="G227" s="357"/>
      <c r="H227" s="219"/>
      <c r="I227" s="334"/>
      <c r="J227" s="216"/>
    </row>
    <row r="228" spans="1:10" hidden="1" x14ac:dyDescent="0.25">
      <c r="A228" s="219"/>
      <c r="B228" s="219"/>
      <c r="C228" s="219"/>
      <c r="D228" s="219"/>
      <c r="E228" s="219"/>
      <c r="F228" s="219"/>
      <c r="G228" s="357"/>
      <c r="H228" s="219"/>
      <c r="I228" s="334"/>
      <c r="J228" s="216"/>
    </row>
    <row r="229" spans="1:10" hidden="1" x14ac:dyDescent="0.25">
      <c r="A229" s="219"/>
      <c r="B229" s="219"/>
      <c r="C229" s="219"/>
      <c r="D229" s="219"/>
      <c r="E229" s="219"/>
      <c r="F229" s="219"/>
      <c r="G229" s="357"/>
      <c r="H229" s="219"/>
      <c r="I229" s="334"/>
      <c r="J229" s="216"/>
    </row>
    <row r="230" spans="1:10" hidden="1" x14ac:dyDescent="0.25">
      <c r="A230" s="219"/>
      <c r="B230" s="219"/>
      <c r="C230" s="219"/>
      <c r="D230" s="219"/>
      <c r="E230" s="219"/>
      <c r="F230" s="219"/>
      <c r="G230" s="357"/>
      <c r="H230" s="219"/>
      <c r="I230" s="334"/>
      <c r="J230" s="216"/>
    </row>
    <row r="231" spans="1:10" hidden="1" x14ac:dyDescent="0.25">
      <c r="A231" s="219"/>
      <c r="B231" s="219"/>
      <c r="C231" s="219"/>
      <c r="D231" s="219"/>
      <c r="E231" s="219"/>
      <c r="F231" s="219"/>
      <c r="G231" s="357"/>
      <c r="H231" s="219"/>
      <c r="I231" s="334"/>
      <c r="J231" s="216"/>
    </row>
    <row r="232" spans="1:10" hidden="1" x14ac:dyDescent="0.25">
      <c r="A232" s="219"/>
      <c r="B232" s="219"/>
      <c r="C232" s="219"/>
      <c r="D232" s="219"/>
      <c r="E232" s="219"/>
      <c r="F232" s="219"/>
      <c r="G232" s="357"/>
      <c r="H232" s="219"/>
      <c r="I232" s="334"/>
      <c r="J232" s="216"/>
    </row>
    <row r="233" spans="1:10" hidden="1" x14ac:dyDescent="0.25">
      <c r="A233" s="219"/>
      <c r="B233" s="219"/>
      <c r="C233" s="219"/>
      <c r="D233" s="219"/>
      <c r="E233" s="219"/>
      <c r="F233" s="219"/>
      <c r="G233" s="357"/>
      <c r="H233" s="219"/>
      <c r="I233" s="334"/>
      <c r="J233" s="216"/>
    </row>
    <row r="234" spans="1:10" hidden="1" x14ac:dyDescent="0.25">
      <c r="A234" s="219"/>
      <c r="B234" s="219"/>
      <c r="C234" s="219"/>
      <c r="D234" s="219"/>
      <c r="E234" s="219"/>
      <c r="F234" s="219"/>
      <c r="G234" s="357"/>
      <c r="H234" s="219"/>
      <c r="I234" s="334"/>
      <c r="J234" s="216"/>
    </row>
    <row r="235" spans="1:10" hidden="1" x14ac:dyDescent="0.25">
      <c r="A235" s="219"/>
      <c r="B235" s="219"/>
      <c r="C235" s="219"/>
      <c r="D235" s="219"/>
      <c r="E235" s="219"/>
      <c r="F235" s="219"/>
      <c r="G235" s="357"/>
      <c r="H235" s="219"/>
      <c r="I235" s="334"/>
      <c r="J235" s="216"/>
    </row>
    <row r="236" spans="1:10" hidden="1" x14ac:dyDescent="0.25">
      <c r="A236" s="219"/>
      <c r="B236" s="219"/>
      <c r="C236" s="219"/>
      <c r="D236" s="219"/>
      <c r="E236" s="219"/>
      <c r="F236" s="219"/>
      <c r="G236" s="357"/>
      <c r="H236" s="219"/>
      <c r="I236" s="334"/>
      <c r="J236" s="216"/>
    </row>
    <row r="237" spans="1:10" hidden="1" x14ac:dyDescent="0.25">
      <c r="A237" s="219"/>
      <c r="B237" s="219"/>
      <c r="C237" s="219"/>
      <c r="D237" s="219"/>
      <c r="E237" s="219"/>
      <c r="F237" s="219"/>
      <c r="G237" s="357"/>
      <c r="H237" s="219"/>
      <c r="I237" s="334"/>
      <c r="J237" s="216"/>
    </row>
    <row r="238" spans="1:10" hidden="1" x14ac:dyDescent="0.25">
      <c r="A238" s="219"/>
      <c r="B238" s="219"/>
      <c r="C238" s="219"/>
      <c r="D238" s="219"/>
      <c r="E238" s="219"/>
      <c r="F238" s="219"/>
      <c r="G238" s="357"/>
      <c r="H238" s="219"/>
      <c r="I238" s="334"/>
      <c r="J238" s="216"/>
    </row>
    <row r="239" spans="1:10" hidden="1" x14ac:dyDescent="0.25">
      <c r="A239" s="219"/>
      <c r="B239" s="219"/>
      <c r="C239" s="219"/>
      <c r="D239" s="219"/>
      <c r="E239" s="219"/>
      <c r="F239" s="219"/>
      <c r="G239" s="357"/>
      <c r="H239" s="219"/>
      <c r="I239" s="334"/>
      <c r="J239" s="216"/>
    </row>
    <row r="240" spans="1:10" hidden="1" x14ac:dyDescent="0.25">
      <c r="A240" s="219"/>
      <c r="B240" s="219"/>
      <c r="C240" s="219"/>
      <c r="D240" s="219"/>
      <c r="E240" s="219"/>
      <c r="F240" s="219"/>
      <c r="G240" s="357"/>
      <c r="H240" s="219"/>
      <c r="I240" s="334"/>
      <c r="J240" s="216"/>
    </row>
    <row r="241" spans="1:10" hidden="1" x14ac:dyDescent="0.25">
      <c r="A241" s="219"/>
      <c r="B241" s="219"/>
      <c r="C241" s="219"/>
      <c r="D241" s="219"/>
      <c r="E241" s="219"/>
      <c r="F241" s="219"/>
      <c r="G241" s="357"/>
      <c r="H241" s="219"/>
      <c r="I241" s="334"/>
      <c r="J241" s="216"/>
    </row>
    <row r="242" spans="1:10" hidden="1" x14ac:dyDescent="0.25">
      <c r="A242" s="219"/>
      <c r="B242" s="219"/>
      <c r="C242" s="219"/>
      <c r="D242" s="219"/>
      <c r="E242" s="219"/>
      <c r="F242" s="219"/>
      <c r="G242" s="357"/>
      <c r="H242" s="219"/>
      <c r="I242" s="334"/>
      <c r="J242" s="216"/>
    </row>
    <row r="243" spans="1:10" hidden="1" x14ac:dyDescent="0.25">
      <c r="A243" s="219"/>
      <c r="B243" s="219"/>
      <c r="C243" s="219"/>
      <c r="D243" s="219"/>
      <c r="E243" s="219"/>
      <c r="F243" s="219"/>
      <c r="G243" s="357"/>
      <c r="H243" s="219"/>
      <c r="I243" s="334"/>
      <c r="J243" s="216"/>
    </row>
    <row r="244" spans="1:10" hidden="1" x14ac:dyDescent="0.25">
      <c r="A244" s="219"/>
      <c r="B244" s="219"/>
      <c r="C244" s="219"/>
      <c r="D244" s="219"/>
      <c r="E244" s="219"/>
      <c r="F244" s="219"/>
      <c r="G244" s="357"/>
      <c r="H244" s="219"/>
      <c r="I244" s="334"/>
      <c r="J244" s="216"/>
    </row>
    <row r="245" spans="1:10" hidden="1" x14ac:dyDescent="0.25">
      <c r="A245" s="219"/>
      <c r="B245" s="219"/>
      <c r="C245" s="219"/>
      <c r="D245" s="219"/>
      <c r="E245" s="219"/>
      <c r="F245" s="219"/>
      <c r="G245" s="357"/>
      <c r="H245" s="219"/>
      <c r="I245" s="334"/>
      <c r="J245" s="216"/>
    </row>
    <row r="246" spans="1:10" hidden="1" x14ac:dyDescent="0.25">
      <c r="A246" s="219"/>
      <c r="B246" s="219"/>
      <c r="C246" s="219"/>
      <c r="D246" s="219"/>
      <c r="E246" s="219"/>
      <c r="F246" s="219"/>
      <c r="G246" s="357"/>
      <c r="H246" s="219"/>
      <c r="I246" s="334"/>
      <c r="J246" s="216"/>
    </row>
    <row r="247" spans="1:10" hidden="1" x14ac:dyDescent="0.25">
      <c r="A247" s="219"/>
      <c r="B247" s="219"/>
      <c r="C247" s="219"/>
      <c r="D247" s="219"/>
      <c r="E247" s="219"/>
      <c r="F247" s="219"/>
      <c r="G247" s="357"/>
      <c r="H247" s="219"/>
      <c r="I247" s="334"/>
      <c r="J247" s="216"/>
    </row>
    <row r="248" spans="1:10" hidden="1" x14ac:dyDescent="0.25">
      <c r="A248" s="219"/>
      <c r="B248" s="219"/>
      <c r="C248" s="219"/>
      <c r="D248" s="219"/>
      <c r="E248" s="219"/>
      <c r="F248" s="219"/>
      <c r="G248" s="357"/>
      <c r="H248" s="219"/>
      <c r="I248" s="334"/>
      <c r="J248" s="216"/>
    </row>
    <row r="249" spans="1:10" hidden="1" x14ac:dyDescent="0.25">
      <c r="A249" s="219"/>
      <c r="B249" s="219"/>
      <c r="C249" s="219"/>
      <c r="D249" s="219"/>
      <c r="E249" s="219"/>
      <c r="F249" s="219"/>
      <c r="G249" s="357"/>
      <c r="H249" s="219"/>
      <c r="I249" s="334"/>
      <c r="J249" s="216"/>
    </row>
    <row r="250" spans="1:10" hidden="1" x14ac:dyDescent="0.25">
      <c r="A250" s="219"/>
      <c r="B250" s="219"/>
      <c r="C250" s="219"/>
      <c r="D250" s="219"/>
      <c r="E250" s="219"/>
      <c r="F250" s="219"/>
      <c r="G250" s="357"/>
      <c r="H250" s="219"/>
      <c r="I250" s="334"/>
      <c r="J250" s="216"/>
    </row>
    <row r="251" spans="1:10" hidden="1" x14ac:dyDescent="0.25">
      <c r="A251" s="219"/>
      <c r="B251" s="219"/>
      <c r="C251" s="219"/>
      <c r="D251" s="219"/>
      <c r="E251" s="219"/>
      <c r="F251" s="219"/>
      <c r="G251" s="357"/>
      <c r="H251" s="219"/>
      <c r="I251" s="334"/>
      <c r="J251" s="216"/>
    </row>
    <row r="252" spans="1:10" hidden="1" x14ac:dyDescent="0.25">
      <c r="A252" s="219"/>
      <c r="B252" s="219"/>
      <c r="C252" s="219"/>
      <c r="D252" s="219"/>
      <c r="E252" s="219"/>
      <c r="F252" s="219"/>
      <c r="G252" s="357"/>
      <c r="H252" s="219"/>
      <c r="I252" s="334"/>
      <c r="J252" s="216"/>
    </row>
    <row r="253" spans="1:10" hidden="1" x14ac:dyDescent="0.25">
      <c r="A253" s="219"/>
      <c r="B253" s="219"/>
      <c r="C253" s="219"/>
      <c r="D253" s="219"/>
      <c r="E253" s="219"/>
      <c r="F253" s="219"/>
      <c r="G253" s="357"/>
      <c r="H253" s="219"/>
      <c r="I253" s="334"/>
      <c r="J253" s="216"/>
    </row>
    <row r="254" spans="1:10" hidden="1" x14ac:dyDescent="0.25">
      <c r="A254" s="219"/>
      <c r="B254" s="219"/>
      <c r="C254" s="219"/>
      <c r="D254" s="219"/>
      <c r="E254" s="219"/>
      <c r="F254" s="219"/>
      <c r="G254" s="357"/>
      <c r="H254" s="219"/>
      <c r="I254" s="334"/>
      <c r="J254" s="216"/>
    </row>
    <row r="255" spans="1:10" hidden="1" x14ac:dyDescent="0.25">
      <c r="A255" s="219"/>
      <c r="B255" s="219"/>
      <c r="C255" s="219"/>
      <c r="D255" s="219"/>
      <c r="E255" s="219"/>
      <c r="F255" s="219"/>
      <c r="G255" s="357"/>
      <c r="H255" s="219"/>
      <c r="I255" s="334"/>
      <c r="J255" s="216"/>
    </row>
    <row r="256" spans="1:10" hidden="1" x14ac:dyDescent="0.25">
      <c r="A256" s="219"/>
      <c r="B256" s="219"/>
      <c r="C256" s="219"/>
      <c r="D256" s="219"/>
      <c r="E256" s="219"/>
      <c r="F256" s="219"/>
      <c r="G256" s="357"/>
      <c r="H256" s="219"/>
      <c r="I256" s="334"/>
      <c r="J256" s="216"/>
    </row>
    <row r="257" spans="1:10" hidden="1" x14ac:dyDescent="0.25">
      <c r="A257" s="219"/>
      <c r="B257" s="219"/>
      <c r="C257" s="219"/>
      <c r="D257" s="219"/>
      <c r="E257" s="219"/>
      <c r="F257" s="219"/>
      <c r="G257" s="357"/>
      <c r="H257" s="219"/>
      <c r="I257" s="334"/>
      <c r="J257" s="216"/>
    </row>
    <row r="258" spans="1:10" hidden="1" x14ac:dyDescent="0.25">
      <c r="A258" s="219"/>
      <c r="B258" s="219"/>
      <c r="C258" s="219"/>
      <c r="D258" s="219"/>
      <c r="E258" s="219"/>
      <c r="F258" s="219"/>
      <c r="G258" s="357"/>
      <c r="H258" s="219"/>
      <c r="I258" s="334"/>
      <c r="J258" s="216"/>
    </row>
    <row r="259" spans="1:10" hidden="1" x14ac:dyDescent="0.25">
      <c r="A259" s="219"/>
      <c r="B259" s="219"/>
      <c r="C259" s="219"/>
      <c r="D259" s="219"/>
      <c r="E259" s="219"/>
      <c r="F259" s="219"/>
      <c r="G259" s="357"/>
      <c r="H259" s="219"/>
      <c r="I259" s="334"/>
      <c r="J259" s="216"/>
    </row>
    <row r="260" spans="1:10" hidden="1" x14ac:dyDescent="0.25">
      <c r="A260" s="219"/>
      <c r="B260" s="219"/>
      <c r="C260" s="219"/>
      <c r="D260" s="219"/>
      <c r="E260" s="219"/>
      <c r="F260" s="219"/>
      <c r="G260" s="357"/>
      <c r="H260" s="219"/>
      <c r="I260" s="334"/>
      <c r="J260" s="216"/>
    </row>
    <row r="261" spans="1:10" hidden="1" x14ac:dyDescent="0.25">
      <c r="A261" s="219"/>
      <c r="B261" s="219"/>
      <c r="C261" s="219"/>
      <c r="D261" s="219"/>
      <c r="E261" s="219"/>
      <c r="F261" s="219"/>
      <c r="G261" s="357"/>
      <c r="H261" s="219"/>
      <c r="I261" s="334"/>
      <c r="J261" s="216"/>
    </row>
    <row r="262" spans="1:10" hidden="1" x14ac:dyDescent="0.25">
      <c r="A262" s="219"/>
      <c r="B262" s="219"/>
      <c r="C262" s="219"/>
      <c r="D262" s="219"/>
      <c r="E262" s="219"/>
      <c r="F262" s="219"/>
      <c r="G262" s="357"/>
      <c r="H262" s="219"/>
      <c r="I262" s="334"/>
      <c r="J262" s="216"/>
    </row>
    <row r="263" spans="1:10" hidden="1" x14ac:dyDescent="0.25">
      <c r="A263" s="219"/>
      <c r="B263" s="219"/>
      <c r="C263" s="219"/>
      <c r="D263" s="219"/>
      <c r="E263" s="219"/>
      <c r="F263" s="219"/>
      <c r="G263" s="357"/>
      <c r="H263" s="219"/>
      <c r="I263" s="334"/>
      <c r="J263" s="216"/>
    </row>
    <row r="264" spans="1:10" hidden="1" x14ac:dyDescent="0.25">
      <c r="A264" s="219"/>
      <c r="B264" s="219"/>
      <c r="C264" s="219"/>
      <c r="D264" s="219"/>
      <c r="E264" s="219"/>
      <c r="F264" s="219"/>
      <c r="G264" s="357"/>
      <c r="H264" s="219"/>
      <c r="I264" s="334"/>
      <c r="J264" s="216"/>
    </row>
    <row r="265" spans="1:10" hidden="1" x14ac:dyDescent="0.25">
      <c r="A265" s="219"/>
      <c r="B265" s="219"/>
      <c r="C265" s="219"/>
      <c r="D265" s="219"/>
      <c r="E265" s="219"/>
      <c r="F265" s="219"/>
      <c r="G265" s="357"/>
      <c r="H265" s="219"/>
      <c r="I265" s="334"/>
      <c r="J265" s="216"/>
    </row>
    <row r="266" spans="1:10" hidden="1" x14ac:dyDescent="0.25">
      <c r="A266" s="219"/>
      <c r="B266" s="219"/>
      <c r="C266" s="219"/>
      <c r="D266" s="219"/>
      <c r="E266" s="219"/>
      <c r="F266" s="219"/>
      <c r="G266" s="357"/>
      <c r="H266" s="219"/>
      <c r="I266" s="334"/>
      <c r="J266" s="216"/>
    </row>
    <row r="267" spans="1:10" hidden="1" x14ac:dyDescent="0.25">
      <c r="A267" s="219"/>
      <c r="B267" s="219"/>
      <c r="C267" s="219"/>
      <c r="D267" s="219"/>
      <c r="E267" s="219"/>
      <c r="F267" s="219"/>
      <c r="G267" s="357"/>
      <c r="H267" s="219"/>
      <c r="I267" s="334"/>
      <c r="J267" s="216"/>
    </row>
    <row r="268" spans="1:10" hidden="1" x14ac:dyDescent="0.25">
      <c r="A268" s="219"/>
      <c r="B268" s="219"/>
      <c r="C268" s="219"/>
      <c r="D268" s="219"/>
      <c r="E268" s="219"/>
      <c r="F268" s="219"/>
      <c r="G268" s="357"/>
      <c r="H268" s="219"/>
      <c r="I268" s="334"/>
      <c r="J268" s="216"/>
    </row>
    <row r="269" spans="1:10" hidden="1" x14ac:dyDescent="0.25">
      <c r="A269" s="219"/>
      <c r="B269" s="219"/>
      <c r="C269" s="219"/>
      <c r="D269" s="219"/>
      <c r="E269" s="219"/>
      <c r="F269" s="219"/>
      <c r="G269" s="357"/>
      <c r="H269" s="219"/>
      <c r="I269" s="334"/>
      <c r="J269" s="216"/>
    </row>
    <row r="270" spans="1:10" hidden="1" x14ac:dyDescent="0.25">
      <c r="A270" s="219"/>
      <c r="B270" s="219"/>
      <c r="C270" s="219"/>
      <c r="D270" s="219"/>
      <c r="E270" s="219"/>
      <c r="F270" s="219"/>
      <c r="G270" s="357"/>
      <c r="H270" s="219"/>
      <c r="I270" s="334"/>
      <c r="J270" s="216"/>
    </row>
    <row r="271" spans="1:10" hidden="1" x14ac:dyDescent="0.25">
      <c r="A271" s="219"/>
      <c r="B271" s="219"/>
      <c r="C271" s="219"/>
      <c r="D271" s="219"/>
      <c r="E271" s="219"/>
      <c r="F271" s="219"/>
      <c r="G271" s="357"/>
      <c r="H271" s="219"/>
      <c r="I271" s="334"/>
      <c r="J271" s="216"/>
    </row>
    <row r="272" spans="1:10" hidden="1" x14ac:dyDescent="0.25">
      <c r="A272" s="219"/>
      <c r="B272" s="219"/>
      <c r="C272" s="219"/>
      <c r="D272" s="219"/>
      <c r="E272" s="219"/>
      <c r="F272" s="219"/>
      <c r="G272" s="357"/>
      <c r="H272" s="219"/>
      <c r="I272" s="334"/>
      <c r="J272" s="216"/>
    </row>
    <row r="273" spans="1:10" hidden="1" x14ac:dyDescent="0.25">
      <c r="A273" s="219"/>
      <c r="B273" s="219"/>
      <c r="C273" s="219"/>
      <c r="D273" s="219"/>
      <c r="E273" s="219"/>
      <c r="F273" s="219"/>
      <c r="G273" s="357"/>
      <c r="H273" s="219"/>
      <c r="I273" s="334"/>
      <c r="J273" s="216"/>
    </row>
    <row r="274" spans="1:10" hidden="1" x14ac:dyDescent="0.25">
      <c r="A274" s="219"/>
      <c r="B274" s="219"/>
      <c r="C274" s="219"/>
      <c r="D274" s="219"/>
      <c r="E274" s="219"/>
      <c r="F274" s="219"/>
      <c r="G274" s="357"/>
      <c r="H274" s="219"/>
      <c r="I274" s="334"/>
      <c r="J274" s="216"/>
    </row>
    <row r="275" spans="1:10" hidden="1" x14ac:dyDescent="0.25">
      <c r="A275" s="219"/>
      <c r="B275" s="219"/>
      <c r="C275" s="219"/>
      <c r="D275" s="219"/>
      <c r="E275" s="219"/>
      <c r="F275" s="219"/>
      <c r="G275" s="357"/>
      <c r="H275" s="219"/>
      <c r="I275" s="334"/>
      <c r="J275" s="216"/>
    </row>
    <row r="276" spans="1:10" hidden="1" x14ac:dyDescent="0.25">
      <c r="A276" s="219"/>
      <c r="B276" s="219"/>
      <c r="C276" s="219"/>
      <c r="D276" s="219"/>
      <c r="E276" s="219"/>
      <c r="F276" s="219"/>
      <c r="G276" s="357"/>
      <c r="H276" s="219"/>
      <c r="I276" s="334"/>
      <c r="J276" s="216"/>
    </row>
    <row r="277" spans="1:10" hidden="1" x14ac:dyDescent="0.25">
      <c r="A277" s="219"/>
      <c r="B277" s="219"/>
      <c r="C277" s="219"/>
      <c r="D277" s="219"/>
      <c r="E277" s="219"/>
      <c r="F277" s="219"/>
      <c r="G277" s="357"/>
      <c r="H277" s="219"/>
      <c r="I277" s="334"/>
      <c r="J277" s="216"/>
    </row>
    <row r="278" spans="1:10" hidden="1" x14ac:dyDescent="0.25">
      <c r="A278" s="219"/>
      <c r="B278" s="219"/>
      <c r="C278" s="219"/>
      <c r="D278" s="219"/>
      <c r="E278" s="219"/>
      <c r="F278" s="219"/>
      <c r="G278" s="357"/>
      <c r="H278" s="219"/>
      <c r="I278" s="334"/>
      <c r="J278" s="216"/>
    </row>
    <row r="279" spans="1:10" hidden="1" x14ac:dyDescent="0.25">
      <c r="A279" s="219"/>
      <c r="B279" s="219"/>
      <c r="C279" s="219"/>
      <c r="D279" s="219"/>
      <c r="E279" s="219"/>
      <c r="F279" s="219"/>
      <c r="G279" s="357"/>
      <c r="H279" s="219"/>
      <c r="I279" s="334"/>
      <c r="J279" s="216"/>
    </row>
    <row r="280" spans="1:10" hidden="1" x14ac:dyDescent="0.25">
      <c r="A280" s="219"/>
      <c r="B280" s="219"/>
      <c r="C280" s="219"/>
      <c r="D280" s="219"/>
      <c r="E280" s="219"/>
      <c r="F280" s="219"/>
      <c r="G280" s="357"/>
      <c r="H280" s="219"/>
      <c r="I280" s="334"/>
      <c r="J280" s="216"/>
    </row>
    <row r="281" spans="1:10" hidden="1" x14ac:dyDescent="0.25">
      <c r="A281" s="219"/>
      <c r="B281" s="219"/>
      <c r="C281" s="219"/>
      <c r="D281" s="219"/>
      <c r="E281" s="219"/>
      <c r="F281" s="219"/>
      <c r="G281" s="357"/>
      <c r="H281" s="219"/>
      <c r="I281" s="334"/>
      <c r="J281" s="216"/>
    </row>
    <row r="282" spans="1:10" hidden="1" x14ac:dyDescent="0.25">
      <c r="A282" s="219"/>
      <c r="B282" s="219"/>
      <c r="C282" s="219"/>
      <c r="D282" s="219"/>
      <c r="E282" s="219"/>
      <c r="F282" s="219"/>
      <c r="G282" s="357"/>
      <c r="H282" s="219"/>
      <c r="I282" s="334"/>
      <c r="J282" s="216"/>
    </row>
    <row r="283" spans="1:10" hidden="1" x14ac:dyDescent="0.25">
      <c r="A283" s="219"/>
      <c r="B283" s="219"/>
      <c r="C283" s="219"/>
      <c r="D283" s="219"/>
      <c r="E283" s="219"/>
      <c r="F283" s="219"/>
      <c r="G283" s="357"/>
      <c r="H283" s="219"/>
      <c r="I283" s="334"/>
      <c r="J283" s="216"/>
    </row>
    <row r="284" spans="1:10" hidden="1" x14ac:dyDescent="0.25">
      <c r="A284" s="219"/>
      <c r="B284" s="219"/>
      <c r="C284" s="219"/>
      <c r="D284" s="219"/>
      <c r="E284" s="219"/>
      <c r="F284" s="219"/>
      <c r="G284" s="357"/>
      <c r="H284" s="219"/>
      <c r="I284" s="334"/>
      <c r="J284" s="216"/>
    </row>
    <row r="285" spans="1:10" hidden="1" x14ac:dyDescent="0.25">
      <c r="A285" s="219"/>
      <c r="B285" s="219"/>
      <c r="C285" s="219"/>
      <c r="D285" s="219"/>
      <c r="E285" s="219"/>
      <c r="F285" s="219"/>
      <c r="G285" s="357"/>
      <c r="H285" s="219"/>
      <c r="I285" s="334"/>
      <c r="J285" s="216"/>
    </row>
    <row r="286" spans="1:10" hidden="1" x14ac:dyDescent="0.25">
      <c r="A286" s="219"/>
      <c r="B286" s="219"/>
      <c r="C286" s="219"/>
      <c r="D286" s="219"/>
      <c r="E286" s="219"/>
      <c r="F286" s="219"/>
      <c r="G286" s="357"/>
      <c r="H286" s="219"/>
      <c r="I286" s="334"/>
      <c r="J286" s="216"/>
    </row>
    <row r="287" spans="1:10" hidden="1" x14ac:dyDescent="0.25">
      <c r="A287" s="219"/>
      <c r="B287" s="219"/>
      <c r="C287" s="219"/>
      <c r="D287" s="219"/>
      <c r="E287" s="219"/>
      <c r="F287" s="219"/>
      <c r="G287" s="357"/>
      <c r="H287" s="219"/>
      <c r="I287" s="334"/>
      <c r="J287" s="216"/>
    </row>
    <row r="288" spans="1:10" hidden="1" x14ac:dyDescent="0.25">
      <c r="A288" s="219"/>
      <c r="B288" s="219"/>
      <c r="C288" s="219"/>
      <c r="D288" s="219"/>
      <c r="E288" s="219"/>
      <c r="F288" s="219"/>
      <c r="G288" s="357"/>
      <c r="H288" s="219"/>
      <c r="I288" s="334"/>
      <c r="J288" s="216"/>
    </row>
    <row r="289" spans="1:10" hidden="1" x14ac:dyDescent="0.25">
      <c r="A289" s="219"/>
      <c r="B289" s="219"/>
      <c r="C289" s="219"/>
      <c r="D289" s="219"/>
      <c r="E289" s="219"/>
      <c r="F289" s="219"/>
      <c r="G289" s="357"/>
      <c r="H289" s="219"/>
      <c r="I289" s="334"/>
      <c r="J289" s="216"/>
    </row>
    <row r="290" spans="1:10" hidden="1" x14ac:dyDescent="0.25">
      <c r="A290" s="219"/>
      <c r="B290" s="219"/>
      <c r="C290" s="219"/>
      <c r="D290" s="219"/>
      <c r="E290" s="219"/>
      <c r="F290" s="219"/>
      <c r="G290" s="357"/>
      <c r="H290" s="219"/>
      <c r="I290" s="334"/>
      <c r="J290" s="216"/>
    </row>
    <row r="291" spans="1:10" hidden="1" x14ac:dyDescent="0.25">
      <c r="A291" s="219"/>
      <c r="B291" s="219"/>
      <c r="C291" s="219"/>
      <c r="D291" s="219"/>
      <c r="E291" s="219"/>
      <c r="F291" s="219"/>
      <c r="G291" s="357"/>
      <c r="H291" s="219"/>
      <c r="I291" s="334"/>
      <c r="J291" s="216"/>
    </row>
    <row r="292" spans="1:10" hidden="1" x14ac:dyDescent="0.25">
      <c r="A292" s="219"/>
      <c r="B292" s="219"/>
      <c r="C292" s="219"/>
      <c r="D292" s="219"/>
      <c r="E292" s="219"/>
      <c r="F292" s="219"/>
      <c r="G292" s="357"/>
      <c r="H292" s="219"/>
      <c r="I292" s="334"/>
      <c r="J292" s="216"/>
    </row>
    <row r="293" spans="1:10" hidden="1" x14ac:dyDescent="0.25">
      <c r="A293" s="219"/>
      <c r="B293" s="219"/>
      <c r="C293" s="219"/>
      <c r="D293" s="219"/>
      <c r="E293" s="219"/>
      <c r="F293" s="219"/>
      <c r="G293" s="357"/>
      <c r="H293" s="219"/>
      <c r="I293" s="334"/>
      <c r="J293" s="216"/>
    </row>
    <row r="294" spans="1:10" hidden="1" x14ac:dyDescent="0.25">
      <c r="A294" s="219"/>
      <c r="B294" s="219"/>
      <c r="C294" s="219"/>
      <c r="D294" s="219"/>
      <c r="E294" s="219"/>
      <c r="F294" s="219"/>
      <c r="G294" s="357"/>
      <c r="H294" s="219"/>
      <c r="I294" s="334"/>
      <c r="J294" s="216"/>
    </row>
    <row r="295" spans="1:10" hidden="1" x14ac:dyDescent="0.25">
      <c r="A295" s="219"/>
      <c r="B295" s="219"/>
      <c r="C295" s="219"/>
      <c r="D295" s="219"/>
      <c r="E295" s="219"/>
      <c r="F295" s="219"/>
      <c r="G295" s="357"/>
      <c r="H295" s="219"/>
      <c r="I295" s="334"/>
      <c r="J295" s="216"/>
    </row>
    <row r="296" spans="1:10" hidden="1" x14ac:dyDescent="0.25">
      <c r="A296" s="219"/>
      <c r="B296" s="219"/>
      <c r="C296" s="219"/>
      <c r="D296" s="219"/>
      <c r="E296" s="219"/>
      <c r="F296" s="219"/>
      <c r="G296" s="357"/>
      <c r="H296" s="219"/>
      <c r="I296" s="334"/>
      <c r="J296" s="216"/>
    </row>
    <row r="297" spans="1:10" hidden="1" x14ac:dyDescent="0.25">
      <c r="A297" s="219"/>
      <c r="B297" s="219"/>
      <c r="C297" s="219"/>
      <c r="D297" s="219"/>
      <c r="E297" s="219"/>
      <c r="F297" s="219"/>
      <c r="G297" s="357"/>
      <c r="H297" s="219"/>
      <c r="I297" s="334"/>
      <c r="J297" s="216"/>
    </row>
    <row r="298" spans="1:10" hidden="1" x14ac:dyDescent="0.25">
      <c r="A298" s="219"/>
      <c r="B298" s="219"/>
      <c r="C298" s="219"/>
      <c r="D298" s="219"/>
      <c r="E298" s="219"/>
      <c r="F298" s="219"/>
      <c r="G298" s="357"/>
      <c r="H298" s="219"/>
      <c r="I298" s="334"/>
      <c r="J298" s="216"/>
    </row>
    <row r="299" spans="1:10" hidden="1" x14ac:dyDescent="0.25">
      <c r="A299" s="219"/>
      <c r="B299" s="219"/>
      <c r="C299" s="219"/>
      <c r="D299" s="219"/>
      <c r="E299" s="219"/>
      <c r="F299" s="219"/>
      <c r="G299" s="357"/>
      <c r="H299" s="219"/>
      <c r="I299" s="334"/>
      <c r="J299" s="216"/>
    </row>
    <row r="300" spans="1:10" hidden="1" x14ac:dyDescent="0.25">
      <c r="A300" s="219"/>
      <c r="B300" s="219"/>
      <c r="C300" s="219"/>
      <c r="D300" s="219"/>
      <c r="E300" s="219"/>
      <c r="F300" s="219"/>
      <c r="G300" s="357"/>
      <c r="H300" s="219"/>
      <c r="I300" s="334"/>
      <c r="J300" s="216"/>
    </row>
    <row r="301" spans="1:10" hidden="1" x14ac:dyDescent="0.25">
      <c r="A301" s="219"/>
      <c r="B301" s="219"/>
      <c r="C301" s="219"/>
      <c r="D301" s="219"/>
      <c r="E301" s="219"/>
      <c r="F301" s="219"/>
      <c r="G301" s="357"/>
      <c r="H301" s="219"/>
      <c r="I301" s="334"/>
      <c r="J301" s="216"/>
    </row>
    <row r="302" spans="1:10" hidden="1" x14ac:dyDescent="0.25">
      <c r="A302" s="219"/>
      <c r="B302" s="219"/>
      <c r="C302" s="219"/>
      <c r="D302" s="219"/>
      <c r="E302" s="219"/>
      <c r="F302" s="219"/>
      <c r="G302" s="357"/>
      <c r="H302" s="219"/>
      <c r="I302" s="334"/>
      <c r="J302" s="216"/>
    </row>
    <row r="303" spans="1:10" hidden="1" x14ac:dyDescent="0.25">
      <c r="A303" s="219"/>
      <c r="B303" s="219"/>
      <c r="C303" s="219"/>
      <c r="D303" s="219"/>
      <c r="E303" s="219"/>
      <c r="F303" s="219"/>
      <c r="G303" s="357"/>
      <c r="H303" s="219"/>
      <c r="I303" s="334"/>
      <c r="J303" s="216"/>
    </row>
    <row r="304" spans="1:10" hidden="1" x14ac:dyDescent="0.25">
      <c r="A304" s="219"/>
      <c r="B304" s="219"/>
      <c r="C304" s="219"/>
      <c r="D304" s="219"/>
      <c r="E304" s="219"/>
      <c r="F304" s="219"/>
      <c r="G304" s="357"/>
      <c r="H304" s="219"/>
      <c r="I304" s="334"/>
      <c r="J304" s="216"/>
    </row>
    <row r="305" spans="1:10" hidden="1" x14ac:dyDescent="0.25">
      <c r="A305" s="219"/>
      <c r="B305" s="219"/>
      <c r="C305" s="219"/>
      <c r="D305" s="219"/>
      <c r="E305" s="219"/>
      <c r="F305" s="219"/>
      <c r="G305" s="357"/>
      <c r="H305" s="219"/>
      <c r="I305" s="334"/>
      <c r="J305" s="216"/>
    </row>
    <row r="306" spans="1:10" hidden="1" x14ac:dyDescent="0.25">
      <c r="A306" s="219"/>
      <c r="B306" s="219"/>
      <c r="C306" s="219"/>
      <c r="D306" s="219"/>
      <c r="E306" s="219"/>
      <c r="F306" s="219"/>
      <c r="G306" s="357"/>
      <c r="H306" s="219"/>
      <c r="I306" s="334"/>
      <c r="J306" s="216"/>
    </row>
    <row r="307" spans="1:10" hidden="1" x14ac:dyDescent="0.25">
      <c r="A307" s="219"/>
      <c r="B307" s="219"/>
      <c r="C307" s="219"/>
      <c r="D307" s="219"/>
      <c r="E307" s="219"/>
      <c r="F307" s="219"/>
      <c r="G307" s="357"/>
      <c r="H307" s="219"/>
      <c r="I307" s="334"/>
      <c r="J307" s="216"/>
    </row>
    <row r="308" spans="1:10" hidden="1" x14ac:dyDescent="0.25">
      <c r="A308" s="219"/>
      <c r="B308" s="219"/>
      <c r="C308" s="219"/>
      <c r="D308" s="219"/>
      <c r="E308" s="219"/>
      <c r="F308" s="219"/>
      <c r="G308" s="357"/>
      <c r="H308" s="219"/>
      <c r="I308" s="334"/>
      <c r="J308" s="216"/>
    </row>
    <row r="309" spans="1:10" hidden="1" x14ac:dyDescent="0.25">
      <c r="A309" s="219"/>
      <c r="B309" s="219"/>
      <c r="C309" s="219"/>
      <c r="D309" s="219"/>
      <c r="E309" s="219"/>
      <c r="F309" s="219"/>
      <c r="G309" s="357"/>
      <c r="H309" s="219"/>
      <c r="I309" s="334"/>
      <c r="J309" s="216"/>
    </row>
    <row r="310" spans="1:10" hidden="1" x14ac:dyDescent="0.25">
      <c r="A310" s="219"/>
      <c r="B310" s="219"/>
      <c r="C310" s="219"/>
      <c r="D310" s="219"/>
      <c r="E310" s="219"/>
      <c r="F310" s="219"/>
      <c r="G310" s="357"/>
      <c r="H310" s="219"/>
      <c r="I310" s="334"/>
      <c r="J310" s="216"/>
    </row>
    <row r="311" spans="1:10" hidden="1" x14ac:dyDescent="0.25">
      <c r="A311" s="219"/>
      <c r="B311" s="219"/>
      <c r="C311" s="219"/>
      <c r="D311" s="219"/>
      <c r="E311" s="219"/>
      <c r="F311" s="219"/>
      <c r="G311" s="357"/>
      <c r="H311" s="219"/>
      <c r="I311" s="334"/>
      <c r="J311" s="216"/>
    </row>
    <row r="312" spans="1:10" hidden="1" x14ac:dyDescent="0.25">
      <c r="A312" s="219"/>
      <c r="B312" s="219"/>
      <c r="C312" s="219"/>
      <c r="D312" s="219"/>
      <c r="E312" s="219"/>
      <c r="F312" s="219"/>
      <c r="G312" s="357"/>
      <c r="H312" s="219"/>
      <c r="I312" s="334"/>
      <c r="J312" s="216"/>
    </row>
    <row r="313" spans="1:10" hidden="1" x14ac:dyDescent="0.25">
      <c r="A313" s="219"/>
      <c r="B313" s="219"/>
      <c r="C313" s="219"/>
      <c r="D313" s="219"/>
      <c r="E313" s="219"/>
      <c r="F313" s="219"/>
      <c r="G313" s="357"/>
      <c r="H313" s="219"/>
      <c r="I313" s="334"/>
      <c r="J313" s="216"/>
    </row>
    <row r="314" spans="1:10" hidden="1" x14ac:dyDescent="0.25">
      <c r="A314" s="219"/>
      <c r="B314" s="219"/>
      <c r="C314" s="219"/>
      <c r="D314" s="219"/>
      <c r="E314" s="219"/>
      <c r="F314" s="219"/>
      <c r="G314" s="357"/>
      <c r="H314" s="219"/>
      <c r="I314" s="334"/>
      <c r="J314" s="216"/>
    </row>
    <row r="315" spans="1:10" hidden="1" x14ac:dyDescent="0.25">
      <c r="A315" s="219"/>
      <c r="B315" s="219"/>
      <c r="C315" s="219"/>
      <c r="D315" s="219"/>
      <c r="E315" s="219"/>
      <c r="F315" s="219"/>
      <c r="G315" s="357"/>
      <c r="H315" s="219"/>
      <c r="I315" s="334"/>
      <c r="J315" s="216"/>
    </row>
    <row r="316" spans="1:10" hidden="1" x14ac:dyDescent="0.25">
      <c r="A316" s="219"/>
      <c r="B316" s="219"/>
      <c r="C316" s="219"/>
      <c r="D316" s="219"/>
      <c r="E316" s="219"/>
      <c r="F316" s="219"/>
      <c r="G316" s="357"/>
      <c r="H316" s="219"/>
      <c r="I316" s="334"/>
      <c r="J316" s="216"/>
    </row>
    <row r="317" spans="1:10" hidden="1" x14ac:dyDescent="0.25">
      <c r="A317" s="219"/>
      <c r="B317" s="219"/>
      <c r="C317" s="219"/>
      <c r="D317" s="219"/>
      <c r="E317" s="219"/>
      <c r="F317" s="219"/>
      <c r="G317" s="357"/>
      <c r="H317" s="219"/>
      <c r="I317" s="334"/>
      <c r="J317" s="216"/>
    </row>
    <row r="318" spans="1:10" hidden="1" x14ac:dyDescent="0.25">
      <c r="A318" s="219"/>
      <c r="B318" s="219"/>
      <c r="C318" s="219"/>
      <c r="D318" s="219"/>
      <c r="E318" s="219"/>
      <c r="F318" s="219"/>
      <c r="G318" s="357"/>
      <c r="H318" s="219"/>
      <c r="I318" s="334"/>
      <c r="J318" s="216"/>
    </row>
    <row r="319" spans="1:10" hidden="1" x14ac:dyDescent="0.25">
      <c r="A319" s="219"/>
      <c r="B319" s="219"/>
      <c r="C319" s="219"/>
      <c r="D319" s="219"/>
      <c r="E319" s="219"/>
      <c r="F319" s="219"/>
      <c r="G319" s="357"/>
      <c r="H319" s="219"/>
      <c r="I319" s="334"/>
      <c r="J319" s="216"/>
    </row>
    <row r="320" spans="1:10" hidden="1" x14ac:dyDescent="0.25">
      <c r="A320" s="219"/>
      <c r="B320" s="219"/>
      <c r="C320" s="219"/>
      <c r="D320" s="219"/>
      <c r="E320" s="219"/>
      <c r="F320" s="219"/>
      <c r="G320" s="357"/>
      <c r="H320" s="219"/>
      <c r="I320" s="334"/>
      <c r="J320" s="216"/>
    </row>
    <row r="321" spans="1:10" hidden="1" x14ac:dyDescent="0.25">
      <c r="A321" s="219"/>
      <c r="B321" s="219"/>
      <c r="C321" s="219"/>
      <c r="D321" s="219"/>
      <c r="E321" s="219"/>
      <c r="F321" s="219"/>
      <c r="G321" s="357"/>
      <c r="H321" s="219"/>
      <c r="I321" s="334"/>
      <c r="J321" s="216"/>
    </row>
    <row r="322" spans="1:10" hidden="1" x14ac:dyDescent="0.25">
      <c r="A322" s="219"/>
      <c r="B322" s="219"/>
      <c r="C322" s="219"/>
      <c r="D322" s="219"/>
      <c r="E322" s="219"/>
      <c r="F322" s="219"/>
      <c r="G322" s="357"/>
      <c r="H322" s="219"/>
      <c r="I322" s="334"/>
      <c r="J322" s="216"/>
    </row>
    <row r="323" spans="1:10" hidden="1" x14ac:dyDescent="0.25">
      <c r="A323" s="219"/>
      <c r="B323" s="219"/>
      <c r="C323" s="219"/>
      <c r="D323" s="219"/>
      <c r="E323" s="219"/>
      <c r="F323" s="219"/>
      <c r="G323" s="357"/>
      <c r="H323" s="219"/>
      <c r="I323" s="334"/>
      <c r="J323" s="216"/>
    </row>
    <row r="324" spans="1:10" hidden="1" x14ac:dyDescent="0.25">
      <c r="A324" s="219"/>
      <c r="B324" s="219"/>
      <c r="C324" s="219"/>
      <c r="D324" s="219"/>
      <c r="E324" s="219"/>
      <c r="F324" s="219"/>
      <c r="G324" s="357"/>
      <c r="H324" s="219"/>
      <c r="I324" s="334"/>
      <c r="J324" s="216"/>
    </row>
    <row r="325" spans="1:10" hidden="1" x14ac:dyDescent="0.25">
      <c r="A325" s="219"/>
      <c r="B325" s="219"/>
      <c r="C325" s="219"/>
      <c r="D325" s="219"/>
      <c r="E325" s="219"/>
      <c r="F325" s="219"/>
      <c r="G325" s="357"/>
      <c r="H325" s="219"/>
      <c r="I325" s="334"/>
      <c r="J325" s="216"/>
    </row>
    <row r="326" spans="1:10" hidden="1" x14ac:dyDescent="0.25">
      <c r="A326" s="219"/>
      <c r="B326" s="219"/>
      <c r="C326" s="219"/>
      <c r="D326" s="219"/>
      <c r="E326" s="219"/>
      <c r="F326" s="219"/>
      <c r="G326" s="357"/>
      <c r="H326" s="219"/>
      <c r="I326" s="334"/>
      <c r="J326" s="216"/>
    </row>
    <row r="327" spans="1:10" hidden="1" x14ac:dyDescent="0.25">
      <c r="A327" s="219"/>
      <c r="B327" s="219"/>
      <c r="C327" s="219"/>
      <c r="D327" s="219"/>
      <c r="E327" s="219"/>
      <c r="F327" s="219"/>
      <c r="G327" s="357"/>
      <c r="H327" s="219"/>
      <c r="I327" s="334"/>
      <c r="J327" s="216"/>
    </row>
    <row r="328" spans="1:10" hidden="1" x14ac:dyDescent="0.25">
      <c r="A328" s="219"/>
      <c r="B328" s="219"/>
      <c r="C328" s="219"/>
      <c r="D328" s="219"/>
      <c r="E328" s="219"/>
      <c r="F328" s="219"/>
      <c r="G328" s="357"/>
      <c r="H328" s="219"/>
      <c r="I328" s="334"/>
      <c r="J328" s="216"/>
    </row>
    <row r="329" spans="1:10" hidden="1" x14ac:dyDescent="0.25">
      <c r="A329" s="219"/>
      <c r="B329" s="219"/>
      <c r="C329" s="219"/>
      <c r="D329" s="219"/>
      <c r="E329" s="219"/>
      <c r="F329" s="219"/>
      <c r="G329" s="357"/>
      <c r="H329" s="219"/>
      <c r="I329" s="334"/>
      <c r="J329" s="216"/>
    </row>
    <row r="330" spans="1:10" hidden="1" x14ac:dyDescent="0.25">
      <c r="A330" s="219"/>
      <c r="B330" s="219"/>
      <c r="C330" s="219"/>
      <c r="D330" s="219"/>
      <c r="E330" s="219"/>
      <c r="F330" s="219"/>
      <c r="G330" s="357"/>
      <c r="H330" s="219"/>
      <c r="I330" s="334"/>
      <c r="J330" s="216"/>
    </row>
    <row r="331" spans="1:10" hidden="1" x14ac:dyDescent="0.25">
      <c r="A331" s="219"/>
      <c r="B331" s="219"/>
      <c r="C331" s="219"/>
      <c r="D331" s="219"/>
      <c r="E331" s="219"/>
      <c r="F331" s="219"/>
      <c r="G331" s="357"/>
      <c r="H331" s="219"/>
      <c r="I331" s="334"/>
      <c r="J331" s="216"/>
    </row>
    <row r="332" spans="1:10" hidden="1" x14ac:dyDescent="0.25">
      <c r="A332" s="219"/>
      <c r="B332" s="219"/>
      <c r="C332" s="219"/>
      <c r="D332" s="219"/>
      <c r="E332" s="219"/>
      <c r="F332" s="219"/>
      <c r="G332" s="357"/>
      <c r="H332" s="219"/>
      <c r="I332" s="334"/>
      <c r="J332" s="216"/>
    </row>
    <row r="333" spans="1:10" hidden="1" x14ac:dyDescent="0.25">
      <c r="A333" s="219"/>
      <c r="B333" s="219"/>
      <c r="C333" s="219"/>
      <c r="D333" s="219"/>
      <c r="E333" s="219"/>
      <c r="F333" s="219"/>
      <c r="G333" s="357"/>
      <c r="H333" s="219"/>
      <c r="I333" s="334"/>
      <c r="J333" s="216"/>
    </row>
    <row r="334" spans="1:10" hidden="1" x14ac:dyDescent="0.25">
      <c r="A334" s="219"/>
      <c r="B334" s="219"/>
      <c r="C334" s="219"/>
      <c r="D334" s="219"/>
      <c r="E334" s="219"/>
      <c r="F334" s="219"/>
      <c r="G334" s="357"/>
      <c r="H334" s="219"/>
      <c r="I334" s="334"/>
      <c r="J334" s="216"/>
    </row>
    <row r="335" spans="1:10" hidden="1" x14ac:dyDescent="0.25">
      <c r="A335" s="219"/>
      <c r="B335" s="219"/>
      <c r="C335" s="219"/>
      <c r="D335" s="219"/>
      <c r="E335" s="219"/>
      <c r="F335" s="219"/>
      <c r="G335" s="357"/>
      <c r="H335" s="219"/>
      <c r="I335" s="334"/>
      <c r="J335" s="216"/>
    </row>
    <row r="336" spans="1:10" hidden="1" x14ac:dyDescent="0.25">
      <c r="A336" s="219"/>
      <c r="B336" s="219"/>
      <c r="C336" s="219"/>
      <c r="D336" s="219"/>
      <c r="E336" s="219"/>
      <c r="F336" s="219"/>
      <c r="G336" s="357"/>
      <c r="H336" s="219"/>
      <c r="I336" s="334"/>
      <c r="J336" s="216"/>
    </row>
    <row r="337" spans="1:10" hidden="1" x14ac:dyDescent="0.25">
      <c r="A337" s="219"/>
      <c r="B337" s="219"/>
      <c r="C337" s="219"/>
      <c r="D337" s="219"/>
      <c r="E337" s="219"/>
      <c r="F337" s="219"/>
      <c r="G337" s="357"/>
      <c r="H337" s="219"/>
      <c r="I337" s="334"/>
      <c r="J337" s="216"/>
    </row>
    <row r="338" spans="1:10" hidden="1" x14ac:dyDescent="0.25">
      <c r="A338" s="219"/>
      <c r="B338" s="219"/>
      <c r="C338" s="219"/>
      <c r="D338" s="219"/>
      <c r="E338" s="219"/>
      <c r="F338" s="219"/>
      <c r="G338" s="357"/>
      <c r="H338" s="219"/>
      <c r="I338" s="334"/>
      <c r="J338" s="216"/>
    </row>
    <row r="339" spans="1:10" hidden="1" x14ac:dyDescent="0.25">
      <c r="A339" s="219"/>
      <c r="B339" s="219"/>
      <c r="C339" s="219"/>
      <c r="D339" s="219"/>
      <c r="E339" s="219"/>
      <c r="F339" s="219"/>
      <c r="G339" s="357"/>
      <c r="H339" s="219"/>
      <c r="I339" s="334"/>
      <c r="J339" s="216"/>
    </row>
    <row r="340" spans="1:10" hidden="1" x14ac:dyDescent="0.25">
      <c r="A340" s="219"/>
      <c r="B340" s="219"/>
      <c r="C340" s="219"/>
      <c r="D340" s="219"/>
      <c r="E340" s="219"/>
      <c r="F340" s="219"/>
      <c r="G340" s="357"/>
      <c r="H340" s="219"/>
      <c r="I340" s="334"/>
      <c r="J340" s="216"/>
    </row>
    <row r="341" spans="1:10" hidden="1" x14ac:dyDescent="0.25">
      <c r="A341" s="219"/>
      <c r="B341" s="219"/>
      <c r="C341" s="219"/>
      <c r="D341" s="219"/>
      <c r="E341" s="219"/>
      <c r="F341" s="219"/>
      <c r="G341" s="357"/>
      <c r="H341" s="219"/>
      <c r="I341" s="334"/>
      <c r="J341" s="216"/>
    </row>
    <row r="342" spans="1:10" hidden="1" x14ac:dyDescent="0.25">
      <c r="A342" s="219"/>
      <c r="B342" s="219"/>
      <c r="C342" s="219"/>
      <c r="D342" s="219"/>
      <c r="E342" s="219"/>
      <c r="F342" s="219"/>
      <c r="G342" s="357"/>
      <c r="H342" s="219"/>
      <c r="I342" s="334"/>
      <c r="J342" s="216"/>
    </row>
    <row r="343" spans="1:10" hidden="1" x14ac:dyDescent="0.25">
      <c r="A343" s="219"/>
      <c r="B343" s="219"/>
      <c r="C343" s="219"/>
      <c r="D343" s="219"/>
      <c r="E343" s="219"/>
      <c r="F343" s="219"/>
      <c r="G343" s="357"/>
      <c r="H343" s="219"/>
      <c r="I343" s="334"/>
      <c r="J343" s="216"/>
    </row>
    <row r="344" spans="1:10" hidden="1" x14ac:dyDescent="0.25">
      <c r="A344" s="219"/>
      <c r="B344" s="219"/>
      <c r="C344" s="219"/>
      <c r="D344" s="219"/>
      <c r="E344" s="219"/>
      <c r="F344" s="219"/>
      <c r="G344" s="357"/>
      <c r="H344" s="219"/>
      <c r="I344" s="334"/>
      <c r="J344" s="216"/>
    </row>
    <row r="345" spans="1:10" hidden="1" x14ac:dyDescent="0.25">
      <c r="A345" s="219"/>
      <c r="B345" s="219"/>
      <c r="C345" s="219"/>
      <c r="D345" s="219"/>
      <c r="E345" s="219"/>
      <c r="F345" s="219"/>
      <c r="G345" s="357"/>
      <c r="H345" s="219"/>
      <c r="I345" s="334"/>
      <c r="J345" s="216"/>
    </row>
    <row r="346" spans="1:10" hidden="1" x14ac:dyDescent="0.25">
      <c r="A346" s="219"/>
      <c r="B346" s="219"/>
      <c r="C346" s="219"/>
      <c r="D346" s="219"/>
      <c r="E346" s="219"/>
      <c r="F346" s="219"/>
      <c r="G346" s="357"/>
      <c r="H346" s="219"/>
      <c r="I346" s="334"/>
      <c r="J346" s="216"/>
    </row>
    <row r="347" spans="1:10" hidden="1" x14ac:dyDescent="0.25">
      <c r="A347" s="219"/>
      <c r="B347" s="219"/>
      <c r="C347" s="219"/>
      <c r="D347" s="219"/>
      <c r="E347" s="219"/>
      <c r="F347" s="219"/>
      <c r="G347" s="357"/>
      <c r="H347" s="219"/>
      <c r="I347" s="334"/>
      <c r="J347" s="216"/>
    </row>
    <row r="348" spans="1:10" hidden="1" x14ac:dyDescent="0.25">
      <c r="A348" s="219"/>
      <c r="B348" s="219"/>
      <c r="C348" s="219"/>
      <c r="D348" s="219"/>
      <c r="E348" s="219"/>
      <c r="F348" s="219"/>
      <c r="G348" s="357"/>
      <c r="H348" s="219"/>
      <c r="I348" s="334"/>
      <c r="J348" s="216"/>
    </row>
    <row r="349" spans="1:10" hidden="1" x14ac:dyDescent="0.25">
      <c r="A349" s="219"/>
      <c r="B349" s="219"/>
      <c r="C349" s="219"/>
      <c r="D349" s="219"/>
      <c r="E349" s="219"/>
      <c r="F349" s="219"/>
      <c r="G349" s="357"/>
      <c r="H349" s="219"/>
      <c r="I349" s="334"/>
      <c r="J349" s="216"/>
    </row>
    <row r="350" spans="1:10" hidden="1" x14ac:dyDescent="0.25">
      <c r="A350" s="219"/>
      <c r="B350" s="219"/>
      <c r="C350" s="219"/>
      <c r="D350" s="219"/>
      <c r="E350" s="219"/>
      <c r="F350" s="219"/>
      <c r="G350" s="357"/>
      <c r="H350" s="219"/>
      <c r="I350" s="334"/>
      <c r="J350" s="216"/>
    </row>
    <row r="351" spans="1:10" hidden="1" x14ac:dyDescent="0.25">
      <c r="A351" s="219"/>
      <c r="B351" s="219"/>
      <c r="C351" s="219"/>
      <c r="D351" s="219"/>
      <c r="E351" s="219"/>
      <c r="F351" s="219"/>
      <c r="G351" s="357"/>
      <c r="H351" s="219"/>
      <c r="I351" s="334"/>
      <c r="J351" s="216"/>
    </row>
    <row r="352" spans="1:10" hidden="1" x14ac:dyDescent="0.25">
      <c r="A352" s="219"/>
      <c r="B352" s="219"/>
      <c r="C352" s="219"/>
      <c r="D352" s="219"/>
      <c r="E352" s="219"/>
      <c r="F352" s="219"/>
      <c r="G352" s="357"/>
      <c r="H352" s="219"/>
      <c r="I352" s="334"/>
      <c r="J352" s="216"/>
    </row>
    <row r="353" spans="1:10" hidden="1" x14ac:dyDescent="0.25">
      <c r="A353" s="219"/>
      <c r="B353" s="219"/>
      <c r="C353" s="219"/>
      <c r="D353" s="219"/>
      <c r="E353" s="219"/>
      <c r="F353" s="219"/>
      <c r="G353" s="357"/>
      <c r="H353" s="219"/>
      <c r="I353" s="334"/>
      <c r="J353" s="216"/>
    </row>
    <row r="354" spans="1:10" hidden="1" x14ac:dyDescent="0.25">
      <c r="A354" s="219"/>
      <c r="B354" s="219"/>
      <c r="C354" s="219"/>
      <c r="D354" s="219"/>
      <c r="E354" s="219"/>
      <c r="F354" s="219"/>
      <c r="G354" s="357"/>
      <c r="H354" s="219"/>
      <c r="I354" s="334"/>
      <c r="J354" s="216"/>
    </row>
    <row r="355" spans="1:10" hidden="1" x14ac:dyDescent="0.25">
      <c r="A355" s="219"/>
      <c r="B355" s="219"/>
      <c r="C355" s="219"/>
      <c r="D355" s="219"/>
      <c r="E355" s="219"/>
      <c r="F355" s="219"/>
      <c r="G355" s="357"/>
      <c r="H355" s="219"/>
      <c r="I355" s="334"/>
      <c r="J355" s="216"/>
    </row>
    <row r="356" spans="1:10" hidden="1" x14ac:dyDescent="0.25">
      <c r="A356" s="219"/>
      <c r="B356" s="219"/>
      <c r="C356" s="219"/>
      <c r="D356" s="219"/>
      <c r="E356" s="219"/>
      <c r="F356" s="219"/>
      <c r="G356" s="357"/>
      <c r="H356" s="219"/>
      <c r="I356" s="334"/>
      <c r="J356" s="216"/>
    </row>
    <row r="357" spans="1:10" hidden="1" x14ac:dyDescent="0.25">
      <c r="A357" s="219"/>
      <c r="B357" s="219"/>
      <c r="C357" s="219"/>
      <c r="D357" s="219"/>
      <c r="E357" s="219"/>
      <c r="F357" s="219"/>
      <c r="G357" s="357"/>
      <c r="H357" s="219"/>
      <c r="I357" s="334"/>
      <c r="J357" s="216"/>
    </row>
    <row r="358" spans="1:10" hidden="1" x14ac:dyDescent="0.25">
      <c r="A358" s="332"/>
      <c r="B358" s="332"/>
      <c r="C358" s="332"/>
      <c r="D358" s="332"/>
      <c r="E358" s="332"/>
      <c r="F358" s="332"/>
      <c r="G358" s="358"/>
      <c r="H358" s="332"/>
      <c r="I358" s="335"/>
      <c r="J358" s="216"/>
    </row>
    <row r="359" spans="1:10" hidden="1" x14ac:dyDescent="0.25">
      <c r="A359" s="332"/>
      <c r="B359" s="332"/>
      <c r="C359" s="332"/>
      <c r="D359" s="332"/>
      <c r="E359" s="332"/>
      <c r="F359" s="332"/>
      <c r="G359" s="358"/>
      <c r="H359" s="332"/>
      <c r="I359" s="335"/>
      <c r="J359" s="216"/>
    </row>
    <row r="360" spans="1:10" hidden="1" x14ac:dyDescent="0.25">
      <c r="A360" s="332"/>
      <c r="B360" s="332"/>
      <c r="C360" s="332"/>
      <c r="D360" s="332"/>
      <c r="E360" s="332"/>
      <c r="F360" s="332"/>
      <c r="G360" s="358"/>
      <c r="H360" s="332"/>
      <c r="I360" s="335"/>
      <c r="J360" s="216"/>
    </row>
    <row r="361" spans="1:10" hidden="1" x14ac:dyDescent="0.25">
      <c r="A361" s="332"/>
      <c r="B361" s="332"/>
      <c r="C361" s="332"/>
      <c r="D361" s="332"/>
      <c r="E361" s="332"/>
      <c r="F361" s="332"/>
      <c r="G361" s="358"/>
      <c r="H361" s="332"/>
      <c r="I361" s="335"/>
      <c r="J361" s="216"/>
    </row>
    <row r="362" spans="1:10" hidden="1" x14ac:dyDescent="0.25">
      <c r="A362" s="332"/>
      <c r="B362" s="332"/>
      <c r="C362" s="332"/>
      <c r="D362" s="332"/>
      <c r="E362" s="332"/>
      <c r="F362" s="332"/>
      <c r="G362" s="358"/>
      <c r="H362" s="332"/>
      <c r="I362" s="335"/>
      <c r="J362" s="216"/>
    </row>
    <row r="363" spans="1:10" hidden="1" x14ac:dyDescent="0.25">
      <c r="A363" s="332"/>
      <c r="B363" s="332"/>
      <c r="C363" s="332"/>
      <c r="D363" s="332"/>
      <c r="E363" s="332"/>
      <c r="F363" s="332"/>
      <c r="G363" s="358"/>
      <c r="H363" s="332"/>
      <c r="I363" s="335"/>
      <c r="J363" s="216"/>
    </row>
    <row r="364" spans="1:10" hidden="1" x14ac:dyDescent="0.25">
      <c r="A364" s="332"/>
      <c r="B364" s="332"/>
      <c r="C364" s="332"/>
      <c r="D364" s="332"/>
      <c r="E364" s="332"/>
      <c r="F364" s="332"/>
      <c r="G364" s="358"/>
      <c r="H364" s="332"/>
      <c r="I364" s="335"/>
      <c r="J364" s="216"/>
    </row>
    <row r="365" spans="1:10" hidden="1" x14ac:dyDescent="0.25">
      <c r="A365" s="332"/>
      <c r="B365" s="332"/>
      <c r="C365" s="332"/>
      <c r="D365" s="332"/>
      <c r="E365" s="332"/>
      <c r="F365" s="332"/>
      <c r="G365" s="358"/>
      <c r="H365" s="332"/>
      <c r="I365" s="335"/>
      <c r="J365" s="216"/>
    </row>
    <row r="366" spans="1:10" hidden="1" x14ac:dyDescent="0.25">
      <c r="A366" s="332"/>
      <c r="B366" s="332"/>
      <c r="C366" s="332"/>
      <c r="D366" s="332"/>
      <c r="E366" s="332"/>
      <c r="F366" s="332"/>
      <c r="G366" s="358"/>
      <c r="H366" s="332"/>
      <c r="I366" s="335"/>
      <c r="J366" s="216"/>
    </row>
    <row r="367" spans="1:10" hidden="1" x14ac:dyDescent="0.25">
      <c r="A367" s="332"/>
      <c r="B367" s="332"/>
      <c r="C367" s="332"/>
      <c r="D367" s="332"/>
      <c r="E367" s="332"/>
      <c r="F367" s="332"/>
      <c r="G367" s="358"/>
      <c r="H367" s="332"/>
      <c r="I367" s="335"/>
      <c r="J367" s="216"/>
    </row>
    <row r="368" spans="1:10" hidden="1" x14ac:dyDescent="0.25">
      <c r="A368" s="332"/>
      <c r="B368" s="332"/>
      <c r="C368" s="332"/>
      <c r="D368" s="332"/>
      <c r="E368" s="332"/>
      <c r="F368" s="332"/>
      <c r="G368" s="358"/>
      <c r="H368" s="332"/>
      <c r="I368" s="335"/>
      <c r="J368" s="216"/>
    </row>
    <row r="369" spans="1:10" hidden="1" x14ac:dyDescent="0.25">
      <c r="A369" s="332"/>
      <c r="B369" s="332"/>
      <c r="C369" s="332"/>
      <c r="D369" s="332"/>
      <c r="E369" s="332"/>
      <c r="F369" s="332"/>
      <c r="G369" s="358"/>
      <c r="H369" s="332"/>
      <c r="I369" s="335"/>
      <c r="J369" s="216"/>
    </row>
    <row r="370" spans="1:10" hidden="1" x14ac:dyDescent="0.25">
      <c r="A370" s="332"/>
      <c r="B370" s="332"/>
      <c r="C370" s="332"/>
      <c r="D370" s="332"/>
      <c r="E370" s="332"/>
      <c r="F370" s="332"/>
      <c r="G370" s="358"/>
      <c r="H370" s="332"/>
      <c r="I370" s="335"/>
      <c r="J370" s="216"/>
    </row>
    <row r="371" spans="1:10" hidden="1" x14ac:dyDescent="0.25">
      <c r="A371" s="332"/>
      <c r="B371" s="332"/>
      <c r="C371" s="332"/>
      <c r="D371" s="332"/>
      <c r="E371" s="332"/>
      <c r="F371" s="332"/>
      <c r="G371" s="358"/>
      <c r="H371" s="332"/>
      <c r="I371" s="335"/>
      <c r="J371" s="216"/>
    </row>
    <row r="372" spans="1:10" hidden="1" x14ac:dyDescent="0.25">
      <c r="A372" s="332"/>
      <c r="B372" s="332"/>
      <c r="C372" s="332"/>
      <c r="D372" s="332"/>
      <c r="E372" s="332"/>
      <c r="F372" s="332"/>
      <c r="G372" s="358"/>
      <c r="H372" s="332"/>
      <c r="I372" s="335"/>
      <c r="J372" s="216"/>
    </row>
    <row r="373" spans="1:10" hidden="1" x14ac:dyDescent="0.25">
      <c r="A373" s="332"/>
      <c r="B373" s="332"/>
      <c r="C373" s="332"/>
      <c r="D373" s="332"/>
      <c r="E373" s="332"/>
      <c r="F373" s="332"/>
      <c r="G373" s="358"/>
      <c r="H373" s="332"/>
      <c r="I373" s="335"/>
      <c r="J373" s="216"/>
    </row>
    <row r="374" spans="1:10" hidden="1" x14ac:dyDescent="0.25">
      <c r="A374" s="332"/>
      <c r="B374" s="332"/>
      <c r="C374" s="332"/>
      <c r="D374" s="332"/>
      <c r="E374" s="332"/>
      <c r="F374" s="332"/>
      <c r="G374" s="358"/>
      <c r="H374" s="332"/>
      <c r="I374" s="335"/>
      <c r="J374" s="216"/>
    </row>
    <row r="375" spans="1:10" hidden="1" x14ac:dyDescent="0.25">
      <c r="A375" s="332"/>
      <c r="B375" s="332"/>
      <c r="C375" s="332"/>
      <c r="D375" s="332"/>
      <c r="E375" s="332"/>
      <c r="F375" s="332"/>
      <c r="G375" s="358"/>
      <c r="H375" s="332"/>
      <c r="I375" s="335"/>
      <c r="J375" s="216"/>
    </row>
    <row r="376" spans="1:10" hidden="1" x14ac:dyDescent="0.25">
      <c r="A376" s="332"/>
      <c r="B376" s="332"/>
      <c r="C376" s="332"/>
      <c r="D376" s="332"/>
      <c r="E376" s="332"/>
      <c r="F376" s="332"/>
      <c r="G376" s="358"/>
      <c r="H376" s="332"/>
      <c r="I376" s="335"/>
      <c r="J376" s="216"/>
    </row>
    <row r="377" spans="1:10" hidden="1" x14ac:dyDescent="0.25">
      <c r="A377" s="332"/>
      <c r="B377" s="332"/>
      <c r="C377" s="332"/>
      <c r="D377" s="332"/>
      <c r="E377" s="332"/>
      <c r="F377" s="332"/>
      <c r="G377" s="358"/>
      <c r="H377" s="332"/>
      <c r="I377" s="335"/>
      <c r="J377" s="216"/>
    </row>
    <row r="378" spans="1:10" hidden="1" x14ac:dyDescent="0.25">
      <c r="A378" s="332"/>
      <c r="B378" s="332"/>
      <c r="C378" s="332"/>
      <c r="D378" s="332"/>
      <c r="E378" s="332"/>
      <c r="F378" s="332"/>
      <c r="G378" s="358"/>
      <c r="H378" s="332"/>
      <c r="I378" s="335"/>
      <c r="J378" s="216"/>
    </row>
    <row r="379" spans="1:10" hidden="1" x14ac:dyDescent="0.25">
      <c r="A379" s="216"/>
      <c r="B379" s="216"/>
      <c r="C379" s="216"/>
      <c r="D379" s="216"/>
      <c r="E379" s="216"/>
      <c r="F379" s="216"/>
      <c r="G379" s="359"/>
      <c r="H379" s="216"/>
      <c r="I379" s="336"/>
      <c r="J379" s="216"/>
    </row>
    <row r="380" spans="1:10" hidden="1" x14ac:dyDescent="0.25">
      <c r="A380" s="216"/>
      <c r="B380" s="216"/>
      <c r="C380" s="216"/>
      <c r="D380" s="216"/>
      <c r="E380" s="216"/>
      <c r="F380" s="216"/>
      <c r="G380" s="359"/>
      <c r="H380" s="216"/>
      <c r="I380" s="336"/>
      <c r="J380" s="216"/>
    </row>
    <row r="381" spans="1:10" hidden="1" x14ac:dyDescent="0.25">
      <c r="A381" s="216"/>
      <c r="B381" s="216"/>
      <c r="C381" s="216"/>
      <c r="D381" s="216"/>
      <c r="E381" s="216"/>
      <c r="F381" s="216"/>
      <c r="G381" s="359"/>
      <c r="H381" s="216"/>
      <c r="I381" s="336"/>
      <c r="J381" s="216"/>
    </row>
    <row r="382" spans="1:10" hidden="1" x14ac:dyDescent="0.25">
      <c r="A382" s="216"/>
      <c r="B382" s="216"/>
      <c r="C382" s="216"/>
      <c r="D382" s="216"/>
      <c r="E382" s="216"/>
      <c r="F382" s="216"/>
      <c r="G382" s="359"/>
      <c r="H382" s="216"/>
      <c r="I382" s="336"/>
      <c r="J382" s="216"/>
    </row>
    <row r="383" spans="1:10" hidden="1" x14ac:dyDescent="0.25">
      <c r="A383" s="216"/>
      <c r="B383" s="216"/>
      <c r="C383" s="216"/>
      <c r="D383" s="216"/>
      <c r="E383" s="216"/>
      <c r="F383" s="216"/>
      <c r="G383" s="359"/>
      <c r="H383" s="216"/>
      <c r="I383" s="336"/>
      <c r="J383" s="216"/>
    </row>
    <row r="384" spans="1:10" hidden="1" x14ac:dyDescent="0.25">
      <c r="A384" s="216"/>
      <c r="B384" s="216"/>
      <c r="C384" s="216"/>
      <c r="D384" s="216"/>
      <c r="E384" s="216"/>
      <c r="F384" s="216"/>
      <c r="G384" s="359"/>
      <c r="H384" s="216"/>
      <c r="I384" s="336"/>
      <c r="J384" s="216"/>
    </row>
    <row r="385" spans="1:10" hidden="1" x14ac:dyDescent="0.25">
      <c r="A385" s="216"/>
      <c r="B385" s="216"/>
      <c r="C385" s="216"/>
      <c r="D385" s="216"/>
      <c r="E385" s="216"/>
      <c r="F385" s="216"/>
      <c r="G385" s="359"/>
      <c r="H385" s="216"/>
      <c r="I385" s="336"/>
      <c r="J385" s="216"/>
    </row>
    <row r="386" spans="1:10" hidden="1" x14ac:dyDescent="0.25">
      <c r="A386" s="216"/>
      <c r="B386" s="216"/>
      <c r="C386" s="216"/>
      <c r="D386" s="216"/>
      <c r="E386" s="216"/>
      <c r="F386" s="216"/>
      <c r="G386" s="359"/>
      <c r="H386" s="216"/>
      <c r="I386" s="336"/>
      <c r="J386" s="216"/>
    </row>
    <row r="387" spans="1:10" hidden="1" x14ac:dyDescent="0.25">
      <c r="A387" s="216"/>
      <c r="B387" s="216"/>
      <c r="C387" s="216"/>
      <c r="D387" s="216"/>
      <c r="E387" s="216"/>
      <c r="F387" s="216"/>
      <c r="G387" s="359"/>
      <c r="H387" s="216"/>
      <c r="I387" s="336"/>
      <c r="J387" s="216"/>
    </row>
    <row r="388" spans="1:10" hidden="1" x14ac:dyDescent="0.25">
      <c r="A388" s="216"/>
      <c r="B388" s="216"/>
      <c r="C388" s="216"/>
      <c r="D388" s="216"/>
      <c r="E388" s="216"/>
      <c r="F388" s="216"/>
      <c r="G388" s="359"/>
      <c r="H388" s="216"/>
      <c r="I388" s="336"/>
      <c r="J388" s="216"/>
    </row>
    <row r="389" spans="1:10" hidden="1" x14ac:dyDescent="0.25">
      <c r="A389" s="216"/>
      <c r="B389" s="216"/>
      <c r="C389" s="216"/>
      <c r="D389" s="216"/>
      <c r="E389" s="216"/>
      <c r="F389" s="216"/>
      <c r="G389" s="359"/>
      <c r="H389" s="216"/>
      <c r="I389" s="336"/>
      <c r="J389" s="216"/>
    </row>
    <row r="390" spans="1:10" hidden="1" x14ac:dyDescent="0.25">
      <c r="A390" s="216"/>
      <c r="B390" s="216"/>
      <c r="C390" s="216"/>
      <c r="D390" s="216"/>
      <c r="E390" s="216"/>
      <c r="F390" s="216"/>
      <c r="G390" s="359"/>
      <c r="H390" s="216"/>
      <c r="I390" s="336"/>
      <c r="J390" s="216"/>
    </row>
    <row r="391" spans="1:10" hidden="1" x14ac:dyDescent="0.25">
      <c r="A391" s="216"/>
      <c r="B391" s="216"/>
      <c r="C391" s="216"/>
      <c r="D391" s="216"/>
      <c r="E391" s="216"/>
      <c r="F391" s="216"/>
      <c r="G391" s="359"/>
      <c r="H391" s="216"/>
      <c r="I391" s="336"/>
      <c r="J391" s="216"/>
    </row>
    <row r="392" spans="1:10" hidden="1" x14ac:dyDescent="0.25">
      <c r="A392" s="216"/>
      <c r="B392" s="216"/>
      <c r="C392" s="216"/>
      <c r="D392" s="216"/>
      <c r="E392" s="216"/>
      <c r="F392" s="216"/>
      <c r="G392" s="359"/>
      <c r="H392" s="216"/>
      <c r="I392" s="336"/>
      <c r="J392" s="216"/>
    </row>
    <row r="393" spans="1:10" hidden="1" x14ac:dyDescent="0.25">
      <c r="A393" s="216"/>
      <c r="B393" s="216"/>
      <c r="C393" s="216"/>
      <c r="D393" s="216"/>
      <c r="E393" s="216"/>
      <c r="F393" s="216"/>
      <c r="G393" s="359"/>
      <c r="H393" s="216"/>
      <c r="I393" s="336"/>
      <c r="J393" s="216"/>
    </row>
    <row r="394" spans="1:10" hidden="1" x14ac:dyDescent="0.25">
      <c r="A394" s="216"/>
      <c r="B394" s="216"/>
      <c r="C394" s="216"/>
      <c r="D394" s="216"/>
      <c r="E394" s="216"/>
      <c r="F394" s="216"/>
      <c r="G394" s="359"/>
      <c r="H394" s="216"/>
      <c r="I394" s="336"/>
      <c r="J394" s="216"/>
    </row>
    <row r="395" spans="1:10" ht="15" customHeight="1" thickBot="1" x14ac:dyDescent="0.3">
      <c r="A395" s="216"/>
      <c r="B395" s="216"/>
      <c r="C395" s="216"/>
      <c r="D395" s="216"/>
      <c r="E395" s="216"/>
      <c r="F395" s="216"/>
      <c r="G395" s="359"/>
      <c r="H395" s="1645" t="s">
        <v>685</v>
      </c>
      <c r="I395" s="1646"/>
      <c r="J395" s="216"/>
    </row>
    <row r="396" spans="1:10" hidden="1" x14ac:dyDescent="0.25"/>
    <row r="397" spans="1:10" hidden="1" x14ac:dyDescent="0.25"/>
    <row r="398" spans="1:10" hidden="1" x14ac:dyDescent="0.25"/>
    <row r="399" spans="1:10" hidden="1" x14ac:dyDescent="0.25"/>
    <row r="400" spans="1:10" hidden="1" x14ac:dyDescent="0.25"/>
    <row r="401" hidden="1" x14ac:dyDescent="0.25"/>
    <row r="402" hidden="1" x14ac:dyDescent="0.25"/>
    <row r="403" hidden="1" x14ac:dyDescent="0.25"/>
    <row r="404" hidden="1" x14ac:dyDescent="0.25"/>
    <row r="405" hidden="1" x14ac:dyDescent="0.25"/>
    <row r="406" hidden="1" x14ac:dyDescent="0.25"/>
  </sheetData>
  <sheetProtection password="EF5B" sheet="1" objects="1" scenarios="1"/>
  <mergeCells count="159">
    <mergeCell ref="H395:I395"/>
    <mergeCell ref="A9:I9"/>
    <mergeCell ref="A10:I10"/>
    <mergeCell ref="B11:F11"/>
    <mergeCell ref="A7:I7"/>
    <mergeCell ref="A8:I8"/>
    <mergeCell ref="A1:I1"/>
    <mergeCell ref="C2:D2"/>
    <mergeCell ref="E2:I2"/>
    <mergeCell ref="C3:D4"/>
    <mergeCell ref="B17:D17"/>
    <mergeCell ref="E17:F17"/>
    <mergeCell ref="B18:D18"/>
    <mergeCell ref="E18:F18"/>
    <mergeCell ref="B19:D19"/>
    <mergeCell ref="E19:F19"/>
    <mergeCell ref="B12:F12"/>
    <mergeCell ref="A13:A16"/>
    <mergeCell ref="B13:F13"/>
    <mergeCell ref="B14:D14"/>
    <mergeCell ref="E14:F14"/>
    <mergeCell ref="B15:F15"/>
    <mergeCell ref="B16:F16"/>
    <mergeCell ref="B25:F25"/>
    <mergeCell ref="A26:F26"/>
    <mergeCell ref="G26:I26"/>
    <mergeCell ref="A27:I27"/>
    <mergeCell ref="A28:I28"/>
    <mergeCell ref="G29:I29"/>
    <mergeCell ref="B20:F20"/>
    <mergeCell ref="B21:F21"/>
    <mergeCell ref="B22:F22"/>
    <mergeCell ref="B23:F23"/>
    <mergeCell ref="B24:D24"/>
    <mergeCell ref="E24:F24"/>
    <mergeCell ref="B36:F36"/>
    <mergeCell ref="A37:F37"/>
    <mergeCell ref="G37:I37"/>
    <mergeCell ref="B30:F30"/>
    <mergeCell ref="B31:F31"/>
    <mergeCell ref="B32:F32"/>
    <mergeCell ref="B33:F33"/>
    <mergeCell ref="B34:F34"/>
    <mergeCell ref="A35:A36"/>
    <mergeCell ref="B35:C35"/>
    <mergeCell ref="D35:F35"/>
    <mergeCell ref="B44:G44"/>
    <mergeCell ref="A45:A48"/>
    <mergeCell ref="B45:G45"/>
    <mergeCell ref="C46:G46"/>
    <mergeCell ref="B47:B48"/>
    <mergeCell ref="C47:G47"/>
    <mergeCell ref="C48:G48"/>
    <mergeCell ref="A38:I38"/>
    <mergeCell ref="A39:I39"/>
    <mergeCell ref="B40:G40"/>
    <mergeCell ref="B41:G41"/>
    <mergeCell ref="B42:G42"/>
    <mergeCell ref="B43:G43"/>
    <mergeCell ref="A53:I53"/>
    <mergeCell ref="A54:I54"/>
    <mergeCell ref="A55:I55"/>
    <mergeCell ref="A56:G56"/>
    <mergeCell ref="B57:G57"/>
    <mergeCell ref="B58:G58"/>
    <mergeCell ref="B49:G49"/>
    <mergeCell ref="A50:G50"/>
    <mergeCell ref="H50:I50"/>
    <mergeCell ref="A51:I51"/>
    <mergeCell ref="A52:G52"/>
    <mergeCell ref="H52:I52"/>
    <mergeCell ref="B65:G65"/>
    <mergeCell ref="B66:G66"/>
    <mergeCell ref="B67:G67"/>
    <mergeCell ref="A68:A69"/>
    <mergeCell ref="B68:E68"/>
    <mergeCell ref="F68:G68"/>
    <mergeCell ref="B69:G69"/>
    <mergeCell ref="B59:G59"/>
    <mergeCell ref="B60:G60"/>
    <mergeCell ref="B61:G61"/>
    <mergeCell ref="B62:G62"/>
    <mergeCell ref="B63:G63"/>
    <mergeCell ref="B64:G64"/>
    <mergeCell ref="F76:G76"/>
    <mergeCell ref="B77:G77"/>
    <mergeCell ref="B78:G78"/>
    <mergeCell ref="B79:D79"/>
    <mergeCell ref="F79:G79"/>
    <mergeCell ref="B80:G80"/>
    <mergeCell ref="A70:G70"/>
    <mergeCell ref="A71:G71"/>
    <mergeCell ref="A72:G72"/>
    <mergeCell ref="A73:G73"/>
    <mergeCell ref="A74:A77"/>
    <mergeCell ref="B74:G74"/>
    <mergeCell ref="B75:E75"/>
    <mergeCell ref="F75:G75"/>
    <mergeCell ref="B76:E76"/>
    <mergeCell ref="B86:G86"/>
    <mergeCell ref="A87:G87"/>
    <mergeCell ref="H87:I87"/>
    <mergeCell ref="A88:G88"/>
    <mergeCell ref="H88:I88"/>
    <mergeCell ref="H89:I89"/>
    <mergeCell ref="B81:G81"/>
    <mergeCell ref="B82:G82"/>
    <mergeCell ref="B83:G83"/>
    <mergeCell ref="B84:G84"/>
    <mergeCell ref="B85:E85"/>
    <mergeCell ref="F85:G85"/>
    <mergeCell ref="A93:G93"/>
    <mergeCell ref="H93:I93"/>
    <mergeCell ref="A94:G94"/>
    <mergeCell ref="H94:I94"/>
    <mergeCell ref="A95:G95"/>
    <mergeCell ref="H95:I95"/>
    <mergeCell ref="A90:G90"/>
    <mergeCell ref="H90:I90"/>
    <mergeCell ref="A91:G91"/>
    <mergeCell ref="H91:I91"/>
    <mergeCell ref="A92:G92"/>
    <mergeCell ref="H92:I92"/>
    <mergeCell ref="A99:G99"/>
    <mergeCell ref="H99:I99"/>
    <mergeCell ref="A100:G100"/>
    <mergeCell ref="H100:I100"/>
    <mergeCell ref="A101:G101"/>
    <mergeCell ref="H101:I101"/>
    <mergeCell ref="A96:G96"/>
    <mergeCell ref="H96:I96"/>
    <mergeCell ref="A97:G97"/>
    <mergeCell ref="H97:I97"/>
    <mergeCell ref="A98:G98"/>
    <mergeCell ref="H98:I98"/>
    <mergeCell ref="A107:I107"/>
    <mergeCell ref="E3:I4"/>
    <mergeCell ref="C5:D5"/>
    <mergeCell ref="E5:G5"/>
    <mergeCell ref="C6:D6"/>
    <mergeCell ref="E6:F6"/>
    <mergeCell ref="H6:I6"/>
    <mergeCell ref="I47:I48"/>
    <mergeCell ref="I68:I69"/>
    <mergeCell ref="H76:H77"/>
    <mergeCell ref="I76:I77"/>
    <mergeCell ref="A29:F29"/>
    <mergeCell ref="H78:H79"/>
    <mergeCell ref="I78:I79"/>
    <mergeCell ref="A78:A79"/>
    <mergeCell ref="A89:G89"/>
    <mergeCell ref="A106:G106"/>
    <mergeCell ref="H106:I106"/>
    <mergeCell ref="A102:F102"/>
    <mergeCell ref="H102:I104"/>
    <mergeCell ref="A103:F103"/>
    <mergeCell ref="A104:F104"/>
    <mergeCell ref="A105:G105"/>
    <mergeCell ref="H105:I105"/>
  </mergeCells>
  <hyperlinks>
    <hyperlink ref="H395:I395" location="Computation!J1" display="Back to Computation"/>
  </hyperlinks>
  <pageMargins left="0.1" right="0.1" top="0.4" bottom="0.4" header="0.25" footer="0.25"/>
  <pageSetup paperSize="9" fitToHeight="0" orientation="portrait" r:id="rId1"/>
  <ignoredErrors>
    <ignoredError sqref="A39:I39 A50:G50 I50 B14:G19 G30:I35 B22:G22 B20:F21 B24:G24 B23:F23 B25:F25 A44:I48 A40:G43 I40:I43 A49:G49 I49 H57:H86 I36"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Computation</vt:lpstr>
      <vt:lpstr>Explanations</vt:lpstr>
      <vt:lpstr>Printout</vt:lpstr>
      <vt:lpstr>Computation!Print_Area</vt:lpstr>
      <vt:lpstr>Printout!Print_Area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Rocky</dc:creator>
  <cp:lastModifiedBy>Tarun Goyal</cp:lastModifiedBy>
  <cp:lastPrinted>2016-03-02T08:35:05Z</cp:lastPrinted>
  <dcterms:created xsi:type="dcterms:W3CDTF">2016-02-02T14:05:41Z</dcterms:created>
  <dcterms:modified xsi:type="dcterms:W3CDTF">2016-03-02T10:13:08Z</dcterms:modified>
  <cp:contentStatus/>
</cp:coreProperties>
</file>