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DS INT. CALC" sheetId="9" r:id="rId1"/>
    <sheet name="Sheet1" sheetId="10" r:id="rId2"/>
  </sheets>
  <definedNames>
    <definedName name="_xlnm._FilterDatabase" localSheetId="0" hidden="1">'TDS INT. CALC'!$B$3:$K$19</definedName>
    <definedName name="_xlnm.Print_Area" localSheetId="0">'TDS INT. CALC'!$A$1:$XEA$25</definedName>
  </definedNames>
  <calcPr calcId="144525"/>
</workbook>
</file>

<file path=xl/calcChain.xml><?xml version="1.0" encoding="utf-8"?>
<calcChain xmlns="http://schemas.openxmlformats.org/spreadsheetml/2006/main">
  <c r="G4" i="9" l="1"/>
  <c r="H4" i="9" s="1"/>
  <c r="I4" i="9"/>
  <c r="K4" i="9" s="1"/>
  <c r="G16" i="9"/>
  <c r="G15" i="9"/>
  <c r="H15" i="9" s="1"/>
  <c r="G14" i="9"/>
  <c r="G13" i="9"/>
  <c r="H13" i="9" s="1"/>
  <c r="G12" i="9"/>
  <c r="G11" i="9"/>
  <c r="G10" i="9"/>
  <c r="H10" i="9" s="1"/>
  <c r="G9" i="9"/>
  <c r="H9" i="9" s="1"/>
  <c r="G8" i="9"/>
  <c r="G7" i="9"/>
  <c r="H7" i="9" s="1"/>
  <c r="G6" i="9"/>
  <c r="H6" i="9" s="1"/>
  <c r="G5" i="9"/>
  <c r="H5" i="9" s="1"/>
  <c r="H8" i="9"/>
  <c r="H12" i="9"/>
  <c r="H14" i="9"/>
  <c r="H16" i="9"/>
  <c r="G17" i="9"/>
  <c r="H17" i="9" s="1"/>
  <c r="G19" i="9"/>
  <c r="H19" i="9" s="1"/>
  <c r="G18" i="9"/>
  <c r="H11" i="9"/>
  <c r="H18" i="9"/>
  <c r="I9" i="9"/>
  <c r="K9" i="9" s="1"/>
  <c r="I10" i="9"/>
  <c r="K10" i="9" s="1"/>
  <c r="I11" i="9"/>
  <c r="K11" i="9" s="1"/>
  <c r="I12" i="9"/>
  <c r="K12" i="9" s="1"/>
  <c r="I13" i="9"/>
  <c r="K13" i="9" s="1"/>
  <c r="I14" i="9"/>
  <c r="K14" i="9" s="1"/>
  <c r="I15" i="9"/>
  <c r="K15" i="9" s="1"/>
  <c r="I16" i="9"/>
  <c r="K16" i="9" s="1"/>
  <c r="I17" i="9"/>
  <c r="K17" i="9" s="1"/>
  <c r="L4" i="9" l="1"/>
  <c r="L11" i="9"/>
  <c r="L9" i="9"/>
  <c r="L17" i="9"/>
  <c r="L15" i="9"/>
  <c r="L13" i="9"/>
  <c r="L16" i="9"/>
  <c r="L14" i="9"/>
  <c r="L12" i="9"/>
  <c r="L10" i="9"/>
  <c r="I7" i="9"/>
  <c r="K7" i="9" s="1"/>
  <c r="L7" i="9" s="1"/>
  <c r="I5" i="9"/>
  <c r="K5" i="9" s="1"/>
  <c r="L5" i="9" s="1"/>
  <c r="I6" i="9"/>
  <c r="K6" i="9" s="1"/>
  <c r="L6" i="9" s="1"/>
  <c r="I8" i="9"/>
  <c r="K8" i="9" s="1"/>
  <c r="L8" i="9" s="1"/>
  <c r="I18" i="9"/>
  <c r="K18" i="9" s="1"/>
  <c r="L18" i="9" s="1"/>
  <c r="I19" i="9"/>
  <c r="K19" i="9" s="1"/>
  <c r="L19" i="9" s="1"/>
  <c r="L20" i="9" l="1"/>
</calcChain>
</file>

<file path=xl/sharedStrings.xml><?xml version="1.0" encoding="utf-8"?>
<sst xmlns="http://schemas.openxmlformats.org/spreadsheetml/2006/main" count="40" uniqueCount="39">
  <si>
    <t>Party Name</t>
  </si>
  <si>
    <t>PAN</t>
  </si>
  <si>
    <t>Due date of TDS amount remittance to Govt</t>
  </si>
  <si>
    <t xml:space="preserve">Date of Payment of TDS amount </t>
  </si>
  <si>
    <t>Defaults Months</t>
  </si>
  <si>
    <t>Defaults Interest Amount</t>
  </si>
  <si>
    <t>Sr no.</t>
  </si>
  <si>
    <t>Note: Do not Fill Red Cell</t>
  </si>
  <si>
    <t>RATE %</t>
  </si>
  <si>
    <t>Any Suggestions ??</t>
  </si>
  <si>
    <t>viral.2811@yahoo.com</t>
  </si>
  <si>
    <t>cazalak.nk@gmail.com</t>
  </si>
  <si>
    <t>gpt3006@gmail.com</t>
  </si>
  <si>
    <t>SECTION</t>
  </si>
  <si>
    <t>SEC</t>
  </si>
  <si>
    <t>94A</t>
  </si>
  <si>
    <t>94B</t>
  </si>
  <si>
    <t>94C</t>
  </si>
  <si>
    <t>94D</t>
  </si>
  <si>
    <t>94H</t>
  </si>
  <si>
    <t>4IA</t>
  </si>
  <si>
    <t>4IB</t>
  </si>
  <si>
    <t>Date of Payment / Credit</t>
  </si>
  <si>
    <t>Payment / Credit Amount</t>
  </si>
  <si>
    <t>94A-Interest other than interest on securities</t>
  </si>
  <si>
    <t>94B-Winning from lottery/crossword Puzzle</t>
  </si>
  <si>
    <t>94C-Contract payment</t>
  </si>
  <si>
    <t>94D-Insurance commission</t>
  </si>
  <si>
    <t>94H-Commission</t>
  </si>
  <si>
    <t>4IB-Rent</t>
  </si>
  <si>
    <t>4IA-Rent-(Plant &amp; Machinary)</t>
  </si>
  <si>
    <t>94J-Professional fess/Directors fees (w.e.f. June 1,2013)</t>
  </si>
  <si>
    <t>194-Deemed Dividends</t>
  </si>
  <si>
    <t>4BB-Winnings from horse race</t>
  </si>
  <si>
    <t>94F-Repurchases Units by MFs</t>
  </si>
  <si>
    <t>94G-Commision-Lottery</t>
  </si>
  <si>
    <t>94L-Immovable Property</t>
  </si>
  <si>
    <t>TDS Deductable</t>
  </si>
  <si>
    <t>TDS CALCULATOR [with Late Payment Interest]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</si>
</sst>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sz val="12"/>
      <color theme="0"/>
      <name val="Aharoni"/>
      <charset val="177"/>
    </font>
    <font>
      <b/>
      <sz val="11"/>
      <color theme="0"/>
      <name val="Calibri"/>
      <family val="2"/>
      <scheme val="minor"/>
    </font>
    <font>
      <sz val="11"/>
      <color theme="1"/>
      <name val="Rupee Foradian"/>
      <family val="2"/>
    </font>
    <font>
      <u/>
      <sz val="11"/>
      <color theme="10"/>
      <name val="Calibri"/>
      <family val="2"/>
    </font>
    <font>
      <b/>
      <sz val="11"/>
      <color rgb="FFFF0000"/>
      <name val="Calibri"/>
      <family val="2"/>
      <scheme val="minor"/>
    </font>
    <font>
      <b/>
      <sz val="15"/>
      <name val="Calibri"/>
      <family val="2"/>
      <scheme val="minor"/>
    </font>
    <font>
      <sz val="15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/>
      <sz val="11"/>
      <color theme="1"/>
      <name val="Rupee Foradian"/>
      <family val="2"/>
    </font>
    <font>
      <u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/>
    <xf numFmtId="0" fontId="1" fillId="0" borderId="0" xfId="0" applyFont="1"/>
    <xf numFmtId="0" fontId="0" fillId="0" borderId="0" xfId="0"/>
    <xf numFmtId="0" fontId="0" fillId="0" borderId="0" xfId="0" applyFill="1"/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0" fillId="0" borderId="2" xfId="0" applyNumberForma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14" fontId="0" fillId="0" borderId="2" xfId="0" applyNumberFormat="1" applyFill="1" applyBorder="1" applyAlignment="1" applyProtection="1">
      <alignment horizontal="center" vertical="center"/>
      <protection locked="0"/>
    </xf>
    <xf numFmtId="14" fontId="0" fillId="0" borderId="1" xfId="0" applyNumberFormat="1" applyFill="1" applyBorder="1" applyAlignment="1" applyProtection="1">
      <alignment horizontal="center" vertical="center"/>
      <protection locked="0"/>
    </xf>
    <xf numFmtId="164" fontId="0" fillId="0" borderId="1" xfId="0" applyNumberForma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6" fillId="0" borderId="0" xfId="0" applyFont="1" applyFill="1" applyBorder="1"/>
    <xf numFmtId="0" fontId="3" fillId="0" borderId="0" xfId="0" applyFont="1" applyFill="1" applyBorder="1"/>
    <xf numFmtId="0" fontId="1" fillId="4" borderId="3" xfId="0" applyFont="1" applyFill="1" applyBorder="1" applyAlignment="1">
      <alignment horizontal="center" vertical="center" wrapText="1"/>
    </xf>
    <xf numFmtId="164" fontId="1" fillId="4" borderId="4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/>
      <protection hidden="1"/>
    </xf>
    <xf numFmtId="0" fontId="5" fillId="2" borderId="9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8" fillId="0" borderId="9" xfId="1" applyFill="1" applyBorder="1" applyAlignment="1" applyProtection="1">
      <alignment horizontal="left"/>
    </xf>
    <xf numFmtId="0" fontId="0" fillId="0" borderId="0" xfId="0" applyFill="1" applyAlignment="1">
      <alignment horizontal="left"/>
    </xf>
    <xf numFmtId="0" fontId="0" fillId="0" borderId="0" xfId="0" applyFill="1" applyBorder="1" applyAlignment="1">
      <alignment horizontal="center"/>
    </xf>
    <xf numFmtId="0" fontId="4" fillId="5" borderId="0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12" fillId="6" borderId="4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 applyProtection="1">
      <alignment horizontal="center" vertical="center"/>
      <protection hidden="1"/>
    </xf>
    <xf numFmtId="2" fontId="13" fillId="6" borderId="2" xfId="0" applyNumberFormat="1" applyFont="1" applyFill="1" applyBorder="1" applyAlignment="1" applyProtection="1">
      <alignment horizontal="center" vertical="center"/>
      <protection locked="0"/>
    </xf>
    <xf numFmtId="0" fontId="13" fillId="6" borderId="0" xfId="0" applyFont="1" applyFill="1"/>
    <xf numFmtId="0" fontId="14" fillId="6" borderId="0" xfId="0" applyFont="1" applyFill="1" applyBorder="1" applyAlignment="1">
      <alignment horizontal="center"/>
    </xf>
    <xf numFmtId="0" fontId="15" fillId="6" borderId="0" xfId="0" applyFont="1" applyFill="1" applyBorder="1"/>
    <xf numFmtId="0" fontId="1" fillId="7" borderId="4" xfId="0" applyFont="1" applyFill="1" applyBorder="1" applyAlignment="1" applyProtection="1">
      <alignment horizontal="center" vertical="center" wrapText="1"/>
    </xf>
    <xf numFmtId="14" fontId="9" fillId="7" borderId="2" xfId="0" applyNumberFormat="1" applyFont="1" applyFill="1" applyBorder="1" applyAlignment="1" applyProtection="1">
      <alignment horizontal="center" vertical="center"/>
      <protection hidden="1"/>
    </xf>
    <xf numFmtId="14" fontId="9" fillId="7" borderId="1" xfId="0" applyNumberFormat="1" applyFont="1" applyFill="1" applyBorder="1" applyAlignment="1" applyProtection="1">
      <alignment horizontal="center" vertical="center"/>
      <protection hidden="1"/>
    </xf>
    <xf numFmtId="164" fontId="0" fillId="7" borderId="1" xfId="0" applyNumberFormat="1" applyFill="1" applyBorder="1" applyAlignment="1" applyProtection="1">
      <alignment horizontal="center" vertical="center"/>
      <protection locked="0"/>
    </xf>
    <xf numFmtId="0" fontId="0" fillId="7" borderId="0" xfId="0" applyFill="1"/>
    <xf numFmtId="0" fontId="1" fillId="8" borderId="4" xfId="0" applyFont="1" applyFill="1" applyBorder="1" applyAlignment="1" applyProtection="1">
      <alignment horizontal="center" vertical="center" wrapText="1"/>
    </xf>
    <xf numFmtId="0" fontId="10" fillId="8" borderId="2" xfId="0" applyFont="1" applyFill="1" applyBorder="1" applyAlignment="1" applyProtection="1">
      <alignment horizontal="center" vertical="center"/>
      <protection hidden="1"/>
    </xf>
    <xf numFmtId="0" fontId="10" fillId="8" borderId="1" xfId="0" applyFont="1" applyFill="1" applyBorder="1" applyAlignment="1" applyProtection="1">
      <alignment horizontal="center" vertical="center"/>
      <protection hidden="1"/>
    </xf>
    <xf numFmtId="164" fontId="0" fillId="8" borderId="2" xfId="0" applyNumberFormat="1" applyFill="1" applyBorder="1" applyAlignment="1" applyProtection="1">
      <alignment horizontal="center" vertical="center"/>
      <protection locked="0"/>
    </xf>
    <xf numFmtId="0" fontId="0" fillId="8" borderId="0" xfId="0" applyFill="1"/>
    <xf numFmtId="0" fontId="8" fillId="8" borderId="9" xfId="1" applyFill="1" applyBorder="1" applyAlignment="1" applyProtection="1">
      <alignment horizontal="left"/>
    </xf>
    <xf numFmtId="0" fontId="1" fillId="5" borderId="5" xfId="0" applyFont="1" applyFill="1" applyBorder="1" applyAlignment="1" applyProtection="1">
      <alignment horizontal="center" vertical="center" wrapText="1"/>
    </xf>
    <xf numFmtId="0" fontId="11" fillId="5" borderId="2" xfId="0" applyFont="1" applyFill="1" applyBorder="1" applyAlignment="1" applyProtection="1">
      <alignment horizontal="center" vertical="center"/>
      <protection hidden="1"/>
    </xf>
    <xf numFmtId="0" fontId="11" fillId="5" borderId="1" xfId="0" applyFont="1" applyFill="1" applyBorder="1" applyAlignment="1" applyProtection="1">
      <alignment horizontal="center" vertical="center"/>
      <protection hidden="1"/>
    </xf>
    <xf numFmtId="2" fontId="0" fillId="5" borderId="2" xfId="0" applyNumberFormat="1" applyFill="1" applyBorder="1" applyAlignment="1" applyProtection="1">
      <alignment horizontal="center" vertical="center"/>
      <protection locked="0"/>
    </xf>
    <xf numFmtId="0" fontId="0" fillId="5" borderId="0" xfId="0" applyFill="1"/>
    <xf numFmtId="0" fontId="0" fillId="5" borderId="0" xfId="0" applyFill="1" applyAlignment="1">
      <alignment horizontal="left"/>
    </xf>
    <xf numFmtId="0" fontId="0" fillId="0" borderId="0" xfId="0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F07C8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gpt3006@gmail.com" TargetMode="External"/><Relationship Id="rId2" Type="http://schemas.openxmlformats.org/officeDocument/2006/relationships/hyperlink" Target="mailto:cazalak.nk@gmail.com" TargetMode="External"/><Relationship Id="rId1" Type="http://schemas.openxmlformats.org/officeDocument/2006/relationships/hyperlink" Target="mailto:viral.2811@yahoo.com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7"/>
  <sheetViews>
    <sheetView tabSelected="1" view="pageBreakPreview" zoomScaleSheetLayoutView="100" workbookViewId="0">
      <selection activeCell="J4" sqref="J4"/>
    </sheetView>
  </sheetViews>
  <sheetFormatPr defaultRowHeight="15"/>
  <cols>
    <col min="1" max="1" width="9.28515625" style="2" bestFit="1" customWidth="1"/>
    <col min="2" max="2" width="12" style="3" customWidth="1"/>
    <col min="3" max="3" width="12.7109375" style="3" customWidth="1"/>
    <col min="4" max="4" width="23.85546875" style="3" customWidth="1"/>
    <col min="5" max="5" width="10.28515625" style="3" customWidth="1"/>
    <col min="6" max="6" width="41.85546875" style="3" bestFit="1" customWidth="1"/>
    <col min="7" max="7" width="9.7109375" style="3" customWidth="1"/>
    <col min="8" max="8" width="11.28515625" style="39" customWidth="1"/>
    <col min="9" max="9" width="19.7109375" style="46" customWidth="1"/>
    <col min="10" max="10" width="13.42578125" style="3" customWidth="1"/>
    <col min="11" max="11" width="11.28515625" style="51" customWidth="1"/>
    <col min="12" max="12" width="11.85546875" style="57" customWidth="1"/>
    <col min="16383" max="16383" width="9" customWidth="1"/>
    <col min="16384" max="16384" width="41.85546875" bestFit="1" customWidth="1"/>
  </cols>
  <sheetData>
    <row r="1" spans="1:19 16384:16384" s="2" customFormat="1" ht="18.75" customHeight="1">
      <c r="A1" s="32" t="s">
        <v>38</v>
      </c>
      <c r="B1" s="32"/>
      <c r="C1" s="32"/>
      <c r="D1" s="32"/>
      <c r="E1" s="32"/>
      <c r="F1" s="32"/>
      <c r="G1" s="32"/>
      <c r="H1" s="32"/>
      <c r="I1" s="33"/>
      <c r="J1" s="23" t="s">
        <v>7</v>
      </c>
      <c r="K1" s="24"/>
      <c r="L1" s="24"/>
    </row>
    <row r="2" spans="1:19 16384:16384" ht="15.75" customHeight="1" thickBot="1">
      <c r="A2" s="34"/>
      <c r="B2" s="34"/>
      <c r="C2" s="34"/>
      <c r="D2" s="34"/>
      <c r="E2" s="34"/>
      <c r="F2" s="34"/>
      <c r="G2" s="34"/>
      <c r="H2" s="34"/>
      <c r="I2" s="35"/>
      <c r="J2" s="25"/>
      <c r="K2" s="26"/>
      <c r="L2" s="26"/>
    </row>
    <row r="3" spans="1:19 16384:16384" s="1" customFormat="1" ht="45.75" thickBot="1">
      <c r="A3" s="18" t="s">
        <v>6</v>
      </c>
      <c r="B3" s="19" t="s">
        <v>22</v>
      </c>
      <c r="C3" s="19" t="s">
        <v>1</v>
      </c>
      <c r="D3" s="20" t="s">
        <v>0</v>
      </c>
      <c r="E3" s="20" t="s">
        <v>23</v>
      </c>
      <c r="F3" s="20" t="s">
        <v>13</v>
      </c>
      <c r="G3" s="20" t="s">
        <v>8</v>
      </c>
      <c r="H3" s="36" t="s">
        <v>37</v>
      </c>
      <c r="I3" s="42" t="s">
        <v>2</v>
      </c>
      <c r="J3" s="21" t="s">
        <v>3</v>
      </c>
      <c r="K3" s="47" t="s">
        <v>4</v>
      </c>
      <c r="L3" s="53" t="s">
        <v>5</v>
      </c>
      <c r="M3" s="6"/>
      <c r="N3" s="6"/>
      <c r="O3" s="6"/>
      <c r="P3" s="6"/>
      <c r="Q3" s="6"/>
      <c r="R3" s="6"/>
      <c r="S3" s="6"/>
    </row>
    <row r="4" spans="1:19 16384:16384" ht="19.5">
      <c r="A4" s="5">
        <v>1</v>
      </c>
      <c r="B4" s="7"/>
      <c r="C4" s="8"/>
      <c r="D4" s="9"/>
      <c r="E4" s="9"/>
      <c r="F4" s="9"/>
      <c r="G4" s="22" t="b">
        <f t="shared" ref="G4:G16" si="0">IF(C4="PANNOTAVBL","20%",IF(F4="94A-Interest other than interest on securities","10%",IF(F4="94B-Winning from lottery/crossword Puzzle","30%",IF(F4="94C-Contract payment",IF(MID(C4,4,1)="C","2%","1%"),IF(F4="94D-Insurance commission","10%",IF(F4="94H-Commission","10%",IF(F4="4IA-Rent-(Plant &amp; Machinary)","2%",IF(F4="4IB-Rent","10%",IF(F4="94J-Professional fess/Directors fees (w.e.f. June 1,2013)","10%",IF(F4="194-Deemed Dividends","10%",IF(F4="4BB-Winnings from horse race","30%",IF(F4="94F-Repurchases Units by MFs","20%",IF(F4="94G-Commision-Lottery","10%",IF(F4="94L-Immovable Property","10%"))))))))))))))</f>
        <v>0</v>
      </c>
      <c r="H4" s="37">
        <f>G4*E4</f>
        <v>0</v>
      </c>
      <c r="I4" s="43">
        <f>+IF(MONTH(B4)=3,EOMONTH(B4,1),(EOMONTH(B4,0)+7))</f>
        <v>38</v>
      </c>
      <c r="J4" s="11"/>
      <c r="K4" s="48">
        <f>+IF(J4&gt;I4,+(YEAR(J4)-YEAR(I4))*12+MONTH(J4)-MONTH(I4)+2,0)</f>
        <v>0</v>
      </c>
      <c r="L4" s="54">
        <f>+ROUND(H4*1.5%*K4,0)</f>
        <v>0</v>
      </c>
      <c r="XFD4" s="1" t="s">
        <v>14</v>
      </c>
    </row>
    <row r="5" spans="1:19 16384:16384" ht="19.5">
      <c r="A5" s="4">
        <v>2</v>
      </c>
      <c r="B5" s="7"/>
      <c r="C5" s="8"/>
      <c r="D5" s="9"/>
      <c r="E5" s="9"/>
      <c r="F5" s="9"/>
      <c r="G5" s="22" t="b">
        <f t="shared" si="0"/>
        <v>0</v>
      </c>
      <c r="H5" s="37">
        <f>G5*E5</f>
        <v>0</v>
      </c>
      <c r="I5" s="44">
        <f t="shared" ref="I5:I19" si="1">+IF(MONTH(B5)=3,EOMONTH(B5,1),(EOMONTH(B5,0)+7))</f>
        <v>38</v>
      </c>
      <c r="J5" s="11"/>
      <c r="K5" s="49">
        <f t="shared" ref="K5:K19" si="2">+IF(J5&gt;I5,+(YEAR(J5)-YEAR(I5))*12+MONTH(J5)-MONTH(I5)+2,0)</f>
        <v>0</v>
      </c>
      <c r="L5" s="55">
        <f t="shared" ref="L5:L19" si="3">+ROUND(H5*1.5%*K5,0)</f>
        <v>0</v>
      </c>
      <c r="M5" s="2"/>
      <c r="XFD5" s="2" t="s">
        <v>24</v>
      </c>
    </row>
    <row r="6" spans="1:19 16384:16384" ht="19.5">
      <c r="A6" s="5">
        <v>3</v>
      </c>
      <c r="B6" s="7"/>
      <c r="C6" s="8"/>
      <c r="D6" s="9"/>
      <c r="E6" s="9"/>
      <c r="F6" s="9"/>
      <c r="G6" s="22" t="b">
        <f t="shared" si="0"/>
        <v>0</v>
      </c>
      <c r="H6" s="37">
        <f t="shared" ref="H6:H19" si="4">G6*E6</f>
        <v>0</v>
      </c>
      <c r="I6" s="44">
        <f t="shared" si="1"/>
        <v>38</v>
      </c>
      <c r="J6" s="11"/>
      <c r="K6" s="49">
        <f t="shared" si="2"/>
        <v>0</v>
      </c>
      <c r="L6" s="55">
        <f t="shared" si="3"/>
        <v>0</v>
      </c>
      <c r="XFD6" s="2" t="s">
        <v>25</v>
      </c>
    </row>
    <row r="7" spans="1:19 16384:16384" ht="19.5">
      <c r="A7" s="4">
        <v>4</v>
      </c>
      <c r="B7" s="7"/>
      <c r="C7" s="8"/>
      <c r="D7" s="9"/>
      <c r="E7" s="10"/>
      <c r="F7" s="9"/>
      <c r="G7" s="22" t="b">
        <f t="shared" si="0"/>
        <v>0</v>
      </c>
      <c r="H7" s="37">
        <f t="shared" si="4"/>
        <v>0</v>
      </c>
      <c r="I7" s="44">
        <f>+IF(MONTH(B7)=3,EOMONTH(B7,1),(EOMONTH(B7,0)+7))</f>
        <v>38</v>
      </c>
      <c r="J7" s="12"/>
      <c r="K7" s="49">
        <f t="shared" si="2"/>
        <v>0</v>
      </c>
      <c r="L7" s="55">
        <f t="shared" si="3"/>
        <v>0</v>
      </c>
      <c r="XFD7" s="2" t="s">
        <v>26</v>
      </c>
    </row>
    <row r="8" spans="1:19 16384:16384" ht="19.5">
      <c r="A8" s="5">
        <v>5</v>
      </c>
      <c r="B8" s="7"/>
      <c r="C8" s="8"/>
      <c r="D8" s="9"/>
      <c r="E8" s="10"/>
      <c r="F8" s="9"/>
      <c r="G8" s="22" t="b">
        <f t="shared" si="0"/>
        <v>0</v>
      </c>
      <c r="H8" s="37">
        <f t="shared" si="4"/>
        <v>0</v>
      </c>
      <c r="I8" s="44">
        <f t="shared" si="1"/>
        <v>38</v>
      </c>
      <c r="J8" s="12"/>
      <c r="K8" s="49">
        <f t="shared" si="2"/>
        <v>0</v>
      </c>
      <c r="L8" s="55">
        <f t="shared" si="3"/>
        <v>0</v>
      </c>
      <c r="XFD8" s="2" t="s">
        <v>27</v>
      </c>
    </row>
    <row r="9" spans="1:19 16384:16384" s="2" customFormat="1" ht="19.5">
      <c r="A9" s="4">
        <v>6</v>
      </c>
      <c r="B9" s="7"/>
      <c r="C9" s="8"/>
      <c r="D9" s="9"/>
      <c r="E9" s="10"/>
      <c r="F9" s="9"/>
      <c r="G9" s="22" t="b">
        <f t="shared" si="0"/>
        <v>0</v>
      </c>
      <c r="H9" s="37">
        <f t="shared" si="4"/>
        <v>0</v>
      </c>
      <c r="I9" s="44">
        <f t="shared" si="1"/>
        <v>38</v>
      </c>
      <c r="J9" s="12"/>
      <c r="K9" s="49">
        <f t="shared" ref="K9:K17" si="5">+IF(J9&gt;I9,+(YEAR(J9)-YEAR(I9))*12+MONTH(J9)-MONTH(I9)+2,0)</f>
        <v>0</v>
      </c>
      <c r="L9" s="55">
        <f t="shared" ref="L9:L17" si="6">+ROUND(H9*1.5%*K9,0)</f>
        <v>0</v>
      </c>
      <c r="XFD9" s="2" t="s">
        <v>28</v>
      </c>
    </row>
    <row r="10" spans="1:19 16384:16384" s="2" customFormat="1" ht="19.5">
      <c r="A10" s="5">
        <v>7</v>
      </c>
      <c r="B10" s="7"/>
      <c r="C10" s="8"/>
      <c r="D10" s="9"/>
      <c r="E10" s="10"/>
      <c r="F10" s="9"/>
      <c r="G10" s="22" t="b">
        <f t="shared" si="0"/>
        <v>0</v>
      </c>
      <c r="H10" s="37">
        <f t="shared" si="4"/>
        <v>0</v>
      </c>
      <c r="I10" s="44">
        <f t="shared" si="1"/>
        <v>38</v>
      </c>
      <c r="J10" s="12"/>
      <c r="K10" s="49">
        <f t="shared" si="5"/>
        <v>0</v>
      </c>
      <c r="L10" s="55">
        <f t="shared" si="6"/>
        <v>0</v>
      </c>
      <c r="XFD10" s="2" t="s">
        <v>30</v>
      </c>
    </row>
    <row r="11" spans="1:19 16384:16384" s="2" customFormat="1" ht="19.5">
      <c r="A11" s="4">
        <v>8</v>
      </c>
      <c r="B11" s="7"/>
      <c r="C11" s="8"/>
      <c r="D11" s="9"/>
      <c r="E11" s="10"/>
      <c r="F11" s="9"/>
      <c r="G11" s="22" t="b">
        <f t="shared" si="0"/>
        <v>0</v>
      </c>
      <c r="H11" s="37">
        <f t="shared" si="4"/>
        <v>0</v>
      </c>
      <c r="I11" s="44">
        <f t="shared" si="1"/>
        <v>38</v>
      </c>
      <c r="J11" s="12"/>
      <c r="K11" s="49">
        <f t="shared" si="5"/>
        <v>0</v>
      </c>
      <c r="L11" s="55">
        <f t="shared" si="6"/>
        <v>0</v>
      </c>
      <c r="XFD11" s="2" t="s">
        <v>29</v>
      </c>
    </row>
    <row r="12" spans="1:19 16384:16384" s="2" customFormat="1" ht="19.5">
      <c r="A12" s="5">
        <v>9</v>
      </c>
      <c r="B12" s="7"/>
      <c r="C12" s="8"/>
      <c r="D12" s="9"/>
      <c r="E12" s="10"/>
      <c r="F12" s="9"/>
      <c r="G12" s="22" t="b">
        <f t="shared" si="0"/>
        <v>0</v>
      </c>
      <c r="H12" s="37">
        <f t="shared" si="4"/>
        <v>0</v>
      </c>
      <c r="I12" s="44">
        <f t="shared" si="1"/>
        <v>38</v>
      </c>
      <c r="J12" s="12"/>
      <c r="K12" s="49">
        <f t="shared" si="5"/>
        <v>0</v>
      </c>
      <c r="L12" s="55">
        <f t="shared" si="6"/>
        <v>0</v>
      </c>
      <c r="XFD12" s="2" t="s">
        <v>31</v>
      </c>
    </row>
    <row r="13" spans="1:19 16384:16384" s="2" customFormat="1" ht="19.5">
      <c r="A13" s="4">
        <v>10</v>
      </c>
      <c r="B13" s="7"/>
      <c r="C13" s="8"/>
      <c r="D13" s="9"/>
      <c r="E13" s="10"/>
      <c r="F13" s="9"/>
      <c r="G13" s="22" t="b">
        <f t="shared" si="0"/>
        <v>0</v>
      </c>
      <c r="H13" s="37">
        <f t="shared" si="4"/>
        <v>0</v>
      </c>
      <c r="I13" s="44">
        <f t="shared" si="1"/>
        <v>38</v>
      </c>
      <c r="J13" s="12"/>
      <c r="K13" s="49">
        <f t="shared" si="5"/>
        <v>0</v>
      </c>
      <c r="L13" s="55">
        <f t="shared" si="6"/>
        <v>0</v>
      </c>
      <c r="XFD13" s="2" t="s">
        <v>32</v>
      </c>
    </row>
    <row r="14" spans="1:19 16384:16384" s="2" customFormat="1" ht="19.5">
      <c r="A14" s="5">
        <v>11</v>
      </c>
      <c r="B14" s="7"/>
      <c r="C14" s="8"/>
      <c r="D14" s="9"/>
      <c r="E14" s="10"/>
      <c r="F14" s="9"/>
      <c r="G14" s="22" t="b">
        <f t="shared" si="0"/>
        <v>0</v>
      </c>
      <c r="H14" s="37">
        <f t="shared" si="4"/>
        <v>0</v>
      </c>
      <c r="I14" s="44">
        <f t="shared" si="1"/>
        <v>38</v>
      </c>
      <c r="J14" s="12"/>
      <c r="K14" s="49">
        <f t="shared" si="5"/>
        <v>0</v>
      </c>
      <c r="L14" s="55">
        <f t="shared" si="6"/>
        <v>0</v>
      </c>
      <c r="XFD14" s="2" t="s">
        <v>33</v>
      </c>
    </row>
    <row r="15" spans="1:19 16384:16384" s="2" customFormat="1" ht="19.5">
      <c r="A15" s="4">
        <v>12</v>
      </c>
      <c r="B15" s="7"/>
      <c r="C15" s="8"/>
      <c r="D15" s="9"/>
      <c r="E15" s="10"/>
      <c r="F15" s="9"/>
      <c r="G15" s="22" t="b">
        <f t="shared" si="0"/>
        <v>0</v>
      </c>
      <c r="H15" s="37">
        <f t="shared" si="4"/>
        <v>0</v>
      </c>
      <c r="I15" s="44">
        <f t="shared" si="1"/>
        <v>38</v>
      </c>
      <c r="J15" s="12"/>
      <c r="K15" s="49">
        <f t="shared" si="5"/>
        <v>0</v>
      </c>
      <c r="L15" s="55">
        <f t="shared" si="6"/>
        <v>0</v>
      </c>
      <c r="XFD15" s="2" t="s">
        <v>34</v>
      </c>
    </row>
    <row r="16" spans="1:19 16384:16384" s="2" customFormat="1" ht="19.5">
      <c r="A16" s="5">
        <v>13</v>
      </c>
      <c r="B16" s="7"/>
      <c r="C16" s="8"/>
      <c r="D16" s="9"/>
      <c r="E16" s="10"/>
      <c r="F16" s="9"/>
      <c r="G16" s="22" t="b">
        <f t="shared" si="0"/>
        <v>0</v>
      </c>
      <c r="H16" s="37">
        <f t="shared" si="4"/>
        <v>0</v>
      </c>
      <c r="I16" s="44">
        <f t="shared" si="1"/>
        <v>38</v>
      </c>
      <c r="J16" s="12"/>
      <c r="K16" s="49">
        <f t="shared" si="5"/>
        <v>0</v>
      </c>
      <c r="L16" s="55">
        <f t="shared" si="6"/>
        <v>0</v>
      </c>
      <c r="XFD16" s="2" t="s">
        <v>35</v>
      </c>
    </row>
    <row r="17" spans="1:12 16384:16384" s="2" customFormat="1" ht="19.5">
      <c r="A17" s="4">
        <v>14</v>
      </c>
      <c r="B17" s="7"/>
      <c r="C17" s="8"/>
      <c r="D17" s="9"/>
      <c r="E17" s="10"/>
      <c r="F17" s="9"/>
      <c r="G17" s="22" t="b">
        <f>IF(C17="PANNOTAVBL","20%",IF(F17="94A-Interest other than interest on securities","10%",IF(F17="94B-Winning from lottery/crossword Puzzle","30%",IF(F17="94C-Contract payment",IF(MID(C17,4,1)="C","2%","1%"),IF(F17="94D-Insurance commission","10%",IF(F17="94H-Commission","10%",IF(F17="4IA-Rent-(Plant &amp; Machinary)","2%",IF(F17="4IB-Rent","10%",IF(F17="94J-Professional fess/Directors fees (w.e.f. June 1,2013)","10%",IF(F17="194-Deemed Dividends","10%",IF(F17="4BB-Winnings from horse race","30%",IF(F17="94F-Repurchases Units by MFs","20%",IF(F17="94G-Commision-Lottery","10%",IF(F17="94L-Immovable Property","10%"))))))))))))))</f>
        <v>0</v>
      </c>
      <c r="H17" s="37">
        <f t="shared" si="4"/>
        <v>0</v>
      </c>
      <c r="I17" s="44">
        <f t="shared" si="1"/>
        <v>38</v>
      </c>
      <c r="J17" s="12"/>
      <c r="K17" s="49">
        <f t="shared" si="5"/>
        <v>0</v>
      </c>
      <c r="L17" s="55">
        <f t="shared" si="6"/>
        <v>0</v>
      </c>
      <c r="XFD17" s="2" t="s">
        <v>36</v>
      </c>
    </row>
    <row r="18" spans="1:12 16384:16384" ht="19.5">
      <c r="A18" s="5">
        <v>15</v>
      </c>
      <c r="B18" s="7"/>
      <c r="C18" s="8"/>
      <c r="D18" s="9"/>
      <c r="E18" s="10"/>
      <c r="F18" s="9"/>
      <c r="G18" s="22" t="b">
        <f t="shared" ref="G18:G19" si="7">IF(C18="PANNOTAVBL","20%",IF(F18="94A-Interest other than interest on securities","10%",IF(F18="94B-Winning from lottery/crossword Puzzle","10%",IF(F18="94C-Contract payment",IF(MID(C18,4,1)="C","2%","1%"),IF(F18="94D-Insurance commission","10%",IF(F18="94H-Commission","10%",IF(F18="4IA-Rent-(Plant &amp; Machinary)","2%",IF(F18="4IB-Rent","10%",IF(F18="94J-Professional fess/Directors fees (w.e.f. June 1,2013)","10%",IF(F18="194-Deemed Dividends","10%",IF(F18="4BB-Winnings from horse race","30%",IF(F18="94F-Repurchases Units by MFs","20%",IF(F18="94G-Commision-Lottery","10%",IF(F18="94L-Immovable Property","10%"))))))))))))))</f>
        <v>0</v>
      </c>
      <c r="H18" s="37">
        <f t="shared" si="4"/>
        <v>0</v>
      </c>
      <c r="I18" s="44">
        <f t="shared" si="1"/>
        <v>38</v>
      </c>
      <c r="J18" s="12"/>
      <c r="K18" s="49">
        <f t="shared" si="2"/>
        <v>0</v>
      </c>
      <c r="L18" s="55">
        <f t="shared" si="3"/>
        <v>0</v>
      </c>
    </row>
    <row r="19" spans="1:12 16384:16384" ht="19.5">
      <c r="A19" s="4">
        <v>16</v>
      </c>
      <c r="B19" s="7"/>
      <c r="C19" s="8"/>
      <c r="D19" s="9"/>
      <c r="E19" s="10"/>
      <c r="F19" s="9"/>
      <c r="G19" s="22" t="b">
        <f t="shared" si="7"/>
        <v>0</v>
      </c>
      <c r="H19" s="37">
        <f t="shared" si="4"/>
        <v>0</v>
      </c>
      <c r="I19" s="44">
        <f t="shared" si="1"/>
        <v>38</v>
      </c>
      <c r="J19" s="12"/>
      <c r="K19" s="49">
        <f t="shared" si="2"/>
        <v>0</v>
      </c>
      <c r="L19" s="55">
        <f t="shared" si="3"/>
        <v>0</v>
      </c>
    </row>
    <row r="20" spans="1:12 16384:16384">
      <c r="B20" s="7"/>
      <c r="C20" s="7"/>
      <c r="D20" s="10"/>
      <c r="E20" s="13"/>
      <c r="F20" s="7"/>
      <c r="G20" s="7"/>
      <c r="H20" s="38"/>
      <c r="I20" s="45"/>
      <c r="J20" s="13"/>
      <c r="K20" s="50"/>
      <c r="L20" s="56">
        <f>SUM(L4:L19)</f>
        <v>0</v>
      </c>
    </row>
    <row r="21" spans="1:12 16384:16384">
      <c r="D21" s="31"/>
      <c r="E21" s="31"/>
    </row>
    <row r="22" spans="1:12 16384:16384">
      <c r="D22" s="14"/>
      <c r="E22" s="15"/>
      <c r="G22" s="14"/>
      <c r="H22" s="40"/>
      <c r="K22" s="27" t="s">
        <v>9</v>
      </c>
      <c r="L22" s="28"/>
    </row>
    <row r="23" spans="1:12 16384:16384">
      <c r="D23" s="16"/>
      <c r="E23" s="17"/>
      <c r="G23" s="16"/>
      <c r="H23" s="41"/>
      <c r="K23" s="29" t="s">
        <v>12</v>
      </c>
      <c r="L23" s="30"/>
    </row>
    <row r="24" spans="1:12 16384:16384" s="2" customFormat="1">
      <c r="B24" s="3"/>
      <c r="C24" s="3"/>
      <c r="D24" s="16"/>
      <c r="E24" s="17"/>
      <c r="F24" s="3"/>
      <c r="G24" s="16"/>
      <c r="H24" s="41"/>
      <c r="I24" s="46"/>
      <c r="J24" s="59"/>
      <c r="K24" s="29" t="s">
        <v>10</v>
      </c>
      <c r="L24" s="30"/>
    </row>
    <row r="25" spans="1:12 16384:16384" s="2" customFormat="1">
      <c r="B25" s="3"/>
      <c r="C25" s="3"/>
      <c r="D25" s="16"/>
      <c r="E25" s="17"/>
      <c r="F25" s="3"/>
      <c r="G25" s="16"/>
      <c r="H25" s="41"/>
      <c r="I25" s="46"/>
      <c r="J25" s="59"/>
      <c r="K25" s="29" t="s">
        <v>11</v>
      </c>
      <c r="L25" s="30"/>
    </row>
    <row r="26" spans="1:12 16384:16384" s="2" customFormat="1">
      <c r="B26" s="3"/>
      <c r="C26" s="3"/>
      <c r="D26" s="3"/>
      <c r="E26" s="3"/>
      <c r="F26" s="3"/>
      <c r="G26" s="3"/>
      <c r="H26" s="39"/>
      <c r="I26" s="46"/>
      <c r="K26" s="52"/>
      <c r="L26" s="58"/>
    </row>
    <row r="27" spans="1:12 16384:16384" s="2" customFormat="1">
      <c r="B27" s="3"/>
      <c r="C27" s="3"/>
      <c r="D27" s="3"/>
      <c r="E27" s="3"/>
      <c r="F27" s="3"/>
      <c r="G27" s="3"/>
      <c r="H27" s="39"/>
      <c r="I27" s="46"/>
      <c r="K27" s="52"/>
      <c r="L27" s="58"/>
    </row>
  </sheetData>
  <sheetProtection password="CF7A" sheet="1" objects="1" scenarios="1" selectLockedCells="1"/>
  <sortState ref="B4:J83">
    <sortCondition ref="B4"/>
  </sortState>
  <mergeCells count="7">
    <mergeCell ref="J1:L2"/>
    <mergeCell ref="K22:L22"/>
    <mergeCell ref="K24:L24"/>
    <mergeCell ref="K25:L25"/>
    <mergeCell ref="D21:E21"/>
    <mergeCell ref="K23:L23"/>
    <mergeCell ref="A1:I2"/>
  </mergeCells>
  <conditionalFormatting sqref="D22:D25 E22">
    <cfRule type="colorScale" priority="2">
      <colorScale>
        <cfvo type="min"/>
        <cfvo type="percentile" val="50"/>
        <cfvo type="max"/>
        <color rgb="FFF8696B"/>
        <color rgb="FFFFEB84"/>
        <color rgb="FF5A8AC6"/>
      </colorScale>
    </cfRule>
  </conditionalFormatting>
  <conditionalFormatting sqref="G22:G25 H22">
    <cfRule type="colorScale" priority="1">
      <colorScale>
        <cfvo type="min"/>
        <cfvo type="percentile" val="50"/>
        <cfvo type="max"/>
        <color rgb="FFF8696B"/>
        <color rgb="FFFFEB84"/>
        <color rgb="FF5A8AC6"/>
      </colorScale>
    </cfRule>
  </conditionalFormatting>
  <dataValidations count="3">
    <dataValidation type="list" allowBlank="1" showInputMessage="1" showErrorMessage="1" promptTitle="Section" prompt="Please select the section under wich payment is made." sqref="F4:F19">
      <formula1>$XFD$5:$XFD$17</formula1>
    </dataValidation>
    <dataValidation type="textLength" operator="equal" allowBlank="1" showInputMessage="1" showErrorMessage="1" errorTitle="PAN ERROR" error="Enter valid pan" promptTitle="PAN" prompt="Please enter valid pan for avoidance of tax deduction at higher rate i.e 20%.if no PAN Available Then write-PANNOTAVBL_x000a_" sqref="C4:C19">
      <formula1>10</formula1>
    </dataValidation>
    <dataValidation allowBlank="1" showInputMessage="1" showErrorMessage="1" promptTitle="Date" prompt="Please enter Date of payent or credit._x000a_" sqref="B4:B19"/>
  </dataValidations>
  <hyperlinks>
    <hyperlink ref="K24" r:id="rId1"/>
    <hyperlink ref="K25" r:id="rId2"/>
    <hyperlink ref="K23" r:id="rId3"/>
  </hyperlinks>
  <pageMargins left="0.7" right="0.7" top="0.75" bottom="0.75" header="0.3" footer="0.3"/>
  <pageSetup scale="38" orientation="portrait" r:id="rId4"/>
  <colBreaks count="3" manualBreakCount="3">
    <brk id="12" max="24" man="1"/>
    <brk id="16335" max="1048575" man="1"/>
    <brk id="16371" max="1048575" man="1"/>
  </colBreaks>
  <ignoredErrors>
    <ignoredError sqref="H6:H19 G18:G1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9"/>
  <sheetViews>
    <sheetView workbookViewId="0">
      <selection activeCell="B2" sqref="B2:B9"/>
    </sheetView>
  </sheetViews>
  <sheetFormatPr defaultRowHeight="15"/>
  <sheetData>
    <row r="2" spans="2:2">
      <c r="B2" s="1" t="s">
        <v>14</v>
      </c>
    </row>
    <row r="3" spans="2:2">
      <c r="B3" s="2" t="s">
        <v>15</v>
      </c>
    </row>
    <row r="4" spans="2:2">
      <c r="B4" s="2" t="s">
        <v>16</v>
      </c>
    </row>
    <row r="5" spans="2:2">
      <c r="B5" s="2" t="s">
        <v>17</v>
      </c>
    </row>
    <row r="6" spans="2:2">
      <c r="B6" s="2" t="s">
        <v>18</v>
      </c>
    </row>
    <row r="7" spans="2:2">
      <c r="B7" s="2" t="s">
        <v>19</v>
      </c>
    </row>
    <row r="8" spans="2:2">
      <c r="B8" s="2" t="s">
        <v>20</v>
      </c>
    </row>
    <row r="9" spans="2:2">
      <c r="B9" s="2" t="s">
        <v>21</v>
      </c>
    </row>
  </sheetData>
  <dataValidations count="1">
    <dataValidation type="list" showInputMessage="1" showErrorMessage="1" promptTitle="SELECT SECTION" sqref="B3">
      <formula1>$B$3:$B$9</formula1>
    </dataValidation>
  </dataValidation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TDS INT. CALC</vt:lpstr>
      <vt:lpstr>Sheet1</vt:lpstr>
      <vt:lpstr>'TDS INT. CALC'!Print_Area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2014-11-25T06:24:05Z</dcterms:modified>
</cp:coreProperties>
</file>