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075" windowHeight="7965"/>
  </bookViews>
  <sheets>
    <sheet name="AG" sheetId="2" r:id="rId1"/>
    <sheet name="NAG" sheetId="1" r:id="rId2"/>
  </sheets>
  <calcPr calcId="124519"/>
</workbook>
</file>

<file path=xl/calcChain.xml><?xml version="1.0" encoding="utf-8"?>
<calcChain xmlns="http://schemas.openxmlformats.org/spreadsheetml/2006/main">
  <c r="J35" i="2"/>
  <c r="J24" s="1"/>
  <c r="F35"/>
  <c r="F24" s="1"/>
  <c r="J16"/>
  <c r="F16"/>
  <c r="F20" s="1"/>
  <c r="F22" s="1"/>
  <c r="I16" i="1"/>
  <c r="E16"/>
  <c r="E18" s="1"/>
  <c r="I18" l="1"/>
  <c r="I20" s="1"/>
  <c r="I22" s="1"/>
  <c r="I24" s="1"/>
  <c r="F26" i="2"/>
  <c r="J20"/>
  <c r="F28"/>
  <c r="F30" s="1"/>
  <c r="F32" s="1"/>
  <c r="E20" i="1"/>
  <c r="E22" s="1"/>
  <c r="E24" s="1"/>
  <c r="J22" i="2" l="1"/>
  <c r="J26" s="1"/>
  <c r="J28" s="1"/>
  <c r="J30" s="1"/>
  <c r="J32" s="1"/>
</calcChain>
</file>

<file path=xl/sharedStrings.xml><?xml version="1.0" encoding="utf-8"?>
<sst xmlns="http://schemas.openxmlformats.org/spreadsheetml/2006/main" count="29" uniqueCount="17">
  <si>
    <t xml:space="preserve">              KNOW YOUR TAX LIABILITY</t>
  </si>
  <si>
    <t>TOTAL INCOME</t>
  </si>
  <si>
    <t>TOTAL INCOME ROUNDED OFF</t>
  </si>
  <si>
    <t>TAX THERE ON</t>
  </si>
  <si>
    <t>EC &amp; SHEC</t>
  </si>
  <si>
    <t>TOTAL TAX PAYABLE</t>
  </si>
  <si>
    <t xml:space="preserve">          IS YOUR AGE &lt;60</t>
  </si>
  <si>
    <t xml:space="preserve">         IS YOUR AGE &gt;=60</t>
  </si>
  <si>
    <t>ADD: AGRICULTURAL INCOME</t>
  </si>
  <si>
    <t xml:space="preserve">TOTAL  </t>
  </si>
  <si>
    <t>BALANCE</t>
  </si>
  <si>
    <t>TAX PAYABLE ROUDED OFF</t>
  </si>
  <si>
    <t>IF YOUR INCOME CONSISTS OF AGRICULTURAL INCOME THEN GO TO SHEET 2</t>
  </si>
  <si>
    <t>FOR THE ASSESSMENT YEAR 2013 - 14 &amp; 2014-15</t>
  </si>
  <si>
    <t>FOR THE ASSESSMENT YEAR --   2013-14 &amp; 2014-15</t>
  </si>
  <si>
    <t xml:space="preserve">ENTER UR INCOME IN </t>
  </si>
  <si>
    <r>
      <rPr>
        <b/>
        <sz val="11"/>
        <color theme="1"/>
        <rFont val="Californian FB"/>
        <family val="1"/>
      </rPr>
      <t>LESS</t>
    </r>
    <r>
      <rPr>
        <b/>
        <sz val="11"/>
        <color rgb="FF00B050"/>
        <rFont val="Californian FB"/>
        <family val="1"/>
      </rPr>
      <t xml:space="preserve">: </t>
    </r>
    <r>
      <rPr>
        <b/>
        <sz val="11"/>
        <color rgb="FFA30D78"/>
        <rFont val="Californian FB"/>
        <family val="1"/>
      </rPr>
      <t xml:space="preserve">REBATE ON </t>
    </r>
    <r>
      <rPr>
        <b/>
        <sz val="18"/>
        <color rgb="FFA30D78"/>
        <rFont val="Californian FB"/>
        <family val="1"/>
      </rPr>
      <t>A</t>
    </r>
    <r>
      <rPr>
        <b/>
        <sz val="11"/>
        <color rgb="FFA30D78"/>
        <rFont val="Californian FB"/>
        <family val="1"/>
      </rPr>
      <t xml:space="preserve"> INCOME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</si>
</sst>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B050"/>
      <name val="Comic Sans MS"/>
      <family val="4"/>
    </font>
    <font>
      <b/>
      <sz val="11"/>
      <color rgb="FF00B050"/>
      <name val="Bookman Old Style"/>
      <family val="1"/>
    </font>
    <font>
      <sz val="14"/>
      <color rgb="FFA30D78"/>
      <name val="Algerian"/>
      <family val="5"/>
    </font>
    <font>
      <u/>
      <sz val="16"/>
      <color theme="1"/>
      <name val="Baskerville Old Face"/>
      <family val="1"/>
    </font>
    <font>
      <sz val="14"/>
      <color rgb="FFA30D78"/>
      <name val="Baskerville Old Face"/>
      <family val="1"/>
    </font>
    <font>
      <b/>
      <sz val="11"/>
      <color theme="2" tint="-0.749992370372631"/>
      <name val="Comic Sans MS"/>
      <family val="4"/>
    </font>
    <font>
      <b/>
      <sz val="11"/>
      <color theme="2" tint="-0.749992370372631"/>
      <name val="Calibri"/>
      <family val="2"/>
      <scheme val="minor"/>
    </font>
    <font>
      <b/>
      <sz val="11"/>
      <color rgb="FF00B050"/>
      <name val="Californian FB"/>
      <family val="1"/>
    </font>
    <font>
      <b/>
      <sz val="11"/>
      <color theme="1"/>
      <name val="Californian FB"/>
      <family val="1"/>
    </font>
    <font>
      <b/>
      <sz val="11"/>
      <color rgb="FFA30D78"/>
      <name val="Californian FB"/>
      <family val="1"/>
    </font>
    <font>
      <b/>
      <sz val="18"/>
      <color rgb="FFA30D78"/>
      <name val="Californian FB"/>
      <family val="1"/>
    </font>
    <font>
      <sz val="11"/>
      <color theme="1"/>
      <name val="Californian FB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2" xfId="0" applyBorder="1"/>
    <xf numFmtId="0" fontId="1" fillId="0" borderId="0" xfId="0" applyFont="1" applyBorder="1"/>
    <xf numFmtId="0" fontId="2" fillId="0" borderId="13" xfId="0" applyFont="1" applyBorder="1"/>
    <xf numFmtId="0" fontId="2" fillId="0" borderId="14" xfId="0" applyFont="1" applyBorder="1"/>
    <xf numFmtId="0" fontId="1" fillId="0" borderId="14" xfId="0" applyFont="1" applyBorder="1"/>
    <xf numFmtId="0" fontId="1" fillId="0" borderId="15" xfId="0" applyFont="1" applyBorder="1"/>
    <xf numFmtId="0" fontId="2" fillId="0" borderId="0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3" fillId="0" borderId="16" xfId="0" applyFont="1" applyBorder="1"/>
    <xf numFmtId="0" fontId="3" fillId="0" borderId="0" xfId="0" applyFont="1" applyBorder="1"/>
    <xf numFmtId="0" fontId="3" fillId="0" borderId="16" xfId="0" applyFont="1" applyBorder="1"/>
    <xf numFmtId="0" fontId="3" fillId="0" borderId="0" xfId="0" applyFont="1" applyBorder="1"/>
    <xf numFmtId="0" fontId="4" fillId="0" borderId="0" xfId="0" applyFont="1"/>
    <xf numFmtId="0" fontId="1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9" fillId="0" borderId="13" xfId="0" applyFont="1" applyBorder="1"/>
    <xf numFmtId="0" fontId="9" fillId="0" borderId="14" xfId="0" applyFont="1" applyBorder="1"/>
    <xf numFmtId="0" fontId="9" fillId="0" borderId="16" xfId="0" applyFont="1" applyBorder="1"/>
    <xf numFmtId="0" fontId="9" fillId="0" borderId="0" xfId="0" applyFont="1" applyBorder="1"/>
    <xf numFmtId="0" fontId="13" fillId="0" borderId="0" xfId="0" applyFont="1"/>
    <xf numFmtId="0" fontId="9" fillId="0" borderId="18" xfId="0" applyFont="1" applyBorder="1"/>
    <xf numFmtId="0" fontId="9" fillId="0" borderId="19" xfId="0" applyFont="1" applyBorder="1"/>
    <xf numFmtId="0" fontId="9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2" xfId="0" applyFill="1" applyBorder="1"/>
    <xf numFmtId="0" fontId="0" fillId="3" borderId="3" xfId="0" applyFill="1" applyBorder="1"/>
    <xf numFmtId="0" fontId="9" fillId="0" borderId="16" xfId="0" applyFont="1" applyBorder="1"/>
    <xf numFmtId="0" fontId="9" fillId="0" borderId="0" xfId="0" applyFont="1" applyBorder="1"/>
    <xf numFmtId="0" fontId="6" fillId="0" borderId="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6" xfId="0" applyFont="1" applyBorder="1"/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E668"/>
      <color rgb="FFA30D7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36"/>
  <sheetViews>
    <sheetView tabSelected="1" workbookViewId="0">
      <selection activeCell="J19" sqref="J19"/>
    </sheetView>
  </sheetViews>
  <sheetFormatPr defaultRowHeight="15"/>
  <cols>
    <col min="1" max="1" width="1.28515625" customWidth="1"/>
    <col min="3" max="3" width="29.28515625" customWidth="1"/>
    <col min="4" max="4" width="9.140625" hidden="1" customWidth="1"/>
    <col min="5" max="5" width="10.5703125" customWidth="1"/>
    <col min="6" max="6" width="22.140625" customWidth="1"/>
    <col min="7" max="7" width="30.7109375" customWidth="1"/>
    <col min="8" max="9" width="9.140625" hidden="1" customWidth="1"/>
    <col min="10" max="10" width="29.7109375" customWidth="1"/>
    <col min="11" max="11" width="0.42578125" customWidth="1"/>
  </cols>
  <sheetData>
    <row r="2" spans="2:11">
      <c r="C2" s="42"/>
      <c r="D2" s="42"/>
      <c r="E2" s="42"/>
      <c r="F2" s="42"/>
      <c r="G2" s="42"/>
      <c r="H2" s="42"/>
      <c r="I2" s="42"/>
      <c r="J2" s="42"/>
    </row>
    <row r="3" spans="2:11" ht="20.25">
      <c r="C3" s="43" t="s">
        <v>13</v>
      </c>
      <c r="D3" s="43"/>
      <c r="E3" s="43"/>
      <c r="F3" s="43"/>
      <c r="G3" s="43"/>
      <c r="H3" s="43"/>
      <c r="I3" s="43"/>
      <c r="J3" s="43"/>
    </row>
    <row r="4" spans="2:11" ht="15.75" thickBot="1"/>
    <row r="5" spans="2:11">
      <c r="G5" s="44" t="s">
        <v>0</v>
      </c>
      <c r="H5" s="45"/>
      <c r="I5" s="46"/>
    </row>
    <row r="6" spans="2:11">
      <c r="G6" s="1"/>
    </row>
    <row r="7" spans="2:11">
      <c r="B7" s="6"/>
      <c r="F7" s="3"/>
      <c r="G7" s="2"/>
      <c r="H7" s="4"/>
      <c r="I7" s="3"/>
      <c r="J7" s="3"/>
    </row>
    <row r="8" spans="2:11" ht="15.75" thickBot="1">
      <c r="E8" s="1"/>
      <c r="J8" s="5"/>
    </row>
    <row r="9" spans="2:11" ht="15.75" thickBot="1">
      <c r="E9" s="47" t="s">
        <v>6</v>
      </c>
      <c r="F9" s="48"/>
      <c r="J9" s="47" t="s">
        <v>7</v>
      </c>
      <c r="K9" s="48"/>
    </row>
    <row r="10" spans="2:11" ht="15.75" thickBot="1">
      <c r="E10" s="7"/>
      <c r="F10" s="6"/>
      <c r="J10" s="7"/>
      <c r="K10" s="6"/>
    </row>
    <row r="11" spans="2:11" ht="15.75" thickBot="1">
      <c r="E11" s="47" t="s">
        <v>15</v>
      </c>
      <c r="F11" s="48"/>
      <c r="J11" s="47" t="s">
        <v>15</v>
      </c>
      <c r="K11" s="48"/>
    </row>
    <row r="12" spans="2:11" ht="15.75" thickBot="1"/>
    <row r="13" spans="2:11" ht="15.75" thickBot="1">
      <c r="B13" s="33"/>
      <c r="C13" s="34"/>
      <c r="D13" s="11"/>
      <c r="E13" s="11"/>
      <c r="F13" s="23"/>
      <c r="G13" s="11"/>
      <c r="H13" s="11"/>
      <c r="I13" s="11"/>
      <c r="J13" s="11"/>
      <c r="K13" s="12"/>
    </row>
    <row r="14" spans="2:11" ht="18.75" thickBot="1">
      <c r="B14" s="35" t="s">
        <v>1</v>
      </c>
      <c r="C14" s="36"/>
      <c r="D14" s="8"/>
      <c r="E14" s="13"/>
      <c r="F14" s="32">
        <v>1250000</v>
      </c>
      <c r="G14" s="13"/>
      <c r="H14" s="13"/>
      <c r="I14" s="13"/>
      <c r="J14" s="32">
        <v>1250000</v>
      </c>
      <c r="K14" s="14"/>
    </row>
    <row r="15" spans="2:11" ht="18.75" thickBot="1">
      <c r="B15" s="35"/>
      <c r="C15" s="36"/>
      <c r="D15" s="8"/>
      <c r="E15" s="13"/>
      <c r="F15" s="29"/>
      <c r="G15" s="13"/>
      <c r="H15" s="13"/>
      <c r="I15" s="13"/>
      <c r="J15" s="29"/>
      <c r="K15" s="14"/>
    </row>
    <row r="16" spans="2:11" ht="18.75" thickBot="1">
      <c r="B16" s="49" t="s">
        <v>2</v>
      </c>
      <c r="C16" s="50"/>
      <c r="D16" s="8"/>
      <c r="E16" s="13"/>
      <c r="F16" s="28">
        <f>MROUND(F14,10)</f>
        <v>1250000</v>
      </c>
      <c r="G16" s="13"/>
      <c r="H16" s="13"/>
      <c r="I16" s="13"/>
      <c r="J16" s="28">
        <f>MROUND(J14,10)</f>
        <v>1250000</v>
      </c>
      <c r="K16" s="14"/>
    </row>
    <row r="17" spans="2:11" ht="18.75" thickBot="1">
      <c r="B17" s="35"/>
      <c r="C17" s="36"/>
      <c r="D17" s="8"/>
      <c r="E17" s="13"/>
      <c r="F17" s="29"/>
      <c r="G17" s="13"/>
      <c r="H17" s="13"/>
      <c r="I17" s="13"/>
      <c r="J17" s="29"/>
      <c r="K17" s="14"/>
    </row>
    <row r="18" spans="2:11" ht="18.75" thickBot="1">
      <c r="B18" s="35" t="s">
        <v>8</v>
      </c>
      <c r="C18" s="36"/>
      <c r="D18" s="8"/>
      <c r="E18" s="13"/>
      <c r="F18" s="32">
        <v>0</v>
      </c>
      <c r="G18" s="13"/>
      <c r="H18" s="13"/>
      <c r="I18" s="13"/>
      <c r="J18" s="32">
        <v>0</v>
      </c>
      <c r="K18" s="14"/>
    </row>
    <row r="19" spans="2:11" ht="18.75" thickBot="1">
      <c r="B19" s="35"/>
      <c r="C19" s="36"/>
      <c r="D19" s="8"/>
      <c r="E19" s="13"/>
      <c r="F19" s="29"/>
      <c r="G19" s="13"/>
      <c r="H19" s="13"/>
      <c r="I19" s="13"/>
      <c r="J19" s="29"/>
      <c r="K19" s="14"/>
    </row>
    <row r="20" spans="2:11" ht="18.75" thickBot="1">
      <c r="B20" s="40" t="s">
        <v>9</v>
      </c>
      <c r="C20" s="41"/>
      <c r="D20" s="8"/>
      <c r="E20" s="13"/>
      <c r="F20" s="28">
        <f>F16+F18</f>
        <v>1250000</v>
      </c>
      <c r="G20" s="13"/>
      <c r="H20" s="13"/>
      <c r="I20" s="13"/>
      <c r="J20" s="28">
        <f>J16+J18</f>
        <v>1250000</v>
      </c>
      <c r="K20" s="14"/>
    </row>
    <row r="21" spans="2:11" ht="18.75" thickBot="1">
      <c r="B21" s="35"/>
      <c r="C21" s="36"/>
      <c r="D21" s="8"/>
      <c r="E21" s="13"/>
      <c r="F21" s="29"/>
      <c r="G21" s="13"/>
      <c r="H21" s="13"/>
      <c r="I21" s="13"/>
      <c r="J21" s="29"/>
      <c r="K21" s="14"/>
    </row>
    <row r="22" spans="2:11" ht="18.75" thickBot="1">
      <c r="B22" s="35" t="s">
        <v>3</v>
      </c>
      <c r="C22" s="36"/>
      <c r="D22" s="8"/>
      <c r="E22" s="13"/>
      <c r="F22" s="28">
        <f>IF(F20&gt;1000000,((F20-1000000)*0.3+125000),IF(F20&gt;500000,((F20-500000)*0.2+25000),((F20-250000)*0.1)))</f>
        <v>200000</v>
      </c>
      <c r="G22" s="13"/>
      <c r="H22" s="13"/>
      <c r="I22" s="13"/>
      <c r="J22" s="28">
        <f>IF(J20&gt;1000000,((J20-1000000)*0.3+120000),IF(J20&gt;500000,((J20-500000)*0.2+20000),((J20-300000)*0.1)))</f>
        <v>195000</v>
      </c>
      <c r="K22" s="14"/>
    </row>
    <row r="23" spans="2:11" ht="18.75" thickBot="1">
      <c r="B23" s="35"/>
      <c r="C23" s="36"/>
      <c r="D23" s="8"/>
      <c r="E23" s="13"/>
      <c r="F23" s="29"/>
      <c r="G23" s="13"/>
      <c r="H23" s="13"/>
      <c r="I23" s="13"/>
      <c r="J23" s="29"/>
      <c r="K23" s="14"/>
    </row>
    <row r="24" spans="2:11" ht="24" thickBot="1">
      <c r="B24" s="35" t="s">
        <v>16</v>
      </c>
      <c r="C24" s="36"/>
      <c r="D24" s="8"/>
      <c r="E24" s="13"/>
      <c r="F24" s="28">
        <f>IF(F35&gt;1000000,((F35-1000000)*0.3+130000),IF(F35&gt;500000,((F35-500000)*0.2+30000),((F35-200000)*0.1)))</f>
        <v>0</v>
      </c>
      <c r="G24" s="13"/>
      <c r="H24" s="13"/>
      <c r="I24" s="13"/>
      <c r="J24" s="28">
        <f>IF(J35&gt;1000000,((J35-1000000)*0.3+125000),IF(J35&gt;500000,((J35-500000)*0.2+25000),((J35-250000)*0.1)))</f>
        <v>0</v>
      </c>
      <c r="K24" s="14"/>
    </row>
    <row r="25" spans="2:11" ht="18.75" thickBot="1">
      <c r="B25" s="35"/>
      <c r="C25" s="36"/>
      <c r="D25" s="8"/>
      <c r="E25" s="13"/>
      <c r="F25" s="29"/>
      <c r="G25" s="13"/>
      <c r="H25" s="13"/>
      <c r="I25" s="13"/>
      <c r="J25" s="29"/>
      <c r="K25" s="14"/>
    </row>
    <row r="26" spans="2:11" ht="18.75" thickBot="1">
      <c r="B26" s="35" t="s">
        <v>10</v>
      </c>
      <c r="C26" s="36"/>
      <c r="D26" s="8"/>
      <c r="E26" s="13"/>
      <c r="F26" s="28">
        <f>F22-F24</f>
        <v>200000</v>
      </c>
      <c r="G26" s="13"/>
      <c r="H26" s="13"/>
      <c r="I26" s="13"/>
      <c r="J26" s="28">
        <f>J22-J24</f>
        <v>195000</v>
      </c>
      <c r="K26" s="14"/>
    </row>
    <row r="27" spans="2:11" ht="18.75" thickBot="1">
      <c r="B27" s="35"/>
      <c r="C27" s="37"/>
      <c r="D27" s="8"/>
      <c r="E27" s="13"/>
      <c r="F27" s="29"/>
      <c r="G27" s="13"/>
      <c r="H27" s="13"/>
      <c r="I27" s="13"/>
      <c r="J27" s="29"/>
      <c r="K27" s="14"/>
    </row>
    <row r="28" spans="2:11" ht="18.75" thickBot="1">
      <c r="B28" s="35" t="s">
        <v>4</v>
      </c>
      <c r="C28" s="37"/>
      <c r="D28" s="8"/>
      <c r="E28" s="13"/>
      <c r="F28" s="28">
        <f>ROUND((F26*0.03),0)</f>
        <v>6000</v>
      </c>
      <c r="G28" s="13"/>
      <c r="H28" s="13"/>
      <c r="I28" s="13"/>
      <c r="J28" s="28">
        <f>ROUND((J26*0.03),0)</f>
        <v>5850</v>
      </c>
      <c r="K28" s="14"/>
    </row>
    <row r="29" spans="2:11" ht="18.75" thickBot="1">
      <c r="B29" s="35"/>
      <c r="C29" s="36"/>
      <c r="D29" s="8"/>
      <c r="E29" s="13"/>
      <c r="F29" s="29"/>
      <c r="G29" s="13"/>
      <c r="H29" s="13"/>
      <c r="I29" s="13"/>
      <c r="J29" s="29"/>
      <c r="K29" s="14"/>
    </row>
    <row r="30" spans="2:11" ht="18.75" thickBot="1">
      <c r="B30" s="35" t="s">
        <v>5</v>
      </c>
      <c r="C30" s="36"/>
      <c r="D30" s="8"/>
      <c r="E30" s="13"/>
      <c r="F30" s="28">
        <f>ROUND((F26+F28),0)</f>
        <v>206000</v>
      </c>
      <c r="G30" s="13"/>
      <c r="H30" s="13"/>
      <c r="I30" s="13"/>
      <c r="J30" s="28">
        <f>ROUND((J26+J28),0)</f>
        <v>200850</v>
      </c>
      <c r="K30" s="14"/>
    </row>
    <row r="31" spans="2:11" ht="18.75" thickBot="1">
      <c r="B31" s="35"/>
      <c r="C31" s="36"/>
      <c r="D31" s="8"/>
      <c r="E31" s="13"/>
      <c r="F31" s="30"/>
      <c r="G31" s="13"/>
      <c r="H31" s="13"/>
      <c r="I31" s="13"/>
      <c r="J31" s="30"/>
      <c r="K31" s="14"/>
    </row>
    <row r="32" spans="2:11" ht="18.75" thickBot="1">
      <c r="B32" s="35" t="s">
        <v>11</v>
      </c>
      <c r="C32" s="36"/>
      <c r="D32" s="8"/>
      <c r="E32" s="13"/>
      <c r="F32" s="28">
        <f>MROUND(F30,10)</f>
        <v>206000</v>
      </c>
      <c r="G32" s="13"/>
      <c r="H32" s="13"/>
      <c r="I32" s="13"/>
      <c r="J32" s="28">
        <f>MROUND(J30,10)</f>
        <v>200850</v>
      </c>
      <c r="K32" s="14"/>
    </row>
    <row r="33" spans="2:11" ht="15" customHeight="1" thickBot="1">
      <c r="B33" s="38"/>
      <c r="C33" s="39"/>
      <c r="D33" s="16"/>
      <c r="E33" s="16"/>
      <c r="F33" s="31"/>
      <c r="G33" s="16"/>
      <c r="H33" s="16"/>
      <c r="I33" s="16"/>
      <c r="J33" s="31"/>
      <c r="K33" s="17"/>
    </row>
    <row r="34" spans="2:11" ht="15" customHeight="1">
      <c r="B34" s="37"/>
      <c r="C34" s="37"/>
    </row>
    <row r="35" spans="2:11" ht="17.25" hidden="1" customHeight="1">
      <c r="F35">
        <f>200000+F18</f>
        <v>200000</v>
      </c>
      <c r="J35">
        <f>250000+J18</f>
        <v>250000</v>
      </c>
    </row>
    <row r="36" spans="2:11" ht="14.25" customHeight="1"/>
  </sheetData>
  <sheetProtection selectLockedCells="1" selectUnlockedCells="1"/>
  <mergeCells count="9">
    <mergeCell ref="B20:C20"/>
    <mergeCell ref="C2:J2"/>
    <mergeCell ref="C3:J3"/>
    <mergeCell ref="G5:I5"/>
    <mergeCell ref="E9:F9"/>
    <mergeCell ref="J9:K9"/>
    <mergeCell ref="E11:F11"/>
    <mergeCell ref="J11:K11"/>
    <mergeCell ref="B16:C1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28"/>
  <sheetViews>
    <sheetView topLeftCell="A7" workbookViewId="0">
      <selection activeCell="I15" sqref="I15"/>
    </sheetView>
  </sheetViews>
  <sheetFormatPr defaultRowHeight="15"/>
  <cols>
    <col min="1" max="1" width="18.7109375" customWidth="1"/>
    <col min="2" max="2" width="17.140625" customWidth="1"/>
    <col min="5" max="5" width="14.42578125" customWidth="1"/>
    <col min="6" max="6" width="18.28515625" customWidth="1"/>
    <col min="9" max="9" width="12.7109375" customWidth="1"/>
    <col min="10" max="10" width="10.42578125" customWidth="1"/>
  </cols>
  <sheetData>
    <row r="2" spans="1:10" ht="15.75" thickBot="1"/>
    <row r="3" spans="1:10" ht="19.5" thickBot="1">
      <c r="A3" s="51" t="s">
        <v>14</v>
      </c>
      <c r="B3" s="52"/>
      <c r="C3" s="52"/>
      <c r="D3" s="52"/>
      <c r="E3" s="52"/>
      <c r="F3" s="52"/>
      <c r="G3" s="52"/>
      <c r="H3" s="52"/>
      <c r="I3" s="52"/>
      <c r="J3" s="53"/>
    </row>
    <row r="4" spans="1:10" ht="15.75" thickBot="1"/>
    <row r="5" spans="1:10">
      <c r="F5" s="44" t="s">
        <v>0</v>
      </c>
      <c r="G5" s="45"/>
      <c r="H5" s="46"/>
    </row>
    <row r="6" spans="1:10">
      <c r="F6" s="1"/>
    </row>
    <row r="7" spans="1:10">
      <c r="A7" s="6"/>
      <c r="E7" s="3"/>
      <c r="F7" s="2"/>
      <c r="G7" s="4"/>
      <c r="H7" s="3"/>
      <c r="I7" s="3"/>
    </row>
    <row r="8" spans="1:10" ht="15.75" thickBot="1">
      <c r="D8" s="1"/>
      <c r="I8" s="5"/>
    </row>
    <row r="9" spans="1:10" ht="15.75" thickBot="1">
      <c r="D9" s="47" t="s">
        <v>6</v>
      </c>
      <c r="E9" s="48"/>
      <c r="I9" s="47" t="s">
        <v>7</v>
      </c>
      <c r="J9" s="48"/>
    </row>
    <row r="10" spans="1:10" ht="15.75" thickBot="1">
      <c r="D10" s="7"/>
      <c r="E10" s="6"/>
      <c r="I10" s="7"/>
      <c r="J10" s="6"/>
    </row>
    <row r="11" spans="1:10" ht="15.75" thickBot="1">
      <c r="D11" s="47" t="s">
        <v>15</v>
      </c>
      <c r="E11" s="48"/>
      <c r="I11" s="47" t="s">
        <v>15</v>
      </c>
      <c r="J11" s="48"/>
    </row>
    <row r="12" spans="1:10" ht="15.75" thickBot="1"/>
    <row r="13" spans="1:10" ht="18.75" thickBot="1">
      <c r="A13" s="9"/>
      <c r="B13" s="10"/>
      <c r="C13" s="11"/>
      <c r="D13" s="11"/>
      <c r="E13" s="23"/>
      <c r="F13" s="11"/>
      <c r="G13" s="11"/>
      <c r="H13" s="11"/>
      <c r="I13" s="23"/>
      <c r="J13" s="12"/>
    </row>
    <row r="14" spans="1:10" ht="18.75" thickBot="1">
      <c r="A14" s="18" t="s">
        <v>1</v>
      </c>
      <c r="B14" s="19"/>
      <c r="C14" s="8"/>
      <c r="D14" s="13"/>
      <c r="E14" s="24">
        <v>1250000</v>
      </c>
      <c r="F14" s="13"/>
      <c r="G14" s="13"/>
      <c r="H14" s="13"/>
      <c r="I14" s="24">
        <v>1250000</v>
      </c>
      <c r="J14" s="14"/>
    </row>
    <row r="15" spans="1:10" ht="18.75" thickBot="1">
      <c r="A15" s="18"/>
      <c r="B15" s="19"/>
      <c r="C15" s="8"/>
      <c r="D15" s="13"/>
      <c r="E15" s="25"/>
      <c r="F15" s="13"/>
      <c r="G15" s="13"/>
      <c r="H15" s="13"/>
      <c r="I15" s="25"/>
      <c r="J15" s="14"/>
    </row>
    <row r="16" spans="1:10" ht="18.75" thickBot="1">
      <c r="A16" s="54" t="s">
        <v>2</v>
      </c>
      <c r="B16" s="55"/>
      <c r="C16" s="8"/>
      <c r="D16" s="13"/>
      <c r="E16" s="24">
        <f>MROUND(E14,10)</f>
        <v>1250000</v>
      </c>
      <c r="F16" s="13"/>
      <c r="G16" s="13"/>
      <c r="H16" s="13"/>
      <c r="I16" s="24">
        <f>MROUND(I14,10)</f>
        <v>1250000</v>
      </c>
      <c r="J16" s="14"/>
    </row>
    <row r="17" spans="1:11" ht="18.75" thickBot="1">
      <c r="A17" s="18"/>
      <c r="B17" s="19"/>
      <c r="C17" s="8"/>
      <c r="D17" s="13"/>
      <c r="E17" s="25"/>
      <c r="F17" s="13"/>
      <c r="G17" s="13"/>
      <c r="H17" s="13"/>
      <c r="I17" s="25"/>
      <c r="J17" s="14"/>
    </row>
    <row r="18" spans="1:11" ht="18.75" thickBot="1">
      <c r="A18" s="18" t="s">
        <v>3</v>
      </c>
      <c r="B18" s="19"/>
      <c r="C18" s="8"/>
      <c r="D18" s="13"/>
      <c r="E18" s="24">
        <f>IF(E16&gt;1000000,((E16-1000000)*0.3+125000),IF(E16&gt;500000,((E16-500000)*0.2+25000),((E16-250000)*0.1)))</f>
        <v>200000</v>
      </c>
      <c r="F18" s="13"/>
      <c r="G18" s="13"/>
      <c r="H18" s="13"/>
      <c r="I18" s="24">
        <f>IF(I16&gt;1000000,((I16-1000000)*0.3+120000),IF(I16&gt;500000,((I16-500000)*0.2+20000),((I16-300000)*0.1)))</f>
        <v>195000</v>
      </c>
      <c r="J18" s="14"/>
    </row>
    <row r="19" spans="1:11" ht="18.75" thickBot="1">
      <c r="A19" s="18"/>
      <c r="B19" s="19"/>
      <c r="C19" s="8"/>
      <c r="D19" s="13"/>
      <c r="E19" s="25"/>
      <c r="F19" s="13"/>
      <c r="G19" s="13"/>
      <c r="H19" s="13"/>
      <c r="I19" s="25"/>
      <c r="J19" s="14"/>
    </row>
    <row r="20" spans="1:11" ht="18.75" thickBot="1">
      <c r="A20" s="18" t="s">
        <v>4</v>
      </c>
      <c r="B20" s="19"/>
      <c r="C20" s="8"/>
      <c r="D20" s="13"/>
      <c r="E20" s="24">
        <f>ROUND((E18*0.03),0)</f>
        <v>6000</v>
      </c>
      <c r="F20" s="13"/>
      <c r="G20" s="13"/>
      <c r="H20" s="13"/>
      <c r="I20" s="24">
        <f>ROUND((I18*0.03),0)</f>
        <v>5850</v>
      </c>
      <c r="J20" s="14"/>
    </row>
    <row r="21" spans="1:11" ht="18.75" thickBot="1">
      <c r="A21" s="18"/>
      <c r="B21" s="19"/>
      <c r="C21" s="8"/>
      <c r="D21" s="13"/>
      <c r="E21" s="25"/>
      <c r="F21" s="13"/>
      <c r="G21" s="13"/>
      <c r="H21" s="13"/>
      <c r="I21" s="25"/>
      <c r="J21" s="14"/>
    </row>
    <row r="22" spans="1:11" ht="18.75" thickBot="1">
      <c r="A22" s="18" t="s">
        <v>5</v>
      </c>
      <c r="B22" s="19"/>
      <c r="C22" s="8"/>
      <c r="D22" s="13"/>
      <c r="E22" s="24">
        <f>ROUND((E18+E20),0)</f>
        <v>206000</v>
      </c>
      <c r="F22" s="13"/>
      <c r="G22" s="13"/>
      <c r="H22" s="13"/>
      <c r="I22" s="24">
        <f>ROUND((I18+I20),0)</f>
        <v>200850</v>
      </c>
      <c r="J22" s="14"/>
    </row>
    <row r="23" spans="1:11" ht="18.75" thickBot="1">
      <c r="A23" s="20"/>
      <c r="B23" s="21"/>
      <c r="C23" s="8"/>
      <c r="D23" s="13"/>
      <c r="E23" s="26"/>
      <c r="F23" s="13"/>
      <c r="G23" s="13"/>
      <c r="H23" s="13"/>
      <c r="I23" s="26"/>
      <c r="J23" s="14"/>
    </row>
    <row r="24" spans="1:11" ht="18.75" thickBot="1">
      <c r="A24" s="20" t="s">
        <v>11</v>
      </c>
      <c r="B24" s="21"/>
      <c r="C24" s="8"/>
      <c r="D24" s="13"/>
      <c r="E24" s="24">
        <f>MROUND(E22,10)</f>
        <v>206000</v>
      </c>
      <c r="F24" s="13"/>
      <c r="G24" s="13"/>
      <c r="H24" s="13"/>
      <c r="I24" s="24">
        <f>MROUND(I22,10)</f>
        <v>200850</v>
      </c>
      <c r="J24" s="14"/>
    </row>
    <row r="25" spans="1:11" ht="15.75" thickBot="1">
      <c r="A25" s="15"/>
      <c r="B25" s="16"/>
      <c r="C25" s="16"/>
      <c r="D25" s="16"/>
      <c r="E25" s="27"/>
      <c r="F25" s="16"/>
      <c r="G25" s="16"/>
      <c r="H25" s="16"/>
      <c r="I25" s="27"/>
      <c r="J25" s="17"/>
      <c r="K25" s="6"/>
    </row>
    <row r="28" spans="1:11" ht="19.5">
      <c r="B28" s="22" t="s">
        <v>12</v>
      </c>
      <c r="C28" s="22"/>
      <c r="D28" s="22"/>
      <c r="E28" s="22"/>
      <c r="F28" s="22"/>
    </row>
  </sheetData>
  <sheetProtection selectLockedCells="1" selectUnlockedCells="1"/>
  <mergeCells count="7">
    <mergeCell ref="A3:J3"/>
    <mergeCell ref="A16:B16"/>
    <mergeCell ref="D11:E11"/>
    <mergeCell ref="I11:J11"/>
    <mergeCell ref="F5:H5"/>
    <mergeCell ref="D9:E9"/>
    <mergeCell ref="I9:J9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</vt:lpstr>
      <vt:lpstr>NAG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2013-10-20T05:17:33Z</dcterms:created>
  <dcterms:modified xsi:type="dcterms:W3CDTF">2014-07-11T10:28:01Z</dcterms:modified>
</cp:coreProperties>
</file>