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 firstSheet="1" activeTab="3"/>
  </bookViews>
  <sheets>
    <sheet name="Sheet1" sheetId="1" state="hidden" r:id="rId1"/>
    <sheet name="TDS Interest Calculator" sheetId="2" r:id="rId2"/>
    <sheet name="Late Deduction TDS" sheetId="3" r:id="rId3"/>
    <sheet name="Short Deduction TDS" sheetId="4" r:id="rId4"/>
    <sheet name="Default-Failure" sheetId="5" r:id="rId5"/>
    <sheet name="Case Reference" sheetId="6" r:id="rId6"/>
  </sheets>
  <externalReferences>
    <externalReference r:id="rId7"/>
  </externalReferences>
  <calcPr calcId="125725"/>
</workbook>
</file>

<file path=xl/calcChain.xml><?xml version="1.0" encoding="utf-8"?>
<calcChain xmlns="http://schemas.openxmlformats.org/spreadsheetml/2006/main">
  <c r="A26" i="5"/>
  <c r="A25"/>
  <c r="A24"/>
  <c r="A23"/>
  <c r="C8" i="2" l="1"/>
  <c r="C7"/>
  <c r="G4" i="3"/>
  <c r="C7"/>
  <c r="C9" s="1"/>
  <c r="C5"/>
  <c r="C10" i="2" l="1"/>
  <c r="H4" i="3"/>
  <c r="I4" s="1"/>
  <c r="C10" s="1"/>
  <c r="C12" s="1"/>
  <c r="C14" s="1"/>
  <c r="C15" s="1"/>
  <c r="H10" i="2"/>
  <c r="C4" l="1"/>
  <c r="I10"/>
  <c r="F7" i="1"/>
  <c r="J10" i="2" l="1"/>
  <c r="C12" s="1"/>
  <c r="C14" s="1"/>
  <c r="C16" l="1"/>
</calcChain>
</file>

<file path=xl/sharedStrings.xml><?xml version="1.0" encoding="utf-8"?>
<sst xmlns="http://schemas.openxmlformats.org/spreadsheetml/2006/main" count="212" uniqueCount="167">
  <si>
    <t>Start Date</t>
  </si>
  <si>
    <t>End Date</t>
  </si>
  <si>
    <t>Result =</t>
  </si>
  <si>
    <t>Months</t>
  </si>
  <si>
    <t>Ldate = last date</t>
  </si>
  <si>
    <t>edate = early date</t>
  </si>
  <si>
    <t>=(YEAR(ldate)-YEAR(edate))*12+MONTH(ldate)-MONTH(edate)</t>
  </si>
  <si>
    <t>return number of month</t>
  </si>
  <si>
    <t>Section / Section Code</t>
  </si>
  <si>
    <t>Rate of interest per month</t>
  </si>
  <si>
    <t>94H</t>
  </si>
  <si>
    <t>Individual, HUF etc.</t>
  </si>
  <si>
    <t>Domestic Co. &amp; Firm</t>
  </si>
  <si>
    <t>YES</t>
  </si>
  <si>
    <t>NO</t>
  </si>
  <si>
    <t>Select from here</t>
  </si>
  <si>
    <t>Interest on Debenture</t>
  </si>
  <si>
    <t>Section</t>
  </si>
  <si>
    <t>Section Code</t>
  </si>
  <si>
    <t>Deemed Dividend</t>
  </si>
  <si>
    <t>Interest other than Securities by bank</t>
  </si>
  <si>
    <t>194A</t>
  </si>
  <si>
    <t>94A</t>
  </si>
  <si>
    <t>Interest other than Securities by Others</t>
  </si>
  <si>
    <t>Threshold Limit</t>
  </si>
  <si>
    <t>No Minimum</t>
  </si>
  <si>
    <t>Winning from Lotteries, Puzzle &amp; Games</t>
  </si>
  <si>
    <t>194B</t>
  </si>
  <si>
    <t>94B</t>
  </si>
  <si>
    <t>TDS Rate</t>
  </si>
  <si>
    <t>94BB</t>
  </si>
  <si>
    <t>194BB</t>
  </si>
  <si>
    <t>Winning from Horse Race</t>
  </si>
  <si>
    <t>Payment to Contractors</t>
  </si>
  <si>
    <t>194C</t>
  </si>
  <si>
    <t>94C</t>
  </si>
  <si>
    <t>Indv</t>
  </si>
  <si>
    <t>Co./Firm</t>
  </si>
  <si>
    <t>30000/75000</t>
  </si>
  <si>
    <t>Payment for Insurance Commission</t>
  </si>
  <si>
    <t>194D</t>
  </si>
  <si>
    <t>94D</t>
  </si>
  <si>
    <t>Payment of NSS Deposit</t>
  </si>
  <si>
    <t>194EE</t>
  </si>
  <si>
    <t>94EE</t>
  </si>
  <si>
    <t>Repurchase of units by MF/UTI</t>
  </si>
  <si>
    <t>194F</t>
  </si>
  <si>
    <t>94F</t>
  </si>
  <si>
    <t>Commission on sale of lottery ticket</t>
  </si>
  <si>
    <t>194G</t>
  </si>
  <si>
    <t>94G</t>
  </si>
  <si>
    <t>Rent of Land/Bildg./Furniture</t>
  </si>
  <si>
    <t>194I</t>
  </si>
  <si>
    <t>94 IA</t>
  </si>
  <si>
    <t>Rent of Plant &amp; Machinery</t>
  </si>
  <si>
    <t>Transfer of Immovable Property (w.e.f. 01.06.2013)</t>
  </si>
  <si>
    <t>Profession/technical Services, Royalty</t>
  </si>
  <si>
    <t>194J</t>
  </si>
  <si>
    <t>94J</t>
  </si>
  <si>
    <t>Remuneration/Commission to the Director of Co. (other than those on which tax is deductible u/s. 192)</t>
  </si>
  <si>
    <t>94J (ba)</t>
  </si>
  <si>
    <t>194J (ba)</t>
  </si>
  <si>
    <t>Compensation on acquisition of capital assets</t>
  </si>
  <si>
    <t>194L</t>
  </si>
  <si>
    <t>94L</t>
  </si>
  <si>
    <t>Compensation on acquisition of certain immovable property</t>
  </si>
  <si>
    <t>194L A</t>
  </si>
  <si>
    <t>94 LA</t>
  </si>
  <si>
    <t>Insurance Commission</t>
  </si>
  <si>
    <t>NSS Withdrawal</t>
  </si>
  <si>
    <t>Commission or Brokerage</t>
  </si>
  <si>
    <t>194H</t>
  </si>
  <si>
    <t>Interest other than security by bank</t>
  </si>
  <si>
    <t>Interest other than security by other</t>
  </si>
  <si>
    <t>Repurchase Units MF and UTI</t>
  </si>
  <si>
    <t>TDS Amount (Rs.)</t>
  </si>
  <si>
    <t>Commission  on sale of Lottery Ticket</t>
  </si>
  <si>
    <t>Rent of Land,Building and Furniture</t>
  </si>
  <si>
    <t>Professional &amp; Technical fees and Royalty</t>
  </si>
  <si>
    <t>Compensation of Acquisition of Capital Assets</t>
  </si>
  <si>
    <t>P-13, Ruby Park, Kasba, Kolkata - 700 078</t>
  </si>
  <si>
    <t>e-mail : dulal.taxconsultant@gmail.com * info.taxcon@gmail.com</t>
  </si>
  <si>
    <r>
      <t xml:space="preserve">Rate of Tax (TDS) </t>
    </r>
    <r>
      <rPr>
        <b/>
        <i/>
        <sz val="12"/>
        <color theme="1"/>
        <rFont val="Times New Roman"/>
        <family val="1"/>
      </rPr>
      <t>[ for Individual, HUF etc.]</t>
    </r>
  </si>
  <si>
    <r>
      <t xml:space="preserve">Due date of TDS deposit </t>
    </r>
    <r>
      <rPr>
        <b/>
        <sz val="14"/>
        <color theme="1"/>
        <rFont val="Times New Roman"/>
        <family val="1"/>
      </rPr>
      <t>(dd-mm-yy)</t>
    </r>
  </si>
  <si>
    <t>=datedif(edate,Ldate."m")+(Day(edate)&lt;Day(Ldate))</t>
  </si>
  <si>
    <t>retrun number of month rounded up</t>
  </si>
  <si>
    <t>For VAT late fees</t>
  </si>
  <si>
    <t>=(YEAR(ldate)-YEAR(edate))*12+MONTH(ldate)-MONTH(edate)+(day(Edate)&lt;day(Ldate))</t>
  </si>
  <si>
    <t>For TDS Interest</t>
  </si>
  <si>
    <t>NRI-Individual</t>
  </si>
  <si>
    <t>NRI-Co. &amp; Firm</t>
  </si>
  <si>
    <t>(Tel.) 033-2442 0628 ** (M) 98311 44635 / 98369 80201 / 98303 82084</t>
  </si>
  <si>
    <t>DULAL CHATTERJEE &amp; TUMPA CHATTERJEE</t>
  </si>
  <si>
    <t>Amount of interest rounded off to nearest ten (Rs.)</t>
  </si>
  <si>
    <t>Default Period (in months)</t>
  </si>
  <si>
    <t>w.e.f.  A.Y. 2012-13</t>
  </si>
  <si>
    <r>
      <t xml:space="preserve">Rate of Tax (TDS) </t>
    </r>
    <r>
      <rPr>
        <b/>
        <i/>
        <sz val="12"/>
        <color theme="1"/>
        <rFont val="Times New Roman"/>
        <family val="1"/>
      </rPr>
      <t>[ for Company &amp; Firm]</t>
    </r>
  </si>
  <si>
    <t>Compensation of Acquisition of Certain Immovable Properties</t>
  </si>
  <si>
    <t>Remuneration &amp; Commission to Director (not covered under salary u/s. 192)</t>
  </si>
  <si>
    <t>Interest on Late Deduction of TDS Calculator</t>
  </si>
  <si>
    <t>Due date of TDS deposit (dd-mm-yy)</t>
  </si>
  <si>
    <t xml:space="preserve">Total interest ( 7 + 13 ) rounded off to nearest ten (Rs.) </t>
  </si>
  <si>
    <r>
      <t xml:space="preserve">TDS Amount (Rs.) </t>
    </r>
    <r>
      <rPr>
        <b/>
        <sz val="18"/>
        <color rgb="FFFF0000"/>
        <rFont val="Times New Roman"/>
        <family val="1"/>
      </rPr>
      <t>*</t>
    </r>
  </si>
  <si>
    <r>
      <t xml:space="preserve">Date of Credit / Payment (whichever is earlier) / Date of deduction (dd-mm-yy) </t>
    </r>
    <r>
      <rPr>
        <b/>
        <sz val="18"/>
        <color rgb="FFFF0000"/>
        <rFont val="Times New Roman"/>
        <family val="1"/>
      </rPr>
      <t>*</t>
    </r>
  </si>
  <si>
    <r>
      <t xml:space="preserve">Actual date of deduction (dd-mm-yy)  </t>
    </r>
    <r>
      <rPr>
        <b/>
        <sz val="18"/>
        <color rgb="FFFF0000"/>
        <rFont val="Times New Roman"/>
        <family val="1"/>
      </rPr>
      <t>*</t>
    </r>
  </si>
  <si>
    <r>
      <t xml:space="preserve">Actual date of deposit (dd-mm-yy)  </t>
    </r>
    <r>
      <rPr>
        <b/>
        <sz val="18"/>
        <color rgb="FFFF0000"/>
        <rFont val="Times New Roman"/>
        <family val="1"/>
      </rPr>
      <t>*</t>
    </r>
  </si>
  <si>
    <t>Note: * marked field(s) are mandatory, input the required value &amp; date as per format given above.</t>
  </si>
  <si>
    <t>Interest on Late Payment of TDS Calculator</t>
  </si>
  <si>
    <r>
      <t xml:space="preserve">Date of Credit / Payment (whichever is earlier) /          Date of deduction </t>
    </r>
    <r>
      <rPr>
        <b/>
        <sz val="14"/>
        <color theme="1"/>
        <rFont val="Times New Roman"/>
        <family val="1"/>
      </rPr>
      <t xml:space="preserve">(dd-mm-yy)  </t>
    </r>
    <r>
      <rPr>
        <b/>
        <sz val="14"/>
        <color rgb="FFFF0000"/>
        <rFont val="Times New Roman"/>
        <family val="1"/>
      </rPr>
      <t>*</t>
    </r>
  </si>
  <si>
    <r>
      <t xml:space="preserve">Actual date of deposit </t>
    </r>
    <r>
      <rPr>
        <b/>
        <sz val="14"/>
        <color theme="1"/>
        <rFont val="Times New Roman"/>
        <family val="1"/>
      </rPr>
      <t xml:space="preserve">(dd-mm-yy)  </t>
    </r>
    <r>
      <rPr>
        <b/>
        <sz val="14"/>
        <color rgb="FFFF0000"/>
        <rFont val="Times New Roman"/>
        <family val="1"/>
      </rPr>
      <t xml:space="preserve">* </t>
    </r>
    <r>
      <rPr>
        <b/>
        <sz val="14"/>
        <color theme="1"/>
        <rFont val="Times New Roman"/>
        <family val="1"/>
      </rPr>
      <t xml:space="preserve">                        [Challan Tender Date ]</t>
    </r>
  </si>
  <si>
    <r>
      <t xml:space="preserve">Nature of Payment  </t>
    </r>
    <r>
      <rPr>
        <b/>
        <sz val="14"/>
        <color rgb="FFFF0000"/>
        <rFont val="Times New Roman"/>
        <family val="1"/>
      </rPr>
      <t>*</t>
    </r>
  </si>
  <si>
    <r>
      <t xml:space="preserve">Payment made to   </t>
    </r>
    <r>
      <rPr>
        <b/>
        <sz val="14"/>
        <color rgb="FFFF0000"/>
        <rFont val="Times New Roman"/>
        <family val="1"/>
      </rPr>
      <t>*</t>
    </r>
  </si>
  <si>
    <r>
      <t xml:space="preserve">PAN available or not (Default=Yes)  </t>
    </r>
    <r>
      <rPr>
        <b/>
        <sz val="14"/>
        <color rgb="FFFF0000"/>
        <rFont val="Times New Roman"/>
        <family val="1"/>
      </rPr>
      <t>*</t>
    </r>
  </si>
  <si>
    <r>
      <t xml:space="preserve">Amount of Credit / Payment (Rs.)  </t>
    </r>
    <r>
      <rPr>
        <b/>
        <sz val="14"/>
        <color rgb="FFFF0000"/>
        <rFont val="Times New Roman"/>
        <family val="1"/>
      </rPr>
      <t>*</t>
    </r>
  </si>
  <si>
    <t>* marked field(s) are mandatory, input the required value &amp; date as per format given above.</t>
  </si>
  <si>
    <t>Deemed Dividend u/s. 2(22)(e)</t>
  </si>
  <si>
    <t>194I (4IB)</t>
  </si>
  <si>
    <t>194I (4IA)</t>
  </si>
  <si>
    <t>Due date of TDS deduction (dd-mm-yy)</t>
  </si>
  <si>
    <t xml:space="preserve">TDS default / failure and consequences </t>
  </si>
  <si>
    <t>#</t>
  </si>
  <si>
    <t>Due Date</t>
  </si>
  <si>
    <t>Nature of demand</t>
  </si>
  <si>
    <t>Failure to deduct tax at source</t>
  </si>
  <si>
    <t>At the time of credit or payment, whichever is earlier</t>
  </si>
  <si>
    <t>201(1)</t>
  </si>
  <si>
    <t>Tax Demand</t>
  </si>
  <si>
    <t>Equal to tax amount deductible but not deducted</t>
  </si>
  <si>
    <t>201(1A)</t>
  </si>
  <si>
    <t>Interest</t>
  </si>
  <si>
    <t>@ 1 % per month of tax deductible</t>
  </si>
  <si>
    <t>271C</t>
  </si>
  <si>
    <t>Penalty</t>
  </si>
  <si>
    <t>Failure to deposit TDS</t>
  </si>
  <si>
    <t>within 7th of next month, except month of March</t>
  </si>
  <si>
    <t>Equal to tax amount not deposited</t>
  </si>
  <si>
    <t>@ 1.5 % per month of tax deducted</t>
  </si>
  <si>
    <t>For deduction during March, within 30th April</t>
  </si>
  <si>
    <t>276B</t>
  </si>
  <si>
    <t>Prosecution</t>
  </si>
  <si>
    <t>Rigorous imprisonment for a term for a minimum of 3 months, which may extended to 7 years &amp; with fine.</t>
  </si>
  <si>
    <t>Failure to apply for TAN u/s. 203A</t>
  </si>
  <si>
    <t>272BB</t>
  </si>
  <si>
    <t>Rs. 10,000/-</t>
  </si>
  <si>
    <t>Failure to furnish prescribed statement u/s. 200(3)</t>
  </si>
  <si>
    <t>Q1 (Apr-Jun)  = 15th July                   Q2 (Jul-Sep)   = 15th Oct                Q3 (Oct-Dec) = 15th Jan             Q4 (Jan-Mar) = 15th May</t>
  </si>
  <si>
    <t>272A(2)(K)</t>
  </si>
  <si>
    <t>Failure to furnish statements of perquisite or profit in lieu of Salary u/s. 192(2C)</t>
  </si>
  <si>
    <t>Q1 (Apr-Jun) = 15th July                   Q2 (Jul-Sept) = 15th Oct                Q3 (Oct-Dec) = 15th Jan             Q4 (Jan-Mar) = 15th May</t>
  </si>
  <si>
    <t>272(A)(i)</t>
  </si>
  <si>
    <t>Failure to mention PAN of the deductee in the TDS statement &amp; Certificates</t>
  </si>
  <si>
    <t>N.A.</t>
  </si>
  <si>
    <t>272B</t>
  </si>
  <si>
    <t>234E</t>
  </si>
  <si>
    <t>Late Fees</t>
  </si>
  <si>
    <t>Failure to download TDS certificates from TRACES within due date</t>
  </si>
  <si>
    <r>
      <t xml:space="preserve">within 15 days from due date of furnishing TDS statement for such quarter </t>
    </r>
    <r>
      <rPr>
        <b/>
        <i/>
        <sz val="14"/>
        <color rgb="FFFFFFFF"/>
        <rFont val="Calibri"/>
        <family val="2"/>
        <scheme val="minor"/>
      </rPr>
      <t>(help from Sr. No. 4 above)</t>
    </r>
  </si>
  <si>
    <t>THIS PAGE  IS UNDER CONSTRUCTION, WILL BE PUBLISHED SHORTLY</t>
  </si>
  <si>
    <t>272A</t>
  </si>
  <si>
    <t>** Prior to filing of TDS statement Interest &amp; Late Fees should be paid and its should be reflected in the TDS statement.</t>
  </si>
  <si>
    <t>Rs. 100/- per day during which the failure continues subject to max of total TDS amount.</t>
  </si>
  <si>
    <r>
      <t>Rs. 100/- per day during which the failure continues subject to max of TDS amount.</t>
    </r>
    <r>
      <rPr>
        <b/>
        <sz val="14"/>
        <color rgb="FFFF0000"/>
        <rFont val="Calibri"/>
        <family val="2"/>
        <scheme val="minor"/>
      </rPr>
      <t xml:space="preserve"> </t>
    </r>
    <r>
      <rPr>
        <b/>
        <i/>
        <sz val="14"/>
        <color rgb="FFFF0000"/>
        <rFont val="Calibri"/>
        <family val="2"/>
        <scheme val="minor"/>
      </rPr>
      <t>(See Sr. No. 7)</t>
    </r>
  </si>
  <si>
    <r>
      <t xml:space="preserve">Rs. 200/- per day during which the failure continues subject to max of total TDS amount. </t>
    </r>
    <r>
      <rPr>
        <b/>
        <i/>
        <sz val="14"/>
        <color rgb="FFFF0000"/>
        <rFont val="Calibri"/>
        <family val="2"/>
        <scheme val="minor"/>
      </rPr>
      <t>(currentlly no one is authorised under the Act to reduce or waive the said fees) * Penal provision u/s. 272A(2)(k) shall not apply)</t>
    </r>
  </si>
  <si>
    <r>
      <t>Rs. 100/- per day during which the failure continues subject to max of total TDS amount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i/>
        <sz val="14"/>
        <color rgb="FFFF0000"/>
        <rFont val="Calibri"/>
        <family val="2"/>
        <scheme val="minor"/>
      </rPr>
      <t>(Circular :04/2013 dt. 17.04.13)</t>
    </r>
  </si>
  <si>
    <r>
      <t xml:space="preserve">(i) </t>
    </r>
    <r>
      <rPr>
        <b/>
        <i/>
        <sz val="14"/>
        <color rgb="FFFFFFFF"/>
        <rFont val="Calibri"/>
        <family val="2"/>
        <scheme val="minor"/>
      </rPr>
      <t>Individual, HUF:</t>
    </r>
    <r>
      <rPr>
        <b/>
        <sz val="14"/>
        <color theme="1"/>
        <rFont val="Calibri"/>
        <family val="2"/>
        <scheme val="minor"/>
      </rPr>
      <t xml:space="preserve"> when tax audit is applicable u/s 43AB of I.Tax Act, 1961.                                  (ii) </t>
    </r>
    <r>
      <rPr>
        <b/>
        <i/>
        <sz val="14"/>
        <color rgb="FFFFFFFF"/>
        <rFont val="Calibri"/>
        <family val="2"/>
        <scheme val="minor"/>
      </rPr>
      <t>Other than Sr. No. (i) above:</t>
    </r>
    <r>
      <rPr>
        <b/>
        <i/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 xml:space="preserve">before deduction is made </t>
    </r>
  </si>
  <si>
    <t>Quantum of tax demand  / interest / penalty etc.</t>
  </si>
  <si>
    <t>Nature of default / failure</t>
  </si>
</sst>
</file>

<file path=xl/styles.xml><?xml version="1.0" encoding="utf-8"?>
<styleSheet xmlns="http://schemas.openxmlformats.org/spreadsheetml/2006/main">
  <numFmts count="1">
    <numFmt numFmtId="164" formatCode="_(* #,##0.00_);_(* \(#,##0.00\);_(* &quot;-&quot;??_);_(@_)"/>
  </numFmts>
  <fonts count="3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8"/>
      <color theme="0"/>
      <name val="Calibri"/>
      <family val="2"/>
      <scheme val="minor"/>
    </font>
    <font>
      <b/>
      <sz val="14"/>
      <color theme="1"/>
      <name val="Times New Roman"/>
      <family val="1"/>
    </font>
    <font>
      <b/>
      <sz val="20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0"/>
      <name val="Times New Roman"/>
      <family val="1"/>
    </font>
    <font>
      <b/>
      <sz val="16"/>
      <color theme="0"/>
      <name val="Times New Roman"/>
      <family val="1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Times New Roman"/>
      <family val="1"/>
    </font>
    <font>
      <b/>
      <i/>
      <sz val="11"/>
      <color rgb="FFFF0000"/>
      <name val="Times New Roman"/>
      <family val="1"/>
    </font>
    <font>
      <b/>
      <sz val="18"/>
      <color rgb="FFFF0000"/>
      <name val="Times New Roman"/>
      <family val="1"/>
    </font>
    <font>
      <b/>
      <sz val="16"/>
      <name val="Calibri"/>
      <family val="2"/>
      <scheme val="minor"/>
    </font>
    <font>
      <b/>
      <sz val="14"/>
      <color rgb="FFFF0000"/>
      <name val="Times New Roman"/>
      <family val="1"/>
    </font>
    <font>
      <b/>
      <i/>
      <sz val="13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8"/>
      <color rgb="FFFFFFFF"/>
      <name val="Calibri"/>
      <family val="2"/>
      <scheme val="minor"/>
    </font>
    <font>
      <b/>
      <i/>
      <sz val="14"/>
      <color rgb="FFFFFFFF"/>
      <name val="Calibri"/>
      <family val="2"/>
      <scheme val="minor"/>
    </font>
    <font>
      <b/>
      <sz val="28"/>
      <color rgb="FFFFFFFF"/>
      <name val="Times New Roman"/>
      <family val="1"/>
    </font>
    <font>
      <b/>
      <sz val="20"/>
      <color rgb="FFFFFFFF"/>
      <name val="Times New Roman"/>
      <family val="1"/>
    </font>
    <font>
      <b/>
      <sz val="16"/>
      <color rgb="FFFFFFFF"/>
      <name val="Times New Roman"/>
      <family val="1"/>
    </font>
    <font>
      <b/>
      <sz val="13.5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3.75"/>
      <color theme="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0000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-0.249977111117893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FF00"/>
      </bottom>
      <diagonal/>
    </border>
    <border>
      <left/>
      <right/>
      <top style="medium">
        <color rgb="FFFF0000"/>
      </top>
      <bottom style="medium">
        <color rgb="FFFFFF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FF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rgb="FFFF0000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78">
    <xf numFmtId="0" fontId="0" fillId="0" borderId="0" xfId="0"/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" fillId="3" borderId="13" xfId="0" applyFont="1" applyFill="1" applyBorder="1" applyAlignment="1" applyProtection="1">
      <alignment horizontal="center" vertical="center"/>
      <protection locked="0"/>
    </xf>
    <xf numFmtId="0" fontId="0" fillId="0" borderId="4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9" fontId="0" fillId="0" borderId="0" xfId="0" applyNumberFormat="1" applyAlignment="1" applyProtection="1">
      <alignment horizontal="center" vertical="center"/>
      <protection locked="0"/>
    </xf>
    <xf numFmtId="0" fontId="0" fillId="4" borderId="0" xfId="0" applyFill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NumberFormat="1" applyAlignment="1" applyProtection="1">
      <alignment horizontal="center"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0" fontId="0" fillId="2" borderId="0" xfId="0" applyFill="1" applyProtection="1">
      <protection hidden="1"/>
    </xf>
    <xf numFmtId="0" fontId="0" fillId="2" borderId="0" xfId="0" quotePrefix="1" applyFill="1" applyProtection="1">
      <protection hidden="1"/>
    </xf>
    <xf numFmtId="0" fontId="0" fillId="0" borderId="0" xfId="0" applyBorder="1" applyProtection="1">
      <protection locked="0"/>
    </xf>
    <xf numFmtId="0" fontId="0" fillId="0" borderId="15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3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2" fillId="12" borderId="13" xfId="0" applyFont="1" applyFill="1" applyBorder="1" applyAlignment="1" applyProtection="1">
      <alignment horizontal="center" vertical="center"/>
      <protection hidden="1"/>
    </xf>
    <xf numFmtId="0" fontId="5" fillId="12" borderId="14" xfId="0" applyFont="1" applyFill="1" applyBorder="1" applyAlignment="1" applyProtection="1">
      <alignment horizontal="center" vertical="center"/>
      <protection hidden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8" borderId="13" xfId="0" applyFont="1" applyFill="1" applyBorder="1" applyAlignment="1" applyProtection="1">
      <alignment horizontal="center" vertical="center"/>
      <protection hidden="1"/>
    </xf>
    <xf numFmtId="0" fontId="11" fillId="3" borderId="13" xfId="0" applyFont="1" applyFill="1" applyBorder="1" applyAlignment="1" applyProtection="1">
      <alignment horizontal="center" vertical="center"/>
      <protection locked="0"/>
    </xf>
    <xf numFmtId="10" fontId="4" fillId="10" borderId="13" xfId="0" applyNumberFormat="1" applyFont="1" applyFill="1" applyBorder="1" applyAlignment="1" applyProtection="1">
      <alignment horizontal="center" vertical="center"/>
      <protection hidden="1"/>
    </xf>
    <xf numFmtId="10" fontId="4" fillId="9" borderId="13" xfId="0" applyNumberFormat="1" applyFont="1" applyFill="1" applyBorder="1" applyAlignment="1" applyProtection="1">
      <alignment horizontal="center" vertical="center"/>
      <protection hidden="1"/>
    </xf>
    <xf numFmtId="0" fontId="5" fillId="13" borderId="13" xfId="0" applyFont="1" applyFill="1" applyBorder="1" applyAlignment="1" applyProtection="1">
      <alignment horizontal="center" vertical="center"/>
      <protection hidden="1"/>
    </xf>
    <xf numFmtId="14" fontId="14" fillId="3" borderId="13" xfId="0" applyNumberFormat="1" applyFont="1" applyFill="1" applyBorder="1" applyAlignment="1" applyProtection="1">
      <alignment horizontal="center" vertical="center"/>
      <protection locked="0"/>
    </xf>
    <xf numFmtId="14" fontId="14" fillId="11" borderId="13" xfId="0" applyNumberFormat="1" applyFont="1" applyFill="1" applyBorder="1" applyAlignment="1" applyProtection="1">
      <alignment horizontal="center" vertical="center"/>
      <protection hidden="1"/>
    </xf>
    <xf numFmtId="14" fontId="3" fillId="4" borderId="0" xfId="0" applyNumberFormat="1" applyFont="1" applyFill="1" applyAlignment="1" applyProtection="1">
      <protection locked="0"/>
    </xf>
    <xf numFmtId="0" fontId="3" fillId="4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3" fillId="4" borderId="0" xfId="0" applyNumberFormat="1" applyFont="1" applyFill="1" applyAlignment="1" applyProtection="1">
      <alignment horizontal="center"/>
      <protection locked="0"/>
    </xf>
    <xf numFmtId="14" fontId="15" fillId="4" borderId="0" xfId="0" applyNumberFormat="1" applyFont="1" applyFill="1" applyAlignment="1" applyProtection="1">
      <alignment horizontal="center"/>
      <protection locked="0"/>
    </xf>
    <xf numFmtId="0" fontId="15" fillId="4" borderId="0" xfId="0" applyFont="1" applyFill="1" applyAlignment="1" applyProtection="1">
      <alignment horizontal="center"/>
      <protection locked="0"/>
    </xf>
    <xf numFmtId="0" fontId="16" fillId="6" borderId="17" xfId="0" applyFont="1" applyFill="1" applyBorder="1" applyAlignment="1" applyProtection="1">
      <alignment vertical="center" wrapText="1"/>
      <protection hidden="1"/>
    </xf>
    <xf numFmtId="0" fontId="16" fillId="6" borderId="20" xfId="0" applyFont="1" applyFill="1" applyBorder="1" applyAlignment="1" applyProtection="1">
      <alignment horizontal="center" vertical="center" wrapText="1"/>
      <protection hidden="1"/>
    </xf>
    <xf numFmtId="0" fontId="14" fillId="3" borderId="13" xfId="0" applyFont="1" applyFill="1" applyBorder="1" applyAlignment="1" applyProtection="1">
      <alignment horizontal="center" vertical="center" wrapText="1"/>
      <protection locked="0"/>
    </xf>
    <xf numFmtId="14" fontId="14" fillId="3" borderId="13" xfId="0" applyNumberFormat="1" applyFont="1" applyFill="1" applyBorder="1" applyAlignment="1" applyProtection="1">
      <alignment horizontal="center" vertical="center" wrapText="1"/>
      <protection locked="0"/>
    </xf>
    <xf numFmtId="14" fontId="14" fillId="8" borderId="13" xfId="0" applyNumberFormat="1" applyFont="1" applyFill="1" applyBorder="1" applyAlignment="1" applyProtection="1">
      <alignment horizontal="center" vertical="center" wrapText="1"/>
      <protection hidden="1"/>
    </xf>
    <xf numFmtId="0" fontId="5" fillId="13" borderId="13" xfId="0" applyFont="1" applyFill="1" applyBorder="1" applyAlignment="1" applyProtection="1">
      <alignment horizontal="center" vertical="center" wrapText="1"/>
      <protection hidden="1"/>
    </xf>
    <xf numFmtId="10" fontId="14" fillId="5" borderId="13" xfId="0" applyNumberFormat="1" applyFont="1" applyFill="1" applyBorder="1" applyAlignment="1" applyProtection="1">
      <alignment horizontal="center" vertical="center" wrapText="1"/>
      <protection hidden="1"/>
    </xf>
    <xf numFmtId="0" fontId="16" fillId="6" borderId="21" xfId="0" applyFont="1" applyFill="1" applyBorder="1" applyAlignment="1" applyProtection="1">
      <alignment horizontal="center" vertical="center" wrapText="1"/>
      <protection hidden="1"/>
    </xf>
    <xf numFmtId="0" fontId="5" fillId="12" borderId="18" xfId="0" applyFont="1" applyFill="1" applyBorder="1" applyAlignment="1" applyProtection="1">
      <alignment horizontal="center" vertical="center" wrapText="1"/>
      <protection hidden="1"/>
    </xf>
    <xf numFmtId="14" fontId="14" fillId="18" borderId="18" xfId="0" applyNumberFormat="1" applyFont="1" applyFill="1" applyBorder="1" applyAlignment="1" applyProtection="1">
      <alignment horizontal="center" vertical="center" wrapText="1"/>
      <protection hidden="1"/>
    </xf>
    <xf numFmtId="14" fontId="14" fillId="3" borderId="18" xfId="0" applyNumberFormat="1" applyFont="1" applyFill="1" applyBorder="1" applyAlignment="1" applyProtection="1">
      <alignment horizontal="center" vertical="center" wrapText="1"/>
      <protection locked="0"/>
    </xf>
    <xf numFmtId="10" fontId="5" fillId="16" borderId="13" xfId="0" applyNumberFormat="1" applyFont="1" applyFill="1" applyBorder="1" applyAlignment="1" applyProtection="1">
      <alignment horizontal="center" vertical="center" wrapText="1"/>
      <protection hidden="1"/>
    </xf>
    <xf numFmtId="0" fontId="5" fillId="17" borderId="13" xfId="0" applyFont="1" applyFill="1" applyBorder="1" applyAlignment="1" applyProtection="1">
      <alignment horizontal="center" vertical="center" wrapText="1"/>
      <protection hidden="1"/>
    </xf>
    <xf numFmtId="0" fontId="5" fillId="15" borderId="13" xfId="0" applyFont="1" applyFill="1" applyBorder="1" applyAlignment="1" applyProtection="1">
      <alignment horizontal="center" vertical="center" wrapText="1"/>
      <protection hidden="1"/>
    </xf>
    <xf numFmtId="10" fontId="19" fillId="5" borderId="13" xfId="0" applyNumberFormat="1" applyFont="1" applyFill="1" applyBorder="1" applyAlignment="1" applyProtection="1">
      <alignment horizontal="center" vertical="center"/>
      <protection hidden="1"/>
    </xf>
    <xf numFmtId="0" fontId="6" fillId="6" borderId="17" xfId="0" applyFont="1" applyFill="1" applyBorder="1" applyAlignment="1" applyProtection="1">
      <alignment vertical="center"/>
      <protection hidden="1"/>
    </xf>
    <xf numFmtId="0" fontId="6" fillId="6" borderId="17" xfId="0" applyFont="1" applyFill="1" applyBorder="1" applyAlignment="1" applyProtection="1">
      <alignment vertical="center" wrapText="1"/>
      <protection hidden="1"/>
    </xf>
    <xf numFmtId="0" fontId="0" fillId="0" borderId="10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22" fillId="6" borderId="12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5" fillId="2" borderId="34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wrapText="1"/>
      <protection locked="0"/>
    </xf>
    <xf numFmtId="0" fontId="2" fillId="19" borderId="38" xfId="0" applyFont="1" applyFill="1" applyBorder="1" applyAlignment="1" applyProtection="1">
      <alignment horizontal="center" vertical="center" wrapText="1"/>
      <protection hidden="1"/>
    </xf>
    <xf numFmtId="0" fontId="2" fillId="8" borderId="39" xfId="0" applyFont="1" applyFill="1" applyBorder="1" applyAlignment="1" applyProtection="1">
      <alignment horizontal="center" vertical="center" wrapText="1"/>
      <protection hidden="1"/>
    </xf>
    <xf numFmtId="0" fontId="2" fillId="20" borderId="11" xfId="0" applyFont="1" applyFill="1" applyBorder="1" applyAlignment="1" applyProtection="1">
      <alignment vertical="center" wrapText="1"/>
      <protection hidden="1"/>
    </xf>
    <xf numFmtId="0" fontId="2" fillId="19" borderId="42" xfId="0" applyFont="1" applyFill="1" applyBorder="1" applyAlignment="1" applyProtection="1">
      <alignment horizontal="center" vertical="center" wrapText="1"/>
      <protection hidden="1"/>
    </xf>
    <xf numFmtId="0" fontId="2" fillId="8" borderId="13" xfId="0" quotePrefix="1" applyFont="1" applyFill="1" applyBorder="1" applyAlignment="1" applyProtection="1">
      <alignment vertical="center" wrapText="1"/>
      <protection hidden="1"/>
    </xf>
    <xf numFmtId="0" fontId="2" fillId="8" borderId="17" xfId="0" applyFont="1" applyFill="1" applyBorder="1" applyAlignment="1" applyProtection="1">
      <alignment horizontal="center" vertical="center" wrapText="1"/>
      <protection hidden="1"/>
    </xf>
    <xf numFmtId="0" fontId="2" fillId="20" borderId="13" xfId="0" applyFont="1" applyFill="1" applyBorder="1" applyAlignment="1" applyProtection="1">
      <alignment vertical="center" wrapText="1"/>
      <protection hidden="1"/>
    </xf>
    <xf numFmtId="0" fontId="2" fillId="19" borderId="17" xfId="0" applyFont="1" applyFill="1" applyBorder="1" applyAlignment="1" applyProtection="1">
      <alignment horizontal="center" vertical="center" wrapText="1"/>
      <protection hidden="1"/>
    </xf>
    <xf numFmtId="0" fontId="2" fillId="5" borderId="44" xfId="0" applyFont="1" applyFill="1" applyBorder="1" applyAlignment="1" applyProtection="1">
      <alignment horizontal="center" vertical="center" wrapText="1"/>
      <protection hidden="1"/>
    </xf>
    <xf numFmtId="0" fontId="2" fillId="6" borderId="12" xfId="0" applyFont="1" applyFill="1" applyBorder="1" applyAlignment="1" applyProtection="1">
      <alignment horizontal="center" vertical="center"/>
      <protection hidden="1"/>
    </xf>
    <xf numFmtId="0" fontId="2" fillId="6" borderId="17" xfId="0" applyFont="1" applyFill="1" applyBorder="1" applyAlignment="1" applyProtection="1">
      <alignment vertical="center" wrapText="1"/>
      <protection hidden="1"/>
    </xf>
    <xf numFmtId="0" fontId="2" fillId="5" borderId="17" xfId="0" applyFont="1" applyFill="1" applyBorder="1" applyAlignment="1" applyProtection="1">
      <alignment horizontal="left" vertical="center" wrapText="1"/>
      <protection hidden="1"/>
    </xf>
    <xf numFmtId="0" fontId="2" fillId="5" borderId="17" xfId="0" applyFont="1" applyFill="1" applyBorder="1" applyAlignment="1" applyProtection="1">
      <alignment horizontal="center" vertical="center" wrapText="1"/>
      <protection hidden="1"/>
    </xf>
    <xf numFmtId="0" fontId="2" fillId="20" borderId="13" xfId="0" applyFont="1" applyFill="1" applyBorder="1" applyAlignment="1" applyProtection="1">
      <alignment vertical="center"/>
      <protection hidden="1"/>
    </xf>
    <xf numFmtId="0" fontId="2" fillId="6" borderId="47" xfId="0" applyFont="1" applyFill="1" applyBorder="1" applyAlignment="1" applyProtection="1">
      <alignment horizontal="center" vertical="center"/>
      <protection hidden="1"/>
    </xf>
    <xf numFmtId="0" fontId="2" fillId="6" borderId="48" xfId="0" applyFont="1" applyFill="1" applyBorder="1" applyAlignment="1" applyProtection="1">
      <alignment horizontal="left" vertical="center" wrapText="1"/>
      <protection hidden="1"/>
    </xf>
    <xf numFmtId="0" fontId="2" fillId="5" borderId="48" xfId="0" applyFont="1" applyFill="1" applyBorder="1" applyAlignment="1" applyProtection="1">
      <alignment horizontal="center" vertical="center" wrapText="1"/>
      <protection hidden="1"/>
    </xf>
    <xf numFmtId="0" fontId="2" fillId="19" borderId="48" xfId="0" applyFont="1" applyFill="1" applyBorder="1" applyAlignment="1" applyProtection="1">
      <alignment horizontal="center" vertical="center" wrapText="1"/>
      <protection hidden="1"/>
    </xf>
    <xf numFmtId="0" fontId="2" fillId="8" borderId="48" xfId="0" applyFont="1" applyFill="1" applyBorder="1" applyAlignment="1" applyProtection="1">
      <alignment horizontal="center" vertical="center" wrapText="1"/>
      <protection hidden="1"/>
    </xf>
    <xf numFmtId="0" fontId="2" fillId="20" borderId="14" xfId="0" applyFont="1" applyFill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29" fillId="0" borderId="0" xfId="0" applyFont="1" applyProtection="1">
      <protection locked="0"/>
    </xf>
    <xf numFmtId="0" fontId="31" fillId="0" borderId="0" xfId="0" applyFont="1" applyProtection="1">
      <protection locked="0"/>
    </xf>
    <xf numFmtId="0" fontId="23" fillId="0" borderId="0" xfId="0" applyFont="1" applyFill="1" applyBorder="1" applyAlignment="1" applyProtection="1">
      <alignment vertical="center" wrapText="1"/>
      <protection locked="0"/>
    </xf>
    <xf numFmtId="0" fontId="0" fillId="0" borderId="0" xfId="0" applyFill="1" applyBorder="1" applyProtection="1">
      <protection locked="0"/>
    </xf>
    <xf numFmtId="0" fontId="2" fillId="21" borderId="17" xfId="0" applyFont="1" applyFill="1" applyBorder="1" applyAlignment="1" applyProtection="1">
      <alignment horizontal="center" vertical="center" wrapText="1"/>
      <protection hidden="1"/>
    </xf>
    <xf numFmtId="0" fontId="2" fillId="14" borderId="9" xfId="0" applyFont="1" applyFill="1" applyBorder="1" applyAlignment="1" applyProtection="1">
      <alignment horizontal="center" vertical="center"/>
      <protection hidden="1"/>
    </xf>
    <xf numFmtId="0" fontId="2" fillId="14" borderId="0" xfId="0" applyFont="1" applyFill="1" applyBorder="1" applyProtection="1">
      <protection hidden="1"/>
    </xf>
    <xf numFmtId="0" fontId="2" fillId="14" borderId="0" xfId="0" applyFont="1" applyFill="1" applyBorder="1" applyAlignment="1" applyProtection="1">
      <alignment horizontal="center"/>
      <protection hidden="1"/>
    </xf>
    <xf numFmtId="0" fontId="2" fillId="14" borderId="10" xfId="0" applyFont="1" applyFill="1" applyBorder="1" applyProtection="1">
      <protection hidden="1"/>
    </xf>
    <xf numFmtId="0" fontId="4" fillId="14" borderId="0" xfId="0" applyFont="1" applyFill="1" applyProtection="1">
      <protection locked="0"/>
    </xf>
    <xf numFmtId="0" fontId="2" fillId="14" borderId="0" xfId="0" applyFont="1" applyFill="1" applyBorder="1" applyAlignment="1" applyProtection="1">
      <alignment vertical="center" wrapText="1"/>
      <protection hidden="1"/>
    </xf>
    <xf numFmtId="0" fontId="2" fillId="14" borderId="0" xfId="0" applyFont="1" applyFill="1" applyBorder="1" applyAlignment="1" applyProtection="1">
      <alignment horizontal="center" vertical="center" wrapText="1"/>
      <protection hidden="1"/>
    </xf>
    <xf numFmtId="0" fontId="2" fillId="14" borderId="10" xfId="0" applyFont="1" applyFill="1" applyBorder="1" applyAlignment="1" applyProtection="1">
      <alignment vertical="center" wrapText="1"/>
      <protection hidden="1"/>
    </xf>
    <xf numFmtId="0" fontId="5" fillId="2" borderId="49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locked="0"/>
    </xf>
    <xf numFmtId="0" fontId="13" fillId="14" borderId="25" xfId="0" applyFont="1" applyFill="1" applyBorder="1" applyAlignment="1" applyProtection="1">
      <alignment horizontal="center" vertical="center"/>
      <protection hidden="1"/>
    </xf>
    <xf numFmtId="0" fontId="13" fillId="14" borderId="0" xfId="0" applyFont="1" applyFill="1" applyBorder="1" applyAlignment="1" applyProtection="1">
      <alignment horizontal="center" vertical="center"/>
      <protection hidden="1"/>
    </xf>
    <xf numFmtId="0" fontId="13" fillId="14" borderId="26" xfId="0" applyFont="1" applyFill="1" applyBorder="1" applyAlignment="1" applyProtection="1">
      <alignment horizontal="center" vertical="center"/>
      <protection hidden="1"/>
    </xf>
    <xf numFmtId="0" fontId="13" fillId="14" borderId="27" xfId="0" applyFont="1" applyFill="1" applyBorder="1" applyAlignment="1" applyProtection="1">
      <alignment horizontal="center" vertical="center"/>
      <protection hidden="1"/>
    </xf>
    <xf numFmtId="0" fontId="13" fillId="14" borderId="28" xfId="0" applyFont="1" applyFill="1" applyBorder="1" applyAlignment="1" applyProtection="1">
      <alignment horizontal="center" vertical="center"/>
      <protection hidden="1"/>
    </xf>
    <xf numFmtId="0" fontId="13" fillId="14" borderId="29" xfId="0" applyFont="1" applyFill="1" applyBorder="1" applyAlignment="1" applyProtection="1">
      <alignment horizontal="center" vertical="center"/>
      <protection hidden="1"/>
    </xf>
    <xf numFmtId="0" fontId="10" fillId="14" borderId="7" xfId="0" applyFont="1" applyFill="1" applyBorder="1" applyAlignment="1" applyProtection="1">
      <alignment horizontal="center"/>
      <protection hidden="1"/>
    </xf>
    <xf numFmtId="0" fontId="10" fillId="14" borderId="19" xfId="0" applyFont="1" applyFill="1" applyBorder="1" applyAlignment="1" applyProtection="1">
      <alignment horizontal="center"/>
      <protection hidden="1"/>
    </xf>
    <xf numFmtId="0" fontId="10" fillId="14" borderId="8" xfId="0" applyFont="1" applyFill="1" applyBorder="1" applyAlignment="1" applyProtection="1">
      <alignment horizontal="center"/>
      <protection hidden="1"/>
    </xf>
    <xf numFmtId="0" fontId="8" fillId="7" borderId="9" xfId="0" applyFont="1" applyFill="1" applyBorder="1" applyAlignment="1" applyProtection="1">
      <alignment horizontal="center"/>
      <protection hidden="1"/>
    </xf>
    <xf numFmtId="0" fontId="8" fillId="7" borderId="0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0" fontId="21" fillId="3" borderId="9" xfId="0" applyFont="1" applyFill="1" applyBorder="1" applyAlignment="1" applyProtection="1">
      <alignment horizontal="center" vertical="center"/>
    </xf>
    <xf numFmtId="0" fontId="21" fillId="3" borderId="0" xfId="0" applyFont="1" applyFill="1" applyBorder="1" applyAlignment="1" applyProtection="1">
      <alignment horizontal="center" vertical="center"/>
    </xf>
    <xf numFmtId="0" fontId="21" fillId="3" borderId="10" xfId="0" applyFont="1" applyFill="1" applyBorder="1" applyAlignment="1" applyProtection="1">
      <alignment horizontal="center" vertical="center"/>
    </xf>
    <xf numFmtId="0" fontId="12" fillId="14" borderId="22" xfId="0" applyFont="1" applyFill="1" applyBorder="1" applyAlignment="1" applyProtection="1">
      <alignment horizontal="center" vertical="center"/>
      <protection hidden="1"/>
    </xf>
    <xf numFmtId="0" fontId="12" fillId="14" borderId="23" xfId="0" applyFont="1" applyFill="1" applyBorder="1" applyAlignment="1" applyProtection="1">
      <alignment horizontal="center" vertical="center"/>
      <protection hidden="1"/>
    </xf>
    <xf numFmtId="0" fontId="12" fillId="14" borderId="24" xfId="0" applyFont="1" applyFill="1" applyBorder="1" applyAlignment="1" applyProtection="1">
      <alignment horizontal="center" vertical="center"/>
      <protection hidden="1"/>
    </xf>
    <xf numFmtId="0" fontId="12" fillId="14" borderId="25" xfId="0" applyFont="1" applyFill="1" applyBorder="1" applyAlignment="1" applyProtection="1">
      <alignment horizontal="center" vertical="center"/>
      <protection hidden="1"/>
    </xf>
    <xf numFmtId="0" fontId="12" fillId="14" borderId="0" xfId="0" applyFont="1" applyFill="1" applyBorder="1" applyAlignment="1" applyProtection="1">
      <alignment horizontal="center" vertical="center"/>
      <protection hidden="1"/>
    </xf>
    <xf numFmtId="0" fontId="12" fillId="14" borderId="26" xfId="0" applyFont="1" applyFill="1" applyBorder="1" applyAlignment="1" applyProtection="1">
      <alignment horizontal="center" vertical="center"/>
      <protection hidden="1"/>
    </xf>
    <xf numFmtId="0" fontId="13" fillId="14" borderId="27" xfId="0" applyFont="1" applyFill="1" applyBorder="1" applyAlignment="1" applyProtection="1">
      <alignment horizontal="center" vertical="center" wrapText="1"/>
      <protection hidden="1"/>
    </xf>
    <xf numFmtId="0" fontId="13" fillId="14" borderId="28" xfId="0" applyFont="1" applyFill="1" applyBorder="1" applyAlignment="1" applyProtection="1">
      <alignment horizontal="center" vertical="center" wrapText="1"/>
      <protection hidden="1"/>
    </xf>
    <xf numFmtId="0" fontId="13" fillId="14" borderId="29" xfId="0" applyFont="1" applyFill="1" applyBorder="1" applyAlignment="1" applyProtection="1">
      <alignment horizontal="center" vertical="center" wrapText="1"/>
      <protection hidden="1"/>
    </xf>
    <xf numFmtId="0" fontId="10" fillId="14" borderId="30" xfId="0" applyFont="1" applyFill="1" applyBorder="1" applyAlignment="1" applyProtection="1">
      <alignment horizontal="center"/>
      <protection hidden="1"/>
    </xf>
    <xf numFmtId="0" fontId="10" fillId="14" borderId="31" xfId="0" applyFont="1" applyFill="1" applyBorder="1" applyAlignment="1" applyProtection="1">
      <alignment horizontal="center"/>
      <protection hidden="1"/>
    </xf>
    <xf numFmtId="0" fontId="10" fillId="14" borderId="32" xfId="0" applyFont="1" applyFill="1" applyBorder="1" applyAlignment="1" applyProtection="1">
      <alignment horizontal="center"/>
      <protection hidden="1"/>
    </xf>
    <xf numFmtId="0" fontId="17" fillId="3" borderId="9" xfId="0" applyFont="1" applyFill="1" applyBorder="1" applyAlignment="1" applyProtection="1">
      <alignment horizontal="center" vertical="center"/>
      <protection hidden="1"/>
    </xf>
    <xf numFmtId="0" fontId="17" fillId="3" borderId="0" xfId="0" applyFont="1" applyFill="1" applyBorder="1" applyAlignment="1" applyProtection="1">
      <alignment horizontal="center" vertical="center"/>
      <protection hidden="1"/>
    </xf>
    <xf numFmtId="0" fontId="17" fillId="3" borderId="10" xfId="0" applyFont="1" applyFill="1" applyBorder="1" applyAlignment="1" applyProtection="1">
      <alignment horizontal="center" vertical="center"/>
      <protection hidden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9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 wrapText="1"/>
    </xf>
    <xf numFmtId="0" fontId="23" fillId="3" borderId="33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 wrapText="1"/>
    </xf>
    <xf numFmtId="0" fontId="23" fillId="3" borderId="35" xfId="0" applyFont="1" applyFill="1" applyBorder="1" applyAlignment="1">
      <alignment horizontal="center" vertical="center" wrapText="1"/>
    </xf>
    <xf numFmtId="0" fontId="24" fillId="14" borderId="55" xfId="0" applyFont="1" applyFill="1" applyBorder="1" applyAlignment="1" applyProtection="1">
      <alignment horizontal="center" vertical="center"/>
      <protection hidden="1"/>
    </xf>
    <xf numFmtId="0" fontId="24" fillId="14" borderId="56" xfId="0" applyFont="1" applyFill="1" applyBorder="1" applyAlignment="1" applyProtection="1">
      <alignment horizontal="center" vertical="center"/>
      <protection hidden="1"/>
    </xf>
    <xf numFmtId="0" fontId="24" fillId="14" borderId="57" xfId="0" applyFont="1" applyFill="1" applyBorder="1" applyAlignment="1" applyProtection="1">
      <alignment horizontal="center" vertical="center"/>
      <protection hidden="1"/>
    </xf>
    <xf numFmtId="0" fontId="2" fillId="6" borderId="36" xfId="0" applyFont="1" applyFill="1" applyBorder="1" applyAlignment="1" applyProtection="1">
      <alignment horizontal="center" vertical="center"/>
      <protection hidden="1"/>
    </xf>
    <xf numFmtId="0" fontId="2" fillId="6" borderId="40" xfId="0" applyFont="1" applyFill="1" applyBorder="1" applyAlignment="1" applyProtection="1">
      <alignment horizontal="center" vertical="center"/>
      <protection hidden="1"/>
    </xf>
    <xf numFmtId="0" fontId="2" fillId="6" borderId="43" xfId="0" applyFont="1" applyFill="1" applyBorder="1" applyAlignment="1" applyProtection="1">
      <alignment horizontal="center" vertical="center"/>
      <protection hidden="1"/>
    </xf>
    <xf numFmtId="0" fontId="2" fillId="6" borderId="37" xfId="0" applyFont="1" applyFill="1" applyBorder="1" applyAlignment="1" applyProtection="1">
      <alignment horizontal="center" vertical="center" wrapText="1"/>
      <protection hidden="1"/>
    </xf>
    <xf numFmtId="0" fontId="2" fillId="6" borderId="41" xfId="0" applyFont="1" applyFill="1" applyBorder="1" applyAlignment="1" applyProtection="1">
      <alignment horizontal="center" vertical="center" wrapText="1"/>
      <protection hidden="1"/>
    </xf>
    <xf numFmtId="0" fontId="2" fillId="6" borderId="44" xfId="0" applyFont="1" applyFill="1" applyBorder="1" applyAlignment="1" applyProtection="1">
      <alignment horizontal="center" vertical="center" wrapText="1"/>
      <protection hidden="1"/>
    </xf>
    <xf numFmtId="0" fontId="2" fillId="5" borderId="37" xfId="0" applyFont="1" applyFill="1" applyBorder="1" applyAlignment="1" applyProtection="1">
      <alignment horizontal="center" vertical="center" wrapText="1"/>
      <protection hidden="1"/>
    </xf>
    <xf numFmtId="0" fontId="2" fillId="5" borderId="41" xfId="0" applyFont="1" applyFill="1" applyBorder="1" applyAlignment="1" applyProtection="1">
      <alignment horizontal="center" vertical="center" wrapText="1"/>
      <protection hidden="1"/>
    </xf>
    <xf numFmtId="0" fontId="2" fillId="5" borderId="44" xfId="0" applyFont="1" applyFill="1" applyBorder="1" applyAlignment="1" applyProtection="1">
      <alignment horizontal="center" vertical="center" wrapText="1"/>
      <protection hidden="1"/>
    </xf>
    <xf numFmtId="0" fontId="2" fillId="6" borderId="45" xfId="0" applyFont="1" applyFill="1" applyBorder="1" applyAlignment="1" applyProtection="1">
      <alignment horizontal="center" vertical="center"/>
      <protection hidden="1"/>
    </xf>
    <xf numFmtId="0" fontId="2" fillId="6" borderId="46" xfId="0" applyFont="1" applyFill="1" applyBorder="1" applyAlignment="1" applyProtection="1">
      <alignment horizontal="center" vertical="center" wrapText="1"/>
      <protection hidden="1"/>
    </xf>
    <xf numFmtId="0" fontId="2" fillId="5" borderId="46" xfId="0" applyFont="1" applyFill="1" applyBorder="1" applyAlignment="1" applyProtection="1">
      <alignment horizontal="center" vertical="center" wrapText="1"/>
      <protection hidden="1"/>
    </xf>
    <xf numFmtId="0" fontId="26" fillId="14" borderId="50" xfId="0" applyFont="1" applyFill="1" applyBorder="1" applyAlignment="1" applyProtection="1">
      <alignment horizontal="center" vertical="center"/>
      <protection hidden="1"/>
    </xf>
    <xf numFmtId="0" fontId="26" fillId="14" borderId="0" xfId="0" applyFont="1" applyFill="1" applyBorder="1" applyAlignment="1" applyProtection="1">
      <alignment horizontal="center" vertical="center"/>
      <protection hidden="1"/>
    </xf>
    <xf numFmtId="0" fontId="26" fillId="14" borderId="51" xfId="0" applyFont="1" applyFill="1" applyBorder="1" applyAlignment="1" applyProtection="1">
      <alignment horizontal="center" vertical="center"/>
      <protection hidden="1"/>
    </xf>
    <xf numFmtId="0" fontId="27" fillId="14" borderId="50" xfId="0" applyFont="1" applyFill="1" applyBorder="1" applyAlignment="1" applyProtection="1">
      <alignment horizontal="center" vertical="center"/>
      <protection hidden="1"/>
    </xf>
    <xf numFmtId="0" fontId="27" fillId="14" borderId="0" xfId="0" applyFont="1" applyFill="1" applyBorder="1" applyAlignment="1" applyProtection="1">
      <alignment horizontal="center" vertical="center"/>
      <protection hidden="1"/>
    </xf>
    <xf numFmtId="0" fontId="27" fillId="14" borderId="51" xfId="0" applyFont="1" applyFill="1" applyBorder="1" applyAlignment="1" applyProtection="1">
      <alignment horizontal="center" vertical="center"/>
      <protection hidden="1"/>
    </xf>
    <xf numFmtId="0" fontId="28" fillId="14" borderId="50" xfId="0" applyFont="1" applyFill="1" applyBorder="1" applyAlignment="1" applyProtection="1">
      <alignment horizontal="center" vertical="center"/>
      <protection hidden="1"/>
    </xf>
    <xf numFmtId="0" fontId="28" fillId="14" borderId="0" xfId="0" applyFont="1" applyFill="1" applyBorder="1" applyAlignment="1" applyProtection="1">
      <alignment horizontal="center" vertical="center"/>
      <protection hidden="1"/>
    </xf>
    <xf numFmtId="0" fontId="28" fillId="14" borderId="51" xfId="0" applyFont="1" applyFill="1" applyBorder="1" applyAlignment="1" applyProtection="1">
      <alignment horizontal="center" vertical="center"/>
      <protection hidden="1"/>
    </xf>
    <xf numFmtId="0" fontId="28" fillId="14" borderId="52" xfId="0" applyFont="1" applyFill="1" applyBorder="1" applyAlignment="1" applyProtection="1">
      <alignment horizontal="center" vertical="center"/>
      <protection hidden="1"/>
    </xf>
    <xf numFmtId="0" fontId="28" fillId="14" borderId="53" xfId="0" applyFont="1" applyFill="1" applyBorder="1" applyAlignment="1" applyProtection="1">
      <alignment horizontal="center" vertical="center"/>
      <protection hidden="1"/>
    </xf>
    <xf numFmtId="0" fontId="28" fillId="14" borderId="54" xfId="0" applyFont="1" applyFill="1" applyBorder="1" applyAlignment="1" applyProtection="1">
      <alignment horizontal="center" vertical="center"/>
      <protection hidden="1"/>
    </xf>
    <xf numFmtId="0" fontId="34" fillId="22" borderId="58" xfId="0" applyFont="1" applyFill="1" applyBorder="1" applyAlignment="1" applyProtection="1">
      <alignment horizontal="center" vertical="center" wrapText="1"/>
      <protection locked="0"/>
    </xf>
    <xf numFmtId="0" fontId="34" fillId="22" borderId="59" xfId="0" applyFont="1" applyFill="1" applyBorder="1" applyAlignment="1" applyProtection="1">
      <alignment horizontal="center" vertical="center" wrapText="1"/>
      <protection locked="0"/>
    </xf>
    <xf numFmtId="0" fontId="34" fillId="22" borderId="60" xfId="0" applyFont="1" applyFill="1" applyBorder="1" applyAlignment="1" applyProtection="1">
      <alignment horizontal="center" vertical="center" wrapText="1"/>
      <protection locked="0"/>
    </xf>
    <xf numFmtId="0" fontId="23" fillId="3" borderId="7" xfId="0" applyFont="1" applyFill="1" applyBorder="1" applyAlignment="1" applyProtection="1">
      <alignment horizontal="center" vertical="center" wrapText="1"/>
      <protection locked="0"/>
    </xf>
    <xf numFmtId="0" fontId="23" fillId="3" borderId="19" xfId="0" applyFont="1" applyFill="1" applyBorder="1" applyAlignment="1" applyProtection="1">
      <alignment horizontal="center" vertical="center" wrapText="1"/>
      <protection locked="0"/>
    </xf>
    <xf numFmtId="0" fontId="23" fillId="3" borderId="8" xfId="0" applyFont="1" applyFill="1" applyBorder="1" applyAlignment="1" applyProtection="1">
      <alignment horizontal="center" vertical="center" wrapTex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3" fillId="3" borderId="0" xfId="0" applyFont="1" applyFill="1" applyBorder="1" applyAlignment="1" applyProtection="1">
      <alignment horizontal="center" vertical="center" wrapText="1"/>
      <protection locked="0"/>
    </xf>
    <xf numFmtId="0" fontId="23" fillId="3" borderId="10" xfId="0" applyFont="1" applyFill="1" applyBorder="1" applyAlignment="1" applyProtection="1">
      <alignment horizontal="center" vertical="center" wrapText="1"/>
      <protection locked="0"/>
    </xf>
    <xf numFmtId="0" fontId="23" fillId="3" borderId="33" xfId="0" applyFont="1" applyFill="1" applyBorder="1" applyAlignment="1" applyProtection="1">
      <alignment horizontal="center" vertical="center" wrapText="1"/>
      <protection locked="0"/>
    </xf>
    <xf numFmtId="0" fontId="23" fillId="3" borderId="34" xfId="0" applyFont="1" applyFill="1" applyBorder="1" applyAlignment="1" applyProtection="1">
      <alignment horizontal="center" vertical="center" wrapText="1"/>
      <protection locked="0"/>
    </xf>
    <xf numFmtId="0" fontId="23" fillId="3" borderId="35" xfId="0" applyFont="1" applyFill="1" applyBorder="1" applyAlignment="1" applyProtection="1">
      <alignment horizontal="center" vertical="center" wrapText="1"/>
      <protection locked="0"/>
    </xf>
  </cellXfs>
  <cellStyles count="3">
    <cellStyle name="Comma 2" xfId="2"/>
    <cellStyle name="Normal" xfId="0" builtinId="0"/>
    <cellStyle name="Normal 2" xfId="1"/>
  </cellStyles>
  <dxfs count="2">
    <dxf>
      <font>
        <color rgb="FFFF6699"/>
      </font>
    </dxf>
    <dxf>
      <font>
        <color theme="4" tint="0.59996337778862885"/>
      </font>
    </dxf>
  </dxfs>
  <tableStyles count="0" defaultTableStyle="TableStyleMedium9" defaultPivotStyle="PivotStyleLight16"/>
  <colors>
    <mruColors>
      <color rgb="FFCC99FF"/>
      <color rgb="FFFF9966"/>
      <color rgb="FF66FFCC"/>
      <color rgb="FF99FFCC"/>
      <color rgb="FFCCFFCC"/>
      <color rgb="FF0000CC"/>
      <color rgb="FF66FF66"/>
      <color rgb="FFFFFFCC"/>
      <color rgb="FFFF6699"/>
      <color rgb="FF99CC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DS%20interest%20Calculator-off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TDS Interest Calculator"/>
      <sheetName val="Late Deduction TDS"/>
      <sheetName val="Short Deduction TDS"/>
      <sheetName val="Default-Failure"/>
    </sheetNames>
    <sheetDataSet>
      <sheetData sheetId="0" refreshError="1"/>
      <sheetData sheetId="1">
        <row r="18">
          <cell r="A18" t="str">
            <v>DULAL CHATTERJEE &amp; TUMPA CHATTERJEE</v>
          </cell>
        </row>
        <row r="19">
          <cell r="A19" t="str">
            <v>P-13, Ruby Park, Kasba, Kolkata - 700 078</v>
          </cell>
        </row>
        <row r="20">
          <cell r="A20" t="str">
            <v>(Tel.) 033-2442 0628 ** (M) 98311 44635 / 98369 80201 / 98303 82084</v>
          </cell>
        </row>
        <row r="21">
          <cell r="A21" t="str">
            <v>e-mail : dulal.taxconsultant@gmail.com * info.taxcon@gmail.com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5:M23"/>
  <sheetViews>
    <sheetView workbookViewId="0">
      <selection activeCell="P4" sqref="P4"/>
    </sheetView>
  </sheetViews>
  <sheetFormatPr defaultRowHeight="15"/>
  <cols>
    <col min="1" max="2" width="9.140625" style="3"/>
    <col min="3" max="5" width="0" style="3" hidden="1" customWidth="1"/>
    <col min="6" max="6" width="10.42578125" style="3" hidden="1" customWidth="1"/>
    <col min="7" max="13" width="0" style="3" hidden="1" customWidth="1"/>
    <col min="14" max="16384" width="9.140625" style="3"/>
  </cols>
  <sheetData>
    <row r="5" spans="3:13">
      <c r="C5" s="14"/>
      <c r="D5" s="14"/>
      <c r="E5" s="14" t="s">
        <v>0</v>
      </c>
      <c r="F5" s="15">
        <v>41365</v>
      </c>
      <c r="G5" s="14"/>
      <c r="H5" s="14"/>
      <c r="I5" s="14"/>
      <c r="J5" s="14"/>
      <c r="K5" s="14"/>
      <c r="L5" s="14"/>
      <c r="M5" s="14"/>
    </row>
    <row r="6" spans="3:13">
      <c r="C6" s="14"/>
      <c r="D6" s="14"/>
      <c r="E6" s="14" t="s">
        <v>1</v>
      </c>
      <c r="F6" s="15">
        <v>41671</v>
      </c>
      <c r="G6" s="14"/>
      <c r="H6" s="14"/>
      <c r="I6" s="14"/>
      <c r="J6" s="14"/>
      <c r="K6" s="14"/>
      <c r="L6" s="14"/>
      <c r="M6" s="14"/>
    </row>
    <row r="7" spans="3:13">
      <c r="C7" s="14"/>
      <c r="D7" s="14"/>
      <c r="E7" s="16" t="s">
        <v>2</v>
      </c>
      <c r="F7" s="16">
        <f>(YEAR(F6)-YEAR(F5))*12+MONTH(F6)-MONTH(F5)+1</f>
        <v>11</v>
      </c>
      <c r="G7" s="16" t="s">
        <v>3</v>
      </c>
      <c r="H7" s="14"/>
      <c r="I7" s="14"/>
      <c r="J7" s="14"/>
      <c r="K7" s="14"/>
      <c r="L7" s="14"/>
      <c r="M7" s="14"/>
    </row>
    <row r="8" spans="3:13"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3:13"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3:13">
      <c r="C10" s="14"/>
      <c r="D10" s="14"/>
      <c r="E10" s="16" t="s">
        <v>4</v>
      </c>
      <c r="F10" s="16"/>
      <c r="G10" s="16"/>
      <c r="H10" s="16"/>
      <c r="I10" s="16"/>
      <c r="J10" s="16"/>
      <c r="K10" s="14"/>
      <c r="L10" s="14"/>
      <c r="M10" s="14"/>
    </row>
    <row r="11" spans="3:13">
      <c r="C11" s="14" t="s">
        <v>86</v>
      </c>
      <c r="D11" s="14"/>
      <c r="E11" s="16" t="s">
        <v>5</v>
      </c>
      <c r="F11" s="16"/>
      <c r="G11" s="16"/>
      <c r="H11" s="16"/>
      <c r="I11" s="16"/>
      <c r="J11" s="16"/>
      <c r="K11" s="14"/>
      <c r="L11" s="14"/>
      <c r="M11" s="14"/>
    </row>
    <row r="12" spans="3:13">
      <c r="C12" s="14"/>
      <c r="D12" s="14"/>
      <c r="E12" s="17" t="s">
        <v>6</v>
      </c>
      <c r="F12" s="16"/>
      <c r="G12" s="16"/>
      <c r="H12" s="16"/>
      <c r="I12" s="16"/>
      <c r="J12" s="16"/>
      <c r="K12" s="14"/>
      <c r="L12" s="14"/>
      <c r="M12" s="14"/>
    </row>
    <row r="13" spans="3:13">
      <c r="C13" s="14"/>
      <c r="D13" s="14"/>
      <c r="E13" s="14" t="s">
        <v>7</v>
      </c>
      <c r="F13" s="14"/>
      <c r="G13" s="14"/>
      <c r="H13" s="14"/>
      <c r="I13" s="14"/>
      <c r="J13" s="14"/>
      <c r="K13" s="14"/>
      <c r="L13" s="14"/>
      <c r="M13" s="14"/>
    </row>
    <row r="14" spans="3:13"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3:13"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3:13">
      <c r="C16" s="14"/>
      <c r="D16" s="14"/>
      <c r="E16" s="17" t="s">
        <v>84</v>
      </c>
      <c r="F16" s="16"/>
      <c r="G16" s="16"/>
      <c r="H16" s="16"/>
      <c r="I16" s="16"/>
      <c r="J16" s="14"/>
      <c r="K16" s="14"/>
      <c r="L16" s="14"/>
      <c r="M16" s="14"/>
    </row>
    <row r="17" spans="3:13">
      <c r="C17" s="14"/>
      <c r="D17" s="14"/>
      <c r="E17" s="14" t="s">
        <v>85</v>
      </c>
      <c r="F17" s="14"/>
      <c r="G17" s="14"/>
      <c r="H17" s="14"/>
      <c r="I17" s="14"/>
      <c r="J17" s="14"/>
      <c r="K17" s="14"/>
      <c r="L17" s="14"/>
      <c r="M17" s="14"/>
    </row>
    <row r="18" spans="3:13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</row>
    <row r="19" spans="3:13">
      <c r="C19" s="14"/>
      <c r="D19" s="14"/>
      <c r="E19" s="16" t="s">
        <v>4</v>
      </c>
      <c r="F19" s="14"/>
      <c r="G19" s="14"/>
      <c r="H19" s="14"/>
      <c r="I19" s="14"/>
      <c r="J19" s="14"/>
      <c r="K19" s="14"/>
      <c r="L19" s="14"/>
      <c r="M19" s="14"/>
    </row>
    <row r="20" spans="3:13">
      <c r="C20" s="14" t="s">
        <v>88</v>
      </c>
      <c r="D20" s="14"/>
      <c r="E20" s="16" t="s">
        <v>5</v>
      </c>
      <c r="F20" s="14"/>
      <c r="G20" s="14"/>
      <c r="H20" s="14"/>
      <c r="I20" s="14"/>
      <c r="J20" s="14"/>
      <c r="K20" s="14"/>
      <c r="L20" s="14"/>
      <c r="M20" s="14"/>
    </row>
    <row r="21" spans="3:13">
      <c r="C21" s="14"/>
      <c r="D21" s="14"/>
      <c r="E21" s="17" t="s">
        <v>87</v>
      </c>
      <c r="F21" s="14"/>
      <c r="G21" s="14"/>
      <c r="H21" s="14"/>
      <c r="I21" s="14"/>
      <c r="J21" s="14"/>
      <c r="K21" s="14"/>
      <c r="L21" s="14"/>
      <c r="M21" s="14"/>
    </row>
    <row r="22" spans="3:13">
      <c r="C22" s="14"/>
      <c r="D22" s="14"/>
      <c r="E22" s="14" t="s">
        <v>7</v>
      </c>
      <c r="F22" s="14"/>
      <c r="G22" s="14"/>
      <c r="H22" s="14"/>
      <c r="I22" s="14"/>
      <c r="J22" s="14"/>
      <c r="K22" s="14"/>
      <c r="L22" s="14"/>
      <c r="M22" s="14"/>
    </row>
    <row r="23" spans="3:13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sheetProtection password="ED1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>
      <selection activeCell="B3" sqref="B3"/>
    </sheetView>
  </sheetViews>
  <sheetFormatPr defaultColWidth="0" defaultRowHeight="15" zeroHeight="1"/>
  <cols>
    <col min="1" max="1" width="5.5703125" style="58" customWidth="1"/>
    <col min="2" max="2" width="51.28515625" style="18" customWidth="1"/>
    <col min="3" max="3" width="42" style="57" customWidth="1"/>
    <col min="4" max="4" width="0.42578125" style="3" customWidth="1"/>
    <col min="5" max="8" width="42" style="3" hidden="1" customWidth="1"/>
    <col min="9" max="9" width="42" style="1" hidden="1" customWidth="1"/>
    <col min="10" max="15" width="42" style="3" hidden="1" customWidth="1"/>
    <col min="16" max="16" width="42" style="2" hidden="1" customWidth="1"/>
    <col min="17" max="21" width="42" style="1" hidden="1" customWidth="1"/>
    <col min="22" max="16384" width="42" style="3" hidden="1"/>
  </cols>
  <sheetData>
    <row r="1" spans="1:23" s="1" customFormat="1" ht="24" customHeight="1">
      <c r="A1" s="106" t="s">
        <v>107</v>
      </c>
      <c r="B1" s="107"/>
      <c r="C1" s="108"/>
      <c r="P1" s="2">
        <v>1</v>
      </c>
      <c r="Q1" s="1">
        <v>2</v>
      </c>
      <c r="R1" s="1">
        <v>3</v>
      </c>
      <c r="S1" s="1">
        <v>4</v>
      </c>
      <c r="T1" s="1">
        <v>5</v>
      </c>
      <c r="U1" s="1">
        <v>6</v>
      </c>
    </row>
    <row r="2" spans="1:23" ht="24" thickBot="1">
      <c r="A2" s="109" t="s">
        <v>95</v>
      </c>
      <c r="B2" s="110"/>
      <c r="C2" s="111"/>
      <c r="Q2" s="1" t="s">
        <v>17</v>
      </c>
      <c r="R2" s="1" t="s">
        <v>18</v>
      </c>
      <c r="S2" s="1" t="s">
        <v>24</v>
      </c>
      <c r="T2" s="99" t="s">
        <v>29</v>
      </c>
      <c r="U2" s="99"/>
      <c r="W2" s="1"/>
    </row>
    <row r="3" spans="1:23" ht="67.5" customHeight="1">
      <c r="A3" s="59">
        <v>1</v>
      </c>
      <c r="B3" s="55" t="s">
        <v>110</v>
      </c>
      <c r="C3" s="26" t="s">
        <v>15</v>
      </c>
      <c r="T3" s="1" t="s">
        <v>36</v>
      </c>
      <c r="U3" s="1" t="s">
        <v>37</v>
      </c>
    </row>
    <row r="4" spans="1:23" ht="24.95" customHeight="1">
      <c r="A4" s="59">
        <v>2</v>
      </c>
      <c r="B4" s="55" t="s">
        <v>8</v>
      </c>
      <c r="C4" s="27" t="str">
        <f>IF(C3="Select from here","Select Nature of Payment FIRST",VLOOKUP($C$3,$P$6:$U$39,3,FALSE))</f>
        <v>Select Nature of Payment FIRST</v>
      </c>
      <c r="L4" s="21" t="s">
        <v>15</v>
      </c>
      <c r="M4" s="19"/>
      <c r="N4" s="4"/>
      <c r="Q4" s="2"/>
      <c r="R4" s="2"/>
      <c r="S4" s="2"/>
      <c r="T4" s="2"/>
      <c r="U4" s="2"/>
    </row>
    <row r="5" spans="1:23" ht="24.95" customHeight="1">
      <c r="A5" s="59">
        <v>3</v>
      </c>
      <c r="B5" s="55" t="s">
        <v>111</v>
      </c>
      <c r="C5" s="5" t="s">
        <v>15</v>
      </c>
      <c r="L5" s="22" t="s">
        <v>11</v>
      </c>
      <c r="M5" s="18"/>
      <c r="N5" s="6"/>
      <c r="Q5" s="2"/>
      <c r="R5" s="2"/>
      <c r="S5" s="2"/>
      <c r="T5" s="2"/>
      <c r="U5" s="2"/>
    </row>
    <row r="6" spans="1:23" ht="24.95" customHeight="1">
      <c r="A6" s="59">
        <v>4</v>
      </c>
      <c r="B6" s="55" t="s">
        <v>112</v>
      </c>
      <c r="C6" s="5" t="s">
        <v>15</v>
      </c>
      <c r="L6" s="22" t="s">
        <v>12</v>
      </c>
      <c r="M6" s="18"/>
      <c r="N6" s="6"/>
      <c r="P6" s="8" t="s">
        <v>15</v>
      </c>
      <c r="Q6" s="2"/>
      <c r="R6" s="2"/>
      <c r="S6" s="2"/>
      <c r="T6" s="2"/>
      <c r="U6" s="2"/>
    </row>
    <row r="7" spans="1:23" ht="24.95" customHeight="1">
      <c r="A7" s="59">
        <v>5</v>
      </c>
      <c r="B7" s="55" t="s">
        <v>82</v>
      </c>
      <c r="C7" s="54" t="str">
        <f>IF(C3="select from here","",IF(C5="Select from here","Select payment made to OPTION",IF(C5="NRI-Co. &amp; Firm","",IF(C5="NRI-Individual",30.9%,IF(AND(C4="94B",C5="Individual, HUF etc."),30%,IF(AND(C4="94BB",C5="Individual, HUF etc."),30%,IF(AND(C5="Individual, HUF etc.", C6="NO"),20%,IF(C5="Individual, HUF etc.",VLOOKUP(C3,P6:U39,5,FALSE)))))))))</f>
        <v/>
      </c>
      <c r="L7" s="22" t="s">
        <v>89</v>
      </c>
      <c r="M7" s="18"/>
      <c r="N7" s="6"/>
      <c r="O7" s="3" t="s">
        <v>16</v>
      </c>
      <c r="P7" s="8" t="s">
        <v>16</v>
      </c>
      <c r="Q7" s="2">
        <v>193</v>
      </c>
      <c r="R7" s="2">
        <v>93</v>
      </c>
      <c r="S7" s="2">
        <v>5000</v>
      </c>
      <c r="T7" s="9">
        <v>0.1</v>
      </c>
      <c r="U7" s="9">
        <v>0.1</v>
      </c>
      <c r="V7" s="2"/>
    </row>
    <row r="8" spans="1:23" ht="24.95" customHeight="1">
      <c r="A8" s="59">
        <v>6</v>
      </c>
      <c r="B8" s="55" t="s">
        <v>96</v>
      </c>
      <c r="C8" s="30" t="str">
        <f>IF(C3="Select from here","",IF(C5="Select from here","Select payment made to OPTION",IF(C5="NRI-Co. &amp; Firm",33.99%,IF(C5="NRI-Individual","",IF(AND(C4="94B",C5="Domestic Co. &amp; Firm"),30%,IF(AND(C4="94BB",C5="Domestic Co. &amp; Firm"),30%,IF(AND(C5="Domestic Co. &amp; Firm",C6="NO"),20%,IF(C5="Domestic Co. &amp; Firm",VLOOKUP(C3,P7:U40,6,FALSE)))))))))</f>
        <v/>
      </c>
      <c r="L8" s="23" t="s">
        <v>90</v>
      </c>
      <c r="M8" s="20"/>
      <c r="N8" s="7"/>
      <c r="O8" s="3" t="s">
        <v>19</v>
      </c>
      <c r="P8" s="8" t="s">
        <v>115</v>
      </c>
      <c r="Q8" s="2">
        <v>194</v>
      </c>
      <c r="R8" s="2">
        <v>94</v>
      </c>
      <c r="S8" s="2" t="s">
        <v>25</v>
      </c>
      <c r="T8" s="9">
        <v>0.1</v>
      </c>
      <c r="U8" s="9">
        <v>0.1</v>
      </c>
      <c r="V8" s="2"/>
    </row>
    <row r="9" spans="1:23" ht="24.95" customHeight="1">
      <c r="A9" s="59">
        <v>7</v>
      </c>
      <c r="B9" s="55" t="s">
        <v>113</v>
      </c>
      <c r="C9" s="28"/>
      <c r="O9" s="3" t="s">
        <v>20</v>
      </c>
      <c r="P9" s="8" t="s">
        <v>72</v>
      </c>
      <c r="Q9" s="2" t="s">
        <v>21</v>
      </c>
      <c r="R9" s="2" t="s">
        <v>22</v>
      </c>
      <c r="S9" s="2">
        <v>10000</v>
      </c>
      <c r="T9" s="9">
        <v>0.1</v>
      </c>
      <c r="U9" s="9">
        <v>0.1</v>
      </c>
      <c r="V9" s="2"/>
    </row>
    <row r="10" spans="1:23" ht="24.95" customHeight="1">
      <c r="A10" s="59">
        <v>8</v>
      </c>
      <c r="B10" s="55" t="s">
        <v>75</v>
      </c>
      <c r="C10" s="24" t="str">
        <f>IF(C3="Select from here","",IF(C5="Select payment made to option", "",IF(C8="Select payment made to option","",IF(C7="",(C9*C8),IF(C7=FALSE,(C9*C8),(C7*C9))))))</f>
        <v/>
      </c>
      <c r="H10" s="34" t="str">
        <f>IF(C11="","",C11)</f>
        <v/>
      </c>
      <c r="I10" s="35">
        <f>MONTH(C11)</f>
        <v>1</v>
      </c>
      <c r="J10" s="34" t="str">
        <f>IF(H10="","",IF(I10=3,(EDATE(H10,1)-DAY(H10)+30),(EDATE(H10,1)-DAY(H10)+7)))</f>
        <v/>
      </c>
      <c r="L10" s="21" t="s">
        <v>15</v>
      </c>
      <c r="M10" s="4"/>
      <c r="O10" s="3" t="s">
        <v>23</v>
      </c>
      <c r="P10" s="8" t="s">
        <v>73</v>
      </c>
      <c r="Q10" s="2" t="s">
        <v>21</v>
      </c>
      <c r="R10" s="10" t="s">
        <v>22</v>
      </c>
      <c r="S10" s="2">
        <v>5000</v>
      </c>
      <c r="T10" s="9">
        <v>0.1</v>
      </c>
      <c r="U10" s="9">
        <v>0.1</v>
      </c>
      <c r="V10" s="2"/>
    </row>
    <row r="11" spans="1:23" ht="37.5" customHeight="1">
      <c r="A11" s="59">
        <v>9</v>
      </c>
      <c r="B11" s="56" t="s">
        <v>108</v>
      </c>
      <c r="C11" s="32"/>
      <c r="L11" s="22" t="s">
        <v>13</v>
      </c>
      <c r="M11" s="6"/>
      <c r="O11" s="3" t="s">
        <v>26</v>
      </c>
      <c r="P11" s="8" t="s">
        <v>26</v>
      </c>
      <c r="Q11" s="2" t="s">
        <v>27</v>
      </c>
      <c r="R11" s="2" t="s">
        <v>28</v>
      </c>
      <c r="S11" s="2">
        <v>10000</v>
      </c>
      <c r="T11" s="9">
        <v>0.3</v>
      </c>
      <c r="U11" s="9">
        <v>0.3</v>
      </c>
      <c r="V11" s="2"/>
    </row>
    <row r="12" spans="1:23" ht="24.95" customHeight="1">
      <c r="A12" s="59">
        <v>10</v>
      </c>
      <c r="B12" s="55" t="s">
        <v>83</v>
      </c>
      <c r="C12" s="33" t="str">
        <f>J10</f>
        <v/>
      </c>
      <c r="L12" s="23" t="s">
        <v>14</v>
      </c>
      <c r="M12" s="7"/>
      <c r="O12" s="3" t="s">
        <v>32</v>
      </c>
      <c r="P12" s="8" t="s">
        <v>32</v>
      </c>
      <c r="Q12" s="2" t="s">
        <v>31</v>
      </c>
      <c r="R12" s="2" t="s">
        <v>30</v>
      </c>
      <c r="S12" s="2">
        <v>5000</v>
      </c>
      <c r="T12" s="9">
        <v>0.3</v>
      </c>
      <c r="U12" s="9">
        <v>0.3</v>
      </c>
      <c r="V12" s="2"/>
    </row>
    <row r="13" spans="1:23" ht="38.25" customHeight="1">
      <c r="A13" s="59">
        <v>11</v>
      </c>
      <c r="B13" s="56" t="s">
        <v>109</v>
      </c>
      <c r="C13" s="32"/>
      <c r="O13" s="3" t="s">
        <v>33</v>
      </c>
      <c r="P13" s="8" t="s">
        <v>33</v>
      </c>
      <c r="Q13" s="2" t="s">
        <v>34</v>
      </c>
      <c r="R13" s="2" t="s">
        <v>35</v>
      </c>
      <c r="S13" s="2" t="s">
        <v>38</v>
      </c>
      <c r="T13" s="9">
        <v>0.01</v>
      </c>
      <c r="U13" s="9">
        <v>0.02</v>
      </c>
      <c r="V13" s="2"/>
    </row>
    <row r="14" spans="1:23" ht="24.95" customHeight="1">
      <c r="A14" s="59">
        <v>12</v>
      </c>
      <c r="B14" s="55" t="s">
        <v>94</v>
      </c>
      <c r="C14" s="31">
        <f>IF(C11="",0,IF((C13-C12)&lt;=0,0,(YEAR(C13)-YEAR(C11))*12+MONTH(C13)-MONTH(C11)+(DAY(C11)&lt;DAY(C13))))</f>
        <v>0</v>
      </c>
      <c r="O14" s="3" t="s">
        <v>39</v>
      </c>
      <c r="P14" s="8" t="s">
        <v>68</v>
      </c>
      <c r="Q14" s="2" t="s">
        <v>40</v>
      </c>
      <c r="R14" s="2" t="s">
        <v>41</v>
      </c>
      <c r="S14" s="2">
        <v>20000</v>
      </c>
      <c r="T14" s="9">
        <v>0.1</v>
      </c>
      <c r="U14" s="9">
        <v>0.1</v>
      </c>
      <c r="V14" s="2"/>
    </row>
    <row r="15" spans="1:23" ht="24.95" customHeight="1">
      <c r="A15" s="59">
        <v>13</v>
      </c>
      <c r="B15" s="55" t="s">
        <v>9</v>
      </c>
      <c r="C15" s="29">
        <v>1.4999999999999999E-2</v>
      </c>
      <c r="O15" s="3" t="s">
        <v>42</v>
      </c>
      <c r="P15" s="8" t="s">
        <v>69</v>
      </c>
      <c r="Q15" s="2" t="s">
        <v>43</v>
      </c>
      <c r="R15" s="2" t="s">
        <v>44</v>
      </c>
      <c r="S15" s="2">
        <v>2500</v>
      </c>
      <c r="T15" s="9">
        <v>0.2</v>
      </c>
      <c r="U15" s="9">
        <v>0</v>
      </c>
      <c r="V15" s="2"/>
    </row>
    <row r="16" spans="1:23" ht="24.95" customHeight="1" thickBot="1">
      <c r="A16" s="59">
        <v>14</v>
      </c>
      <c r="B16" s="55" t="s">
        <v>93</v>
      </c>
      <c r="C16" s="25">
        <f>ROUND(IF(C10="",0,((C10*C15)*C14)),-1)</f>
        <v>0</v>
      </c>
      <c r="O16" s="3" t="s">
        <v>45</v>
      </c>
      <c r="P16" s="8" t="s">
        <v>74</v>
      </c>
      <c r="Q16" s="2" t="s">
        <v>46</v>
      </c>
      <c r="R16" s="2" t="s">
        <v>47</v>
      </c>
      <c r="S16" s="2">
        <v>1000</v>
      </c>
      <c r="T16" s="9">
        <v>0.2</v>
      </c>
      <c r="U16" s="9">
        <v>0.2</v>
      </c>
      <c r="V16" s="2"/>
    </row>
    <row r="17" spans="1:22" ht="19.5" customHeight="1" thickBot="1">
      <c r="A17" s="112" t="s">
        <v>114</v>
      </c>
      <c r="B17" s="113"/>
      <c r="C17" s="114"/>
      <c r="O17" s="3" t="s">
        <v>48</v>
      </c>
      <c r="P17" s="8" t="s">
        <v>76</v>
      </c>
      <c r="Q17" s="2" t="s">
        <v>49</v>
      </c>
      <c r="R17" s="2" t="s">
        <v>50</v>
      </c>
      <c r="S17" s="2">
        <v>1000</v>
      </c>
      <c r="T17" s="9">
        <v>0.1</v>
      </c>
      <c r="U17" s="9">
        <v>0.1</v>
      </c>
      <c r="V17" s="2"/>
    </row>
    <row r="18" spans="1:22" ht="25.5">
      <c r="A18" s="115" t="s">
        <v>92</v>
      </c>
      <c r="B18" s="116"/>
      <c r="C18" s="117"/>
      <c r="O18" s="3" t="s">
        <v>70</v>
      </c>
      <c r="P18" s="8" t="s">
        <v>70</v>
      </c>
      <c r="Q18" s="2" t="s">
        <v>71</v>
      </c>
      <c r="R18" s="2" t="s">
        <v>10</v>
      </c>
      <c r="S18" s="2">
        <v>5000</v>
      </c>
      <c r="T18" s="9">
        <v>0.1</v>
      </c>
      <c r="U18" s="9">
        <v>0.1</v>
      </c>
      <c r="V18" s="2"/>
    </row>
    <row r="19" spans="1:22" ht="25.5">
      <c r="A19" s="118" t="s">
        <v>80</v>
      </c>
      <c r="B19" s="119"/>
      <c r="C19" s="120"/>
      <c r="O19" s="3" t="s">
        <v>51</v>
      </c>
      <c r="P19" s="8" t="s">
        <v>77</v>
      </c>
      <c r="Q19" s="2" t="s">
        <v>52</v>
      </c>
      <c r="R19" s="2" t="s">
        <v>116</v>
      </c>
      <c r="S19" s="2">
        <v>180000</v>
      </c>
      <c r="T19" s="9">
        <v>0.1</v>
      </c>
      <c r="U19" s="9">
        <v>0.1</v>
      </c>
      <c r="V19" s="2"/>
    </row>
    <row r="20" spans="1:22" ht="24.75" customHeight="1">
      <c r="A20" s="100" t="s">
        <v>91</v>
      </c>
      <c r="B20" s="101"/>
      <c r="C20" s="102"/>
      <c r="O20" s="3" t="s">
        <v>54</v>
      </c>
      <c r="P20" s="8" t="s">
        <v>54</v>
      </c>
      <c r="Q20" s="2" t="s">
        <v>52</v>
      </c>
      <c r="R20" s="2" t="s">
        <v>117</v>
      </c>
      <c r="S20" s="2">
        <v>180000</v>
      </c>
      <c r="T20" s="9">
        <v>0.02</v>
      </c>
      <c r="U20" s="9">
        <v>0.02</v>
      </c>
      <c r="V20" s="2"/>
    </row>
    <row r="21" spans="1:22" ht="27.75" customHeight="1" thickBot="1">
      <c r="A21" s="103" t="s">
        <v>81</v>
      </c>
      <c r="B21" s="104"/>
      <c r="C21" s="105"/>
      <c r="O21" s="3" t="s">
        <v>55</v>
      </c>
      <c r="P21" s="8" t="s">
        <v>55</v>
      </c>
      <c r="Q21" s="2" t="s">
        <v>52</v>
      </c>
      <c r="R21" s="2" t="s">
        <v>53</v>
      </c>
      <c r="S21" s="2">
        <v>5000000</v>
      </c>
      <c r="T21" s="9">
        <v>0.01</v>
      </c>
      <c r="U21" s="9">
        <v>0.01</v>
      </c>
      <c r="V21" s="2"/>
    </row>
    <row r="22" spans="1:22" ht="14.25" hidden="1" customHeight="1">
      <c r="O22" s="3" t="s">
        <v>56</v>
      </c>
      <c r="P22" s="8" t="s">
        <v>78</v>
      </c>
      <c r="Q22" s="2" t="s">
        <v>57</v>
      </c>
      <c r="R22" s="2" t="s">
        <v>58</v>
      </c>
      <c r="S22" s="2">
        <v>30000</v>
      </c>
      <c r="T22" s="9">
        <v>0.1</v>
      </c>
      <c r="U22" s="9">
        <v>0.1</v>
      </c>
      <c r="V22" s="2"/>
    </row>
    <row r="23" spans="1:22" ht="45" hidden="1">
      <c r="O23" s="11" t="s">
        <v>59</v>
      </c>
      <c r="P23" s="12" t="s">
        <v>98</v>
      </c>
      <c r="Q23" s="2" t="s">
        <v>61</v>
      </c>
      <c r="R23" s="2" t="s">
        <v>60</v>
      </c>
      <c r="S23" s="2">
        <v>0</v>
      </c>
      <c r="T23" s="9">
        <v>0.1</v>
      </c>
      <c r="U23" s="9">
        <v>0.1</v>
      </c>
      <c r="V23" s="2"/>
    </row>
    <row r="24" spans="1:22" ht="35.25" hidden="1" customHeight="1">
      <c r="O24" s="3" t="s">
        <v>62</v>
      </c>
      <c r="P24" s="12" t="s">
        <v>79</v>
      </c>
      <c r="Q24" s="2" t="s">
        <v>63</v>
      </c>
      <c r="R24" s="2" t="s">
        <v>64</v>
      </c>
      <c r="S24" s="2">
        <v>100000</v>
      </c>
      <c r="T24" s="9">
        <v>0.1</v>
      </c>
      <c r="U24" s="9">
        <v>0.1</v>
      </c>
      <c r="V24" s="2"/>
    </row>
    <row r="25" spans="1:22" ht="30" hidden="1">
      <c r="O25" s="13" t="s">
        <v>65</v>
      </c>
      <c r="P25" s="12" t="s">
        <v>97</v>
      </c>
      <c r="Q25" s="2" t="s">
        <v>66</v>
      </c>
      <c r="R25" s="2" t="s">
        <v>67</v>
      </c>
      <c r="S25" s="2">
        <v>200000</v>
      </c>
      <c r="T25" s="9">
        <v>0.1</v>
      </c>
      <c r="U25" s="9">
        <v>0.1</v>
      </c>
      <c r="V25" s="2"/>
    </row>
  </sheetData>
  <sheetProtection password="ED1B" sheet="1" objects="1" scenarios="1"/>
  <mergeCells count="8">
    <mergeCell ref="T2:U2"/>
    <mergeCell ref="A20:C20"/>
    <mergeCell ref="A21:C21"/>
    <mergeCell ref="A1:C1"/>
    <mergeCell ref="A2:C2"/>
    <mergeCell ref="A17:C17"/>
    <mergeCell ref="A18:C18"/>
    <mergeCell ref="A19:C19"/>
  </mergeCells>
  <conditionalFormatting sqref="C8">
    <cfRule type="containsText" dxfId="1" priority="2" operator="containsText" text="FALSE">
      <formula>NOT(ISERROR(SEARCH("FALSE",C8)))</formula>
    </cfRule>
  </conditionalFormatting>
  <conditionalFormatting sqref="C7">
    <cfRule type="containsText" dxfId="0" priority="1" operator="containsText" text="FALSE">
      <formula>NOT(ISERROR(SEARCH("FALSE",C7)))</formula>
    </cfRule>
  </conditionalFormatting>
  <dataValidations count="3">
    <dataValidation type="list" allowBlank="1" showInputMessage="1" showErrorMessage="1" sqref="C5">
      <formula1>$L$4:$L$8</formula1>
    </dataValidation>
    <dataValidation type="list" allowBlank="1" showInputMessage="1" showErrorMessage="1" sqref="C6">
      <formula1>$L$10:$L$12</formula1>
    </dataValidation>
    <dataValidation type="list" allowBlank="1" showInputMessage="1" showErrorMessage="1" sqref="C3">
      <formula1>$P$6:$P$25</formula1>
    </dataValidation>
  </dataValidations>
  <pageMargins left="0.45" right="0.118110236220472" top="0.74803149606299202" bottom="0.74803149606299202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1"/>
  <sheetViews>
    <sheetView topLeftCell="A7" workbookViewId="0">
      <selection activeCell="C3" sqref="C3"/>
    </sheetView>
  </sheetViews>
  <sheetFormatPr defaultColWidth="0" defaultRowHeight="15" zeroHeight="1"/>
  <cols>
    <col min="1" max="1" width="5.85546875" style="3" customWidth="1"/>
    <col min="2" max="2" width="62.140625" style="3" customWidth="1"/>
    <col min="3" max="3" width="23.85546875" style="36" customWidth="1"/>
    <col min="4" max="4" width="0.7109375" style="3" customWidth="1"/>
    <col min="5" max="6" width="9.140625" style="3" hidden="1" customWidth="1"/>
    <col min="7" max="7" width="12.42578125" style="3" hidden="1" customWidth="1"/>
    <col min="8" max="8" width="9.140625" style="3" hidden="1" customWidth="1"/>
    <col min="9" max="9" width="11.5703125" style="3" hidden="1" customWidth="1"/>
    <col min="10" max="16384" width="9.140625" style="3" hidden="1"/>
  </cols>
  <sheetData>
    <row r="1" spans="1:9" ht="27" thickBot="1">
      <c r="A1" s="124" t="s">
        <v>99</v>
      </c>
      <c r="B1" s="125"/>
      <c r="C1" s="126"/>
    </row>
    <row r="2" spans="1:9" ht="23.25">
      <c r="A2" s="109" t="s">
        <v>95</v>
      </c>
      <c r="B2" s="110"/>
      <c r="C2" s="111"/>
    </row>
    <row r="3" spans="1:9" ht="23.25">
      <c r="A3" s="41">
        <v>1</v>
      </c>
      <c r="B3" s="40" t="s">
        <v>102</v>
      </c>
      <c r="C3" s="42">
        <v>2000</v>
      </c>
    </row>
    <row r="4" spans="1:9" ht="67.5">
      <c r="A4" s="41">
        <v>2</v>
      </c>
      <c r="B4" s="40" t="s">
        <v>103</v>
      </c>
      <c r="C4" s="43">
        <v>41092</v>
      </c>
      <c r="G4" s="38">
        <f>IF(C6="","",C6)</f>
        <v>41125</v>
      </c>
      <c r="H4" s="39">
        <f>MONTH(G4)</f>
        <v>8</v>
      </c>
      <c r="I4" s="37">
        <f>IF(G4="","",IF(H4=3,(EDATE(G4,1)-DAY(G4)+30),(EDATE(G4,1)-DAY(G4)+7)))</f>
        <v>41159</v>
      </c>
    </row>
    <row r="5" spans="1:9" ht="23.25">
      <c r="A5" s="41">
        <v>3</v>
      </c>
      <c r="B5" s="40" t="s">
        <v>118</v>
      </c>
      <c r="C5" s="44">
        <f>C4</f>
        <v>41092</v>
      </c>
    </row>
    <row r="6" spans="1:9" ht="23.25">
      <c r="A6" s="41">
        <v>4</v>
      </c>
      <c r="B6" s="40" t="s">
        <v>104</v>
      </c>
      <c r="C6" s="43">
        <v>41125</v>
      </c>
    </row>
    <row r="7" spans="1:9" ht="23.25">
      <c r="A7" s="41">
        <v>5</v>
      </c>
      <c r="B7" s="40" t="s">
        <v>94</v>
      </c>
      <c r="C7" s="45">
        <f>IF(C4="",0,IF((C6-C5)&lt;=0,0,(YEAR(C6)-YEAR(C4))*12+MONTH(C6)-MONTH(C4)+(DAY(C4)&lt;DAY(C6))))</f>
        <v>2</v>
      </c>
    </row>
    <row r="8" spans="1:9" ht="23.25">
      <c r="A8" s="41">
        <v>6</v>
      </c>
      <c r="B8" s="40" t="s">
        <v>9</v>
      </c>
      <c r="C8" s="46">
        <v>0.01</v>
      </c>
    </row>
    <row r="9" spans="1:9" ht="45">
      <c r="A9" s="47">
        <v>7</v>
      </c>
      <c r="B9" s="40" t="s">
        <v>93</v>
      </c>
      <c r="C9" s="48">
        <f>ROUND(IF(C3="",0,((C3*C8)*C7)),-1)</f>
        <v>40</v>
      </c>
    </row>
    <row r="10" spans="1:9" ht="23.25">
      <c r="A10" s="47">
        <v>8</v>
      </c>
      <c r="B10" s="40" t="s">
        <v>100</v>
      </c>
      <c r="C10" s="49">
        <f>I4</f>
        <v>41159</v>
      </c>
    </row>
    <row r="11" spans="1:9" ht="23.25">
      <c r="A11" s="47">
        <v>9</v>
      </c>
      <c r="B11" s="40" t="s">
        <v>105</v>
      </c>
      <c r="C11" s="50">
        <v>41167</v>
      </c>
    </row>
    <row r="12" spans="1:9" ht="23.25">
      <c r="A12" s="41">
        <v>10</v>
      </c>
      <c r="B12" s="40" t="s">
        <v>94</v>
      </c>
      <c r="C12" s="45">
        <f>IF(C4="",0,IF((C11-C10)&lt;=0,0,(YEAR(C11)-YEAR(C6))*12+MONTH(C11)-MONTH(C6)+(DAY(C6)&lt;DAY(C11))))</f>
        <v>2</v>
      </c>
    </row>
    <row r="13" spans="1:9" ht="23.25">
      <c r="A13" s="41">
        <v>11</v>
      </c>
      <c r="B13" s="40" t="s">
        <v>9</v>
      </c>
      <c r="C13" s="51">
        <v>1.4999999999999999E-2</v>
      </c>
    </row>
    <row r="14" spans="1:9" ht="45">
      <c r="A14" s="41">
        <v>12</v>
      </c>
      <c r="B14" s="40" t="s">
        <v>93</v>
      </c>
      <c r="C14" s="52">
        <f>IF(C3="",0,(C3*C12*C13))</f>
        <v>60</v>
      </c>
    </row>
    <row r="15" spans="1:9" ht="45">
      <c r="A15" s="41">
        <v>13</v>
      </c>
      <c r="B15" s="40" t="s">
        <v>101</v>
      </c>
      <c r="C15" s="53">
        <f>ROUND((C14+C9),-1)</f>
        <v>100</v>
      </c>
    </row>
    <row r="16" spans="1:9" ht="21" customHeight="1" thickBot="1">
      <c r="A16" s="127" t="s">
        <v>106</v>
      </c>
      <c r="B16" s="128"/>
      <c r="C16" s="129"/>
    </row>
    <row r="17" spans="1:3" ht="25.5">
      <c r="A17" s="115" t="s">
        <v>92</v>
      </c>
      <c r="B17" s="116"/>
      <c r="C17" s="117"/>
    </row>
    <row r="18" spans="1:3" ht="25.5">
      <c r="A18" s="118" t="s">
        <v>80</v>
      </c>
      <c r="B18" s="119"/>
      <c r="C18" s="120"/>
    </row>
    <row r="19" spans="1:3" ht="27.75" customHeight="1">
      <c r="A19" s="100" t="s">
        <v>91</v>
      </c>
      <c r="B19" s="101"/>
      <c r="C19" s="102"/>
    </row>
    <row r="20" spans="1:3" ht="33.75" customHeight="1" thickBot="1">
      <c r="A20" s="121" t="s">
        <v>81</v>
      </c>
      <c r="B20" s="122"/>
      <c r="C20" s="123"/>
    </row>
    <row r="21" spans="1:3" hidden="1"/>
  </sheetData>
  <sheetProtection password="ED1B" sheet="1" objects="1" scenarios="1"/>
  <mergeCells count="7">
    <mergeCell ref="A19:C19"/>
    <mergeCell ref="A20:C20"/>
    <mergeCell ref="A1:C1"/>
    <mergeCell ref="A2:C2"/>
    <mergeCell ref="A16:C16"/>
    <mergeCell ref="A17:C17"/>
    <mergeCell ref="A18:C18"/>
  </mergeCells>
  <pageMargins left="0.7" right="0.2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6:I9"/>
  <sheetViews>
    <sheetView tabSelected="1" workbookViewId="0">
      <selection activeCell="C7" sqref="C7:I9"/>
    </sheetView>
  </sheetViews>
  <sheetFormatPr defaultRowHeight="15"/>
  <cols>
    <col min="9" max="9" width="13" customWidth="1"/>
  </cols>
  <sheetData>
    <row r="6" spans="3:9" ht="15.75" thickBot="1"/>
    <row r="7" spans="3:9" ht="4.5" customHeight="1">
      <c r="C7" s="130" t="s">
        <v>157</v>
      </c>
      <c r="D7" s="131"/>
      <c r="E7" s="131"/>
      <c r="F7" s="131"/>
      <c r="G7" s="131"/>
      <c r="H7" s="131"/>
      <c r="I7" s="132"/>
    </row>
    <row r="8" spans="3:9" ht="29.25" customHeight="1">
      <c r="C8" s="133"/>
      <c r="D8" s="134"/>
      <c r="E8" s="134"/>
      <c r="F8" s="134"/>
      <c r="G8" s="134"/>
      <c r="H8" s="134"/>
      <c r="I8" s="135"/>
    </row>
    <row r="9" spans="3:9" ht="26.25" customHeight="1" thickBot="1">
      <c r="C9" s="136"/>
      <c r="D9" s="137"/>
      <c r="E9" s="137"/>
      <c r="F9" s="137"/>
      <c r="G9" s="137"/>
      <c r="H9" s="137"/>
      <c r="I9" s="138"/>
    </row>
  </sheetData>
  <mergeCells count="1">
    <mergeCell ref="C7:I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8"/>
  <sheetViews>
    <sheetView topLeftCell="A19" workbookViewId="0">
      <selection activeCell="C21" sqref="C21"/>
    </sheetView>
  </sheetViews>
  <sheetFormatPr defaultColWidth="0" defaultRowHeight="21" customHeight="1"/>
  <cols>
    <col min="1" max="1" width="4.85546875" style="83" customWidth="1"/>
    <col min="2" max="2" width="31.42578125" style="60" customWidth="1"/>
    <col min="3" max="3" width="32" style="60" customWidth="1"/>
    <col min="4" max="4" width="15.140625" style="84" bestFit="1" customWidth="1"/>
    <col min="5" max="5" width="16" style="84" customWidth="1"/>
    <col min="6" max="6" width="32.5703125" style="60" customWidth="1"/>
    <col min="7" max="7" width="0.5703125" style="60" customWidth="1"/>
    <col min="8" max="16384" width="16.28515625" style="60" hidden="1"/>
  </cols>
  <sheetData>
    <row r="1" spans="1:6" ht="37.5" thickTop="1" thickBot="1">
      <c r="A1" s="139" t="s">
        <v>119</v>
      </c>
      <c r="B1" s="140"/>
      <c r="C1" s="140"/>
      <c r="D1" s="140"/>
      <c r="E1" s="140"/>
      <c r="F1" s="141"/>
    </row>
    <row r="2" spans="1:6" s="62" customFormat="1" ht="71.25" thickTop="1" thickBot="1">
      <c r="A2" s="98" t="s">
        <v>120</v>
      </c>
      <c r="B2" s="98" t="s">
        <v>166</v>
      </c>
      <c r="C2" s="98" t="s">
        <v>121</v>
      </c>
      <c r="D2" s="98" t="s">
        <v>17</v>
      </c>
      <c r="E2" s="61" t="s">
        <v>122</v>
      </c>
      <c r="F2" s="98" t="s">
        <v>165</v>
      </c>
    </row>
    <row r="3" spans="1:6" ht="56.25">
      <c r="A3" s="142">
        <v>1</v>
      </c>
      <c r="B3" s="145" t="s">
        <v>123</v>
      </c>
      <c r="C3" s="148" t="s">
        <v>124</v>
      </c>
      <c r="D3" s="63" t="s">
        <v>125</v>
      </c>
      <c r="E3" s="64" t="s">
        <v>126</v>
      </c>
      <c r="F3" s="65" t="s">
        <v>127</v>
      </c>
    </row>
    <row r="4" spans="1:6" ht="37.5">
      <c r="A4" s="143"/>
      <c r="B4" s="146"/>
      <c r="C4" s="149"/>
      <c r="D4" s="66" t="s">
        <v>128</v>
      </c>
      <c r="E4" s="89" t="s">
        <v>129</v>
      </c>
      <c r="F4" s="67" t="s">
        <v>130</v>
      </c>
    </row>
    <row r="5" spans="1:6" ht="56.25">
      <c r="A5" s="144"/>
      <c r="B5" s="147"/>
      <c r="C5" s="150"/>
      <c r="D5" s="66" t="s">
        <v>131</v>
      </c>
      <c r="E5" s="68" t="s">
        <v>132</v>
      </c>
      <c r="F5" s="69" t="s">
        <v>127</v>
      </c>
    </row>
    <row r="6" spans="1:6" s="94" customFormat="1" ht="3.75" customHeight="1">
      <c r="A6" s="90"/>
      <c r="B6" s="95"/>
      <c r="C6" s="95"/>
      <c r="D6" s="96"/>
      <c r="E6" s="96"/>
      <c r="F6" s="97"/>
    </row>
    <row r="7" spans="1:6" ht="37.5">
      <c r="A7" s="151">
        <v>2</v>
      </c>
      <c r="B7" s="152" t="s">
        <v>133</v>
      </c>
      <c r="C7" s="153" t="s">
        <v>134</v>
      </c>
      <c r="D7" s="70" t="s">
        <v>125</v>
      </c>
      <c r="E7" s="68" t="s">
        <v>126</v>
      </c>
      <c r="F7" s="69" t="s">
        <v>135</v>
      </c>
    </row>
    <row r="8" spans="1:6" ht="37.5">
      <c r="A8" s="143"/>
      <c r="B8" s="146"/>
      <c r="C8" s="150"/>
      <c r="D8" s="70" t="s">
        <v>128</v>
      </c>
      <c r="E8" s="89" t="s">
        <v>129</v>
      </c>
      <c r="F8" s="67" t="s">
        <v>136</v>
      </c>
    </row>
    <row r="9" spans="1:6" ht="93.75">
      <c r="A9" s="144"/>
      <c r="B9" s="147"/>
      <c r="C9" s="71" t="s">
        <v>137</v>
      </c>
      <c r="D9" s="70" t="s">
        <v>138</v>
      </c>
      <c r="E9" s="68" t="s">
        <v>139</v>
      </c>
      <c r="F9" s="69" t="s">
        <v>140</v>
      </c>
    </row>
    <row r="10" spans="1:6" s="94" customFormat="1" ht="4.5" customHeight="1">
      <c r="A10" s="90"/>
      <c r="B10" s="95"/>
      <c r="C10" s="95"/>
      <c r="D10" s="96"/>
      <c r="E10" s="96"/>
      <c r="F10" s="97"/>
    </row>
    <row r="11" spans="1:6" ht="112.5">
      <c r="A11" s="72">
        <v>3</v>
      </c>
      <c r="B11" s="73" t="s">
        <v>141</v>
      </c>
      <c r="C11" s="74" t="s">
        <v>164</v>
      </c>
      <c r="D11" s="70" t="s">
        <v>142</v>
      </c>
      <c r="E11" s="68" t="s">
        <v>132</v>
      </c>
      <c r="F11" s="69" t="s">
        <v>143</v>
      </c>
    </row>
    <row r="12" spans="1:6" s="94" customFormat="1" ht="3.75" customHeight="1">
      <c r="A12" s="90"/>
      <c r="B12" s="95"/>
      <c r="C12" s="95"/>
      <c r="D12" s="96"/>
      <c r="E12" s="96"/>
      <c r="F12" s="93"/>
    </row>
    <row r="13" spans="1:6" ht="81" customHeight="1">
      <c r="A13" s="72">
        <v>4</v>
      </c>
      <c r="B13" s="73" t="s">
        <v>144</v>
      </c>
      <c r="C13" s="75" t="s">
        <v>145</v>
      </c>
      <c r="D13" s="70" t="s">
        <v>146</v>
      </c>
      <c r="E13" s="68" t="s">
        <v>132</v>
      </c>
      <c r="F13" s="69" t="s">
        <v>161</v>
      </c>
    </row>
    <row r="14" spans="1:6" s="94" customFormat="1" ht="3" customHeight="1">
      <c r="A14" s="90"/>
      <c r="B14" s="95"/>
      <c r="C14" s="95"/>
      <c r="D14" s="96"/>
      <c r="E14" s="96"/>
      <c r="F14" s="93"/>
    </row>
    <row r="15" spans="1:6" ht="83.25" customHeight="1">
      <c r="A15" s="72">
        <v>5</v>
      </c>
      <c r="B15" s="73" t="s">
        <v>147</v>
      </c>
      <c r="C15" s="75" t="s">
        <v>148</v>
      </c>
      <c r="D15" s="70" t="s">
        <v>149</v>
      </c>
      <c r="E15" s="68" t="s">
        <v>132</v>
      </c>
      <c r="F15" s="69" t="s">
        <v>160</v>
      </c>
    </row>
    <row r="16" spans="1:6" s="94" customFormat="1" ht="3.75" customHeight="1">
      <c r="A16" s="90"/>
      <c r="B16" s="95"/>
      <c r="C16" s="95"/>
      <c r="D16" s="96"/>
      <c r="E16" s="96"/>
      <c r="F16" s="93"/>
    </row>
    <row r="17" spans="1:6" ht="56.25">
      <c r="A17" s="72">
        <v>6</v>
      </c>
      <c r="B17" s="73" t="s">
        <v>150</v>
      </c>
      <c r="C17" s="75" t="s">
        <v>151</v>
      </c>
      <c r="D17" s="70" t="s">
        <v>152</v>
      </c>
      <c r="E17" s="68" t="s">
        <v>132</v>
      </c>
      <c r="F17" s="76" t="s">
        <v>143</v>
      </c>
    </row>
    <row r="18" spans="1:6" s="94" customFormat="1" ht="4.5" customHeight="1">
      <c r="A18" s="90"/>
      <c r="B18" s="95"/>
      <c r="C18" s="95"/>
      <c r="D18" s="96"/>
      <c r="E18" s="96"/>
      <c r="F18" s="93"/>
    </row>
    <row r="19" spans="1:6" ht="160.5" customHeight="1">
      <c r="A19" s="72">
        <v>7</v>
      </c>
      <c r="B19" s="73" t="s">
        <v>144</v>
      </c>
      <c r="C19" s="75" t="s">
        <v>145</v>
      </c>
      <c r="D19" s="70" t="s">
        <v>153</v>
      </c>
      <c r="E19" s="68" t="s">
        <v>154</v>
      </c>
      <c r="F19" s="69" t="s">
        <v>162</v>
      </c>
    </row>
    <row r="20" spans="1:6" s="94" customFormat="1" ht="3.75" customHeight="1">
      <c r="A20" s="90"/>
      <c r="B20" s="91"/>
      <c r="C20" s="91"/>
      <c r="D20" s="92"/>
      <c r="E20" s="92"/>
      <c r="F20" s="93"/>
    </row>
    <row r="21" spans="1:6" ht="97.5" customHeight="1" thickBot="1">
      <c r="A21" s="77">
        <v>8</v>
      </c>
      <c r="B21" s="78" t="s">
        <v>155</v>
      </c>
      <c r="C21" s="79" t="s">
        <v>156</v>
      </c>
      <c r="D21" s="80" t="s">
        <v>158</v>
      </c>
      <c r="E21" s="81" t="s">
        <v>132</v>
      </c>
      <c r="F21" s="82" t="s">
        <v>163</v>
      </c>
    </row>
    <row r="22" spans="1:6" s="62" customFormat="1" ht="22.5" customHeight="1" thickBot="1">
      <c r="A22" s="166" t="s">
        <v>159</v>
      </c>
      <c r="B22" s="167"/>
      <c r="C22" s="167"/>
      <c r="D22" s="167"/>
      <c r="E22" s="167"/>
      <c r="F22" s="168"/>
    </row>
    <row r="23" spans="1:6" ht="34.5">
      <c r="A23" s="154" t="str">
        <f>'[1]TDS Interest Calculator'!A18:C18</f>
        <v>DULAL CHATTERJEE &amp; TUMPA CHATTERJEE</v>
      </c>
      <c r="B23" s="155"/>
      <c r="C23" s="155"/>
      <c r="D23" s="155"/>
      <c r="E23" s="155"/>
      <c r="F23" s="156"/>
    </row>
    <row r="24" spans="1:6" ht="25.5">
      <c r="A24" s="157" t="str">
        <f>'[1]TDS Interest Calculator'!A19:C19</f>
        <v>P-13, Ruby Park, Kasba, Kolkata - 700 078</v>
      </c>
      <c r="B24" s="158"/>
      <c r="C24" s="158"/>
      <c r="D24" s="158"/>
      <c r="E24" s="158"/>
      <c r="F24" s="159"/>
    </row>
    <row r="25" spans="1:6">
      <c r="A25" s="160" t="str">
        <f>'[1]TDS Interest Calculator'!A20:C20</f>
        <v>(Tel.) 033-2442 0628 ** (M) 98311 44635 / 98369 80201 / 98303 82084</v>
      </c>
      <c r="B25" s="161"/>
      <c r="C25" s="161"/>
      <c r="D25" s="161"/>
      <c r="E25" s="161"/>
      <c r="F25" s="162"/>
    </row>
    <row r="26" spans="1:6" ht="21.75" thickBot="1">
      <c r="A26" s="163" t="str">
        <f>'[1]TDS Interest Calculator'!A21:C21</f>
        <v>e-mail : dulal.taxconsultant@gmail.com * info.taxcon@gmail.com</v>
      </c>
      <c r="B26" s="164"/>
      <c r="C26" s="164"/>
      <c r="D26" s="164"/>
      <c r="E26" s="164"/>
      <c r="F26" s="165"/>
    </row>
    <row r="27" spans="1:6" ht="1.5" customHeight="1" thickTop="1"/>
    <row r="28" spans="1:6" ht="21" customHeight="1">
      <c r="B28" s="85"/>
    </row>
  </sheetData>
  <sheetProtection password="ED1B" sheet="1" objects="1" scenarios="1"/>
  <mergeCells count="12">
    <mergeCell ref="A23:F23"/>
    <mergeCell ref="A24:F24"/>
    <mergeCell ref="A25:F25"/>
    <mergeCell ref="A26:F26"/>
    <mergeCell ref="A22:F22"/>
    <mergeCell ref="A1:F1"/>
    <mergeCell ref="A3:A5"/>
    <mergeCell ref="B3:B5"/>
    <mergeCell ref="C3:C5"/>
    <mergeCell ref="A7:A9"/>
    <mergeCell ref="B7:B9"/>
    <mergeCell ref="C7:C8"/>
  </mergeCells>
  <pageMargins left="0.47244094488188981" right="7.874015748031496E-2" top="0.19685039370078741" bottom="0.11811023622047245" header="0.31496062992125984" footer="0.31496062992125984"/>
  <pageSetup paperSize="9" scale="7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8:T101"/>
  <sheetViews>
    <sheetView topLeftCell="A3" workbookViewId="0">
      <selection activeCell="M11" sqref="M11"/>
    </sheetView>
  </sheetViews>
  <sheetFormatPr defaultRowHeight="15"/>
  <cols>
    <col min="1" max="3" width="9.140625" style="3"/>
    <col min="4" max="4" width="11" style="3" customWidth="1"/>
    <col min="5" max="10" width="9.140625" style="3"/>
    <col min="11" max="11" width="2.42578125" style="3" customWidth="1"/>
    <col min="12" max="16384" width="9.140625" style="3"/>
  </cols>
  <sheetData>
    <row r="8" spans="1:20" ht="15.75" thickBot="1"/>
    <row r="9" spans="1:20" ht="15" customHeight="1">
      <c r="C9" s="169" t="s">
        <v>157</v>
      </c>
      <c r="D9" s="170"/>
      <c r="E9" s="170"/>
      <c r="F9" s="170"/>
      <c r="G9" s="170"/>
      <c r="H9" s="170"/>
      <c r="I9" s="171"/>
      <c r="J9" s="87"/>
      <c r="K9" s="87"/>
      <c r="L9" s="88"/>
    </row>
    <row r="10" spans="1:20" ht="15" customHeight="1">
      <c r="C10" s="172"/>
      <c r="D10" s="173"/>
      <c r="E10" s="173"/>
      <c r="F10" s="173"/>
      <c r="G10" s="173"/>
      <c r="H10" s="173"/>
      <c r="I10" s="174"/>
      <c r="J10" s="87"/>
      <c r="K10" s="87"/>
      <c r="L10" s="88"/>
    </row>
    <row r="11" spans="1:20" ht="24.75" customHeight="1" thickBot="1">
      <c r="C11" s="175"/>
      <c r="D11" s="176"/>
      <c r="E11" s="176"/>
      <c r="F11" s="176"/>
      <c r="G11" s="176"/>
      <c r="H11" s="176"/>
      <c r="I11" s="177"/>
      <c r="J11" s="87"/>
      <c r="K11" s="87"/>
      <c r="L11" s="88"/>
    </row>
    <row r="15" spans="1:20">
      <c r="A15" s="86"/>
      <c r="B15" s="86"/>
      <c r="C15" s="86"/>
      <c r="D15" s="86"/>
      <c r="E15" s="86"/>
      <c r="F15" s="86"/>
      <c r="G15" s="86"/>
      <c r="H15" s="86"/>
      <c r="I15" s="86"/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</row>
    <row r="16" spans="1:20">
      <c r="A16" s="86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</row>
    <row r="17" spans="1:20">
      <c r="A17" s="86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</row>
    <row r="18" spans="1:20">
      <c r="A18" s="86"/>
      <c r="B18" s="86"/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</row>
    <row r="19" spans="1:20">
      <c r="A19" s="86"/>
      <c r="B19" s="86"/>
      <c r="C19" s="86"/>
      <c r="D19" s="86"/>
      <c r="E19" s="86"/>
      <c r="F19" s="86"/>
      <c r="G19" s="86"/>
      <c r="H19" s="86"/>
      <c r="I19" s="86"/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</row>
    <row r="20" spans="1:20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</row>
    <row r="21" spans="1:20">
      <c r="A21" s="86"/>
      <c r="B21" s="86"/>
      <c r="C21" s="86"/>
      <c r="D21" s="86"/>
      <c r="E21" s="86"/>
      <c r="F21" s="86"/>
      <c r="G21" s="86"/>
      <c r="H21" s="86"/>
      <c r="I21" s="86"/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</row>
    <row r="22" spans="1:20">
      <c r="A22" s="86"/>
      <c r="B22" s="86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</row>
    <row r="23" spans="1:20">
      <c r="A23" s="86"/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</row>
    <row r="24" spans="1:20">
      <c r="A24" s="86"/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</row>
    <row r="25" spans="1:20">
      <c r="A25" s="86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</row>
    <row r="26" spans="1:20">
      <c r="A26" s="86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</row>
    <row r="27" spans="1:20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</row>
    <row r="28" spans="1:20">
      <c r="A28" s="86"/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</row>
    <row r="29" spans="1:20">
      <c r="A29" s="86"/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</row>
    <row r="30" spans="1:20">
      <c r="A30" s="86"/>
      <c r="B30" s="86"/>
      <c r="C30" s="86"/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</row>
    <row r="31" spans="1:20">
      <c r="A31" s="86"/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</row>
    <row r="32" spans="1:20">
      <c r="A32" s="86"/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</row>
    <row r="33" spans="1:20">
      <c r="A33" s="86"/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</row>
    <row r="34" spans="1:20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</row>
    <row r="35" spans="1:20">
      <c r="A35" s="86"/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</row>
    <row r="36" spans="1:20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</row>
    <row r="37" spans="1:20">
      <c r="A37" s="86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</row>
    <row r="38" spans="1:20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</row>
    <row r="39" spans="1:20">
      <c r="A39" s="86"/>
      <c r="B39" s="86"/>
      <c r="C39" s="86"/>
      <c r="D39" s="86"/>
      <c r="E39" s="86"/>
      <c r="F39" s="86"/>
      <c r="G39" s="86"/>
      <c r="H39" s="86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</row>
    <row r="40" spans="1:20">
      <c r="A40" s="86"/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</row>
    <row r="41" spans="1:20">
      <c r="A41" s="86"/>
      <c r="B41" s="86"/>
      <c r="C41" s="86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</row>
    <row r="42" spans="1:20">
      <c r="A42" s="86"/>
      <c r="B42" s="86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</row>
    <row r="43" spans="1:20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</row>
    <row r="44" spans="1:20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</row>
    <row r="45" spans="1:20">
      <c r="A45" s="86"/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</row>
    <row r="46" spans="1:20">
      <c r="A46" s="86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</row>
    <row r="47" spans="1:20">
      <c r="A47" s="86"/>
      <c r="B47" s="86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</row>
    <row r="48" spans="1:20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</row>
    <row r="49" spans="1:20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</row>
    <row r="50" spans="1:20">
      <c r="A50" s="86"/>
      <c r="B50" s="86"/>
      <c r="C50" s="86"/>
      <c r="D50" s="86"/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</row>
    <row r="51" spans="1:20">
      <c r="A51" s="86"/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</row>
    <row r="52" spans="1:20">
      <c r="A52" s="86"/>
      <c r="B52" s="86"/>
      <c r="C52" s="86"/>
      <c r="D52" s="86"/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</row>
    <row r="53" spans="1:20">
      <c r="A53" s="86"/>
      <c r="B53" s="86"/>
      <c r="C53" s="86"/>
      <c r="D53" s="86"/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</row>
    <row r="54" spans="1:20">
      <c r="A54" s="86"/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</row>
    <row r="55" spans="1:20">
      <c r="A55" s="86"/>
      <c r="B55" s="86"/>
      <c r="C55" s="86"/>
      <c r="D55" s="8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</row>
    <row r="56" spans="1:20">
      <c r="A56" s="86"/>
      <c r="B56" s="86"/>
      <c r="C56" s="86"/>
      <c r="D56" s="86"/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</row>
    <row r="57" spans="1:20">
      <c r="A57" s="86"/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</row>
    <row r="58" spans="1:20">
      <c r="A58" s="86"/>
      <c r="B58" s="86"/>
      <c r="C58" s="86"/>
      <c r="D58" s="86"/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</row>
    <row r="59" spans="1:20">
      <c r="A59" s="86"/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</row>
    <row r="60" spans="1:20">
      <c r="A60" s="86"/>
      <c r="B60" s="86"/>
      <c r="C60" s="86"/>
      <c r="D60" s="86"/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</row>
    <row r="61" spans="1:20">
      <c r="A61" s="86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</row>
    <row r="62" spans="1:20">
      <c r="A62" s="86"/>
      <c r="B62" s="86"/>
      <c r="C62" s="86"/>
      <c r="D62" s="86"/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</row>
    <row r="63" spans="1:20">
      <c r="A63" s="86"/>
      <c r="B63" s="86"/>
      <c r="C63" s="86"/>
      <c r="D63" s="86"/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</row>
    <row r="64" spans="1:20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</row>
    <row r="65" spans="1:20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6"/>
      <c r="O65" s="86"/>
      <c r="P65" s="86"/>
      <c r="Q65" s="86"/>
      <c r="R65" s="86"/>
      <c r="S65" s="86"/>
      <c r="T65" s="86"/>
    </row>
    <row r="66" spans="1:20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86"/>
      <c r="N66" s="86"/>
      <c r="O66" s="86"/>
      <c r="P66" s="86"/>
      <c r="Q66" s="86"/>
      <c r="R66" s="86"/>
      <c r="S66" s="86"/>
      <c r="T66" s="86"/>
    </row>
    <row r="67" spans="1:20">
      <c r="A67" s="86"/>
      <c r="B67" s="86"/>
      <c r="C67" s="86"/>
      <c r="D67" s="8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  <c r="P67" s="86"/>
      <c r="Q67" s="86"/>
      <c r="R67" s="86"/>
      <c r="S67" s="86"/>
      <c r="T67" s="86"/>
    </row>
    <row r="68" spans="1:20">
      <c r="A68" s="86"/>
      <c r="B68" s="86"/>
      <c r="C68" s="86"/>
      <c r="D68" s="86"/>
      <c r="E68" s="86"/>
      <c r="F68" s="86"/>
      <c r="G68" s="86"/>
      <c r="H68" s="86"/>
      <c r="I68" s="86"/>
      <c r="J68" s="86"/>
      <c r="K68" s="86"/>
      <c r="L68" s="86"/>
      <c r="M68" s="86"/>
      <c r="N68" s="86"/>
      <c r="O68" s="86"/>
      <c r="P68" s="86"/>
      <c r="Q68" s="86"/>
      <c r="R68" s="86"/>
      <c r="S68" s="86"/>
      <c r="T68" s="86"/>
    </row>
    <row r="69" spans="1:20">
      <c r="A69" s="86"/>
      <c r="B69" s="86"/>
      <c r="C69" s="86"/>
      <c r="D69" s="86"/>
      <c r="E69" s="86"/>
      <c r="F69" s="86"/>
      <c r="G69" s="86"/>
      <c r="H69" s="86"/>
      <c r="I69" s="86"/>
      <c r="J69" s="86"/>
      <c r="K69" s="86"/>
      <c r="L69" s="86"/>
      <c r="M69" s="86"/>
      <c r="N69" s="86"/>
      <c r="O69" s="86"/>
      <c r="P69" s="86"/>
      <c r="Q69" s="86"/>
      <c r="R69" s="86"/>
      <c r="S69" s="86"/>
      <c r="T69" s="86"/>
    </row>
    <row r="70" spans="1:20">
      <c r="A70" s="86"/>
      <c r="B70" s="86"/>
      <c r="C70" s="86"/>
      <c r="D70" s="86"/>
      <c r="E70" s="86"/>
      <c r="F70" s="86"/>
      <c r="G70" s="86"/>
      <c r="H70" s="86"/>
      <c r="I70" s="86"/>
      <c r="J70" s="86"/>
      <c r="K70" s="86"/>
      <c r="L70" s="86"/>
      <c r="M70" s="86"/>
      <c r="N70" s="86"/>
      <c r="O70" s="86"/>
      <c r="P70" s="86"/>
      <c r="Q70" s="86"/>
      <c r="R70" s="86"/>
      <c r="S70" s="86"/>
      <c r="T70" s="86"/>
    </row>
    <row r="71" spans="1:20">
      <c r="A71" s="86"/>
      <c r="B71" s="86"/>
      <c r="C71" s="86"/>
      <c r="D71" s="86"/>
      <c r="E71" s="86"/>
      <c r="F71" s="86"/>
      <c r="G71" s="86"/>
      <c r="H71" s="86"/>
      <c r="I71" s="86"/>
      <c r="J71" s="86"/>
      <c r="K71" s="86"/>
      <c r="L71" s="86"/>
      <c r="M71" s="86"/>
      <c r="N71" s="86"/>
      <c r="O71" s="86"/>
      <c r="P71" s="86"/>
      <c r="Q71" s="86"/>
      <c r="R71" s="86"/>
      <c r="S71" s="86"/>
      <c r="T71" s="86"/>
    </row>
    <row r="72" spans="1:20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86"/>
      <c r="N72" s="86"/>
      <c r="O72" s="86"/>
      <c r="P72" s="86"/>
      <c r="Q72" s="86"/>
      <c r="R72" s="86"/>
      <c r="S72" s="86"/>
      <c r="T72" s="86"/>
    </row>
    <row r="73" spans="1:20">
      <c r="A73" s="86"/>
      <c r="B73" s="86"/>
      <c r="C73" s="86"/>
      <c r="D73" s="86"/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</row>
    <row r="74" spans="1:20">
      <c r="A74" s="86"/>
      <c r="B74" s="86"/>
      <c r="C74" s="86"/>
      <c r="D74" s="86"/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</row>
    <row r="75" spans="1:20">
      <c r="A75" s="86"/>
      <c r="B75" s="86"/>
      <c r="C75" s="86"/>
      <c r="D75" s="86"/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</row>
    <row r="76" spans="1:20">
      <c r="A76" s="86"/>
      <c r="B76" s="86"/>
      <c r="C76" s="86"/>
      <c r="D76" s="86"/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</row>
    <row r="77" spans="1:20">
      <c r="A77" s="86"/>
      <c r="B77" s="86"/>
      <c r="C77" s="86"/>
      <c r="D77" s="86"/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</row>
    <row r="78" spans="1:20">
      <c r="A78" s="86"/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6"/>
      <c r="O78" s="86"/>
      <c r="P78" s="86"/>
      <c r="Q78" s="86"/>
      <c r="R78" s="86"/>
      <c r="S78" s="86"/>
      <c r="T78" s="86"/>
    </row>
    <row r="79" spans="1:20">
      <c r="A79" s="86"/>
      <c r="B79" s="86"/>
      <c r="C79" s="86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</row>
    <row r="80" spans="1:20">
      <c r="A80" s="86"/>
      <c r="B80" s="86"/>
      <c r="C80" s="86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  <c r="O80" s="86"/>
      <c r="P80" s="86"/>
      <c r="Q80" s="86"/>
      <c r="R80" s="86"/>
      <c r="S80" s="86"/>
      <c r="T80" s="86"/>
    </row>
    <row r="81" spans="1:20">
      <c r="A81" s="86"/>
      <c r="B81" s="86"/>
      <c r="C81" s="86"/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</row>
    <row r="82" spans="1:20">
      <c r="A82" s="86"/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6"/>
      <c r="R82" s="86"/>
      <c r="S82" s="86"/>
      <c r="T82" s="86"/>
    </row>
    <row r="83" spans="1:20">
      <c r="A83" s="86"/>
      <c r="B83" s="86"/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</row>
    <row r="84" spans="1:20">
      <c r="A84" s="86"/>
      <c r="B84" s="86"/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  <c r="P84" s="86"/>
      <c r="Q84" s="86"/>
      <c r="R84" s="86"/>
      <c r="S84" s="86"/>
      <c r="T84" s="86"/>
    </row>
    <row r="85" spans="1:20">
      <c r="A85" s="86"/>
      <c r="B85" s="86"/>
      <c r="C85" s="86"/>
      <c r="D85" s="86"/>
      <c r="E85" s="86"/>
      <c r="F85" s="86"/>
      <c r="G85" s="86"/>
      <c r="H85" s="86"/>
      <c r="I85" s="86"/>
      <c r="J85" s="86"/>
      <c r="K85" s="86"/>
      <c r="L85" s="86"/>
      <c r="M85" s="86"/>
      <c r="N85" s="86"/>
      <c r="O85" s="86"/>
      <c r="P85" s="86"/>
      <c r="Q85" s="86"/>
      <c r="R85" s="86"/>
      <c r="S85" s="86"/>
      <c r="T85" s="86"/>
    </row>
    <row r="86" spans="1:20">
      <c r="A86" s="86"/>
      <c r="B86" s="86"/>
      <c r="C86" s="86"/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</row>
    <row r="87" spans="1:20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6"/>
      <c r="O87" s="86"/>
      <c r="P87" s="86"/>
      <c r="Q87" s="86"/>
      <c r="R87" s="86"/>
      <c r="S87" s="86"/>
      <c r="T87" s="86"/>
    </row>
    <row r="88" spans="1:20">
      <c r="A88" s="86"/>
      <c r="B88" s="86"/>
      <c r="C88" s="86"/>
      <c r="D88" s="86"/>
      <c r="E88" s="86"/>
      <c r="F88" s="86"/>
      <c r="G88" s="86"/>
      <c r="H88" s="86"/>
      <c r="I88" s="86"/>
      <c r="J88" s="86"/>
      <c r="K88" s="86"/>
      <c r="L88" s="86"/>
      <c r="M88" s="86"/>
      <c r="N88" s="86"/>
      <c r="O88" s="86"/>
      <c r="P88" s="86"/>
      <c r="Q88" s="86"/>
      <c r="R88" s="86"/>
      <c r="S88" s="86"/>
      <c r="T88" s="86"/>
    </row>
    <row r="89" spans="1:20">
      <c r="A89" s="86"/>
      <c r="B89" s="86"/>
      <c r="C89" s="86"/>
      <c r="D89" s="86"/>
      <c r="E89" s="86"/>
      <c r="F89" s="86"/>
      <c r="G89" s="86"/>
      <c r="H89" s="86"/>
      <c r="I89" s="86"/>
      <c r="J89" s="86"/>
      <c r="K89" s="86"/>
      <c r="L89" s="86"/>
      <c r="M89" s="86"/>
      <c r="N89" s="86"/>
      <c r="O89" s="86"/>
      <c r="P89" s="86"/>
      <c r="Q89" s="86"/>
      <c r="R89" s="86"/>
      <c r="S89" s="86"/>
      <c r="T89" s="86"/>
    </row>
    <row r="90" spans="1:20">
      <c r="A90" s="86"/>
      <c r="B90" s="86"/>
      <c r="C90" s="86"/>
      <c r="D90" s="86"/>
      <c r="E90" s="86"/>
      <c r="F90" s="86"/>
      <c r="G90" s="86"/>
      <c r="H90" s="86"/>
      <c r="I90" s="86"/>
      <c r="J90" s="86"/>
      <c r="K90" s="86"/>
      <c r="L90" s="86"/>
      <c r="M90" s="86"/>
      <c r="N90" s="86"/>
      <c r="O90" s="86"/>
      <c r="P90" s="86"/>
      <c r="Q90" s="86"/>
      <c r="R90" s="86"/>
      <c r="S90" s="86"/>
      <c r="T90" s="86"/>
    </row>
    <row r="91" spans="1:20">
      <c r="A91" s="86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</row>
    <row r="92" spans="1:20">
      <c r="A92" s="86"/>
      <c r="B92" s="86"/>
      <c r="C92" s="86"/>
      <c r="D92" s="86"/>
      <c r="E92" s="86"/>
      <c r="F92" s="86"/>
      <c r="G92" s="86"/>
      <c r="H92" s="86"/>
      <c r="I92" s="86"/>
      <c r="J92" s="86"/>
      <c r="K92" s="86"/>
      <c r="L92" s="86"/>
      <c r="M92" s="86"/>
      <c r="N92" s="86"/>
      <c r="O92" s="86"/>
      <c r="P92" s="86"/>
      <c r="Q92" s="86"/>
      <c r="R92" s="86"/>
      <c r="S92" s="86"/>
      <c r="T92" s="86"/>
    </row>
    <row r="93" spans="1:20">
      <c r="A93" s="86"/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6"/>
      <c r="S93" s="86"/>
      <c r="T93" s="86"/>
    </row>
    <row r="94" spans="1:20">
      <c r="A94" s="86"/>
      <c r="B94" s="86"/>
      <c r="C94" s="86"/>
      <c r="D94" s="86"/>
      <c r="E94" s="86"/>
      <c r="F94" s="86"/>
      <c r="G94" s="86"/>
      <c r="H94" s="86"/>
      <c r="I94" s="86"/>
      <c r="J94" s="86"/>
      <c r="K94" s="86"/>
      <c r="L94" s="86"/>
      <c r="M94" s="86"/>
      <c r="N94" s="86"/>
      <c r="O94" s="86"/>
      <c r="P94" s="86"/>
      <c r="Q94" s="86"/>
      <c r="R94" s="86"/>
      <c r="S94" s="86"/>
      <c r="T94" s="86"/>
    </row>
    <row r="95" spans="1:20">
      <c r="A95" s="86"/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6"/>
      <c r="O95" s="86"/>
      <c r="P95" s="86"/>
      <c r="Q95" s="86"/>
      <c r="R95" s="86"/>
      <c r="S95" s="86"/>
      <c r="T95" s="86"/>
    </row>
    <row r="96" spans="1:20">
      <c r="A96" s="86"/>
      <c r="B96" s="86"/>
      <c r="C96" s="86"/>
      <c r="D96" s="86"/>
      <c r="E96" s="86"/>
      <c r="F96" s="86"/>
      <c r="G96" s="86"/>
      <c r="H96" s="86"/>
      <c r="I96" s="86"/>
      <c r="J96" s="86"/>
      <c r="K96" s="86"/>
      <c r="L96" s="86"/>
      <c r="M96" s="86"/>
      <c r="N96" s="86"/>
      <c r="O96" s="86"/>
      <c r="P96" s="86"/>
      <c r="Q96" s="86"/>
      <c r="R96" s="86"/>
      <c r="S96" s="86"/>
      <c r="T96" s="86"/>
    </row>
    <row r="97" spans="1:20">
      <c r="A97" s="86"/>
      <c r="B97" s="86"/>
      <c r="C97" s="86"/>
      <c r="D97" s="86"/>
      <c r="E97" s="86"/>
      <c r="F97" s="86"/>
      <c r="G97" s="86"/>
      <c r="H97" s="86"/>
      <c r="I97" s="86"/>
      <c r="J97" s="86"/>
      <c r="K97" s="86"/>
      <c r="L97" s="86"/>
      <c r="M97" s="86"/>
      <c r="N97" s="86"/>
      <c r="O97" s="86"/>
      <c r="P97" s="86"/>
      <c r="Q97" s="86"/>
      <c r="R97" s="86"/>
      <c r="S97" s="86"/>
      <c r="T97" s="86"/>
    </row>
    <row r="98" spans="1:20">
      <c r="A98" s="86"/>
      <c r="B98" s="86"/>
      <c r="C98" s="86"/>
      <c r="D98" s="86"/>
      <c r="E98" s="86"/>
      <c r="F98" s="86"/>
      <c r="G98" s="86"/>
      <c r="H98" s="86"/>
      <c r="I98" s="86"/>
      <c r="J98" s="86"/>
      <c r="K98" s="86"/>
      <c r="L98" s="86"/>
      <c r="M98" s="86"/>
      <c r="N98" s="86"/>
      <c r="O98" s="86"/>
      <c r="P98" s="86"/>
      <c r="Q98" s="86"/>
      <c r="R98" s="86"/>
      <c r="S98" s="86"/>
      <c r="T98" s="86"/>
    </row>
    <row r="99" spans="1:20">
      <c r="A99" s="86"/>
      <c r="B99" s="86"/>
      <c r="C99" s="86"/>
      <c r="D99" s="86"/>
      <c r="E99" s="86"/>
      <c r="F99" s="86"/>
      <c r="G99" s="86"/>
      <c r="H99" s="86"/>
      <c r="I99" s="86"/>
      <c r="J99" s="86"/>
      <c r="K99" s="86"/>
      <c r="L99" s="86"/>
      <c r="M99" s="86"/>
      <c r="N99" s="86"/>
      <c r="O99" s="86"/>
      <c r="P99" s="86"/>
      <c r="Q99" s="86"/>
      <c r="R99" s="86"/>
      <c r="S99" s="86"/>
      <c r="T99" s="86"/>
    </row>
    <row r="100" spans="1:20">
      <c r="A100" s="86"/>
      <c r="B100" s="86"/>
      <c r="C100" s="86"/>
      <c r="D100" s="86"/>
      <c r="E100" s="86"/>
      <c r="F100" s="86"/>
      <c r="G100" s="86"/>
      <c r="H100" s="86"/>
      <c r="I100" s="86"/>
      <c r="J100" s="86"/>
      <c r="K100" s="86"/>
      <c r="L100" s="86"/>
      <c r="M100" s="86"/>
      <c r="N100" s="86"/>
      <c r="O100" s="86"/>
      <c r="P100" s="86"/>
      <c r="Q100" s="86"/>
      <c r="R100" s="86"/>
      <c r="S100" s="86"/>
      <c r="T100" s="86"/>
    </row>
    <row r="101" spans="1:20">
      <c r="A101" s="86"/>
      <c r="B101" s="86"/>
      <c r="C101" s="86"/>
      <c r="D101" s="86"/>
      <c r="E101" s="86"/>
      <c r="F101" s="86"/>
      <c r="G101" s="86"/>
      <c r="H101" s="86"/>
      <c r="I101" s="86"/>
      <c r="J101" s="86"/>
      <c r="K101" s="86"/>
      <c r="L101" s="86"/>
      <c r="M101" s="86"/>
      <c r="N101" s="86"/>
      <c r="O101" s="86"/>
      <c r="P101" s="86"/>
      <c r="Q101" s="86"/>
      <c r="R101" s="86"/>
      <c r="S101" s="86"/>
      <c r="T101" s="86"/>
    </row>
  </sheetData>
  <mergeCells count="1">
    <mergeCell ref="C9:I11"/>
  </mergeCells>
  <pageMargins left="0.11811023622047245" right="0.1181102362204724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TDS Interest Calculator</vt:lpstr>
      <vt:lpstr>Late Deduction TDS</vt:lpstr>
      <vt:lpstr>Short Deduction TDS</vt:lpstr>
      <vt:lpstr>Default-Failure</vt:lpstr>
      <vt:lpstr>Case Reference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</dc:creator>
  <cp:lastModifiedBy>Neha</cp:lastModifiedBy>
  <cp:lastPrinted>2014-02-27T18:22:44Z</cp:lastPrinted>
  <dcterms:created xsi:type="dcterms:W3CDTF">2014-02-23T05:42:06Z</dcterms:created>
  <dcterms:modified xsi:type="dcterms:W3CDTF">2014-03-01T15:11:14Z</dcterms:modified>
</cp:coreProperties>
</file>