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Tax Calculator" sheetId="1" r:id="rId1"/>
  </sheets>
  <calcPr calcId="124519"/>
</workbook>
</file>

<file path=xl/calcChain.xml><?xml version="1.0" encoding="utf-8"?>
<calcChain xmlns="http://schemas.openxmlformats.org/spreadsheetml/2006/main">
  <c r="I16" i="1"/>
  <c r="H16" s="1"/>
  <c r="I17"/>
  <c r="H17" s="1"/>
  <c r="I18"/>
  <c r="H18" s="1"/>
  <c r="D16"/>
  <c r="C16" s="1"/>
  <c r="M16"/>
  <c r="N18"/>
  <c r="N9" s="1"/>
  <c r="O17" s="1"/>
  <c r="O18" s="1"/>
  <c r="O19" s="1"/>
  <c r="N17"/>
  <c r="N8" s="1"/>
  <c r="O16" s="1"/>
  <c r="D18"/>
  <c r="D17"/>
  <c r="C17" l="1"/>
  <c r="C18"/>
  <c r="D9" s="1"/>
  <c r="M18"/>
  <c r="M17"/>
  <c r="I8"/>
  <c r="I9"/>
  <c r="D8" l="1"/>
  <c r="I7"/>
  <c r="J16" l="1"/>
  <c r="J17"/>
  <c r="J18" s="1"/>
  <c r="J19" s="1"/>
  <c r="N10"/>
  <c r="N12" s="1"/>
  <c r="N11" l="1"/>
  <c r="N13" s="1"/>
  <c r="I10" l="1"/>
  <c r="I12" s="1"/>
  <c r="D7"/>
  <c r="I11" l="1"/>
  <c r="I13" s="1"/>
  <c r="E16"/>
  <c r="E17"/>
  <c r="E18" s="1"/>
  <c r="E19" s="1"/>
  <c r="D10" l="1"/>
  <c r="D11" l="1"/>
  <c r="D12"/>
  <c r="D13" l="1"/>
</calcChain>
</file>

<file path=xl/sharedStrings.xml><?xml version="1.0" encoding="utf-8"?>
<sst xmlns="http://schemas.openxmlformats.org/spreadsheetml/2006/main" count="34" uniqueCount="21">
  <si>
    <t>0-200000</t>
  </si>
  <si>
    <t>200000-500000</t>
  </si>
  <si>
    <t>500001-1000000</t>
  </si>
  <si>
    <t>1000001 and Above</t>
  </si>
  <si>
    <t>Gross Tax Payable</t>
  </si>
  <si>
    <t>Education Cess</t>
  </si>
  <si>
    <t>Net Tax Payable</t>
  </si>
  <si>
    <t>Individual resident below 60 years of age (i.e. born on or after 1st April 1953) or any NRI / HUF / AOP / BOI / AJP *</t>
  </si>
  <si>
    <t>Individual resident who is of the age of 80 years or more at any time during the previous year (i.e. born before 1st April 1933)</t>
  </si>
  <si>
    <t>Individual resident who is of the age of 60 years or more but below the age of 80 years at any time during the previous year (i.e. born on or after 1st April 1933 but before 1st April 1953)</t>
  </si>
  <si>
    <t>0-500000</t>
  </si>
  <si>
    <t>250000-500000</t>
  </si>
  <si>
    <t>500000-1000000</t>
  </si>
  <si>
    <t>0-250000</t>
  </si>
  <si>
    <t>THANK YOU</t>
  </si>
  <si>
    <t xml:space="preserve">                                                                                                             Please Fill Values  only in Yellow Colour cells                                                                                     </t>
  </si>
  <si>
    <t>Date:01/01/2014</t>
  </si>
  <si>
    <t>Tax Calculator</t>
  </si>
  <si>
    <t>Secondary &amp; Higher Secondary Education Cess</t>
  </si>
  <si>
    <t xml:space="preserve">Net Taxable Income </t>
  </si>
  <si>
    <t>Prepared By: Ravi Doshi ravi31121991@gmail.com</t>
  </si>
</sst>
</file>

<file path=xl/styles.xml><?xml version="1.0" encoding="utf-8"?>
<styleSheet xmlns="http://schemas.openxmlformats.org/spreadsheetml/2006/main">
  <numFmts count="2">
    <numFmt numFmtId="43" formatCode="_ * #,##0.00_ ;_ * \-#,##0.00_ ;_ * &quot;-&quot;??_ ;_ @_ "/>
    <numFmt numFmtId="164" formatCode="_ * #,##0_ ;_ * \-#,##0_ ;_ * &quot;-&quot;??_ ;_ @_ "/>
  </numFmts>
  <fonts count="4">
    <font>
      <sz val="11"/>
      <color theme="1"/>
      <name val="Calibri"/>
      <family val="2"/>
      <scheme val="minor"/>
    </font>
    <font>
      <b/>
      <sz val="11"/>
      <color theme="1"/>
      <name val="Calibri"/>
      <family val="2"/>
      <scheme val="minor"/>
    </font>
    <font>
      <b/>
      <sz val="15"/>
      <color theme="1"/>
      <name val="Calibri"/>
      <family val="2"/>
      <scheme val="minor"/>
    </font>
    <font>
      <sz val="11"/>
      <color theme="1"/>
      <name val="Calibri"/>
      <family val="2"/>
      <scheme val="minor"/>
    </font>
  </fonts>
  <fills count="7">
    <fill>
      <patternFill patternType="none"/>
    </fill>
    <fill>
      <patternFill patternType="gray125"/>
    </fill>
    <fill>
      <patternFill patternType="solid">
        <fgColor theme="3" tint="0.59999389629810485"/>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8"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43" fontId="3" fillId="0" borderId="0" applyFont="0" applyFill="0" applyBorder="0" applyAlignment="0" applyProtection="0"/>
  </cellStyleXfs>
  <cellXfs count="36">
    <xf numFmtId="0" fontId="0" fillId="0" borderId="0" xfId="0"/>
    <xf numFmtId="164" fontId="0" fillId="0" borderId="0" xfId="0" applyNumberFormat="1"/>
    <xf numFmtId="164" fontId="0" fillId="0" borderId="1" xfId="0" applyNumberFormat="1" applyBorder="1" applyProtection="1">
      <protection hidden="1"/>
    </xf>
    <xf numFmtId="164" fontId="0" fillId="0" borderId="11" xfId="0" applyNumberFormat="1" applyFill="1" applyBorder="1" applyAlignment="1" applyProtection="1">
      <alignment vertical="center" wrapText="1"/>
      <protection hidden="1"/>
    </xf>
    <xf numFmtId="164" fontId="0" fillId="0" borderId="19" xfId="0" applyNumberFormat="1" applyFill="1" applyBorder="1" applyAlignment="1" applyProtection="1">
      <alignment vertical="center" wrapText="1"/>
      <protection hidden="1"/>
    </xf>
    <xf numFmtId="164" fontId="0" fillId="0" borderId="8" xfId="0" applyNumberFormat="1" applyFill="1" applyBorder="1" applyAlignment="1" applyProtection="1">
      <alignment vertical="center" wrapText="1"/>
      <protection hidden="1"/>
    </xf>
    <xf numFmtId="164" fontId="0" fillId="0" borderId="14" xfId="0" applyNumberFormat="1" applyBorder="1" applyProtection="1">
      <protection hidden="1"/>
    </xf>
    <xf numFmtId="164" fontId="1" fillId="0" borderId="17" xfId="0" applyNumberFormat="1" applyFont="1" applyBorder="1" applyProtection="1">
      <protection hidden="1"/>
    </xf>
    <xf numFmtId="164" fontId="0" fillId="0" borderId="15" xfId="0" applyNumberFormat="1" applyBorder="1" applyProtection="1">
      <protection hidden="1"/>
    </xf>
    <xf numFmtId="164" fontId="1" fillId="0" borderId="16" xfId="0" applyNumberFormat="1" applyFont="1" applyBorder="1" applyProtection="1">
      <protection hidden="1"/>
    </xf>
    <xf numFmtId="164" fontId="1" fillId="0" borderId="17" xfId="1" applyNumberFormat="1" applyFont="1" applyBorder="1" applyProtection="1">
      <protection hidden="1"/>
    </xf>
    <xf numFmtId="164" fontId="1" fillId="0" borderId="1" xfId="0" applyNumberFormat="1" applyFont="1" applyBorder="1" applyProtection="1">
      <protection hidden="1"/>
    </xf>
    <xf numFmtId="164" fontId="1" fillId="0" borderId="20" xfId="0" applyNumberFormat="1" applyFont="1" applyBorder="1" applyAlignment="1" applyProtection="1">
      <alignment vertical="center" wrapText="1"/>
      <protection hidden="1"/>
    </xf>
    <xf numFmtId="164" fontId="1" fillId="0" borderId="21" xfId="0" applyNumberFormat="1" applyFont="1" applyBorder="1" applyAlignment="1" applyProtection="1">
      <alignment vertical="center" wrapText="1"/>
      <protection hidden="1"/>
    </xf>
    <xf numFmtId="164" fontId="1" fillId="0" borderId="22" xfId="0" applyNumberFormat="1" applyFont="1" applyBorder="1" applyAlignment="1" applyProtection="1">
      <alignment vertical="center" wrapText="1"/>
      <protection hidden="1"/>
    </xf>
    <xf numFmtId="164" fontId="1" fillId="5" borderId="15" xfId="0" applyNumberFormat="1" applyFont="1" applyFill="1" applyBorder="1" applyProtection="1">
      <protection locked="0"/>
    </xf>
    <xf numFmtId="164" fontId="0" fillId="0" borderId="1" xfId="0" applyNumberFormat="1" applyBorder="1" applyAlignment="1" applyProtection="1">
      <alignment horizontal="right"/>
      <protection hidden="1"/>
    </xf>
    <xf numFmtId="164" fontId="1" fillId="2" borderId="9" xfId="0" applyNumberFormat="1" applyFont="1" applyFill="1" applyBorder="1" applyAlignment="1" applyProtection="1">
      <alignment horizontal="center" vertical="center"/>
      <protection hidden="1"/>
    </xf>
    <xf numFmtId="164" fontId="1" fillId="2" borderId="12" xfId="0" applyNumberFormat="1" applyFont="1" applyFill="1" applyBorder="1" applyAlignment="1" applyProtection="1">
      <alignment horizontal="center" vertical="center"/>
      <protection hidden="1"/>
    </xf>
    <xf numFmtId="164" fontId="1" fillId="2" borderId="13" xfId="0" applyNumberFormat="1" applyFont="1" applyFill="1" applyBorder="1" applyAlignment="1" applyProtection="1">
      <alignment horizontal="center" vertical="center"/>
      <protection hidden="1"/>
    </xf>
    <xf numFmtId="164" fontId="1" fillId="2" borderId="10" xfId="0" applyNumberFormat="1" applyFont="1" applyFill="1" applyBorder="1" applyAlignment="1" applyProtection="1">
      <alignment horizontal="center" vertical="center"/>
      <protection hidden="1"/>
    </xf>
    <xf numFmtId="164" fontId="1" fillId="2" borderId="0" xfId="0" applyNumberFormat="1" applyFont="1" applyFill="1" applyBorder="1" applyAlignment="1" applyProtection="1">
      <alignment horizontal="center" vertical="center"/>
      <protection hidden="1"/>
    </xf>
    <xf numFmtId="164" fontId="1" fillId="2" borderId="18" xfId="0" applyNumberFormat="1" applyFont="1" applyFill="1" applyBorder="1" applyAlignment="1" applyProtection="1">
      <alignment horizontal="center" vertical="center"/>
      <protection hidden="1"/>
    </xf>
    <xf numFmtId="164" fontId="1" fillId="3" borderId="3" xfId="0" applyNumberFormat="1" applyFont="1" applyFill="1" applyBorder="1" applyAlignment="1" applyProtection="1">
      <alignment horizontal="center" vertical="center" wrapText="1"/>
      <protection hidden="1"/>
    </xf>
    <xf numFmtId="164" fontId="1" fillId="3" borderId="4" xfId="0" applyNumberFormat="1" applyFont="1" applyFill="1" applyBorder="1" applyAlignment="1" applyProtection="1">
      <alignment horizontal="center" vertical="center" wrapText="1"/>
      <protection hidden="1"/>
    </xf>
    <xf numFmtId="164" fontId="1" fillId="3" borderId="6" xfId="0" applyNumberFormat="1" applyFont="1" applyFill="1" applyBorder="1" applyAlignment="1" applyProtection="1">
      <alignment horizontal="center" vertical="center" wrapText="1"/>
      <protection hidden="1"/>
    </xf>
    <xf numFmtId="164" fontId="1" fillId="3" borderId="7" xfId="0" applyNumberFormat="1" applyFont="1" applyFill="1" applyBorder="1" applyAlignment="1" applyProtection="1">
      <alignment horizontal="center" vertical="center" wrapText="1"/>
      <protection hidden="1"/>
    </xf>
    <xf numFmtId="164" fontId="1" fillId="3" borderId="2" xfId="0" applyNumberFormat="1" applyFont="1" applyFill="1" applyBorder="1" applyAlignment="1" applyProtection="1">
      <alignment horizontal="center" vertical="center" wrapText="1"/>
      <protection hidden="1"/>
    </xf>
    <xf numFmtId="164" fontId="1" fillId="3" borderId="5" xfId="0" applyNumberFormat="1" applyFont="1" applyFill="1" applyBorder="1" applyAlignment="1" applyProtection="1">
      <alignment horizontal="center" vertical="center" wrapText="1"/>
      <protection hidden="1"/>
    </xf>
    <xf numFmtId="164" fontId="0" fillId="0" borderId="11" xfId="0" applyNumberFormat="1" applyBorder="1" applyAlignment="1" applyProtection="1">
      <alignment horizontal="right"/>
      <protection hidden="1"/>
    </xf>
    <xf numFmtId="164" fontId="0" fillId="0" borderId="8" xfId="0" applyNumberFormat="1" applyBorder="1" applyAlignment="1" applyProtection="1">
      <alignment horizontal="right"/>
      <protection hidden="1"/>
    </xf>
    <xf numFmtId="164" fontId="0" fillId="4" borderId="0" xfId="0" applyNumberFormat="1" applyFill="1" applyProtection="1">
      <protection hidden="1"/>
    </xf>
    <xf numFmtId="164" fontId="1" fillId="0" borderId="1" xfId="0" applyNumberFormat="1" applyFont="1" applyFill="1" applyBorder="1" applyProtection="1">
      <protection hidden="1"/>
    </xf>
    <xf numFmtId="164" fontId="1" fillId="5" borderId="12" xfId="0" applyNumberFormat="1" applyFont="1" applyFill="1" applyBorder="1" applyAlignment="1" applyProtection="1">
      <alignment vertical="center"/>
      <protection hidden="1"/>
    </xf>
    <xf numFmtId="164" fontId="2" fillId="6" borderId="0" xfId="0" applyNumberFormat="1" applyFont="1" applyFill="1" applyAlignment="1">
      <alignment horizontal="center" vertical="center"/>
    </xf>
    <xf numFmtId="164" fontId="0" fillId="4" borderId="12" xfId="0" applyNumberFormat="1" applyFill="1" applyBorder="1" applyAlignment="1" applyProtection="1">
      <alignment wrapText="1"/>
      <protection hidden="1"/>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19"/>
  <sheetViews>
    <sheetView tabSelected="1" workbookViewId="0">
      <selection activeCell="M14" sqref="M14:O14"/>
    </sheetView>
  </sheetViews>
  <sheetFormatPr defaultColWidth="0" defaultRowHeight="15" zeroHeight="1"/>
  <cols>
    <col min="1" max="1" width="9.140625" style="1" customWidth="1"/>
    <col min="2" max="2" width="7.7109375" style="1" bestFit="1" customWidth="1"/>
    <col min="3" max="3" width="9.140625" style="1" customWidth="1"/>
    <col min="4" max="4" width="9.7109375" style="1" bestFit="1" customWidth="1"/>
    <col min="5" max="5" width="10.7109375" style="1" bestFit="1" customWidth="1"/>
    <col min="6" max="7" width="9.140625" style="1" customWidth="1"/>
    <col min="8" max="8" width="5.28515625" style="1" customWidth="1"/>
    <col min="9" max="9" width="9.7109375" style="1" bestFit="1" customWidth="1"/>
    <col min="10" max="10" width="10.7109375" style="1" bestFit="1" customWidth="1"/>
    <col min="11" max="12" width="9.140625" style="1" customWidth="1"/>
    <col min="13" max="13" width="5.85546875" style="1" customWidth="1"/>
    <col min="14" max="14" width="9.7109375" style="1" bestFit="1" customWidth="1"/>
    <col min="15" max="15" width="10.7109375" style="1" bestFit="1" customWidth="1"/>
    <col min="16" max="16384" width="9.140625" style="1" hidden="1"/>
  </cols>
  <sheetData>
    <row r="1" spans="1:15">
      <c r="A1" s="17" t="s">
        <v>17</v>
      </c>
      <c r="B1" s="18"/>
      <c r="C1" s="18"/>
      <c r="D1" s="18"/>
      <c r="E1" s="18"/>
      <c r="F1" s="18"/>
      <c r="G1" s="18"/>
      <c r="H1" s="18"/>
      <c r="I1" s="18"/>
      <c r="J1" s="18"/>
      <c r="K1" s="18"/>
      <c r="L1" s="18"/>
      <c r="M1" s="18"/>
      <c r="N1" s="18"/>
      <c r="O1" s="19"/>
    </row>
    <row r="2" spans="1:15" ht="15.75" thickBot="1">
      <c r="A2" s="20"/>
      <c r="B2" s="21"/>
      <c r="C2" s="21"/>
      <c r="D2" s="21"/>
      <c r="E2" s="21"/>
      <c r="F2" s="21"/>
      <c r="G2" s="21"/>
      <c r="H2" s="21"/>
      <c r="I2" s="21"/>
      <c r="J2" s="21"/>
      <c r="K2" s="21"/>
      <c r="L2" s="21"/>
      <c r="M2" s="21"/>
      <c r="N2" s="21"/>
      <c r="O2" s="22"/>
    </row>
    <row r="3" spans="1:15">
      <c r="A3" s="27" t="s">
        <v>7</v>
      </c>
      <c r="B3" s="23"/>
      <c r="C3" s="23"/>
      <c r="D3" s="23"/>
      <c r="E3" s="23"/>
      <c r="F3" s="23" t="s">
        <v>9</v>
      </c>
      <c r="G3" s="23"/>
      <c r="H3" s="23"/>
      <c r="I3" s="23"/>
      <c r="J3" s="23"/>
      <c r="K3" s="23" t="s">
        <v>8</v>
      </c>
      <c r="L3" s="23"/>
      <c r="M3" s="23"/>
      <c r="N3" s="23"/>
      <c r="O3" s="24"/>
    </row>
    <row r="4" spans="1:15" ht="15.75" thickBot="1">
      <c r="A4" s="28"/>
      <c r="B4" s="25"/>
      <c r="C4" s="25"/>
      <c r="D4" s="25"/>
      <c r="E4" s="25"/>
      <c r="F4" s="25"/>
      <c r="G4" s="25"/>
      <c r="H4" s="25"/>
      <c r="I4" s="25"/>
      <c r="J4" s="25"/>
      <c r="K4" s="25"/>
      <c r="L4" s="25"/>
      <c r="M4" s="25"/>
      <c r="N4" s="25"/>
      <c r="O4" s="26"/>
    </row>
    <row r="5" spans="1:15">
      <c r="A5" s="12" t="s">
        <v>19</v>
      </c>
      <c r="B5" s="13"/>
      <c r="C5" s="14"/>
      <c r="D5" s="15"/>
      <c r="E5" s="15"/>
      <c r="F5" s="12" t="s">
        <v>19</v>
      </c>
      <c r="G5" s="13"/>
      <c r="H5" s="14"/>
      <c r="I5" s="15"/>
      <c r="J5" s="15"/>
      <c r="K5" s="12" t="s">
        <v>19</v>
      </c>
      <c r="L5" s="13"/>
      <c r="M5" s="14"/>
      <c r="N5" s="15"/>
      <c r="O5" s="15"/>
    </row>
    <row r="6" spans="1:15">
      <c r="A6" s="2" t="s">
        <v>0</v>
      </c>
      <c r="B6" s="2"/>
      <c r="C6" s="2"/>
      <c r="D6" s="16">
        <v>0</v>
      </c>
      <c r="E6" s="16"/>
      <c r="F6" s="2" t="s">
        <v>13</v>
      </c>
      <c r="G6" s="2"/>
      <c r="H6" s="2"/>
      <c r="I6" s="16">
        <v>0</v>
      </c>
      <c r="J6" s="16"/>
      <c r="K6" s="2" t="s">
        <v>10</v>
      </c>
      <c r="L6" s="2"/>
      <c r="M6" s="2"/>
      <c r="N6" s="29">
        <v>0</v>
      </c>
      <c r="O6" s="30"/>
    </row>
    <row r="7" spans="1:15">
      <c r="A7" s="2" t="s">
        <v>1</v>
      </c>
      <c r="B7" s="2"/>
      <c r="C7" s="2"/>
      <c r="D7" s="2">
        <f t="shared" ref="D7:D9" si="0">IF(C16&gt;0,C16,0)</f>
        <v>0</v>
      </c>
      <c r="E7" s="2"/>
      <c r="F7" s="2" t="s">
        <v>11</v>
      </c>
      <c r="G7" s="2"/>
      <c r="H7" s="2"/>
      <c r="I7" s="2">
        <f>IF(H16&gt;0,H16,0)</f>
        <v>0</v>
      </c>
      <c r="J7" s="2"/>
      <c r="K7" s="2">
        <v>0</v>
      </c>
      <c r="L7" s="2"/>
      <c r="M7" s="2"/>
      <c r="N7" s="2">
        <v>0</v>
      </c>
      <c r="O7" s="2"/>
    </row>
    <row r="8" spans="1:15">
      <c r="A8" s="2" t="s">
        <v>2</v>
      </c>
      <c r="B8" s="2"/>
      <c r="C8" s="2"/>
      <c r="D8" s="2">
        <f t="shared" si="0"/>
        <v>0</v>
      </c>
      <c r="E8" s="2"/>
      <c r="F8" s="2" t="s">
        <v>2</v>
      </c>
      <c r="G8" s="2"/>
      <c r="H8" s="2"/>
      <c r="I8" s="2">
        <f t="shared" ref="I8:I9" si="1">IF(H17&gt;0,H17,0)</f>
        <v>0</v>
      </c>
      <c r="J8" s="2"/>
      <c r="K8" s="2" t="s">
        <v>12</v>
      </c>
      <c r="L8" s="2"/>
      <c r="M8" s="2"/>
      <c r="N8" s="2">
        <f>IF(N17&gt;0,N17,0)</f>
        <v>0</v>
      </c>
      <c r="O8" s="2"/>
    </row>
    <row r="9" spans="1:15" ht="15.75" thickBot="1">
      <c r="A9" s="6" t="s">
        <v>3</v>
      </c>
      <c r="B9" s="6"/>
      <c r="C9" s="6"/>
      <c r="D9" s="2">
        <f t="shared" si="0"/>
        <v>0</v>
      </c>
      <c r="E9" s="2"/>
      <c r="F9" s="6" t="s">
        <v>3</v>
      </c>
      <c r="G9" s="6"/>
      <c r="H9" s="6"/>
      <c r="I9" s="2">
        <f t="shared" si="1"/>
        <v>0</v>
      </c>
      <c r="J9" s="2"/>
      <c r="K9" s="6" t="s">
        <v>3</v>
      </c>
      <c r="L9" s="6"/>
      <c r="M9" s="6"/>
      <c r="N9" s="6">
        <f>IF(N18&gt;0,N18,0)</f>
        <v>0</v>
      </c>
      <c r="O9" s="6"/>
    </row>
    <row r="10" spans="1:15" ht="15.75" thickBot="1">
      <c r="A10" s="9" t="s">
        <v>4</v>
      </c>
      <c r="B10" s="7"/>
      <c r="C10" s="7"/>
      <c r="D10" s="10">
        <f>IF(D5&gt;0,IF(SUM(C16:C18)&gt;0,IF(D5&gt;10000000,E19,SUM(C16:C18)),0),0)</f>
        <v>0</v>
      </c>
      <c r="E10" s="10"/>
      <c r="F10" s="7" t="s">
        <v>4</v>
      </c>
      <c r="G10" s="7"/>
      <c r="H10" s="7"/>
      <c r="I10" s="10">
        <f>IF(I5&gt;0,IF(I5&gt;10000000,J19,SUM(H16:H18)),0)</f>
        <v>0</v>
      </c>
      <c r="J10" s="10"/>
      <c r="K10" s="7" t="s">
        <v>4</v>
      </c>
      <c r="L10" s="7"/>
      <c r="M10" s="7"/>
      <c r="N10" s="10">
        <f>IF(N5&gt;0,IF(N5&gt;10000000,O19,SUM(M16:M18)),0)</f>
        <v>0</v>
      </c>
      <c r="O10" s="10"/>
    </row>
    <row r="11" spans="1:15">
      <c r="A11" s="8" t="s">
        <v>5</v>
      </c>
      <c r="B11" s="8"/>
      <c r="C11" s="8"/>
      <c r="D11" s="8">
        <f>D10*0.02</f>
        <v>0</v>
      </c>
      <c r="E11" s="8"/>
      <c r="F11" s="8" t="s">
        <v>5</v>
      </c>
      <c r="G11" s="8"/>
      <c r="H11" s="8"/>
      <c r="I11" s="8">
        <f>I10*0.02</f>
        <v>0</v>
      </c>
      <c r="J11" s="8"/>
      <c r="K11" s="8" t="s">
        <v>5</v>
      </c>
      <c r="L11" s="8"/>
      <c r="M11" s="8"/>
      <c r="N11" s="8">
        <f>N10*0.02</f>
        <v>0</v>
      </c>
      <c r="O11" s="8"/>
    </row>
    <row r="12" spans="1:15" ht="30" customHeight="1">
      <c r="A12" s="3" t="s">
        <v>18</v>
      </c>
      <c r="B12" s="4"/>
      <c r="C12" s="5"/>
      <c r="D12" s="2">
        <f>D10*0.01</f>
        <v>0</v>
      </c>
      <c r="E12" s="2"/>
      <c r="F12" s="3" t="s">
        <v>18</v>
      </c>
      <c r="G12" s="4"/>
      <c r="H12" s="5"/>
      <c r="I12" s="2">
        <f>I10*0.01</f>
        <v>0</v>
      </c>
      <c r="J12" s="2"/>
      <c r="K12" s="3" t="s">
        <v>18</v>
      </c>
      <c r="L12" s="4"/>
      <c r="M12" s="5"/>
      <c r="N12" s="2">
        <f>N10*0.01</f>
        <v>0</v>
      </c>
      <c r="O12" s="2"/>
    </row>
    <row r="13" spans="1:15">
      <c r="A13" s="32" t="s">
        <v>6</v>
      </c>
      <c r="B13" s="32"/>
      <c r="C13" s="32"/>
      <c r="D13" s="11">
        <f>SUM(D10+D11+D12)</f>
        <v>0</v>
      </c>
      <c r="E13" s="11"/>
      <c r="F13" s="32" t="s">
        <v>6</v>
      </c>
      <c r="G13" s="32"/>
      <c r="H13" s="32"/>
      <c r="I13" s="11">
        <f>SUM(I10+I11+I12)</f>
        <v>0</v>
      </c>
      <c r="J13" s="11"/>
      <c r="K13" s="32" t="s">
        <v>6</v>
      </c>
      <c r="L13" s="32"/>
      <c r="M13" s="32"/>
      <c r="N13" s="11">
        <f>SUM(N10+N11+N12)</f>
        <v>0</v>
      </c>
      <c r="O13" s="11"/>
    </row>
    <row r="14" spans="1:15" ht="37.5" customHeight="1">
      <c r="A14" s="33" t="s">
        <v>15</v>
      </c>
      <c r="B14" s="33"/>
      <c r="C14" s="33"/>
      <c r="D14" s="33"/>
      <c r="E14" s="33"/>
      <c r="F14" s="33"/>
      <c r="G14" s="33"/>
      <c r="H14" s="33"/>
      <c r="I14" s="33"/>
      <c r="J14" s="33"/>
      <c r="K14" s="33"/>
      <c r="L14" s="33"/>
      <c r="M14" s="35" t="s">
        <v>20</v>
      </c>
      <c r="N14" s="35"/>
      <c r="O14" s="35"/>
    </row>
    <row r="15" spans="1:15" ht="19.5">
      <c r="A15" s="34" t="s">
        <v>14</v>
      </c>
      <c r="B15" s="34"/>
      <c r="C15" s="34"/>
      <c r="D15" s="34"/>
      <c r="E15" s="34"/>
      <c r="F15" s="34"/>
      <c r="G15" s="34"/>
      <c r="H15" s="34"/>
      <c r="I15" s="34"/>
      <c r="J15" s="34"/>
      <c r="K15" s="34"/>
      <c r="L15" s="34"/>
      <c r="M15" s="31" t="s">
        <v>16</v>
      </c>
      <c r="N15" s="31"/>
      <c r="O15" s="31"/>
    </row>
    <row r="16" spans="1:15" hidden="1">
      <c r="C16" s="1">
        <f>IF(D5&lt;=500000,D16-2000,D16)</f>
        <v>-22000</v>
      </c>
      <c r="D16" s="1">
        <f>IF((D5&gt;=500000),(300000*0.1),((D5-200000)*0.1))</f>
        <v>-20000</v>
      </c>
      <c r="E16" s="1">
        <f>SUM(D7:E9)</f>
        <v>0</v>
      </c>
      <c r="H16" s="1">
        <f>IF(I16&gt;0,I16,0)</f>
        <v>0</v>
      </c>
      <c r="I16" s="1">
        <f>IF((I5&gt;=500000),(250000*0.1),((I5-250000)*0.1))</f>
        <v>-25000</v>
      </c>
      <c r="J16" s="1">
        <f>SUM(I7:J9)</f>
        <v>0</v>
      </c>
      <c r="M16" s="1">
        <f>IF(N16&gt;0,N16,0)</f>
        <v>0</v>
      </c>
      <c r="O16" s="1">
        <f>SUM(N7:O9)</f>
        <v>0</v>
      </c>
    </row>
    <row r="17" spans="3:15" hidden="1">
      <c r="C17" s="1">
        <f t="shared" ref="C17:C18" si="2">IF(D17&gt;0,D17,0)</f>
        <v>0</v>
      </c>
      <c r="D17" s="1">
        <f>IF((D5&gt;=1000000),(500000*0.2),((D5-500000)*0.2))</f>
        <v>-100000</v>
      </c>
      <c r="E17" s="1">
        <f>SUM(D7:E9)*0.1</f>
        <v>0</v>
      </c>
      <c r="H17" s="1">
        <f t="shared" ref="H17:H18" si="3">IF(I17&gt;0,I17,0)</f>
        <v>0</v>
      </c>
      <c r="I17" s="1">
        <f>IF((I5&gt;=1000000),(500000*0.2),((I5-500000)*0.2))</f>
        <v>-100000</v>
      </c>
      <c r="J17" s="1">
        <f>SUM(I7:J9)*0.1</f>
        <v>0</v>
      </c>
      <c r="M17" s="1">
        <f t="shared" ref="M17:M18" si="4">IF(N17&gt;0,N17,0)</f>
        <v>0</v>
      </c>
      <c r="N17" s="1">
        <f>IF((N5&gt;=1000000),(500000*0.2),((N5-500000)*0.2))</f>
        <v>-100000</v>
      </c>
      <c r="O17" s="1">
        <f>SUM(N7:O9)*0.1</f>
        <v>0</v>
      </c>
    </row>
    <row r="18" spans="3:15" hidden="1">
      <c r="C18" s="1">
        <f t="shared" si="2"/>
        <v>0</v>
      </c>
      <c r="D18" s="1">
        <f>IF((D5&gt;1000000),((D5-1000000)*0.3),0)</f>
        <v>0</v>
      </c>
      <c r="E18" s="1">
        <f>IF((D5-10000000)&lt;E17,(D5-10000000)-(D5-10000000)*0.3,E16)</f>
        <v>-7000000</v>
      </c>
      <c r="H18" s="1">
        <f t="shared" si="3"/>
        <v>0</v>
      </c>
      <c r="I18" s="1">
        <f>IF((I5&gt;1000000),((I5-1000000)*0.3),0)</f>
        <v>0</v>
      </c>
      <c r="J18" s="1">
        <f>IF((I5-10000000)&lt;J17,(I5-10000000)-(I5-10000000)*0.3,J16)</f>
        <v>-7000000</v>
      </c>
      <c r="M18" s="1">
        <f t="shared" si="4"/>
        <v>0</v>
      </c>
      <c r="N18" s="1">
        <f>IF((N5&gt;1000000),((N5-1000000)*0.3),0)</f>
        <v>0</v>
      </c>
      <c r="O18" s="1">
        <f>IF((N5-10000000)&lt;O17,(N5-10000000)-(N5-10000000)*0.3,O16)</f>
        <v>-7000000</v>
      </c>
    </row>
    <row r="19" spans="3:15" hidden="1">
      <c r="E19" s="1">
        <f>IF((D5-10000000)&gt;SUM(D7:E9)*0.1,E16+E17,E18+E16)</f>
        <v>-7000000</v>
      </c>
      <c r="J19" s="1">
        <f>IF((I5-10000000)&gt;SUM(I7:J9)*0.1,J16+J17,J18+J16)</f>
        <v>-7000000</v>
      </c>
      <c r="O19" s="1">
        <f>IF((N5-10000000)&gt;SUM(N7:O9)*0.1,O16+O17,O18+O16)</f>
        <v>-7000000</v>
      </c>
    </row>
  </sheetData>
  <sheetProtection password="CACB" sheet="1" objects="1" scenarios="1"/>
  <mergeCells count="62">
    <mergeCell ref="N8:O8"/>
    <mergeCell ref="N9:O9"/>
    <mergeCell ref="M15:O15"/>
    <mergeCell ref="N10:O10"/>
    <mergeCell ref="N11:O11"/>
    <mergeCell ref="N12:O12"/>
    <mergeCell ref="N13:O13"/>
    <mergeCell ref="M14:O14"/>
    <mergeCell ref="K13:M13"/>
    <mergeCell ref="K11:M11"/>
    <mergeCell ref="K12:M12"/>
    <mergeCell ref="A14:L14"/>
    <mergeCell ref="A15:L15"/>
    <mergeCell ref="A13:C13"/>
    <mergeCell ref="D13:E13"/>
    <mergeCell ref="F13:H13"/>
    <mergeCell ref="K5:M5"/>
    <mergeCell ref="K6:M6"/>
    <mergeCell ref="A1:O2"/>
    <mergeCell ref="K9:M9"/>
    <mergeCell ref="K10:M10"/>
    <mergeCell ref="K3:O4"/>
    <mergeCell ref="A7:C7"/>
    <mergeCell ref="A3:E4"/>
    <mergeCell ref="F3:J4"/>
    <mergeCell ref="D5:E5"/>
    <mergeCell ref="D6:E6"/>
    <mergeCell ref="A5:C5"/>
    <mergeCell ref="A6:C6"/>
    <mergeCell ref="N5:O5"/>
    <mergeCell ref="N6:O6"/>
    <mergeCell ref="N7:O7"/>
    <mergeCell ref="I13:J13"/>
    <mergeCell ref="F5:H5"/>
    <mergeCell ref="A12:C12"/>
    <mergeCell ref="D11:E11"/>
    <mergeCell ref="D12:E12"/>
    <mergeCell ref="I10:J10"/>
    <mergeCell ref="I11:J11"/>
    <mergeCell ref="I12:J12"/>
    <mergeCell ref="F6:H6"/>
    <mergeCell ref="F7:H7"/>
    <mergeCell ref="F8:H8"/>
    <mergeCell ref="F9:H9"/>
    <mergeCell ref="I5:J5"/>
    <mergeCell ref="I6:J6"/>
    <mergeCell ref="I7:J7"/>
    <mergeCell ref="I8:J8"/>
    <mergeCell ref="K7:M7"/>
    <mergeCell ref="K8:M8"/>
    <mergeCell ref="F12:H12"/>
    <mergeCell ref="A8:C8"/>
    <mergeCell ref="A9:C9"/>
    <mergeCell ref="F10:H10"/>
    <mergeCell ref="F11:H11"/>
    <mergeCell ref="A11:C11"/>
    <mergeCell ref="A10:C10"/>
    <mergeCell ref="D7:E7"/>
    <mergeCell ref="D8:E8"/>
    <mergeCell ref="D9:E9"/>
    <mergeCell ref="D10:E10"/>
    <mergeCell ref="I9:J9"/>
  </mergeCells>
  <dataValidations disablePrompts="1" count="1">
    <dataValidation type="whole" allowBlank="1" showInputMessage="1" showErrorMessage="1" sqref="D5:E5 I5:J5 N5:O5">
      <formula1>0</formula1>
      <formula2>99999999999999900000</formula2>
    </dataValidation>
  </dataValidations>
  <pageMargins left="0.7" right="0.7" top="0.75" bottom="0.75" header="0.3" footer="0.3"/>
  <pageSetup orientation="portrait" horizontalDpi="4294967294"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Tax Calculator</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2014-01-02T14:40:19Z</dcterms:modified>
</cp:coreProperties>
</file>