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5480" windowHeight="8445"/>
  </bookViews>
  <sheets>
    <sheet name="For Non Corporate Assessee" sheetId="1" r:id="rId1"/>
    <sheet name="For Corporate Assessee" sheetId="4" r:id="rId2"/>
  </sheets>
  <definedNames>
    <definedName name="aaaaaa" localSheetId="1">'For Corporate Assessee'!$G$14:$G$16</definedName>
    <definedName name="aaaaaa">'For Non Corporate Assessee'!$G$12:$G$14</definedName>
  </definedNames>
  <calcPr calcId="124519"/>
</workbook>
</file>

<file path=xl/calcChain.xml><?xml version="1.0" encoding="utf-8"?>
<calcChain xmlns="http://schemas.openxmlformats.org/spreadsheetml/2006/main">
  <c r="D7" i="1"/>
  <c r="D7" i="4"/>
  <c r="H16" s="1"/>
  <c r="E13"/>
  <c r="E14" s="1"/>
  <c r="E15" s="1"/>
  <c r="E16" s="1"/>
  <c r="E8"/>
  <c r="E9" s="1"/>
  <c r="E10" s="1"/>
  <c r="E11" s="1"/>
  <c r="E8" i="1"/>
  <c r="E9" s="1"/>
  <c r="E10" s="1"/>
  <c r="E12"/>
  <c r="E13" s="1"/>
  <c r="E14" s="1"/>
  <c r="D22" i="4" l="1"/>
  <c r="D23"/>
  <c r="D20" i="1"/>
  <c r="D21"/>
  <c r="H13" i="4"/>
  <c r="H15"/>
  <c r="F13"/>
  <c r="G13" s="1"/>
  <c r="F14" s="1"/>
  <c r="G14" s="1"/>
  <c r="F15" s="1"/>
  <c r="F12" i="1"/>
  <c r="G12" s="1"/>
  <c r="F13" s="1"/>
  <c r="G13" s="1"/>
  <c r="F14" s="1"/>
  <c r="H14" i="4"/>
  <c r="G15" l="1"/>
  <c r="G14" i="1"/>
  <c r="D22" s="1"/>
  <c r="F16" i="4" l="1"/>
  <c r="G16" s="1"/>
  <c r="D24" s="1"/>
</calcChain>
</file>

<file path=xl/sharedStrings.xml><?xml version="1.0" encoding="utf-8"?>
<sst xmlns="http://schemas.openxmlformats.org/spreadsheetml/2006/main" count="44" uniqueCount="27">
  <si>
    <t>Advance Tax Deposited Upto 15/09</t>
  </si>
  <si>
    <t>Interest U/s 234C</t>
  </si>
  <si>
    <t>Upto 15/09</t>
  </si>
  <si>
    <t>Upto 15/06</t>
  </si>
  <si>
    <t>Advance Tax Deposited Upto 15/06</t>
  </si>
  <si>
    <t>BY MANISH NEGI</t>
  </si>
  <si>
    <t>FOR NON CORPORATE ASSESSEES</t>
  </si>
  <si>
    <t>Views/Comments are Welcomed at CA Information</t>
  </si>
  <si>
    <t>Amount</t>
  </si>
  <si>
    <t>Particulars</t>
  </si>
  <si>
    <t>© Manish Negi, All Rights Reserved</t>
  </si>
  <si>
    <t>16/09 to 15/12</t>
  </si>
  <si>
    <t>16/12 to 15/03</t>
  </si>
  <si>
    <t>16/06 to 15/09</t>
  </si>
  <si>
    <t>FOR CORPORATE ASSESSEES</t>
  </si>
  <si>
    <t>Disclaimer: The Information Provided Through This Not To Be Taken As Advice.</t>
  </si>
  <si>
    <t>Advance Tax Deposited Between 16/09 To 15/12</t>
  </si>
  <si>
    <t>Advance Tax Deposited Between 16/12 To 15/03</t>
  </si>
  <si>
    <t>Tax On Income Except Capital Gain or Casual Income (After TDS)</t>
  </si>
  <si>
    <t>Interest U/s 234A</t>
  </si>
  <si>
    <t>Interest U/s 234B</t>
  </si>
  <si>
    <t>Delay In Filing ROI From Due Date I.e. July (In Months, E.g. If ROI Is Filed In October, Enter "3")</t>
  </si>
  <si>
    <t>Delay In Depositing Tax, If Any Payable After TDS &amp; Advance Tax From March (In Months, E.g. If Tax Is Deposited In October, Enter "7")</t>
  </si>
  <si>
    <t>INTEREST U/S 234A, 234B &amp; 234C CALCULATOR</t>
  </si>
  <si>
    <t>Tax On Capital Gain Or Casual Income (After TDS)</t>
  </si>
  <si>
    <t>Delay In Filing ROI From Due Date I.e. September (In Months, E.g. If ROI Is Filed In October, Enter "1")</t>
  </si>
  <si>
    <t>Advance Tax Deposited Between 16/06 To 15/09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</si>
</sst>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utumn"/>
    </font>
    <font>
      <sz val="18"/>
      <color theme="1"/>
      <name val="Terminator Two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6"/>
      <color theme="1"/>
      <name val="Terminator Two"/>
    </font>
    <font>
      <sz val="36"/>
      <name val="Bauhaus 93"/>
      <family val="5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2" borderId="0" xfId="0" applyFill="1"/>
    <xf numFmtId="43" fontId="0" fillId="2" borderId="0" xfId="1" applyFont="1" applyFill="1"/>
    <xf numFmtId="0" fontId="2" fillId="2" borderId="2" xfId="0" applyFont="1" applyFill="1" applyBorder="1"/>
    <xf numFmtId="0" fontId="0" fillId="2" borderId="3" xfId="0" applyFill="1" applyBorder="1"/>
    <xf numFmtId="0" fontId="2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3" fontId="0" fillId="3" borderId="1" xfId="1" applyFont="1" applyFill="1" applyBorder="1" applyProtection="1">
      <protection locked="0"/>
    </xf>
    <xf numFmtId="43" fontId="0" fillId="3" borderId="6" xfId="1" applyFont="1" applyFill="1" applyBorder="1" applyProtection="1">
      <protection locked="0"/>
    </xf>
    <xf numFmtId="0" fontId="0" fillId="2" borderId="1" xfId="0" applyFill="1" applyBorder="1"/>
    <xf numFmtId="43" fontId="0" fillId="2" borderId="1" xfId="1" applyFont="1" applyFill="1" applyBorder="1" applyProtection="1">
      <protection hidden="1"/>
    </xf>
    <xf numFmtId="43" fontId="0" fillId="2" borderId="6" xfId="1" applyFont="1" applyFill="1" applyBorder="1" applyProtection="1">
      <protection hidden="1"/>
    </xf>
    <xf numFmtId="0" fontId="0" fillId="2" borderId="11" xfId="0" applyFill="1" applyBorder="1"/>
    <xf numFmtId="43" fontId="2" fillId="2" borderId="1" xfId="1" applyFont="1" applyFill="1" applyBorder="1" applyAlignment="1">
      <alignment horizontal="center"/>
    </xf>
    <xf numFmtId="43" fontId="0" fillId="5" borderId="7" xfId="1" applyFont="1" applyFill="1" applyBorder="1" applyProtection="1">
      <protection hidden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12" fontId="0" fillId="2" borderId="3" xfId="1" applyNumberFormat="1" applyFont="1" applyFill="1" applyBorder="1" applyProtection="1">
      <protection locked="0"/>
    </xf>
    <xf numFmtId="164" fontId="0" fillId="3" borderId="1" xfId="1" applyNumberFormat="1" applyFont="1" applyFill="1" applyBorder="1" applyAlignment="1" applyProtection="1">
      <protection locked="0"/>
    </xf>
    <xf numFmtId="0" fontId="0" fillId="2" borderId="2" xfId="0" applyFill="1" applyBorder="1"/>
    <xf numFmtId="164" fontId="0" fillId="5" borderId="12" xfId="0" applyNumberFormat="1" applyFill="1" applyBorder="1" applyAlignment="1" applyProtection="1">
      <alignment horizontal="center"/>
      <protection hidden="1"/>
    </xf>
    <xf numFmtId="43" fontId="0" fillId="5" borderId="1" xfId="1" applyFont="1" applyFill="1" applyBorder="1" applyAlignment="1" applyProtection="1">
      <alignment horizontal="center"/>
      <protection hidden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6" fillId="2" borderId="0" xfId="2" applyFont="1" applyFill="1" applyAlignment="1" applyProtection="1">
      <alignment horizontal="center"/>
    </xf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164" fontId="0" fillId="3" borderId="12" xfId="1" applyNumberFormat="1" applyFont="1" applyFill="1" applyBorder="1" applyAlignment="1" applyProtection="1">
      <alignment horizontal="center"/>
      <protection locked="0"/>
    </xf>
    <xf numFmtId="164" fontId="0" fillId="3" borderId="6" xfId="1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wrapText="1"/>
    </xf>
    <xf numFmtId="43" fontId="0" fillId="2" borderId="2" xfId="1" applyFont="1" applyFill="1" applyBorder="1" applyAlignment="1" applyProtection="1">
      <alignment horizontal="center"/>
      <protection hidden="1"/>
    </xf>
    <xf numFmtId="43" fontId="0" fillId="2" borderId="11" xfId="1" applyFont="1" applyFill="1" applyBorder="1" applyAlignment="1" applyProtection="1">
      <alignment horizontal="center"/>
      <protection hidden="1"/>
    </xf>
    <xf numFmtId="43" fontId="0" fillId="2" borderId="3" xfId="1" applyFont="1" applyFill="1" applyBorder="1" applyAlignment="1" applyProtection="1">
      <alignment horizontal="center"/>
      <protection hidden="1"/>
    </xf>
    <xf numFmtId="0" fontId="9" fillId="2" borderId="0" xfId="2" applyFont="1" applyFill="1" applyAlignment="1" applyProtection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cainformations.blogspot.in/" TargetMode="External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jpeg"/><Relationship Id="rId1" Type="http://schemas.openxmlformats.org/officeDocument/2006/relationships/hyperlink" Target="http://www.cainformations.blogspot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523874</xdr:rowOff>
    </xdr:from>
    <xdr:to>
      <xdr:col>1</xdr:col>
      <xdr:colOff>1</xdr:colOff>
      <xdr:row>25</xdr:row>
      <xdr:rowOff>47625</xdr:rowOff>
    </xdr:to>
    <xdr:pic>
      <xdr:nvPicPr>
        <xdr:cNvPr id="2" name="Picture 1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-2405062" y="2938462"/>
          <a:ext cx="5514975" cy="6858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9526</xdr:colOff>
      <xdr:row>1</xdr:row>
      <xdr:rowOff>85728</xdr:rowOff>
    </xdr:from>
    <xdr:to>
      <xdr:col>7</xdr:col>
      <xdr:colOff>619124</xdr:colOff>
      <xdr:row>25</xdr:row>
      <xdr:rowOff>47624</xdr:rowOff>
    </xdr:to>
    <xdr:pic>
      <xdr:nvPicPr>
        <xdr:cNvPr id="3" name="Picture 2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3243264" y="2976565"/>
          <a:ext cx="5419721" cy="68579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685801</xdr:colOff>
      <xdr:row>1</xdr:row>
      <xdr:rowOff>57150</xdr:rowOff>
    </xdr:to>
    <xdr:pic>
      <xdr:nvPicPr>
        <xdr:cNvPr id="4" name="Picture 3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" y="0"/>
          <a:ext cx="685800" cy="5810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9525</xdr:colOff>
      <xdr:row>0</xdr:row>
      <xdr:rowOff>0</xdr:rowOff>
    </xdr:from>
    <xdr:to>
      <xdr:col>7</xdr:col>
      <xdr:colOff>619124</xdr:colOff>
      <xdr:row>1</xdr:row>
      <xdr:rowOff>95250</xdr:rowOff>
    </xdr:to>
    <xdr:pic>
      <xdr:nvPicPr>
        <xdr:cNvPr id="5" name="Picture 4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81625" y="0"/>
          <a:ext cx="685799" cy="6191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581025</xdr:rowOff>
    </xdr:from>
    <xdr:to>
      <xdr:col>0</xdr:col>
      <xdr:colOff>733424</xdr:colOff>
      <xdr:row>27</xdr:row>
      <xdr:rowOff>47624</xdr:rowOff>
    </xdr:to>
    <xdr:pic>
      <xdr:nvPicPr>
        <xdr:cNvPr id="2" name="Picture 1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-2581275" y="3162300"/>
          <a:ext cx="5895974" cy="73342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9525</xdr:colOff>
      <xdr:row>0</xdr:row>
      <xdr:rowOff>561976</xdr:rowOff>
    </xdr:from>
    <xdr:to>
      <xdr:col>8</xdr:col>
      <xdr:colOff>761998</xdr:colOff>
      <xdr:row>27</xdr:row>
      <xdr:rowOff>47624</xdr:rowOff>
    </xdr:to>
    <xdr:pic>
      <xdr:nvPicPr>
        <xdr:cNvPr id="3" name="Picture 2" descr="CA Information - 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3124200" y="3143251"/>
          <a:ext cx="5915023" cy="7524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733424</xdr:colOff>
      <xdr:row>0</xdr:row>
      <xdr:rowOff>581025</xdr:rowOff>
    </xdr:to>
    <xdr:pic>
      <xdr:nvPicPr>
        <xdr:cNvPr id="4" name="Picture 3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33424" cy="5810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9526</xdr:colOff>
      <xdr:row>0</xdr:row>
      <xdr:rowOff>0</xdr:rowOff>
    </xdr:from>
    <xdr:to>
      <xdr:col>8</xdr:col>
      <xdr:colOff>761999</xdr:colOff>
      <xdr:row>0</xdr:row>
      <xdr:rowOff>581025</xdr:rowOff>
    </xdr:to>
    <xdr:pic>
      <xdr:nvPicPr>
        <xdr:cNvPr id="5" name="Picture 4" descr="cainformation-logo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81626" y="0"/>
          <a:ext cx="752473" cy="5810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manishnegi.blogspot.in/" TargetMode="External"/><Relationship Id="rId1" Type="http://schemas.openxmlformats.org/officeDocument/2006/relationships/hyperlink" Target="http://www.cainformations.blogspot.in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ainformations.blogspot.in/" TargetMode="External"/><Relationship Id="rId1" Type="http://schemas.openxmlformats.org/officeDocument/2006/relationships/hyperlink" Target="http://www.camanishnegi.blogspot.in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FC27"/>
  <sheetViews>
    <sheetView tabSelected="1" workbookViewId="0">
      <selection activeCell="B3" sqref="B3:D3"/>
    </sheetView>
  </sheetViews>
  <sheetFormatPr defaultColWidth="0" defaultRowHeight="15" zeroHeight="1"/>
  <cols>
    <col min="1" max="1" width="10.42578125" style="1" customWidth="1"/>
    <col min="2" max="2" width="46.5703125" style="1" customWidth="1"/>
    <col min="3" max="3" width="15.42578125" style="1" customWidth="1"/>
    <col min="4" max="4" width="11.5703125" style="1" bestFit="1" customWidth="1"/>
    <col min="5" max="7" width="11.5703125" style="1" hidden="1" customWidth="1"/>
    <col min="8" max="8" width="10.42578125" style="1" customWidth="1"/>
    <col min="9" max="16382" width="9.140625" style="1" hidden="1"/>
    <col min="16383" max="16383" width="1.140625" style="1" hidden="1" customWidth="1"/>
    <col min="16384" max="16384" width="1.42578125" style="1" hidden="1" customWidth="1"/>
  </cols>
  <sheetData>
    <row r="1" spans="2:7" ht="41.25" customHeight="1">
      <c r="B1" s="29" t="s">
        <v>23</v>
      </c>
      <c r="C1" s="29"/>
      <c r="D1" s="29"/>
    </row>
    <row r="2" spans="2:7" ht="17.25" customHeight="1">
      <c r="B2" s="30" t="s">
        <v>6</v>
      </c>
      <c r="C2" s="30"/>
      <c r="D2" s="30"/>
      <c r="E2" s="30"/>
    </row>
    <row r="3" spans="2:7" ht="55.5">
      <c r="B3" s="58" t="s">
        <v>5</v>
      </c>
      <c r="C3" s="58"/>
      <c r="D3" s="58"/>
    </row>
    <row r="4" spans="2:7">
      <c r="B4" s="3" t="s">
        <v>9</v>
      </c>
      <c r="C4" s="4"/>
      <c r="D4" s="5" t="s">
        <v>8</v>
      </c>
    </row>
    <row r="5" spans="2:7">
      <c r="B5" s="41"/>
      <c r="C5" s="42"/>
      <c r="D5" s="43"/>
      <c r="E5" s="2"/>
      <c r="G5" s="2"/>
    </row>
    <row r="6" spans="2:7">
      <c r="B6" s="44" t="s">
        <v>18</v>
      </c>
      <c r="C6" s="45"/>
      <c r="D6" s="9"/>
      <c r="E6" s="2"/>
      <c r="G6" s="2"/>
    </row>
    <row r="7" spans="2:7">
      <c r="B7" s="38"/>
      <c r="C7" s="39"/>
      <c r="D7" s="11">
        <f>+D6</f>
        <v>0</v>
      </c>
      <c r="E7" s="2"/>
      <c r="G7" s="2"/>
    </row>
    <row r="8" spans="2:7">
      <c r="B8" s="26" t="s">
        <v>24</v>
      </c>
      <c r="C8" s="10" t="s">
        <v>2</v>
      </c>
      <c r="D8" s="8"/>
      <c r="E8" s="2">
        <f>+D8</f>
        <v>0</v>
      </c>
      <c r="F8" s="2"/>
      <c r="G8" s="2"/>
    </row>
    <row r="9" spans="2:7">
      <c r="B9" s="27"/>
      <c r="C9" s="10" t="s">
        <v>11</v>
      </c>
      <c r="D9" s="8"/>
      <c r="E9" s="2">
        <f>+E8+D9</f>
        <v>0</v>
      </c>
      <c r="F9" s="2"/>
      <c r="G9" s="2"/>
    </row>
    <row r="10" spans="2:7">
      <c r="B10" s="28"/>
      <c r="C10" s="10" t="s">
        <v>12</v>
      </c>
      <c r="D10" s="8"/>
      <c r="E10" s="2">
        <f>+E9+D10</f>
        <v>0</v>
      </c>
      <c r="F10" s="2"/>
      <c r="G10" s="2"/>
    </row>
    <row r="11" spans="2:7">
      <c r="B11" s="35"/>
      <c r="C11" s="36"/>
      <c r="D11" s="37"/>
      <c r="F11" s="2"/>
      <c r="G11" s="2"/>
    </row>
    <row r="12" spans="2:7">
      <c r="B12" s="23" t="s">
        <v>0</v>
      </c>
      <c r="C12" s="4"/>
      <c r="D12" s="8"/>
      <c r="E12" s="2">
        <f>+D12</f>
        <v>0</v>
      </c>
      <c r="F12" s="2">
        <f>+(D7+E8)*0.3</f>
        <v>0</v>
      </c>
      <c r="G12" s="2">
        <f>+F12</f>
        <v>0</v>
      </c>
    </row>
    <row r="13" spans="2:7">
      <c r="B13" s="6" t="s">
        <v>16</v>
      </c>
      <c r="C13" s="7"/>
      <c r="D13" s="8"/>
      <c r="E13" s="2">
        <f>+E12+D13</f>
        <v>0</v>
      </c>
      <c r="F13" s="2">
        <f>+(D7+E9)*0.6-G12</f>
        <v>0</v>
      </c>
      <c r="G13" s="2">
        <f>+G12+F13</f>
        <v>0</v>
      </c>
    </row>
    <row r="14" spans="2:7">
      <c r="B14" s="6" t="s">
        <v>17</v>
      </c>
      <c r="C14" s="7"/>
      <c r="D14" s="8"/>
      <c r="E14" s="2">
        <f>+E13+D14</f>
        <v>0</v>
      </c>
      <c r="F14" s="2">
        <f>+(D7+E10)*1-G13</f>
        <v>0</v>
      </c>
      <c r="G14" s="2">
        <f>+G13+F14</f>
        <v>0</v>
      </c>
    </row>
    <row r="15" spans="2:7">
      <c r="B15" s="6"/>
      <c r="C15" s="7"/>
      <c r="D15" s="21"/>
      <c r="E15" s="2"/>
      <c r="F15" s="2"/>
      <c r="G15" s="2"/>
    </row>
    <row r="16" spans="2:7" ht="30" customHeight="1">
      <c r="B16" s="50" t="s">
        <v>21</v>
      </c>
      <c r="C16" s="51"/>
      <c r="D16" s="22"/>
      <c r="E16" s="2"/>
      <c r="F16" s="2"/>
      <c r="G16" s="2"/>
    </row>
    <row r="17" spans="1:8">
      <c r="B17" s="46" t="s">
        <v>22</v>
      </c>
      <c r="C17" s="47"/>
      <c r="D17" s="52"/>
      <c r="E17" s="2"/>
      <c r="F17" s="2"/>
      <c r="G17" s="2"/>
    </row>
    <row r="18" spans="1:8">
      <c r="B18" s="48"/>
      <c r="C18" s="49"/>
      <c r="D18" s="53"/>
      <c r="E18" s="2"/>
      <c r="F18" s="2"/>
      <c r="G18" s="2"/>
    </row>
    <row r="19" spans="1:8">
      <c r="B19" s="32"/>
      <c r="C19" s="33"/>
      <c r="D19" s="34"/>
      <c r="E19" s="2"/>
      <c r="F19" s="2"/>
      <c r="G19" s="2"/>
    </row>
    <row r="20" spans="1:8">
      <c r="B20" s="20" t="s">
        <v>19</v>
      </c>
      <c r="C20" s="17"/>
      <c r="D20" s="24">
        <f>IF((D7+D8+D9+D10-E14)&gt;0,(D7+D8+D9+D10-E14)*1%*D16,0)</f>
        <v>0</v>
      </c>
      <c r="E20" s="2"/>
      <c r="F20" s="2"/>
      <c r="G20" s="2"/>
    </row>
    <row r="21" spans="1:8">
      <c r="B21" s="20" t="s">
        <v>20</v>
      </c>
      <c r="C21" s="17"/>
      <c r="D21" s="25">
        <f>IF(E14&lt;(D7+D8+D9+D10)*0.9,(D7+D8+D9+D10-E14)*1%*D17,0)</f>
        <v>0</v>
      </c>
      <c r="E21" s="2"/>
      <c r="F21" s="2"/>
      <c r="G21" s="2"/>
    </row>
    <row r="22" spans="1:8" ht="15.75" thickBot="1">
      <c r="B22" s="6" t="s">
        <v>1</v>
      </c>
      <c r="C22" s="7"/>
      <c r="D22" s="15">
        <f>IF((D7+E10)&gt;10000,IF(E12&lt;G12,(G12-E12)*1%*3,0)+IF(E13&lt;G13,(G13-E13)*1%*3,0)+IF(E14&lt;G14,(G14-E14)*1%*1,0),0)</f>
        <v>0</v>
      </c>
      <c r="E22" s="2"/>
      <c r="F22" s="2"/>
      <c r="G22" s="2"/>
    </row>
    <row r="23" spans="1:8" ht="15.75" thickTop="1">
      <c r="B23" s="40" t="s">
        <v>10</v>
      </c>
      <c r="C23" s="40"/>
      <c r="D23" s="40"/>
    </row>
    <row r="24" spans="1:8">
      <c r="B24" s="40" t="s">
        <v>15</v>
      </c>
      <c r="C24" s="40"/>
      <c r="D24" s="40"/>
    </row>
    <row r="25" spans="1:8">
      <c r="B25" s="18"/>
      <c r="C25" s="18"/>
      <c r="D25" s="18"/>
    </row>
    <row r="26" spans="1:8">
      <c r="A26" s="31" t="s">
        <v>7</v>
      </c>
      <c r="B26" s="31"/>
      <c r="C26" s="31"/>
      <c r="D26" s="31"/>
      <c r="E26" s="31"/>
      <c r="F26" s="31"/>
      <c r="G26" s="31"/>
      <c r="H26" s="31"/>
    </row>
    <row r="27" spans="1:8" hidden="1"/>
  </sheetData>
  <sheetProtection password="82E5" sheet="1" objects="1" scenarios="1"/>
  <mergeCells count="15">
    <mergeCell ref="B8:B10"/>
    <mergeCell ref="B3:D3"/>
    <mergeCell ref="B1:D1"/>
    <mergeCell ref="B2:E2"/>
    <mergeCell ref="A26:H26"/>
    <mergeCell ref="B19:D19"/>
    <mergeCell ref="B11:D11"/>
    <mergeCell ref="B7:C7"/>
    <mergeCell ref="B23:D23"/>
    <mergeCell ref="B5:D5"/>
    <mergeCell ref="B6:C6"/>
    <mergeCell ref="B24:D24"/>
    <mergeCell ref="B17:C18"/>
    <mergeCell ref="B16:C16"/>
    <mergeCell ref="D17:D18"/>
  </mergeCells>
  <hyperlinks>
    <hyperlink ref="A26:H26" r:id="rId1" display="Views/Comments are Welcomed at CA Information"/>
    <hyperlink ref="B3:D3" r:id="rId2" display="BY MANISH NEGI"/>
  </hyperlinks>
  <pageMargins left="0.7" right="0.7" top="0.75" bottom="0.75" header="0.3" footer="0.3"/>
  <pageSetup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L30"/>
  <sheetViews>
    <sheetView workbookViewId="0">
      <selection activeCell="B3" sqref="B3:D3"/>
    </sheetView>
  </sheetViews>
  <sheetFormatPr defaultColWidth="0" defaultRowHeight="15" zeroHeight="1"/>
  <cols>
    <col min="1" max="1" width="11.140625" style="1" customWidth="1"/>
    <col min="2" max="2" width="47.28515625" style="1" customWidth="1"/>
    <col min="3" max="3" width="15.42578125" style="1" customWidth="1"/>
    <col min="4" max="4" width="11.5703125" style="1" bestFit="1" customWidth="1"/>
    <col min="5" max="5" width="11.140625" style="1" hidden="1" customWidth="1"/>
    <col min="6" max="6" width="11.28515625" style="1" hidden="1" customWidth="1"/>
    <col min="7" max="7" width="11.7109375" style="1" hidden="1" customWidth="1"/>
    <col min="8" max="8" width="12.140625" style="1" hidden="1" customWidth="1"/>
    <col min="9" max="9" width="11.42578125" style="1" customWidth="1"/>
    <col min="10" max="12" width="0" style="1" hidden="1" customWidth="1"/>
    <col min="13" max="16384" width="9.140625" style="1" hidden="1"/>
  </cols>
  <sheetData>
    <row r="1" spans="2:12" ht="48" customHeight="1">
      <c r="B1" s="54" t="s">
        <v>23</v>
      </c>
      <c r="C1" s="54"/>
      <c r="D1" s="54"/>
    </row>
    <row r="2" spans="2:12">
      <c r="B2" s="30" t="s">
        <v>14</v>
      </c>
      <c r="C2" s="30"/>
      <c r="D2" s="30"/>
      <c r="E2" s="30"/>
    </row>
    <row r="3" spans="2:12" ht="55.5">
      <c r="B3" s="58" t="s">
        <v>5</v>
      </c>
      <c r="C3" s="58"/>
      <c r="D3" s="58"/>
      <c r="F3" s="2"/>
      <c r="G3" s="2"/>
      <c r="H3" s="2"/>
      <c r="I3" s="2"/>
      <c r="J3" s="2"/>
      <c r="K3" s="2"/>
      <c r="L3" s="2"/>
    </row>
    <row r="4" spans="2:12">
      <c r="B4" s="3" t="s">
        <v>9</v>
      </c>
      <c r="C4" s="13"/>
      <c r="D4" s="14" t="s">
        <v>8</v>
      </c>
      <c r="E4" s="2"/>
      <c r="F4" s="2"/>
      <c r="G4" s="2"/>
      <c r="H4" s="2"/>
      <c r="I4" s="2"/>
      <c r="J4" s="2"/>
      <c r="K4" s="2"/>
      <c r="L4" s="2"/>
    </row>
    <row r="5" spans="2:12">
      <c r="B5" s="55"/>
      <c r="C5" s="56"/>
      <c r="D5" s="57"/>
      <c r="E5" s="2"/>
      <c r="F5" s="2"/>
      <c r="G5" s="2"/>
      <c r="H5" s="2"/>
      <c r="I5" s="2"/>
      <c r="J5" s="2"/>
      <c r="K5" s="2"/>
      <c r="L5" s="2"/>
    </row>
    <row r="6" spans="2:12">
      <c r="B6" s="44" t="s">
        <v>18</v>
      </c>
      <c r="C6" s="45"/>
      <c r="D6" s="9"/>
      <c r="E6" s="2"/>
      <c r="F6" s="2"/>
      <c r="G6" s="2"/>
      <c r="H6" s="2"/>
      <c r="I6" s="2"/>
      <c r="J6" s="2"/>
      <c r="K6" s="2"/>
      <c r="L6" s="2"/>
    </row>
    <row r="7" spans="2:12">
      <c r="B7" s="38"/>
      <c r="C7" s="39"/>
      <c r="D7" s="12">
        <f>+D6</f>
        <v>0</v>
      </c>
      <c r="E7" s="2"/>
      <c r="F7" s="2"/>
      <c r="G7" s="2"/>
      <c r="H7" s="2"/>
      <c r="I7" s="2"/>
      <c r="J7" s="2"/>
      <c r="K7" s="2"/>
      <c r="L7" s="2"/>
    </row>
    <row r="8" spans="2:12" ht="15" customHeight="1">
      <c r="B8" s="26" t="s">
        <v>24</v>
      </c>
      <c r="C8" s="10" t="s">
        <v>3</v>
      </c>
      <c r="D8" s="8"/>
      <c r="E8" s="2">
        <f>+D8</f>
        <v>0</v>
      </c>
      <c r="F8" s="2"/>
      <c r="G8" s="2"/>
      <c r="H8" s="2"/>
      <c r="I8" s="2"/>
      <c r="J8" s="2"/>
      <c r="K8" s="2"/>
      <c r="L8" s="2"/>
    </row>
    <row r="9" spans="2:12">
      <c r="B9" s="27"/>
      <c r="C9" s="10" t="s">
        <v>13</v>
      </c>
      <c r="D9" s="8"/>
      <c r="E9" s="2">
        <f>+E8+D9</f>
        <v>0</v>
      </c>
      <c r="F9" s="2"/>
      <c r="G9" s="2"/>
      <c r="H9" s="2"/>
      <c r="I9" s="2"/>
      <c r="J9" s="2"/>
      <c r="K9" s="2"/>
      <c r="L9" s="2"/>
    </row>
    <row r="10" spans="2:12">
      <c r="B10" s="27"/>
      <c r="C10" s="10" t="s">
        <v>11</v>
      </c>
      <c r="D10" s="8"/>
      <c r="E10" s="2">
        <f>+E9+D10</f>
        <v>0</v>
      </c>
      <c r="F10" s="2"/>
      <c r="G10" s="2"/>
      <c r="H10" s="2"/>
      <c r="I10" s="2"/>
      <c r="J10" s="2"/>
      <c r="K10" s="2"/>
      <c r="L10" s="2"/>
    </row>
    <row r="11" spans="2:12">
      <c r="B11" s="28"/>
      <c r="C11" s="10" t="s">
        <v>12</v>
      </c>
      <c r="D11" s="8"/>
      <c r="E11" s="2">
        <f>+E10+D11</f>
        <v>0</v>
      </c>
      <c r="F11" s="2"/>
      <c r="G11" s="2"/>
      <c r="H11" s="2"/>
      <c r="I11" s="2"/>
      <c r="J11" s="2"/>
      <c r="K11" s="2"/>
      <c r="L11" s="2"/>
    </row>
    <row r="12" spans="2:12">
      <c r="B12" s="35"/>
      <c r="C12" s="36"/>
      <c r="D12" s="37"/>
      <c r="E12" s="2"/>
      <c r="F12" s="2"/>
      <c r="G12" s="2"/>
      <c r="H12" s="2"/>
      <c r="I12" s="2"/>
      <c r="J12" s="2"/>
      <c r="K12" s="2"/>
      <c r="L12" s="2"/>
    </row>
    <row r="13" spans="2:12">
      <c r="B13" s="23" t="s">
        <v>4</v>
      </c>
      <c r="C13" s="4"/>
      <c r="D13" s="8"/>
      <c r="E13" s="2">
        <f>+D13</f>
        <v>0</v>
      </c>
      <c r="F13" s="2">
        <f>+(D7+E8)*0.15</f>
        <v>0</v>
      </c>
      <c r="G13" s="2">
        <f>+F13</f>
        <v>0</v>
      </c>
      <c r="H13" s="2">
        <f>+(D7+E8)*0.12</f>
        <v>0</v>
      </c>
      <c r="I13" s="2"/>
      <c r="J13" s="2"/>
      <c r="K13" s="2"/>
      <c r="L13" s="2"/>
    </row>
    <row r="14" spans="2:12">
      <c r="B14" s="6" t="s">
        <v>26</v>
      </c>
      <c r="C14" s="7"/>
      <c r="D14" s="8"/>
      <c r="E14" s="2">
        <f>+E13+D14</f>
        <v>0</v>
      </c>
      <c r="F14" s="2">
        <f>+(D7+E9)*0.45-G13</f>
        <v>0</v>
      </c>
      <c r="G14" s="2">
        <f>+G13+F14</f>
        <v>0</v>
      </c>
      <c r="H14" s="2">
        <f>+(D7+E9)*0.36</f>
        <v>0</v>
      </c>
      <c r="I14" s="2"/>
      <c r="J14" s="2"/>
      <c r="K14" s="2"/>
      <c r="L14" s="2"/>
    </row>
    <row r="15" spans="2:12">
      <c r="B15" s="6" t="s">
        <v>16</v>
      </c>
      <c r="C15" s="7"/>
      <c r="D15" s="8"/>
      <c r="E15" s="2">
        <f>+E14+D15</f>
        <v>0</v>
      </c>
      <c r="F15" s="2">
        <f>+(D7+E10)*0.75-G14</f>
        <v>0</v>
      </c>
      <c r="G15" s="2">
        <f>+G14+F15</f>
        <v>0</v>
      </c>
      <c r="H15" s="2">
        <f>+(D7+E10)*0.75</f>
        <v>0</v>
      </c>
      <c r="I15" s="2"/>
      <c r="J15" s="2"/>
      <c r="K15" s="2"/>
      <c r="L15" s="2"/>
    </row>
    <row r="16" spans="2:12">
      <c r="B16" s="6" t="s">
        <v>17</v>
      </c>
      <c r="C16" s="7"/>
      <c r="D16" s="8"/>
      <c r="E16" s="2">
        <f>+E15+D16</f>
        <v>0</v>
      </c>
      <c r="F16" s="2">
        <f>+(D7+E11)*1-G15</f>
        <v>0</v>
      </c>
      <c r="G16" s="2">
        <f>+G15+F16</f>
        <v>0</v>
      </c>
      <c r="H16" s="2">
        <f>+(D7+E11)*1</f>
        <v>0</v>
      </c>
      <c r="I16" s="2"/>
      <c r="J16" s="2"/>
      <c r="K16" s="2"/>
      <c r="L16" s="2"/>
    </row>
    <row r="17" spans="1:12">
      <c r="B17" s="32"/>
      <c r="C17" s="33"/>
      <c r="D17" s="34"/>
      <c r="E17" s="2"/>
      <c r="F17" s="2"/>
      <c r="G17" s="2"/>
      <c r="H17" s="2"/>
      <c r="I17" s="2"/>
      <c r="J17" s="2"/>
      <c r="K17" s="2"/>
      <c r="L17" s="2"/>
    </row>
    <row r="18" spans="1:12" ht="30.75" customHeight="1">
      <c r="B18" s="50" t="s">
        <v>25</v>
      </c>
      <c r="C18" s="51"/>
      <c r="D18" s="22"/>
      <c r="E18" s="2"/>
      <c r="F18" s="2"/>
      <c r="G18" s="2"/>
      <c r="H18" s="2"/>
      <c r="I18" s="2"/>
      <c r="J18" s="2"/>
      <c r="K18" s="2"/>
      <c r="L18" s="2"/>
    </row>
    <row r="19" spans="1:12">
      <c r="B19" s="46" t="s">
        <v>22</v>
      </c>
      <c r="C19" s="47"/>
      <c r="D19" s="52"/>
      <c r="E19" s="2"/>
      <c r="F19" s="2"/>
      <c r="G19" s="2"/>
      <c r="H19" s="2"/>
      <c r="I19" s="2"/>
      <c r="J19" s="2"/>
      <c r="K19" s="2"/>
      <c r="L19" s="2"/>
    </row>
    <row r="20" spans="1:12">
      <c r="B20" s="48"/>
      <c r="C20" s="49"/>
      <c r="D20" s="53"/>
      <c r="E20" s="2"/>
      <c r="F20" s="2"/>
      <c r="G20" s="2"/>
      <c r="H20" s="2"/>
      <c r="I20" s="2"/>
      <c r="J20" s="2"/>
      <c r="K20" s="2"/>
      <c r="L20" s="2"/>
    </row>
    <row r="21" spans="1:12">
      <c r="B21" s="16"/>
      <c r="C21" s="17"/>
      <c r="D21" s="19"/>
      <c r="E21" s="2"/>
      <c r="F21" s="2"/>
      <c r="G21" s="2"/>
      <c r="H21" s="2"/>
      <c r="I21" s="2"/>
      <c r="J21" s="2"/>
      <c r="K21" s="2"/>
      <c r="L21" s="2"/>
    </row>
    <row r="22" spans="1:12">
      <c r="B22" s="20" t="s">
        <v>19</v>
      </c>
      <c r="C22" s="17"/>
      <c r="D22" s="24">
        <f>IF((D7+D8+D9+D10+D11-E16)&gt;0,(D7+D8+D9+D10+D11-E16)*1%*D18,0)</f>
        <v>0</v>
      </c>
      <c r="E22" s="2"/>
      <c r="F22" s="2"/>
      <c r="G22" s="2"/>
      <c r="H22" s="2"/>
      <c r="I22" s="2"/>
      <c r="J22" s="2"/>
      <c r="K22" s="2"/>
      <c r="L22" s="2"/>
    </row>
    <row r="23" spans="1:12">
      <c r="B23" s="20" t="s">
        <v>20</v>
      </c>
      <c r="C23" s="17"/>
      <c r="D23" s="25">
        <f>IF(E16&lt;(D7+D8+D9+D10+D11)*0.9,(D7+D8+D9+D10+D11-E16)*1%*D19,0)</f>
        <v>0</v>
      </c>
      <c r="E23" s="2"/>
      <c r="F23" s="2"/>
      <c r="G23" s="2"/>
      <c r="H23" s="2"/>
      <c r="I23" s="2"/>
      <c r="J23" s="2"/>
      <c r="K23" s="2"/>
      <c r="L23" s="2"/>
    </row>
    <row r="24" spans="1:12" ht="15.75" thickBot="1">
      <c r="B24" s="6" t="s">
        <v>1</v>
      </c>
      <c r="C24" s="7"/>
      <c r="D24" s="15">
        <f>IF((D7+E11)&gt;10000,IF(E13&lt;H13,(G13-E13)*1%*3,0)+IF(E14&lt;H14,(G14-E14)*1%*3,0)+IF(E15&lt;H15,(G15-E15)*1%*3,0)+IF(E16&lt;H16,(G16-E16)*1%*1,0),0)</f>
        <v>0</v>
      </c>
      <c r="E24" s="2"/>
      <c r="F24" s="2"/>
      <c r="G24" s="2"/>
      <c r="H24" s="2"/>
      <c r="I24" s="2"/>
      <c r="J24" s="2"/>
      <c r="K24" s="2"/>
      <c r="L24" s="2"/>
    </row>
    <row r="25" spans="1:12" ht="15.75" thickTop="1">
      <c r="B25" s="40" t="s">
        <v>10</v>
      </c>
      <c r="C25" s="40"/>
      <c r="D25" s="40"/>
      <c r="E25" s="2"/>
      <c r="F25" s="2"/>
      <c r="G25" s="2"/>
      <c r="H25" s="2"/>
      <c r="I25" s="2"/>
      <c r="J25" s="2"/>
      <c r="K25" s="2"/>
      <c r="L25" s="2"/>
    </row>
    <row r="26" spans="1:12">
      <c r="B26" s="40" t="s">
        <v>15</v>
      </c>
      <c r="C26" s="40"/>
      <c r="D26" s="40"/>
      <c r="E26" s="2"/>
      <c r="F26" s="2"/>
      <c r="G26" s="2"/>
      <c r="H26" s="2"/>
      <c r="I26" s="2"/>
      <c r="J26" s="2"/>
      <c r="K26" s="2"/>
      <c r="L26" s="2"/>
    </row>
    <row r="27" spans="1:12">
      <c r="B27" s="18"/>
      <c r="C27" s="18"/>
      <c r="D27" s="18"/>
      <c r="E27" s="2"/>
      <c r="F27" s="2"/>
      <c r="G27" s="2"/>
      <c r="H27" s="2"/>
      <c r="I27" s="2"/>
      <c r="J27" s="2"/>
      <c r="K27" s="2"/>
      <c r="L27" s="2"/>
    </row>
    <row r="28" spans="1:12">
      <c r="A28" s="31" t="s">
        <v>7</v>
      </c>
      <c r="B28" s="31"/>
      <c r="C28" s="31"/>
      <c r="D28" s="31"/>
      <c r="E28" s="31"/>
      <c r="F28" s="31"/>
      <c r="G28" s="31"/>
      <c r="H28" s="31"/>
    </row>
    <row r="29" spans="1:12" hidden="1"/>
    <row r="30" spans="1:12" hidden="1"/>
  </sheetData>
  <sheetProtection password="82E5" sheet="1" objects="1" scenarios="1"/>
  <mergeCells count="15">
    <mergeCell ref="B1:D1"/>
    <mergeCell ref="B3:D3"/>
    <mergeCell ref="B2:E2"/>
    <mergeCell ref="B25:D25"/>
    <mergeCell ref="A28:H28"/>
    <mergeCell ref="B17:D17"/>
    <mergeCell ref="B12:D12"/>
    <mergeCell ref="B7:C7"/>
    <mergeCell ref="B5:D5"/>
    <mergeCell ref="B6:C6"/>
    <mergeCell ref="B26:D26"/>
    <mergeCell ref="B8:B11"/>
    <mergeCell ref="B18:C18"/>
    <mergeCell ref="B19:C20"/>
    <mergeCell ref="D19:D20"/>
  </mergeCells>
  <hyperlinks>
    <hyperlink ref="B3:D3" r:id="rId1" display="BY MANISH NEGI"/>
    <hyperlink ref="A28:H28" r:id="rId2" display="Views/Comments are Welcomed at CA Information"/>
  </hyperlinks>
  <pageMargins left="0.7" right="0.7" top="0.75" bottom="0.75" header="0.3" footer="0.3"/>
  <pageSetup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 Non Corporate Assessee</vt:lpstr>
      <vt:lpstr>For Corporate Assessee</vt:lpstr>
      <vt:lpstr>'For Corporate Assessee'!aaaaaa</vt:lpstr>
      <vt:lpstr>aaaaaa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UNDER SECTION 234A, 234B &amp; 234C CALCULATOR-EXCEL-FREE-CA INFORMATION</dc:title>
  <dc:creator>Manish Negi</dc:creator>
  <cp:keywords>Calculator,Interest Calculator,234A,234B,234C</cp:keywords>
  <cp:lastModifiedBy>A</cp:lastModifiedBy>
  <dcterms:created xsi:type="dcterms:W3CDTF">2013-08-10T15:21:43Z</dcterms:created>
  <dcterms:modified xsi:type="dcterms:W3CDTF">2013-08-14T07:44:43Z</dcterms:modified>
  <cp:category>Taxation; Calculator</cp:category>
</cp:coreProperties>
</file>