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E9" i="2" l="1"/>
  <c r="D56" i="2" s="1"/>
  <c r="E56" i="2" s="1"/>
  <c r="D18" i="2" l="1"/>
  <c r="E18" i="2" s="1"/>
  <c r="D32" i="2"/>
  <c r="E32" i="2" s="1"/>
  <c r="D44" i="2"/>
  <c r="E44" i="2" s="1"/>
  <c r="D19" i="2"/>
  <c r="E19" i="2" s="1"/>
  <c r="D30" i="2"/>
  <c r="E30" i="2" s="1"/>
  <c r="D42" i="2"/>
  <c r="E42" i="2" s="1"/>
  <c r="D54" i="2"/>
  <c r="E54" i="2" s="1"/>
  <c r="D55" i="2"/>
  <c r="E55" i="2" s="1"/>
  <c r="D20" i="2"/>
  <c r="E20" i="2" s="1"/>
  <c r="D31" i="2"/>
  <c r="E31" i="2" s="1"/>
  <c r="D43" i="2"/>
  <c r="E43" i="2" s="1"/>
  <c r="E57" i="2" l="1"/>
  <c r="E58" i="2" s="1"/>
  <c r="E59" i="2" s="1"/>
  <c r="E45" i="2"/>
  <c r="E46" i="2" s="1"/>
  <c r="E47" i="2" s="1"/>
  <c r="E33" i="2"/>
  <c r="E21" i="2"/>
  <c r="E22" i="2" s="1"/>
  <c r="E23" i="2" s="1"/>
  <c r="F59" i="2" l="1"/>
  <c r="C17" i="1"/>
  <c r="F23" i="2"/>
  <c r="C14" i="1"/>
  <c r="F47" i="2"/>
  <c r="C16" i="1"/>
  <c r="E34" i="2"/>
  <c r="E35" i="2" s="1"/>
  <c r="F35" i="2" l="1"/>
  <c r="C15" i="1"/>
  <c r="E11" i="1" l="1"/>
  <c r="D72" i="1" l="1"/>
  <c r="E72" i="1" s="1"/>
  <c r="D58" i="1"/>
  <c r="E58" i="1" s="1"/>
  <c r="D46" i="1"/>
  <c r="E46" i="1" s="1"/>
  <c r="D45" i="1"/>
  <c r="E45" i="1" s="1"/>
  <c r="D74" i="1"/>
  <c r="E74" i="1" s="1"/>
  <c r="D60" i="1"/>
  <c r="E60" i="1" s="1"/>
  <c r="D44" i="1"/>
  <c r="E44" i="1" s="1"/>
  <c r="D73" i="1"/>
  <c r="E73" i="1" s="1"/>
  <c r="D59" i="1"/>
  <c r="E59" i="1" s="1"/>
  <c r="D32" i="1"/>
  <c r="E32" i="1" s="1"/>
  <c r="D31" i="1"/>
  <c r="E31" i="1" s="1"/>
  <c r="D30" i="1"/>
  <c r="E30" i="1" s="1"/>
  <c r="E47" i="1" l="1"/>
  <c r="E48" i="1" s="1"/>
  <c r="E61" i="1"/>
  <c r="E75" i="1"/>
  <c r="E33" i="1"/>
  <c r="E49" i="1" l="1"/>
  <c r="E50" i="1" s="1"/>
  <c r="E51" i="1" s="1"/>
  <c r="D15" i="1" s="1"/>
  <c r="E15" i="1" s="1"/>
  <c r="E34" i="1"/>
  <c r="E35" i="1" s="1"/>
  <c r="E76" i="1"/>
  <c r="E77" i="1" s="1"/>
  <c r="E62" i="1"/>
  <c r="E63" i="1" s="1"/>
  <c r="F51" i="1" l="1"/>
  <c r="E36" i="1"/>
  <c r="E37" i="1" s="1"/>
  <c r="E64" i="1"/>
  <c r="E65" i="1" s="1"/>
  <c r="F77" i="1"/>
  <c r="D17" i="1"/>
  <c r="E17" i="1" s="1"/>
  <c r="F37" i="1" l="1"/>
  <c r="D14" i="1"/>
  <c r="E14" i="1" s="1"/>
  <c r="F65" i="1"/>
  <c r="D16" i="1"/>
  <c r="E16" i="1" s="1"/>
</calcChain>
</file>

<file path=xl/sharedStrings.xml><?xml version="1.0" encoding="utf-8"?>
<sst xmlns="http://schemas.openxmlformats.org/spreadsheetml/2006/main" count="161" uniqueCount="45">
  <si>
    <t>INCOME TAX CALCULATOR FOR INDIVIDUAL AND HUF</t>
  </si>
  <si>
    <t>FILL YELLOW CELL</t>
  </si>
  <si>
    <t>TAX CALCULATOR AFTER BUDGET 28.02.2013 FY 2013-14</t>
  </si>
  <si>
    <t>R.OFF</t>
  </si>
  <si>
    <t>NET TAXABLE INCOME FOR F.YEAR 13-14</t>
  </si>
  <si>
    <t>OLD TAX</t>
  </si>
  <si>
    <t>NEW TAX</t>
  </si>
  <si>
    <t>BENEFIT</t>
  </si>
  <si>
    <t>MALE &lt;60YEARS &amp; HUF</t>
  </si>
  <si>
    <t>FEMALE&lt; 60 YEARS</t>
  </si>
  <si>
    <t xml:space="preserve"> SR CITIZEN 65-80 YEARS OLD</t>
  </si>
  <si>
    <t>SR CITIZEN 80 YEARS AND ABOVE</t>
  </si>
  <si>
    <t>REBATE OF 2000/- RS</t>
  </si>
  <si>
    <t>Rebate of Rs 2000/- is available to resident Individauls only not for HUF</t>
  </si>
  <si>
    <t>10 % SURCHAGE APPLICABLE ON TAX IF INCOME MORE THAN ONE CRORE NOT PROVIDED IN INCOME TAX CALCULATOR GIVEN BELOW</t>
  </si>
  <si>
    <t>TAX LIBILITY IF YOU ARE MALE AND AGE&lt;60(CASE-1) &amp; HUF</t>
  </si>
  <si>
    <t>SLABS</t>
  </si>
  <si>
    <t>RATE</t>
  </si>
  <si>
    <t>AMOUNT</t>
  </si>
  <si>
    <t>TAX DUE</t>
  </si>
  <si>
    <t>(A)</t>
  </si>
  <si>
    <t>(B)</t>
  </si>
  <si>
    <t>(A)*(B)</t>
  </si>
  <si>
    <t>UP TO 200000</t>
  </si>
  <si>
    <t>NIL</t>
  </si>
  <si>
    <t>200001-500000</t>
  </si>
  <si>
    <t>500001-1000000</t>
  </si>
  <si>
    <t>More than 1000000</t>
  </si>
  <si>
    <t>BASIC TAX</t>
  </si>
  <si>
    <t>LESS :DEDUCTION U/S 87A(MAXI:2000 INCOME UP TO 500000</t>
  </si>
  <si>
    <t>NET TAX DUE</t>
  </si>
  <si>
    <t>ADD:CESS 3 %</t>
  </si>
  <si>
    <t>TOTAL TAX DUE(R.OFF IN RS)</t>
  </si>
  <si>
    <t>TAX LIBILITY IF YOU ARE FEMALE AND AGE&lt;60(CASE-2)</t>
  </si>
  <si>
    <t>UPTO200000</t>
  </si>
  <si>
    <t>TAX LIBILITY IF YOUR AGE&gt;60 IN FY 2012-13(CASE-3)(residents)</t>
  </si>
  <si>
    <t>UP TO 250000</t>
  </si>
  <si>
    <t>250001-500000</t>
  </si>
  <si>
    <t>TAX LIBILITY IF YOUR AGE&gt;80 IN FY 2012-13(CASE-4)(residents)</t>
  </si>
  <si>
    <t>UPTO500000</t>
  </si>
  <si>
    <t>ADD:E.CESS(2%) AND SHC(1%)</t>
  </si>
  <si>
    <t>NET TAXABLE INCOME FOR F.YEAR 12-13</t>
  </si>
  <si>
    <t>INCOME TAX CALCULATOR ( UPDATED TILL BUDGET 28.02.2013)</t>
  </si>
  <si>
    <t>PREPARED &amp; UPDATED  BY MANISH BOTHRA</t>
  </si>
  <si>
    <t>SURCHARGE % WILL BE ADDED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</si>
</sst>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NumberFormat="1"/>
    <xf numFmtId="9" fontId="0" fillId="0" borderId="0" xfId="0" applyNumberFormat="1"/>
    <xf numFmtId="0" fontId="1" fillId="0" borderId="0" xfId="0" applyNumberFormat="1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3" fillId="0" borderId="0" xfId="0" applyFont="1"/>
    <xf numFmtId="0" fontId="5" fillId="0" borderId="0" xfId="0" applyFont="1"/>
    <xf numFmtId="9" fontId="1" fillId="0" borderId="0" xfId="0" applyNumberFormat="1" applyFont="1"/>
    <xf numFmtId="0" fontId="0" fillId="0" borderId="1" xfId="0" applyBorder="1"/>
    <xf numFmtId="0" fontId="6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8"/>
  <sheetViews>
    <sheetView tabSelected="1" workbookViewId="0">
      <selection activeCell="B36" sqref="B36"/>
    </sheetView>
  </sheetViews>
  <sheetFormatPr defaultRowHeight="15" x14ac:dyDescent="0.25"/>
  <cols>
    <col min="2" max="2" width="69.140625" customWidth="1"/>
    <col min="3" max="3" width="8.42578125" bestFit="1" customWidth="1"/>
    <col min="4" max="4" width="10.140625" bestFit="1" customWidth="1"/>
    <col min="5" max="5" width="9.42578125" bestFit="1" customWidth="1"/>
  </cols>
  <sheetData>
    <row r="2" spans="2:5" ht="18.75" x14ac:dyDescent="0.3">
      <c r="B2" s="9" t="s">
        <v>42</v>
      </c>
    </row>
    <row r="3" spans="2:5" ht="15.75" x14ac:dyDescent="0.25">
      <c r="B3" s="8" t="s">
        <v>43</v>
      </c>
    </row>
    <row r="5" spans="2:5" x14ac:dyDescent="0.25">
      <c r="B5" s="1" t="s">
        <v>0</v>
      </c>
    </row>
    <row r="6" spans="2:5" x14ac:dyDescent="0.25">
      <c r="B6" s="1"/>
    </row>
    <row r="7" spans="2:5" x14ac:dyDescent="0.25">
      <c r="B7" s="1" t="s">
        <v>1</v>
      </c>
    </row>
    <row r="8" spans="2:5" x14ac:dyDescent="0.25">
      <c r="B8" s="1"/>
    </row>
    <row r="9" spans="2:5" ht="15.75" x14ac:dyDescent="0.25">
      <c r="B9" s="8" t="s">
        <v>2</v>
      </c>
      <c r="E9" s="1" t="s">
        <v>3</v>
      </c>
    </row>
    <row r="10" spans="2:5" x14ac:dyDescent="0.25">
      <c r="B10" s="1"/>
      <c r="D10" s="1" t="s">
        <v>18</v>
      </c>
      <c r="E10" s="1" t="s">
        <v>18</v>
      </c>
    </row>
    <row r="11" spans="2:5" ht="15.75" x14ac:dyDescent="0.25">
      <c r="B11" s="1" t="s">
        <v>4</v>
      </c>
      <c r="D11" s="6">
        <v>500000</v>
      </c>
      <c r="E11" s="2">
        <f>ROUND(D11,-1)</f>
        <v>500000</v>
      </c>
    </row>
    <row r="13" spans="2:5" x14ac:dyDescent="0.25">
      <c r="C13" s="1" t="s">
        <v>5</v>
      </c>
      <c r="D13" s="1" t="s">
        <v>6</v>
      </c>
      <c r="E13" s="1" t="s">
        <v>7</v>
      </c>
    </row>
    <row r="14" spans="2:5" ht="15.75" x14ac:dyDescent="0.25">
      <c r="B14" s="1" t="s">
        <v>8</v>
      </c>
      <c r="C14">
        <f>Sheet2!E23</f>
        <v>30900</v>
      </c>
      <c r="D14">
        <f>E37</f>
        <v>28840</v>
      </c>
      <c r="E14" s="12">
        <f>C14-D14</f>
        <v>2060</v>
      </c>
    </row>
    <row r="15" spans="2:5" ht="15.75" x14ac:dyDescent="0.25">
      <c r="B15" t="s">
        <v>9</v>
      </c>
      <c r="C15" s="2">
        <f>Sheet2!E35</f>
        <v>30900</v>
      </c>
      <c r="D15">
        <f>E51</f>
        <v>28840</v>
      </c>
      <c r="E15" s="12">
        <f t="shared" ref="E15:E17" si="0">C15-D15</f>
        <v>2060</v>
      </c>
    </row>
    <row r="16" spans="2:5" ht="15.75" x14ac:dyDescent="0.25">
      <c r="B16" t="s">
        <v>10</v>
      </c>
      <c r="C16" s="2">
        <f>Sheet2!E47</f>
        <v>25750</v>
      </c>
      <c r="D16">
        <f>E65</f>
        <v>23690</v>
      </c>
      <c r="E16" s="12">
        <f t="shared" si="0"/>
        <v>2060</v>
      </c>
    </row>
    <row r="17" spans="2:12" ht="15.75" x14ac:dyDescent="0.25">
      <c r="B17" t="s">
        <v>11</v>
      </c>
      <c r="C17" s="2">
        <f>Sheet2!E59</f>
        <v>0</v>
      </c>
      <c r="D17">
        <f>E77</f>
        <v>0</v>
      </c>
      <c r="E17" s="12">
        <f t="shared" si="0"/>
        <v>0</v>
      </c>
    </row>
    <row r="18" spans="2:12" x14ac:dyDescent="0.25">
      <c r="B18" t="s">
        <v>12</v>
      </c>
    </row>
    <row r="19" spans="2:12" x14ac:dyDescent="0.25">
      <c r="B19" s="7" t="s">
        <v>13</v>
      </c>
    </row>
    <row r="20" spans="2:12" x14ac:dyDescent="0.25">
      <c r="B20" s="7"/>
    </row>
    <row r="21" spans="2:12" x14ac:dyDescent="0.25">
      <c r="B21" s="7" t="s">
        <v>14</v>
      </c>
    </row>
    <row r="22" spans="2:12" x14ac:dyDescent="0.25">
      <c r="B22" s="7"/>
    </row>
    <row r="23" spans="2:12" x14ac:dyDescent="0.25">
      <c r="B23" s="1" t="s">
        <v>44</v>
      </c>
    </row>
    <row r="24" spans="2:12" x14ac:dyDescent="0.25">
      <c r="B24" s="1"/>
    </row>
    <row r="25" spans="2:12" x14ac:dyDescent="0.25">
      <c r="B25" s="1" t="s">
        <v>15</v>
      </c>
    </row>
    <row r="26" spans="2:12" x14ac:dyDescent="0.25">
      <c r="B26" s="1"/>
    </row>
    <row r="27" spans="2:12" x14ac:dyDescent="0.25">
      <c r="B27" s="5" t="s">
        <v>16</v>
      </c>
      <c r="C27" s="1" t="s">
        <v>17</v>
      </c>
      <c r="D27" s="1" t="s">
        <v>18</v>
      </c>
      <c r="E27" s="1" t="s">
        <v>19</v>
      </c>
    </row>
    <row r="28" spans="2:12" x14ac:dyDescent="0.25">
      <c r="C28" t="s">
        <v>20</v>
      </c>
      <c r="D28" t="s">
        <v>21</v>
      </c>
      <c r="E28" t="s">
        <v>22</v>
      </c>
    </row>
    <row r="29" spans="2:12" x14ac:dyDescent="0.25">
      <c r="B29" s="1" t="s">
        <v>23</v>
      </c>
      <c r="E29" t="s">
        <v>24</v>
      </c>
      <c r="J29">
        <v>200000</v>
      </c>
      <c r="K29">
        <v>200001</v>
      </c>
    </row>
    <row r="30" spans="2:12" x14ac:dyDescent="0.25">
      <c r="B30" t="s">
        <v>25</v>
      </c>
      <c r="C30" s="10">
        <v>0.1</v>
      </c>
      <c r="D30">
        <f>IF(E$11&gt;J29,MIN(L30,E$11-J29),0)</f>
        <v>300000</v>
      </c>
      <c r="E30">
        <f>D30*C30</f>
        <v>30000</v>
      </c>
      <c r="J30">
        <v>500000</v>
      </c>
      <c r="K30">
        <v>500001</v>
      </c>
      <c r="L30">
        <v>300000</v>
      </c>
    </row>
    <row r="31" spans="2:12" x14ac:dyDescent="0.25">
      <c r="B31" t="s">
        <v>26</v>
      </c>
      <c r="C31" s="10">
        <v>0.2</v>
      </c>
      <c r="D31">
        <f t="shared" ref="D31:D32" si="1">IF(E$11&gt;J30,MIN(L31,E$11-J30),0)</f>
        <v>0</v>
      </c>
      <c r="E31">
        <f t="shared" ref="E31:E32" si="2">D31*C31</f>
        <v>0</v>
      </c>
      <c r="J31">
        <v>1000000</v>
      </c>
      <c r="K31">
        <v>1000001</v>
      </c>
      <c r="L31">
        <v>500000</v>
      </c>
    </row>
    <row r="32" spans="2:12" x14ac:dyDescent="0.25">
      <c r="B32" t="s">
        <v>27</v>
      </c>
      <c r="C32" s="10">
        <v>0.3</v>
      </c>
      <c r="D32">
        <f t="shared" si="1"/>
        <v>0</v>
      </c>
      <c r="E32">
        <f t="shared" si="2"/>
        <v>0</v>
      </c>
      <c r="J32">
        <v>3</v>
      </c>
    </row>
    <row r="33" spans="2:12" x14ac:dyDescent="0.25">
      <c r="B33" t="s">
        <v>28</v>
      </c>
      <c r="C33" s="3"/>
      <c r="E33">
        <f>SUM(E30:E32)</f>
        <v>30000</v>
      </c>
    </row>
    <row r="34" spans="2:12" x14ac:dyDescent="0.25">
      <c r="B34" s="1" t="s">
        <v>29</v>
      </c>
      <c r="E34" s="7">
        <f>IF(D$11&lt;500001,MIN(E33,2000),0)</f>
        <v>2000</v>
      </c>
    </row>
    <row r="35" spans="2:12" x14ac:dyDescent="0.25">
      <c r="B35" t="s">
        <v>30</v>
      </c>
      <c r="E35">
        <f>E33-E34</f>
        <v>28000</v>
      </c>
    </row>
    <row r="36" spans="2:12" x14ac:dyDescent="0.25">
      <c r="B36" t="s">
        <v>31</v>
      </c>
      <c r="E36">
        <f>ROUND(E35*J32/100,0)</f>
        <v>840</v>
      </c>
    </row>
    <row r="37" spans="2:12" ht="15.75" thickBot="1" x14ac:dyDescent="0.3">
      <c r="B37" s="1" t="s">
        <v>32</v>
      </c>
      <c r="E37" s="11">
        <f>ROUND(E35+E36,0)</f>
        <v>28840</v>
      </c>
      <c r="F37" s="4">
        <f>ROUND(E37,-1)</f>
        <v>28840</v>
      </c>
    </row>
    <row r="38" spans="2:12" ht="15.75" thickTop="1" x14ac:dyDescent="0.25">
      <c r="E38" s="2"/>
    </row>
    <row r="39" spans="2:12" x14ac:dyDescent="0.25">
      <c r="B39" s="1" t="s">
        <v>33</v>
      </c>
    </row>
    <row r="40" spans="2:12" x14ac:dyDescent="0.25">
      <c r="B40" s="1"/>
    </row>
    <row r="41" spans="2:12" x14ac:dyDescent="0.25">
      <c r="B41" s="5" t="s">
        <v>16</v>
      </c>
      <c r="C41" s="1" t="s">
        <v>17</v>
      </c>
      <c r="D41" s="1" t="s">
        <v>18</v>
      </c>
      <c r="E41" s="1" t="s">
        <v>19</v>
      </c>
    </row>
    <row r="42" spans="2:12" x14ac:dyDescent="0.25">
      <c r="C42" t="s">
        <v>20</v>
      </c>
      <c r="D42" t="s">
        <v>21</v>
      </c>
      <c r="E42" t="s">
        <v>22</v>
      </c>
    </row>
    <row r="43" spans="2:12" x14ac:dyDescent="0.25">
      <c r="B43" s="1" t="s">
        <v>34</v>
      </c>
      <c r="C43" s="3"/>
      <c r="E43" t="s">
        <v>24</v>
      </c>
      <c r="J43">
        <v>200000</v>
      </c>
      <c r="K43">
        <v>200001</v>
      </c>
    </row>
    <row r="44" spans="2:12" x14ac:dyDescent="0.25">
      <c r="B44" t="s">
        <v>25</v>
      </c>
      <c r="C44" s="3">
        <v>0.1</v>
      </c>
      <c r="D44">
        <f>IF(E$11&gt;J43,MIN(L44,E$11-J43),0)</f>
        <v>300000</v>
      </c>
      <c r="E44">
        <f>D44*C44</f>
        <v>30000</v>
      </c>
      <c r="J44">
        <v>500000</v>
      </c>
      <c r="K44">
        <v>500001</v>
      </c>
      <c r="L44">
        <v>300000</v>
      </c>
    </row>
    <row r="45" spans="2:12" x14ac:dyDescent="0.25">
      <c r="B45" t="s">
        <v>26</v>
      </c>
      <c r="C45" s="3">
        <v>0.2</v>
      </c>
      <c r="D45">
        <f t="shared" ref="D45:D46" si="3">IF(E$11&gt;J44,MIN(L45,E$11-J44),0)</f>
        <v>0</v>
      </c>
      <c r="E45">
        <f t="shared" ref="E45:E46" si="4">D45*C45</f>
        <v>0</v>
      </c>
      <c r="J45">
        <v>1000000</v>
      </c>
      <c r="K45">
        <v>1000001</v>
      </c>
      <c r="L45">
        <v>500000</v>
      </c>
    </row>
    <row r="46" spans="2:12" x14ac:dyDescent="0.25">
      <c r="B46" t="s">
        <v>27</v>
      </c>
      <c r="C46" s="3">
        <v>0.3</v>
      </c>
      <c r="D46">
        <f t="shared" si="3"/>
        <v>0</v>
      </c>
      <c r="E46">
        <f t="shared" si="4"/>
        <v>0</v>
      </c>
      <c r="J46">
        <v>3</v>
      </c>
    </row>
    <row r="47" spans="2:12" x14ac:dyDescent="0.25">
      <c r="B47" t="s">
        <v>28</v>
      </c>
      <c r="E47">
        <f>SUM(E44:E46)</f>
        <v>30000</v>
      </c>
    </row>
    <row r="48" spans="2:12" x14ac:dyDescent="0.25">
      <c r="B48" s="1" t="s">
        <v>29</v>
      </c>
      <c r="E48">
        <f>IF(D$11&lt;500001,MIN(E47,2000),0)</f>
        <v>2000</v>
      </c>
    </row>
    <row r="49" spans="2:12" x14ac:dyDescent="0.25">
      <c r="B49" t="s">
        <v>30</v>
      </c>
      <c r="E49">
        <f>E47-E48</f>
        <v>28000</v>
      </c>
    </row>
    <row r="50" spans="2:12" x14ac:dyDescent="0.25">
      <c r="B50" t="s">
        <v>31</v>
      </c>
      <c r="E50">
        <f>ROUND(E49*J46/100,0)</f>
        <v>840</v>
      </c>
    </row>
    <row r="51" spans="2:12" ht="15.75" thickBot="1" x14ac:dyDescent="0.3">
      <c r="B51" s="1" t="s">
        <v>32</v>
      </c>
      <c r="E51" s="11">
        <f>ROUND(E49+E50,0)</f>
        <v>28840</v>
      </c>
      <c r="F51" s="4">
        <f>ROUND(E51,-1)</f>
        <v>28840</v>
      </c>
    </row>
    <row r="52" spans="2:12" ht="15.75" thickTop="1" x14ac:dyDescent="0.25"/>
    <row r="53" spans="2:12" x14ac:dyDescent="0.25">
      <c r="B53" s="1" t="s">
        <v>35</v>
      </c>
    </row>
    <row r="54" spans="2:12" x14ac:dyDescent="0.25">
      <c r="B54" s="1"/>
    </row>
    <row r="55" spans="2:12" x14ac:dyDescent="0.25">
      <c r="B55" s="5" t="s">
        <v>16</v>
      </c>
      <c r="C55" s="10" t="s">
        <v>17</v>
      </c>
      <c r="D55" s="1" t="s">
        <v>18</v>
      </c>
      <c r="E55" s="1" t="s">
        <v>19</v>
      </c>
    </row>
    <row r="56" spans="2:12" x14ac:dyDescent="0.25">
      <c r="C56" s="3" t="s">
        <v>20</v>
      </c>
      <c r="D56" t="s">
        <v>21</v>
      </c>
      <c r="E56" t="s">
        <v>22</v>
      </c>
    </row>
    <row r="57" spans="2:12" x14ac:dyDescent="0.25">
      <c r="B57" s="1" t="s">
        <v>36</v>
      </c>
      <c r="C57" s="3"/>
      <c r="E57" t="s">
        <v>24</v>
      </c>
      <c r="J57">
        <v>250000</v>
      </c>
      <c r="K57">
        <v>250001</v>
      </c>
    </row>
    <row r="58" spans="2:12" x14ac:dyDescent="0.25">
      <c r="B58" t="s">
        <v>37</v>
      </c>
      <c r="C58" s="3">
        <v>0.1</v>
      </c>
      <c r="D58">
        <f>IF(E$11&gt;J57,MIN(L58,E$11-J57),0)</f>
        <v>250000</v>
      </c>
      <c r="E58">
        <f>D58*C58</f>
        <v>25000</v>
      </c>
      <c r="J58">
        <v>500000</v>
      </c>
      <c r="K58">
        <v>500001</v>
      </c>
      <c r="L58">
        <v>250000</v>
      </c>
    </row>
    <row r="59" spans="2:12" x14ac:dyDescent="0.25">
      <c r="B59" t="s">
        <v>26</v>
      </c>
      <c r="C59" s="3">
        <v>0.2</v>
      </c>
      <c r="D59">
        <f t="shared" ref="D59:D60" si="5">IF(E$11&gt;J58,MIN(L59,E$11-J58),0)</f>
        <v>0</v>
      </c>
      <c r="E59">
        <f t="shared" ref="E59:E60" si="6">D59*C59</f>
        <v>0</v>
      </c>
      <c r="J59">
        <v>1000000</v>
      </c>
      <c r="K59">
        <v>1000001</v>
      </c>
      <c r="L59">
        <v>500000</v>
      </c>
    </row>
    <row r="60" spans="2:12" x14ac:dyDescent="0.25">
      <c r="B60" t="s">
        <v>27</v>
      </c>
      <c r="C60" s="3">
        <v>0.3</v>
      </c>
      <c r="D60">
        <f t="shared" si="5"/>
        <v>0</v>
      </c>
      <c r="E60">
        <f t="shared" si="6"/>
        <v>0</v>
      </c>
      <c r="J60">
        <v>3</v>
      </c>
    </row>
    <row r="61" spans="2:12" x14ac:dyDescent="0.25">
      <c r="B61" t="s">
        <v>28</v>
      </c>
      <c r="E61">
        <f>SUM(E58:E60)</f>
        <v>25000</v>
      </c>
    </row>
    <row r="62" spans="2:12" x14ac:dyDescent="0.25">
      <c r="B62" s="1" t="s">
        <v>29</v>
      </c>
      <c r="E62">
        <f>IF(D$11&lt;500001,MIN(E61,2000),0)</f>
        <v>2000</v>
      </c>
    </row>
    <row r="63" spans="2:12" x14ac:dyDescent="0.25">
      <c r="B63" t="s">
        <v>30</v>
      </c>
      <c r="E63">
        <f>E61-E62</f>
        <v>23000</v>
      </c>
    </row>
    <row r="64" spans="2:12" x14ac:dyDescent="0.25">
      <c r="B64" t="s">
        <v>31</v>
      </c>
      <c r="E64">
        <f>ROUND(E63*J60/100,0)</f>
        <v>690</v>
      </c>
    </row>
    <row r="65" spans="2:12" ht="15.75" thickBot="1" x14ac:dyDescent="0.3">
      <c r="B65" s="1" t="s">
        <v>32</v>
      </c>
      <c r="E65" s="11">
        <f>ROUND(E63+E64,0)</f>
        <v>23690</v>
      </c>
      <c r="F65" s="4">
        <f>ROUND(E65,-1)</f>
        <v>23690</v>
      </c>
    </row>
    <row r="66" spans="2:12" ht="15.75" thickTop="1" x14ac:dyDescent="0.25"/>
    <row r="67" spans="2:12" x14ac:dyDescent="0.25">
      <c r="B67" s="1" t="s">
        <v>38</v>
      </c>
    </row>
    <row r="68" spans="2:12" x14ac:dyDescent="0.25">
      <c r="B68" s="1"/>
    </row>
    <row r="69" spans="2:12" x14ac:dyDescent="0.25">
      <c r="B69" s="5" t="s">
        <v>16</v>
      </c>
      <c r="C69" s="1" t="s">
        <v>17</v>
      </c>
      <c r="D69" s="1" t="s">
        <v>18</v>
      </c>
      <c r="E69" s="1" t="s">
        <v>19</v>
      </c>
    </row>
    <row r="70" spans="2:12" x14ac:dyDescent="0.25">
      <c r="C70" t="s">
        <v>20</v>
      </c>
      <c r="D70" t="s">
        <v>21</v>
      </c>
      <c r="E70" t="s">
        <v>22</v>
      </c>
    </row>
    <row r="71" spans="2:12" x14ac:dyDescent="0.25">
      <c r="B71" s="1" t="s">
        <v>39</v>
      </c>
      <c r="E71" t="s">
        <v>24</v>
      </c>
      <c r="J71">
        <v>500000</v>
      </c>
      <c r="K71">
        <v>500001</v>
      </c>
    </row>
    <row r="72" spans="2:12" x14ac:dyDescent="0.25">
      <c r="C72" s="3">
        <v>0.1</v>
      </c>
      <c r="D72">
        <f>IF(E$11&gt;J71,MIN(L72,E$11-J71),0)</f>
        <v>0</v>
      </c>
      <c r="E72">
        <f>D72*C72</f>
        <v>0</v>
      </c>
      <c r="J72">
        <v>500000</v>
      </c>
      <c r="K72">
        <v>500001</v>
      </c>
      <c r="L72">
        <v>0</v>
      </c>
    </row>
    <row r="73" spans="2:12" x14ac:dyDescent="0.25">
      <c r="B73" t="s">
        <v>26</v>
      </c>
      <c r="C73" s="3">
        <v>0.2</v>
      </c>
      <c r="D73">
        <f t="shared" ref="D73:D74" si="7">IF(E$11&gt;J72,MIN(L73,E$11-J72),0)</f>
        <v>0</v>
      </c>
      <c r="E73">
        <f t="shared" ref="E73:E74" si="8">D73*C73</f>
        <v>0</v>
      </c>
      <c r="J73">
        <v>1000000</v>
      </c>
      <c r="K73">
        <v>1000001</v>
      </c>
      <c r="L73">
        <v>500000</v>
      </c>
    </row>
    <row r="74" spans="2:12" x14ac:dyDescent="0.25">
      <c r="B74" t="s">
        <v>27</v>
      </c>
      <c r="C74" s="3">
        <v>0.3</v>
      </c>
      <c r="D74">
        <f t="shared" si="7"/>
        <v>0</v>
      </c>
      <c r="E74">
        <f t="shared" si="8"/>
        <v>0</v>
      </c>
      <c r="J74">
        <v>3</v>
      </c>
    </row>
    <row r="75" spans="2:12" x14ac:dyDescent="0.25">
      <c r="B75" t="s">
        <v>28</v>
      </c>
      <c r="E75">
        <f>SUM(E72:E74)</f>
        <v>0</v>
      </c>
    </row>
    <row r="76" spans="2:12" x14ac:dyDescent="0.25">
      <c r="B76" t="s">
        <v>40</v>
      </c>
      <c r="E76">
        <f>ROUND(E75*J74/100,0)</f>
        <v>0</v>
      </c>
    </row>
    <row r="77" spans="2:12" ht="15.75" thickBot="1" x14ac:dyDescent="0.3">
      <c r="B77" s="1" t="s">
        <v>32</v>
      </c>
      <c r="E77" s="11">
        <f>ROUND(E75+E76,0)</f>
        <v>0</v>
      </c>
      <c r="F77" s="4">
        <f>ROUND(E77,-1)</f>
        <v>0</v>
      </c>
    </row>
    <row r="78" spans="2:12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0"/>
  <sheetViews>
    <sheetView topLeftCell="A31" workbookViewId="0">
      <selection activeCell="D10" sqref="D10"/>
    </sheetView>
  </sheetViews>
  <sheetFormatPr defaultRowHeight="15" x14ac:dyDescent="0.25"/>
  <cols>
    <col min="2" max="2" width="56.5703125" bestFit="1" customWidth="1"/>
    <col min="3" max="3" width="5.42578125" bestFit="1" customWidth="1"/>
    <col min="4" max="5" width="9.42578125" bestFit="1" customWidth="1"/>
  </cols>
  <sheetData>
    <row r="2" spans="2:5" ht="18.75" x14ac:dyDescent="0.3">
      <c r="B2" s="9" t="s">
        <v>42</v>
      </c>
    </row>
    <row r="3" spans="2:5" ht="15.75" x14ac:dyDescent="0.25">
      <c r="B3" s="8" t="s">
        <v>43</v>
      </c>
    </row>
    <row r="5" spans="2:5" x14ac:dyDescent="0.25">
      <c r="B5" s="1" t="s">
        <v>1</v>
      </c>
    </row>
    <row r="6" spans="2:5" x14ac:dyDescent="0.25">
      <c r="B6" s="1"/>
    </row>
    <row r="7" spans="2:5" x14ac:dyDescent="0.25">
      <c r="B7" s="1" t="s">
        <v>0</v>
      </c>
      <c r="E7" s="1" t="s">
        <v>3</v>
      </c>
    </row>
    <row r="8" spans="2:5" x14ac:dyDescent="0.25">
      <c r="B8" s="1"/>
      <c r="D8" s="1" t="s">
        <v>18</v>
      </c>
      <c r="E8" s="1" t="s">
        <v>18</v>
      </c>
    </row>
    <row r="9" spans="2:5" ht="15.75" x14ac:dyDescent="0.25">
      <c r="B9" s="8" t="s">
        <v>41</v>
      </c>
      <c r="D9" s="6">
        <v>500000</v>
      </c>
      <c r="E9" s="2">
        <f>ROUND(D9,-1)</f>
        <v>500000</v>
      </c>
    </row>
    <row r="10" spans="2:5" x14ac:dyDescent="0.25">
      <c r="B10" s="1"/>
    </row>
    <row r="11" spans="2:5" x14ac:dyDescent="0.25">
      <c r="B11" s="1" t="s">
        <v>15</v>
      </c>
    </row>
    <row r="12" spans="2:5" x14ac:dyDescent="0.25">
      <c r="B12" s="1"/>
    </row>
    <row r="13" spans="2:5" x14ac:dyDescent="0.25">
      <c r="B13" s="1" t="s">
        <v>44</v>
      </c>
    </row>
    <row r="15" spans="2:5" x14ac:dyDescent="0.25">
      <c r="B15" s="5" t="s">
        <v>16</v>
      </c>
      <c r="C15" s="1" t="s">
        <v>17</v>
      </c>
      <c r="D15" s="1" t="s">
        <v>18</v>
      </c>
      <c r="E15" s="1" t="s">
        <v>19</v>
      </c>
    </row>
    <row r="16" spans="2:5" x14ac:dyDescent="0.25">
      <c r="C16" t="s">
        <v>20</v>
      </c>
      <c r="D16" t="s">
        <v>21</v>
      </c>
      <c r="E16" t="s">
        <v>22</v>
      </c>
    </row>
    <row r="17" spans="2:12" x14ac:dyDescent="0.25">
      <c r="B17" s="1" t="s">
        <v>23</v>
      </c>
      <c r="E17" t="s">
        <v>24</v>
      </c>
      <c r="J17">
        <v>200000</v>
      </c>
      <c r="K17">
        <v>200001</v>
      </c>
    </row>
    <row r="18" spans="2:12" x14ac:dyDescent="0.25">
      <c r="B18" t="s">
        <v>25</v>
      </c>
      <c r="C18" s="10">
        <v>0.1</v>
      </c>
      <c r="D18">
        <f>IF(E$9&gt;J17,MIN(L18,E$9-J17),0)</f>
        <v>300000</v>
      </c>
      <c r="E18">
        <f>D18*C18</f>
        <v>30000</v>
      </c>
      <c r="J18">
        <v>500000</v>
      </c>
      <c r="K18">
        <v>500001</v>
      </c>
      <c r="L18">
        <v>300000</v>
      </c>
    </row>
    <row r="19" spans="2:12" x14ac:dyDescent="0.25">
      <c r="B19" t="s">
        <v>26</v>
      </c>
      <c r="C19" s="10">
        <v>0.2</v>
      </c>
      <c r="D19">
        <f t="shared" ref="D19:D20" si="0">IF(E$9&gt;J18,MIN(L19,E$9-J18),0)</f>
        <v>0</v>
      </c>
      <c r="E19">
        <f t="shared" ref="E19:E20" si="1">D19*C19</f>
        <v>0</v>
      </c>
      <c r="J19">
        <v>1000000</v>
      </c>
      <c r="K19">
        <v>1000001</v>
      </c>
      <c r="L19">
        <v>500000</v>
      </c>
    </row>
    <row r="20" spans="2:12" x14ac:dyDescent="0.25">
      <c r="B20" t="s">
        <v>27</v>
      </c>
      <c r="C20" s="10">
        <v>0.3</v>
      </c>
      <c r="D20">
        <f t="shared" si="0"/>
        <v>0</v>
      </c>
      <c r="E20">
        <f t="shared" si="1"/>
        <v>0</v>
      </c>
      <c r="J20">
        <v>3</v>
      </c>
    </row>
    <row r="21" spans="2:12" x14ac:dyDescent="0.25">
      <c r="B21" t="s">
        <v>28</v>
      </c>
      <c r="E21">
        <f>SUM(E18:E20)</f>
        <v>30000</v>
      </c>
    </row>
    <row r="22" spans="2:12" x14ac:dyDescent="0.25">
      <c r="B22" t="s">
        <v>31</v>
      </c>
      <c r="E22">
        <f>ROUND(E21*J20/100,0)</f>
        <v>900</v>
      </c>
    </row>
    <row r="23" spans="2:12" ht="15.75" thickBot="1" x14ac:dyDescent="0.3">
      <c r="B23" s="1" t="s">
        <v>32</v>
      </c>
      <c r="E23" s="11">
        <f>ROUND(E21+E22,0)</f>
        <v>30900</v>
      </c>
      <c r="F23" s="4">
        <f>ROUND(E23,-1)</f>
        <v>30900</v>
      </c>
    </row>
    <row r="24" spans="2:12" ht="15.75" thickTop="1" x14ac:dyDescent="0.25"/>
    <row r="25" spans="2:12" x14ac:dyDescent="0.25">
      <c r="B25" s="1" t="s">
        <v>33</v>
      </c>
    </row>
    <row r="26" spans="2:12" x14ac:dyDescent="0.25">
      <c r="B26" s="1"/>
    </row>
    <row r="27" spans="2:12" x14ac:dyDescent="0.25">
      <c r="B27" s="5" t="s">
        <v>16</v>
      </c>
      <c r="C27" s="1" t="s">
        <v>17</v>
      </c>
      <c r="D27" s="1" t="s">
        <v>18</v>
      </c>
      <c r="E27" s="1" t="s">
        <v>19</v>
      </c>
    </row>
    <row r="28" spans="2:12" x14ac:dyDescent="0.25">
      <c r="C28" t="s">
        <v>20</v>
      </c>
      <c r="D28" t="s">
        <v>21</v>
      </c>
      <c r="E28" t="s">
        <v>22</v>
      </c>
    </row>
    <row r="29" spans="2:12" x14ac:dyDescent="0.25">
      <c r="B29" s="1" t="s">
        <v>34</v>
      </c>
      <c r="E29" t="s">
        <v>24</v>
      </c>
      <c r="J29">
        <v>200000</v>
      </c>
      <c r="K29">
        <v>200001</v>
      </c>
    </row>
    <row r="30" spans="2:12" x14ac:dyDescent="0.25">
      <c r="B30" t="s">
        <v>25</v>
      </c>
      <c r="C30" s="3">
        <v>0.1</v>
      </c>
      <c r="D30">
        <f>IF(E$9&gt;J29,MIN(L30,E$9-J29),0)</f>
        <v>300000</v>
      </c>
      <c r="E30">
        <f>D30*C30</f>
        <v>30000</v>
      </c>
      <c r="J30">
        <v>500000</v>
      </c>
      <c r="K30">
        <v>500001</v>
      </c>
      <c r="L30">
        <v>300000</v>
      </c>
    </row>
    <row r="31" spans="2:12" x14ac:dyDescent="0.25">
      <c r="B31" t="s">
        <v>26</v>
      </c>
      <c r="C31" s="3">
        <v>0.2</v>
      </c>
      <c r="D31">
        <f t="shared" ref="D31:D32" si="2">IF(E$9&gt;J30,MIN(L31,E$9-J30),0)</f>
        <v>0</v>
      </c>
      <c r="E31">
        <f t="shared" ref="E31:E32" si="3">D31*C31</f>
        <v>0</v>
      </c>
      <c r="J31">
        <v>1000000</v>
      </c>
      <c r="K31">
        <v>1000001</v>
      </c>
      <c r="L31">
        <v>500000</v>
      </c>
    </row>
    <row r="32" spans="2:12" x14ac:dyDescent="0.25">
      <c r="B32" t="s">
        <v>27</v>
      </c>
      <c r="C32" s="3">
        <v>0.3</v>
      </c>
      <c r="D32">
        <f t="shared" si="2"/>
        <v>0</v>
      </c>
      <c r="E32">
        <f t="shared" si="3"/>
        <v>0</v>
      </c>
      <c r="J32">
        <v>3</v>
      </c>
    </row>
    <row r="33" spans="2:12" x14ac:dyDescent="0.25">
      <c r="B33" t="s">
        <v>28</v>
      </c>
      <c r="E33">
        <f>SUM(E30:E32)</f>
        <v>30000</v>
      </c>
    </row>
    <row r="34" spans="2:12" x14ac:dyDescent="0.25">
      <c r="B34" t="s">
        <v>40</v>
      </c>
      <c r="E34">
        <f>ROUND(E33*J32/100,0)</f>
        <v>900</v>
      </c>
    </row>
    <row r="35" spans="2:12" ht="15.75" thickBot="1" x14ac:dyDescent="0.3">
      <c r="B35" s="1" t="s">
        <v>32</v>
      </c>
      <c r="E35" s="11">
        <f>ROUND(E33+E34,0)</f>
        <v>30900</v>
      </c>
      <c r="F35" s="4">
        <f>ROUND(E35,-1)</f>
        <v>30900</v>
      </c>
    </row>
    <row r="36" spans="2:12" ht="15.75" thickTop="1" x14ac:dyDescent="0.25"/>
    <row r="37" spans="2:12" x14ac:dyDescent="0.25">
      <c r="B37" s="1" t="s">
        <v>35</v>
      </c>
    </row>
    <row r="38" spans="2:12" x14ac:dyDescent="0.25">
      <c r="B38" s="1"/>
    </row>
    <row r="39" spans="2:12" x14ac:dyDescent="0.25">
      <c r="B39" s="5" t="s">
        <v>16</v>
      </c>
      <c r="C39" s="1" t="s">
        <v>17</v>
      </c>
      <c r="D39" s="1" t="s">
        <v>18</v>
      </c>
      <c r="E39" s="1" t="s">
        <v>19</v>
      </c>
    </row>
    <row r="40" spans="2:12" x14ac:dyDescent="0.25">
      <c r="C40" t="s">
        <v>20</v>
      </c>
      <c r="D40" t="s">
        <v>21</v>
      </c>
      <c r="E40" t="s">
        <v>22</v>
      </c>
    </row>
    <row r="41" spans="2:12" x14ac:dyDescent="0.25">
      <c r="B41" s="1" t="s">
        <v>36</v>
      </c>
      <c r="E41" t="s">
        <v>24</v>
      </c>
      <c r="J41">
        <v>250000</v>
      </c>
      <c r="K41">
        <v>250001</v>
      </c>
    </row>
    <row r="42" spans="2:12" x14ac:dyDescent="0.25">
      <c r="B42" t="s">
        <v>37</v>
      </c>
      <c r="C42" s="3">
        <v>0.1</v>
      </c>
      <c r="D42">
        <f>IF(E$9&gt;J41,MIN(L42,E$9-J41),0)</f>
        <v>250000</v>
      </c>
      <c r="E42">
        <f>D42*C42</f>
        <v>25000</v>
      </c>
      <c r="J42">
        <v>500000</v>
      </c>
      <c r="K42">
        <v>500001</v>
      </c>
      <c r="L42">
        <v>250000</v>
      </c>
    </row>
    <row r="43" spans="2:12" x14ac:dyDescent="0.25">
      <c r="B43" t="s">
        <v>26</v>
      </c>
      <c r="C43" s="3">
        <v>0.2</v>
      </c>
      <c r="D43">
        <f t="shared" ref="D43:D44" si="4">IF(E$9&gt;J42,MIN(L43,E$9-J42),0)</f>
        <v>0</v>
      </c>
      <c r="E43">
        <f t="shared" ref="E43:E44" si="5">D43*C43</f>
        <v>0</v>
      </c>
      <c r="J43">
        <v>1000000</v>
      </c>
      <c r="K43">
        <v>1000001</v>
      </c>
      <c r="L43">
        <v>500000</v>
      </c>
    </row>
    <row r="44" spans="2:12" x14ac:dyDescent="0.25">
      <c r="B44" t="s">
        <v>27</v>
      </c>
      <c r="C44" s="3">
        <v>0.3</v>
      </c>
      <c r="D44">
        <f t="shared" si="4"/>
        <v>0</v>
      </c>
      <c r="E44">
        <f t="shared" si="5"/>
        <v>0</v>
      </c>
      <c r="J44">
        <v>3</v>
      </c>
    </row>
    <row r="45" spans="2:12" x14ac:dyDescent="0.25">
      <c r="B45" t="s">
        <v>28</v>
      </c>
      <c r="E45">
        <f>SUM(E42:E44)</f>
        <v>25000</v>
      </c>
    </row>
    <row r="46" spans="2:12" x14ac:dyDescent="0.25">
      <c r="B46" t="s">
        <v>40</v>
      </c>
      <c r="E46">
        <f>ROUND(E45*J44/100,0)</f>
        <v>750</v>
      </c>
    </row>
    <row r="47" spans="2:12" ht="15.75" thickBot="1" x14ac:dyDescent="0.3">
      <c r="B47" s="1" t="s">
        <v>32</v>
      </c>
      <c r="E47" s="11">
        <f>ROUND(E45+E46,0)</f>
        <v>25750</v>
      </c>
      <c r="F47" s="4">
        <f>ROUND(E47,-1)</f>
        <v>25750</v>
      </c>
    </row>
    <row r="48" spans="2:12" ht="15.75" thickTop="1" x14ac:dyDescent="0.25"/>
    <row r="49" spans="2:12" x14ac:dyDescent="0.25">
      <c r="B49" s="1" t="s">
        <v>38</v>
      </c>
    </row>
    <row r="50" spans="2:12" x14ac:dyDescent="0.25">
      <c r="B50" s="1"/>
    </row>
    <row r="51" spans="2:12" x14ac:dyDescent="0.25">
      <c r="B51" s="5" t="s">
        <v>16</v>
      </c>
      <c r="C51" s="1" t="s">
        <v>17</v>
      </c>
      <c r="D51" s="1" t="s">
        <v>18</v>
      </c>
      <c r="E51" s="1" t="s">
        <v>19</v>
      </c>
    </row>
    <row r="52" spans="2:12" x14ac:dyDescent="0.25">
      <c r="C52" t="s">
        <v>20</v>
      </c>
      <c r="D52" t="s">
        <v>21</v>
      </c>
      <c r="E52" t="s">
        <v>22</v>
      </c>
    </row>
    <row r="53" spans="2:12" x14ac:dyDescent="0.25">
      <c r="B53" s="1" t="s">
        <v>39</v>
      </c>
      <c r="E53" t="s">
        <v>24</v>
      </c>
      <c r="J53">
        <v>500000</v>
      </c>
      <c r="K53">
        <v>500001</v>
      </c>
    </row>
    <row r="54" spans="2:12" x14ac:dyDescent="0.25">
      <c r="C54" s="3">
        <v>0.1</v>
      </c>
      <c r="D54">
        <f>IF(E$9&gt;J53,MIN(L54,E$9-J53),0)</f>
        <v>0</v>
      </c>
      <c r="E54">
        <f>D54*C54</f>
        <v>0</v>
      </c>
      <c r="J54">
        <v>500000</v>
      </c>
      <c r="K54">
        <v>500001</v>
      </c>
      <c r="L54">
        <v>0</v>
      </c>
    </row>
    <row r="55" spans="2:12" x14ac:dyDescent="0.25">
      <c r="B55" t="s">
        <v>26</v>
      </c>
      <c r="C55" s="3">
        <v>0.2</v>
      </c>
      <c r="D55">
        <f t="shared" ref="D55:D56" si="6">IF(E$9&gt;J54,MIN(L55,E$9-J54),0)</f>
        <v>0</v>
      </c>
      <c r="E55">
        <f t="shared" ref="E55:E56" si="7">D55*C55</f>
        <v>0</v>
      </c>
      <c r="J55">
        <v>1000000</v>
      </c>
      <c r="K55">
        <v>1000001</v>
      </c>
      <c r="L55">
        <v>500000</v>
      </c>
    </row>
    <row r="56" spans="2:12" x14ac:dyDescent="0.25">
      <c r="B56" t="s">
        <v>27</v>
      </c>
      <c r="C56" s="3">
        <v>0.3</v>
      </c>
      <c r="D56">
        <f t="shared" si="6"/>
        <v>0</v>
      </c>
      <c r="E56">
        <f t="shared" si="7"/>
        <v>0</v>
      </c>
      <c r="J56">
        <v>3</v>
      </c>
    </row>
    <row r="57" spans="2:12" x14ac:dyDescent="0.25">
      <c r="B57" t="s">
        <v>28</v>
      </c>
      <c r="E57">
        <f>SUM(E54:E56)</f>
        <v>0</v>
      </c>
    </row>
    <row r="58" spans="2:12" x14ac:dyDescent="0.25">
      <c r="B58" t="s">
        <v>40</v>
      </c>
      <c r="E58">
        <f>ROUND(E57*J56/100,0)</f>
        <v>0</v>
      </c>
    </row>
    <row r="59" spans="2:12" ht="15.75" thickBot="1" x14ac:dyDescent="0.3">
      <c r="B59" s="1" t="s">
        <v>32</v>
      </c>
      <c r="E59" s="13">
        <f>ROUND(E57+E58,0)</f>
        <v>0</v>
      </c>
      <c r="F59" s="4">
        <f>ROUND(E59,-1)</f>
        <v>0</v>
      </c>
    </row>
    <row r="60" spans="2:1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CALCULATOR UPDATED</dc:title>
  <dc:creator>MANISH BOTHRA JAIN</dc:creator>
  <cp:lastModifiedBy/>
  <dcterms:created xsi:type="dcterms:W3CDTF">2006-09-16T00:00:00Z</dcterms:created>
  <dcterms:modified xsi:type="dcterms:W3CDTF">2013-04-12T09:16:28Z</dcterms:modified>
</cp:coreProperties>
</file>