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epn as per it" sheetId="2" r:id="rId1"/>
    <sheet name="addition as per it. " sheetId="1" r:id="rId2"/>
    <sheet name="Sheet3" sheetId="3" r:id="rId3"/>
  </sheets>
  <definedNames>
    <definedName name="_xlnm.Print_Area" localSheetId="1">'addition as per it. '!$A$1:$F$45</definedName>
    <definedName name="_xlnm.Print_Area" localSheetId="0">'depn as per it'!$A$1:$F$36</definedName>
  </definedNames>
  <calcPr calcId="145621"/>
</workbook>
</file>

<file path=xl/calcChain.xml><?xml version="1.0" encoding="utf-8"?>
<calcChain xmlns="http://schemas.openxmlformats.org/spreadsheetml/2006/main">
  <c r="F12" i="2" l="1"/>
  <c r="F42" i="1"/>
  <c r="E42" i="1"/>
  <c r="D42" i="1"/>
  <c r="F38" i="1"/>
  <c r="F43" i="1" s="1"/>
  <c r="E38" i="1"/>
  <c r="D38" i="1"/>
  <c r="E35" i="1"/>
  <c r="D35" i="1"/>
  <c r="F29" i="1"/>
  <c r="D24" i="2" s="1"/>
  <c r="D31" i="2" s="1"/>
  <c r="E29" i="1"/>
  <c r="D14" i="2" s="1"/>
  <c r="D18" i="2" s="1"/>
  <c r="D22" i="2" s="1"/>
  <c r="D29" i="1"/>
  <c r="F17" i="1"/>
  <c r="C24" i="2" s="1"/>
  <c r="C31" i="2" s="1"/>
  <c r="E17" i="1"/>
  <c r="C14" i="2" s="1"/>
  <c r="C18" i="2" s="1"/>
  <c r="C22" i="2" s="1"/>
  <c r="D17" i="1"/>
  <c r="D43" i="1" l="1"/>
  <c r="D45" i="1" s="1"/>
  <c r="F45" i="1"/>
  <c r="E24" i="2"/>
  <c r="E31" i="2" s="1"/>
  <c r="F31" i="2" s="1"/>
  <c r="E43" i="1"/>
  <c r="C29" i="2"/>
  <c r="D29" i="2"/>
  <c r="D33" i="2" s="1"/>
  <c r="D35" i="2" s="1"/>
  <c r="F24" i="2" l="1"/>
  <c r="E45" i="1"/>
  <c r="E14" i="2"/>
  <c r="C33" i="2"/>
  <c r="E18" i="2" l="1"/>
  <c r="F14" i="2"/>
  <c r="C35" i="2"/>
  <c r="E22" i="2" l="1"/>
  <c r="E29" i="2" s="1"/>
  <c r="F18" i="2"/>
  <c r="F22" i="2" s="1"/>
  <c r="E33" i="2" l="1"/>
  <c r="F29" i="2"/>
  <c r="E35" i="2" l="1"/>
  <c r="F35" i="2" s="1"/>
  <c r="F33" i="2"/>
</calcChain>
</file>

<file path=xl/comments1.xml><?xml version="1.0" encoding="utf-8"?>
<comments xmlns="http://schemas.openxmlformats.org/spreadsheetml/2006/main">
  <authors>
    <author>Author</author>
  </authors>
  <commentList>
    <comment ref="E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only for leap year 03/10 other wise 02/10
</t>
        </r>
      </text>
    </comment>
  </commentList>
</comments>
</file>

<file path=xl/sharedStrings.xml><?xml version="1.0" encoding="utf-8"?>
<sst xmlns="http://schemas.openxmlformats.org/spreadsheetml/2006/main" count="74" uniqueCount="57">
  <si>
    <t>Sr. No.</t>
  </si>
  <si>
    <t>Particulars</t>
  </si>
  <si>
    <t>Date of  put to use</t>
  </si>
  <si>
    <t>TOTAL</t>
  </si>
  <si>
    <t>After</t>
  </si>
  <si>
    <t>On or before</t>
  </si>
  <si>
    <t>Accounting Year  :  2011-12</t>
  </si>
  <si>
    <t>Assesment Year  :  2012-13</t>
  </si>
  <si>
    <t>( Rs. )</t>
  </si>
  <si>
    <t xml:space="preserve">COMPUTER </t>
  </si>
  <si>
    <t>Addtions of assets for the year ended  March 2012</t>
  </si>
  <si>
    <t>Dell Optiplex Desktop</t>
  </si>
  <si>
    <t>Lenovo Think Centre M71 Desktop</t>
  </si>
  <si>
    <t>Laptop Lenovo Z560</t>
  </si>
  <si>
    <t>A)</t>
  </si>
  <si>
    <t>COMPUTER  SOFTWARES</t>
  </si>
  <si>
    <t>Software ms window 7</t>
  </si>
  <si>
    <t>Microsoft Office home &amp; Business 2010</t>
  </si>
  <si>
    <t>Microsoft Office home &amp; Business 2011</t>
  </si>
  <si>
    <t>Microsoft Office home &amp; Business 2012</t>
  </si>
  <si>
    <t>Microsoft Office home &amp; Business 2013</t>
  </si>
  <si>
    <t>B)</t>
  </si>
  <si>
    <t>Plant &amp; Machinary</t>
  </si>
  <si>
    <t>Printer all in one HP M  1216 NFH</t>
  </si>
  <si>
    <t>Black Berry Curve</t>
  </si>
  <si>
    <t xml:space="preserve"> Mobile</t>
  </si>
  <si>
    <t xml:space="preserve"> Printer</t>
  </si>
  <si>
    <t>Total</t>
  </si>
  <si>
    <t>C)</t>
  </si>
  <si>
    <t>(A+B+C)</t>
  </si>
  <si>
    <t>1)</t>
  </si>
  <si>
    <t>2)</t>
  </si>
  <si>
    <t>3)</t>
  </si>
  <si>
    <t>total of Plant &amp; machinary</t>
  </si>
  <si>
    <t>Particulars of depreciation allowable as per the Income Tax Act, 1961</t>
  </si>
  <si>
    <t>Computer</t>
  </si>
  <si>
    <t>Computer Software</t>
  </si>
  <si>
    <t>Plant and machinary (general)</t>
  </si>
  <si>
    <t>Opening Written Down Value</t>
  </si>
  <si>
    <t>Addition for a period more than</t>
  </si>
  <si>
    <t>180 days</t>
  </si>
  <si>
    <t>Annexture Reference</t>
  </si>
  <si>
    <t>Total ( 1 + 2 )</t>
  </si>
  <si>
    <t>Less : Sale Price of asset sold</t>
  </si>
  <si>
    <t>Value for full depreciation  ( 3 - 4 )</t>
  </si>
  <si>
    <t>Addition for a period less than</t>
  </si>
  <si>
    <t>Depreciation Rate (%)</t>
  </si>
  <si>
    <t>Full Depreciation on Item no. 5</t>
  </si>
  <si>
    <t>Half Depreciation on item no. 6</t>
  </si>
  <si>
    <t>Total Depreciation   ( 8 + 9 )</t>
  </si>
  <si>
    <t>Closing Written Down  Value  ( 5 + 6 - 10 )</t>
  </si>
  <si>
    <t>Amount in Rupees</t>
  </si>
  <si>
    <t>TAX AUDIT FOR THE PREVIOUS YEAR ENDED 31ST MARCH, 2012</t>
  </si>
  <si>
    <t>Annexure'3'</t>
  </si>
  <si>
    <t>(ITEM NO. 14 IN FORM NO.3CD)</t>
  </si>
  <si>
    <t>ABC LTD</t>
  </si>
  <si>
    <t xml:space="preserve"> Office equipment ( water dispenser)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</si>
</sst>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i/>
      <sz val="10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64" fontId="3" fillId="0" borderId="3" xfId="1" applyNumberFormat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left"/>
    </xf>
    <xf numFmtId="164" fontId="3" fillId="0" borderId="0" xfId="1" applyNumberFormat="1" applyFont="1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/>
    </xf>
    <xf numFmtId="15" fontId="0" fillId="0" borderId="4" xfId="0" applyNumberFormat="1" applyBorder="1" applyAlignment="1">
      <alignment horizontal="center"/>
    </xf>
    <xf numFmtId="164" fontId="0" fillId="0" borderId="4" xfId="1" applyNumberFormat="1" applyFont="1" applyBorder="1"/>
    <xf numFmtId="0" fontId="0" fillId="0" borderId="4" xfId="0" applyFill="1" applyBorder="1"/>
    <xf numFmtId="15" fontId="2" fillId="0" borderId="4" xfId="0" applyNumberFormat="1" applyFont="1" applyBorder="1" applyAlignment="1">
      <alignment horizontal="center"/>
    </xf>
    <xf numFmtId="15" fontId="2" fillId="0" borderId="6" xfId="0" applyNumberFormat="1" applyFont="1" applyBorder="1" applyAlignment="1">
      <alignment horizontal="center"/>
    </xf>
    <xf numFmtId="164" fontId="0" fillId="0" borderId="6" xfId="1" applyNumberFormat="1" applyFont="1" applyBorder="1"/>
    <xf numFmtId="15" fontId="0" fillId="0" borderId="4" xfId="0" applyNumberFormat="1" applyFont="1" applyBorder="1" applyAlignment="1">
      <alignment horizontal="center"/>
    </xf>
    <xf numFmtId="15" fontId="2" fillId="0" borderId="6" xfId="0" applyNumberFormat="1" applyFont="1" applyBorder="1" applyAlignment="1">
      <alignment horizontal="right"/>
    </xf>
    <xf numFmtId="164" fontId="0" fillId="0" borderId="0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64" fontId="3" fillId="0" borderId="10" xfId="1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164" fontId="0" fillId="0" borderId="14" xfId="1" applyNumberFormat="1" applyFont="1" applyBorder="1"/>
    <xf numFmtId="0" fontId="2" fillId="0" borderId="11" xfId="0" applyFont="1" applyBorder="1"/>
    <xf numFmtId="164" fontId="0" fillId="0" borderId="15" xfId="1" applyNumberFormat="1" applyFont="1" applyBorder="1"/>
    <xf numFmtId="0" fontId="2" fillId="0" borderId="7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15" fontId="2" fillId="0" borderId="18" xfId="0" applyNumberFormat="1" applyFont="1" applyBorder="1" applyAlignment="1">
      <alignment horizontal="center"/>
    </xf>
    <xf numFmtId="164" fontId="0" fillId="0" borderId="18" xfId="1" applyNumberFormat="1" applyFont="1" applyBorder="1"/>
    <xf numFmtId="164" fontId="0" fillId="0" borderId="19" xfId="1" applyNumberFormat="1" applyFont="1" applyBorder="1"/>
    <xf numFmtId="0" fontId="2" fillId="0" borderId="6" xfId="0" applyFont="1" applyBorder="1"/>
    <xf numFmtId="0" fontId="0" fillId="0" borderId="0" xfId="0" applyAlignment="1">
      <alignment horizontal="center" wrapText="1"/>
    </xf>
    <xf numFmtId="0" fontId="6" fillId="0" borderId="0" xfId="0" applyFont="1" applyAlignment="1">
      <alignment horizontal="right"/>
    </xf>
    <xf numFmtId="0" fontId="0" fillId="0" borderId="20" xfId="0" applyBorder="1" applyAlignment="1">
      <alignment horizontal="center" vertical="top" wrapText="1"/>
    </xf>
    <xf numFmtId="164" fontId="0" fillId="0" borderId="4" xfId="1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21" xfId="0" applyBorder="1"/>
    <xf numFmtId="164" fontId="0" fillId="0" borderId="2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0" xfId="1" applyNumberFormat="1" applyFont="1" applyBorder="1" applyAlignment="1">
      <alignment horizontal="center"/>
    </xf>
    <xf numFmtId="14" fontId="0" fillId="0" borderId="0" xfId="0" applyNumberFormat="1"/>
    <xf numFmtId="9" fontId="0" fillId="0" borderId="4" xfId="0" applyNumberFormat="1" applyBorder="1" applyAlignment="1"/>
    <xf numFmtId="0" fontId="0" fillId="0" borderId="5" xfId="0" applyNumberFormat="1" applyBorder="1" applyAlignment="1"/>
    <xf numFmtId="164" fontId="3" fillId="0" borderId="0" xfId="1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/>
    <xf numFmtId="0" fontId="2" fillId="0" borderId="0" xfId="0" applyFont="1" applyBorder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1" xfId="1" quotePrefix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4" fontId="3" fillId="0" borderId="8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SheetLayoutView="100" workbookViewId="0">
      <pane ySplit="9" topLeftCell="A10" activePane="bottomLeft" state="frozen"/>
      <selection pane="bottomLeft" sqref="A1:F1"/>
    </sheetView>
  </sheetViews>
  <sheetFormatPr defaultRowHeight="15" x14ac:dyDescent="0.25"/>
  <cols>
    <col min="1" max="1" width="6.140625" customWidth="1"/>
    <col min="2" max="2" width="37.42578125" customWidth="1"/>
    <col min="3" max="3" width="17.42578125" customWidth="1"/>
    <col min="4" max="4" width="18.85546875" customWidth="1"/>
    <col min="5" max="5" width="19.28515625" customWidth="1"/>
    <col min="6" max="6" width="18" customWidth="1"/>
  </cols>
  <sheetData>
    <row r="1" spans="1:8" x14ac:dyDescent="0.25">
      <c r="A1" s="68" t="s">
        <v>55</v>
      </c>
      <c r="B1" s="68"/>
      <c r="C1" s="68"/>
      <c r="D1" s="68"/>
      <c r="E1" s="68"/>
      <c r="F1" s="68"/>
      <c r="G1" s="11"/>
    </row>
    <row r="2" spans="1:8" x14ac:dyDescent="0.25">
      <c r="A2" s="68" t="s">
        <v>52</v>
      </c>
      <c r="B2" s="68"/>
      <c r="C2" s="68"/>
      <c r="D2" s="68"/>
      <c r="E2" s="68"/>
      <c r="F2" s="68"/>
      <c r="G2" s="11"/>
    </row>
    <row r="3" spans="1:8" x14ac:dyDescent="0.25">
      <c r="A3" s="66"/>
      <c r="B3" s="66"/>
      <c r="C3" s="66"/>
      <c r="D3" s="66"/>
      <c r="E3" s="66"/>
      <c r="F3" s="66" t="s">
        <v>53</v>
      </c>
      <c r="G3" s="11"/>
    </row>
    <row r="4" spans="1:8" x14ac:dyDescent="0.25">
      <c r="A4" s="68" t="s">
        <v>6</v>
      </c>
      <c r="B4" s="68"/>
      <c r="C4" s="68"/>
      <c r="D4" s="68"/>
      <c r="E4" s="68"/>
      <c r="F4" s="68"/>
      <c r="G4" s="11"/>
    </row>
    <row r="5" spans="1:8" x14ac:dyDescent="0.25">
      <c r="A5" s="68" t="s">
        <v>7</v>
      </c>
      <c r="B5" s="68"/>
      <c r="C5" s="68"/>
      <c r="D5" s="68"/>
      <c r="E5" s="68"/>
      <c r="F5" s="68"/>
      <c r="G5" s="11"/>
    </row>
    <row r="6" spans="1:8" x14ac:dyDescent="0.25">
      <c r="A6" s="69" t="s">
        <v>34</v>
      </c>
      <c r="B6" s="69"/>
      <c r="C6" s="69"/>
      <c r="D6" s="69"/>
      <c r="E6" s="69"/>
      <c r="F6" s="69"/>
    </row>
    <row r="7" spans="1:8" x14ac:dyDescent="0.25">
      <c r="A7" s="67" t="s">
        <v>54</v>
      </c>
      <c r="B7" s="67"/>
      <c r="C7" s="67"/>
      <c r="D7" s="67"/>
      <c r="E7" s="67"/>
      <c r="F7" s="67"/>
    </row>
    <row r="8" spans="1:8" x14ac:dyDescent="0.25">
      <c r="F8" s="42" t="s">
        <v>51</v>
      </c>
    </row>
    <row r="9" spans="1:8" s="41" customFormat="1" ht="45" customHeight="1" x14ac:dyDescent="0.25">
      <c r="A9" s="43"/>
      <c r="B9" s="43" t="s">
        <v>1</v>
      </c>
      <c r="C9" s="43" t="s">
        <v>35</v>
      </c>
      <c r="D9" s="43" t="s">
        <v>36</v>
      </c>
      <c r="E9" s="43" t="s">
        <v>37</v>
      </c>
      <c r="F9" s="43" t="s">
        <v>27</v>
      </c>
    </row>
    <row r="10" spans="1:8" s="2" customFormat="1" x14ac:dyDescent="0.25">
      <c r="A10" s="12" t="s">
        <v>0</v>
      </c>
      <c r="B10" s="6"/>
      <c r="C10" s="6">
        <v>1</v>
      </c>
      <c r="D10" s="46">
        <v>2</v>
      </c>
      <c r="E10" s="6">
        <v>3</v>
      </c>
      <c r="F10" s="46">
        <v>4</v>
      </c>
      <c r="G10" s="12"/>
    </row>
    <row r="11" spans="1:8" x14ac:dyDescent="0.25">
      <c r="A11" s="7"/>
      <c r="B11" s="7"/>
      <c r="C11" s="12"/>
      <c r="D11" s="47"/>
      <c r="E11" s="12"/>
      <c r="F11" s="47"/>
      <c r="G11" s="7"/>
    </row>
    <row r="12" spans="1:8" x14ac:dyDescent="0.25">
      <c r="A12" s="7">
        <v>1</v>
      </c>
      <c r="B12" s="7" t="s">
        <v>38</v>
      </c>
      <c r="C12" s="44">
        <v>16068</v>
      </c>
      <c r="D12" s="48"/>
      <c r="E12" s="44"/>
      <c r="F12" s="48">
        <f>SUM(C12:E12)</f>
        <v>16068</v>
      </c>
      <c r="G12" s="45"/>
      <c r="H12" s="2"/>
    </row>
    <row r="13" spans="1:8" x14ac:dyDescent="0.25">
      <c r="A13" s="7"/>
      <c r="B13" s="7"/>
      <c r="C13" s="44"/>
      <c r="D13" s="48"/>
      <c r="E13" s="44"/>
      <c r="F13" s="48"/>
      <c r="G13" s="45"/>
      <c r="H13" s="2"/>
    </row>
    <row r="14" spans="1:8" x14ac:dyDescent="0.25">
      <c r="A14" s="7">
        <v>2</v>
      </c>
      <c r="B14" s="7" t="s">
        <v>39</v>
      </c>
      <c r="C14" s="44">
        <f>'addition as per it. '!E17</f>
        <v>200000</v>
      </c>
      <c r="D14" s="48">
        <f>'addition as per it. '!E29</f>
        <v>80000</v>
      </c>
      <c r="E14" s="44">
        <f>'addition as per it. '!E43</f>
        <v>40000</v>
      </c>
      <c r="F14" s="48">
        <f>SUM(C14:E14)</f>
        <v>320000</v>
      </c>
      <c r="G14" s="45"/>
      <c r="H14" s="2"/>
    </row>
    <row r="15" spans="1:8" x14ac:dyDescent="0.25">
      <c r="A15" s="7"/>
      <c r="B15" s="7" t="s">
        <v>40</v>
      </c>
      <c r="C15" s="44"/>
      <c r="D15" s="48"/>
      <c r="E15" s="44"/>
      <c r="F15" s="48"/>
      <c r="G15" s="45"/>
      <c r="H15" s="2"/>
    </row>
    <row r="16" spans="1:8" x14ac:dyDescent="0.25">
      <c r="A16" s="7"/>
      <c r="B16" s="7" t="s">
        <v>41</v>
      </c>
      <c r="C16" s="45"/>
      <c r="D16" s="49"/>
      <c r="E16" s="45"/>
      <c r="F16" s="49"/>
      <c r="G16" s="45"/>
      <c r="H16" s="2"/>
    </row>
    <row r="17" spans="1:8" x14ac:dyDescent="0.25">
      <c r="A17" s="7"/>
      <c r="B17" s="7"/>
      <c r="C17" s="45"/>
      <c r="D17" s="49"/>
      <c r="E17" s="45"/>
      <c r="F17" s="49"/>
      <c r="G17" s="45"/>
      <c r="H17" s="2"/>
    </row>
    <row r="18" spans="1:8" x14ac:dyDescent="0.25">
      <c r="A18" s="7">
        <v>3</v>
      </c>
      <c r="B18" s="7" t="s">
        <v>42</v>
      </c>
      <c r="C18" s="53">
        <f>C12+C14</f>
        <v>216068</v>
      </c>
      <c r="D18" s="54">
        <f t="shared" ref="D18:E18" si="0">D12+D14</f>
        <v>80000</v>
      </c>
      <c r="E18" s="53">
        <f t="shared" si="0"/>
        <v>40000</v>
      </c>
      <c r="F18" s="55">
        <f>SUM(C18:E18)</f>
        <v>336068</v>
      </c>
      <c r="G18" s="45"/>
      <c r="H18" s="2"/>
    </row>
    <row r="19" spans="1:8" x14ac:dyDescent="0.25">
      <c r="A19" s="7"/>
      <c r="B19" s="7"/>
      <c r="C19" s="45"/>
      <c r="D19" s="49"/>
      <c r="E19" s="45"/>
      <c r="F19" s="49"/>
      <c r="G19" s="45"/>
      <c r="H19" s="2"/>
    </row>
    <row r="20" spans="1:8" x14ac:dyDescent="0.25">
      <c r="A20" s="7">
        <v>4</v>
      </c>
      <c r="B20" s="7" t="s">
        <v>43</v>
      </c>
      <c r="C20" s="45">
        <v>0</v>
      </c>
      <c r="D20" s="49">
        <v>0</v>
      </c>
      <c r="E20" s="45">
        <v>0</v>
      </c>
      <c r="F20" s="49">
        <v>0</v>
      </c>
      <c r="G20" s="45"/>
      <c r="H20" s="2"/>
    </row>
    <row r="21" spans="1:8" x14ac:dyDescent="0.25">
      <c r="A21" s="7"/>
      <c r="B21" s="7"/>
      <c r="C21" s="45"/>
      <c r="D21" s="49"/>
      <c r="E21" s="45"/>
      <c r="F21" s="49"/>
      <c r="G21" s="45"/>
      <c r="H21" s="2"/>
    </row>
    <row r="22" spans="1:8" x14ac:dyDescent="0.25">
      <c r="A22" s="7">
        <v>5</v>
      </c>
      <c r="B22" s="7" t="s">
        <v>44</v>
      </c>
      <c r="C22" s="53">
        <f>C18-C20</f>
        <v>216068</v>
      </c>
      <c r="D22" s="53">
        <f t="shared" ref="D22:F22" si="1">D18-D20</f>
        <v>80000</v>
      </c>
      <c r="E22" s="53">
        <f t="shared" si="1"/>
        <v>40000</v>
      </c>
      <c r="F22" s="54">
        <f t="shared" si="1"/>
        <v>336068</v>
      </c>
      <c r="G22" s="45"/>
      <c r="H22" s="2"/>
    </row>
    <row r="23" spans="1:8" x14ac:dyDescent="0.25">
      <c r="A23" s="7"/>
      <c r="B23" s="7"/>
      <c r="C23" s="45"/>
      <c r="D23" s="49"/>
      <c r="E23" s="45"/>
      <c r="F23" s="49"/>
      <c r="G23" s="45"/>
      <c r="H23" s="2"/>
    </row>
    <row r="24" spans="1:8" x14ac:dyDescent="0.25">
      <c r="A24" s="7">
        <v>6</v>
      </c>
      <c r="B24" s="7" t="s">
        <v>45</v>
      </c>
      <c r="C24" s="45">
        <f>'addition as per it. '!F17</f>
        <v>40000</v>
      </c>
      <c r="D24" s="49">
        <f>'addition as per it. '!F29</f>
        <v>10000</v>
      </c>
      <c r="E24" s="45">
        <f>'addition as per it. '!F43</f>
        <v>18500</v>
      </c>
      <c r="F24" s="48">
        <f>SUM(C24:E24)</f>
        <v>68500</v>
      </c>
      <c r="G24" s="45"/>
      <c r="H24" s="2"/>
    </row>
    <row r="25" spans="1:8" x14ac:dyDescent="0.25">
      <c r="A25" s="7"/>
      <c r="B25" s="7" t="s">
        <v>40</v>
      </c>
      <c r="C25" s="45"/>
      <c r="D25" s="49"/>
      <c r="E25" s="45"/>
      <c r="F25" s="49"/>
      <c r="G25" s="45"/>
      <c r="H25" s="2"/>
    </row>
    <row r="26" spans="1:8" x14ac:dyDescent="0.25">
      <c r="A26" s="7"/>
      <c r="B26" s="7"/>
      <c r="C26" s="45"/>
      <c r="D26" s="49"/>
      <c r="E26" s="45"/>
      <c r="F26" s="49"/>
      <c r="G26" s="45"/>
      <c r="H26" s="2"/>
    </row>
    <row r="27" spans="1:8" x14ac:dyDescent="0.25">
      <c r="A27" s="7">
        <v>7</v>
      </c>
      <c r="B27" s="7" t="s">
        <v>46</v>
      </c>
      <c r="C27" s="57">
        <v>0.6</v>
      </c>
      <c r="D27" s="57">
        <v>0.6</v>
      </c>
      <c r="E27" s="57">
        <v>0.15</v>
      </c>
      <c r="F27" s="58"/>
      <c r="G27" s="45"/>
      <c r="H27" s="2"/>
    </row>
    <row r="28" spans="1:8" x14ac:dyDescent="0.25">
      <c r="A28" s="7"/>
      <c r="B28" s="7"/>
      <c r="C28" s="45"/>
      <c r="D28" s="49"/>
      <c r="E28" s="45"/>
      <c r="F28" s="49"/>
      <c r="G28" s="45"/>
      <c r="H28" s="2"/>
    </row>
    <row r="29" spans="1:8" x14ac:dyDescent="0.25">
      <c r="A29" s="7">
        <v>8</v>
      </c>
      <c r="B29" s="7" t="s">
        <v>47</v>
      </c>
      <c r="C29" s="45">
        <f>C22*C27</f>
        <v>129640.79999999999</v>
      </c>
      <c r="D29" s="45">
        <f t="shared" ref="D29:E29" si="2">D22*D27</f>
        <v>48000</v>
      </c>
      <c r="E29" s="45">
        <f t="shared" si="2"/>
        <v>6000</v>
      </c>
      <c r="F29" s="48">
        <f>SUM(C29:E29)</f>
        <v>183640.8</v>
      </c>
      <c r="G29" s="45"/>
      <c r="H29" s="2"/>
    </row>
    <row r="30" spans="1:8" x14ac:dyDescent="0.25">
      <c r="A30" s="7"/>
      <c r="B30" s="7"/>
      <c r="C30" s="45"/>
      <c r="D30" s="49"/>
      <c r="E30" s="45"/>
      <c r="F30" s="49"/>
      <c r="G30" s="45"/>
      <c r="H30" s="2"/>
    </row>
    <row r="31" spans="1:8" x14ac:dyDescent="0.25">
      <c r="A31" s="7">
        <v>9</v>
      </c>
      <c r="B31" s="7" t="s">
        <v>48</v>
      </c>
      <c r="C31" s="45">
        <f>C24*C27/2</f>
        <v>12000</v>
      </c>
      <c r="D31" s="45">
        <f t="shared" ref="D31:E31" si="3">D24*D27/2</f>
        <v>3000</v>
      </c>
      <c r="E31" s="45">
        <f t="shared" si="3"/>
        <v>1387.5</v>
      </c>
      <c r="F31" s="48">
        <f>SUM(C31:E31)</f>
        <v>16387.5</v>
      </c>
      <c r="G31" s="45"/>
      <c r="H31" s="2"/>
    </row>
    <row r="32" spans="1:8" x14ac:dyDescent="0.25">
      <c r="A32" s="7"/>
      <c r="B32" s="7"/>
      <c r="C32" s="45"/>
      <c r="D32" s="49"/>
      <c r="E32" s="45"/>
      <c r="F32" s="49"/>
      <c r="G32" s="45"/>
      <c r="H32" s="2"/>
    </row>
    <row r="33" spans="1:8" x14ac:dyDescent="0.25">
      <c r="A33" s="7">
        <v>10</v>
      </c>
      <c r="B33" s="7" t="s">
        <v>49</v>
      </c>
      <c r="C33" s="53">
        <f>C29+C31</f>
        <v>141640.79999999999</v>
      </c>
      <c r="D33" s="53">
        <f>D29+D31</f>
        <v>51000</v>
      </c>
      <c r="E33" s="53">
        <f>E29+E31</f>
        <v>7387.5</v>
      </c>
      <c r="F33" s="55">
        <f>SUM(C33:E33)</f>
        <v>200028.3</v>
      </c>
      <c r="G33" s="45"/>
      <c r="H33" s="2"/>
    </row>
    <row r="34" spans="1:8" x14ac:dyDescent="0.25">
      <c r="A34" s="7"/>
      <c r="B34" s="7"/>
      <c r="C34" s="45"/>
      <c r="D34" s="49"/>
      <c r="E34" s="45"/>
      <c r="F34" s="49"/>
      <c r="G34" s="45"/>
      <c r="H34" s="2"/>
    </row>
    <row r="35" spans="1:8" x14ac:dyDescent="0.25">
      <c r="A35" s="7">
        <v>11</v>
      </c>
      <c r="B35" s="7" t="s">
        <v>50</v>
      </c>
      <c r="C35" s="45">
        <f>C22+C24-C33</f>
        <v>114427.20000000001</v>
      </c>
      <c r="D35" s="45">
        <f t="shared" ref="D35:E35" si="4">D22+D24-D33</f>
        <v>39000</v>
      </c>
      <c r="E35" s="49">
        <f t="shared" si="4"/>
        <v>51112.5</v>
      </c>
      <c r="F35" s="48">
        <f>SUM(C35:E35)</f>
        <v>204539.7</v>
      </c>
      <c r="G35" s="45"/>
      <c r="H35" s="2"/>
    </row>
    <row r="36" spans="1:8" x14ac:dyDescent="0.25">
      <c r="A36" s="50"/>
      <c r="B36" s="50"/>
      <c r="C36" s="51"/>
      <c r="D36" s="52"/>
      <c r="E36" s="51"/>
      <c r="F36" s="52"/>
      <c r="G36" s="45"/>
      <c r="H36" s="2"/>
    </row>
  </sheetData>
  <mergeCells count="6">
    <mergeCell ref="A7:F7"/>
    <mergeCell ref="A1:F1"/>
    <mergeCell ref="A4:F4"/>
    <mergeCell ref="A5:F5"/>
    <mergeCell ref="A6:F6"/>
    <mergeCell ref="A2:F2"/>
  </mergeCells>
  <pageMargins left="0.69" right="0.42" top="0.56000000000000005" bottom="0.75" header="0.3" footer="0.3"/>
  <pageSetup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5"/>
  <sheetViews>
    <sheetView view="pageBreakPreview" topLeftCell="A14" zoomScaleSheetLayoutView="100" workbookViewId="0">
      <selection activeCell="E45" sqref="E45:F45"/>
    </sheetView>
  </sheetViews>
  <sheetFormatPr defaultRowHeight="15" x14ac:dyDescent="0.25"/>
  <cols>
    <col min="1" max="1" width="5.28515625" customWidth="1"/>
    <col min="2" max="2" width="35.28515625" customWidth="1"/>
    <col min="3" max="3" width="12.7109375" style="2" customWidth="1"/>
    <col min="4" max="4" width="11.42578125" customWidth="1"/>
    <col min="5" max="5" width="14.42578125" customWidth="1"/>
    <col min="6" max="9" width="12.7109375" customWidth="1"/>
    <col min="11" max="13" width="10.7109375" bestFit="1" customWidth="1"/>
    <col min="17" max="17" width="10.7109375" bestFit="1" customWidth="1"/>
  </cols>
  <sheetData>
    <row r="1" spans="1:17" x14ac:dyDescent="0.25">
      <c r="A1" s="68" t="s">
        <v>55</v>
      </c>
      <c r="B1" s="68"/>
      <c r="C1" s="68"/>
      <c r="D1" s="68"/>
      <c r="E1" s="68"/>
      <c r="F1" s="68"/>
      <c r="G1" s="4"/>
      <c r="H1" s="4"/>
      <c r="I1" s="4"/>
    </row>
    <row r="2" spans="1:17" x14ac:dyDescent="0.25">
      <c r="A2" s="75" t="s">
        <v>6</v>
      </c>
      <c r="B2" s="68"/>
      <c r="C2" s="68"/>
      <c r="D2" s="68"/>
      <c r="E2" s="68"/>
      <c r="F2" s="76"/>
      <c r="G2" s="4"/>
      <c r="H2" s="4"/>
      <c r="I2" s="4"/>
    </row>
    <row r="3" spans="1:17" x14ac:dyDescent="0.25">
      <c r="A3" s="75" t="s">
        <v>7</v>
      </c>
      <c r="B3" s="68"/>
      <c r="C3" s="68"/>
      <c r="D3" s="68"/>
      <c r="E3" s="68"/>
      <c r="F3" s="76"/>
      <c r="G3" s="4"/>
      <c r="H3" s="4"/>
      <c r="I3" s="4"/>
    </row>
    <row r="4" spans="1:17" x14ac:dyDescent="0.25">
      <c r="A4" s="77" t="s">
        <v>10</v>
      </c>
      <c r="B4" s="69"/>
      <c r="C4" s="69"/>
      <c r="D4" s="69"/>
      <c r="E4" s="69"/>
      <c r="F4" s="78"/>
      <c r="G4" s="10"/>
      <c r="H4" s="10"/>
      <c r="I4" s="10"/>
      <c r="J4" s="11"/>
    </row>
    <row r="5" spans="1:17" s="2" customFormat="1" x14ac:dyDescent="0.25">
      <c r="A5" s="22"/>
      <c r="B5" s="3"/>
      <c r="C5" s="3"/>
      <c r="D5" s="3"/>
      <c r="E5" s="3"/>
      <c r="F5" s="23"/>
      <c r="G5" s="4"/>
      <c r="H5" s="4"/>
      <c r="I5" s="4"/>
    </row>
    <row r="6" spans="1:17" s="2" customFormat="1" x14ac:dyDescent="0.25">
      <c r="A6" s="70" t="s">
        <v>0</v>
      </c>
      <c r="B6" s="72" t="s">
        <v>1</v>
      </c>
      <c r="C6" s="74" t="s">
        <v>2</v>
      </c>
      <c r="D6" s="72" t="s">
        <v>3</v>
      </c>
      <c r="E6" s="5" t="s">
        <v>5</v>
      </c>
      <c r="F6" s="24" t="s">
        <v>4</v>
      </c>
      <c r="G6" s="62"/>
      <c r="H6" s="62"/>
      <c r="I6" s="62"/>
    </row>
    <row r="7" spans="1:17" s="2" customFormat="1" x14ac:dyDescent="0.25">
      <c r="A7" s="71"/>
      <c r="B7" s="73"/>
      <c r="C7" s="73"/>
      <c r="D7" s="73"/>
      <c r="E7" s="60">
        <v>40819</v>
      </c>
      <c r="F7" s="61">
        <v>40819</v>
      </c>
      <c r="G7" s="63"/>
      <c r="H7" s="63"/>
      <c r="I7" s="63"/>
    </row>
    <row r="8" spans="1:17" x14ac:dyDescent="0.25">
      <c r="A8" s="25"/>
      <c r="B8" s="6"/>
      <c r="C8" s="6"/>
      <c r="D8" s="8" t="s">
        <v>8</v>
      </c>
      <c r="E8" s="8" t="s">
        <v>8</v>
      </c>
      <c r="F8" s="26" t="s">
        <v>8</v>
      </c>
      <c r="G8" s="64"/>
      <c r="H8" s="64"/>
      <c r="I8" s="64"/>
      <c r="K8" s="56"/>
      <c r="L8" s="59"/>
      <c r="M8" s="56"/>
      <c r="Q8" s="56"/>
    </row>
    <row r="9" spans="1:17" x14ac:dyDescent="0.25">
      <c r="A9" s="27"/>
      <c r="B9" s="7"/>
      <c r="C9" s="12"/>
      <c r="D9" s="7"/>
      <c r="E9" s="7"/>
      <c r="F9" s="28"/>
      <c r="G9" s="11"/>
      <c r="H9" s="11"/>
      <c r="I9" s="11"/>
      <c r="J9" s="11"/>
      <c r="K9" s="56"/>
      <c r="M9" s="56"/>
      <c r="Q9" s="56"/>
    </row>
    <row r="10" spans="1:17" x14ac:dyDescent="0.25">
      <c r="A10" s="29">
        <v>1</v>
      </c>
      <c r="B10" s="9" t="s">
        <v>9</v>
      </c>
      <c r="C10" s="12"/>
      <c r="D10" s="7"/>
      <c r="E10" s="7"/>
      <c r="F10" s="28"/>
      <c r="G10" s="11"/>
      <c r="H10" s="11"/>
      <c r="I10" s="11"/>
      <c r="J10" s="11"/>
      <c r="K10" s="56"/>
    </row>
    <row r="11" spans="1:17" x14ac:dyDescent="0.25">
      <c r="A11" s="29"/>
      <c r="B11" s="7" t="s">
        <v>11</v>
      </c>
      <c r="C11" s="13">
        <v>40803</v>
      </c>
      <c r="D11" s="14">
        <v>40000</v>
      </c>
      <c r="E11" s="14">
        <v>40000</v>
      </c>
      <c r="F11" s="30"/>
      <c r="G11" s="65"/>
      <c r="H11" s="65"/>
      <c r="I11" s="65"/>
      <c r="J11" s="11"/>
      <c r="K11" s="56"/>
      <c r="L11" s="56"/>
    </row>
    <row r="12" spans="1:17" x14ac:dyDescent="0.25">
      <c r="A12" s="29"/>
      <c r="B12" s="7" t="s">
        <v>11</v>
      </c>
      <c r="C12" s="13">
        <v>40803</v>
      </c>
      <c r="D12" s="14">
        <v>40000</v>
      </c>
      <c r="E12" s="14">
        <v>40000</v>
      </c>
      <c r="F12" s="30"/>
      <c r="G12" s="65"/>
      <c r="H12" s="65"/>
      <c r="I12" s="65"/>
      <c r="J12" s="11"/>
      <c r="L12" s="56"/>
    </row>
    <row r="13" spans="1:17" x14ac:dyDescent="0.25">
      <c r="A13" s="29"/>
      <c r="B13" s="7" t="s">
        <v>11</v>
      </c>
      <c r="C13" s="13">
        <v>40803</v>
      </c>
      <c r="D13" s="14">
        <v>40000</v>
      </c>
      <c r="E13" s="14">
        <v>40000</v>
      </c>
      <c r="F13" s="30"/>
      <c r="G13" s="65"/>
      <c r="H13" s="65"/>
      <c r="I13" s="65"/>
      <c r="J13" s="11"/>
      <c r="K13" s="56"/>
      <c r="L13" s="56"/>
    </row>
    <row r="14" spans="1:17" x14ac:dyDescent="0.25">
      <c r="A14" s="29"/>
      <c r="B14" s="7" t="s">
        <v>11</v>
      </c>
      <c r="C14" s="13">
        <v>40803</v>
      </c>
      <c r="D14" s="14">
        <v>40000</v>
      </c>
      <c r="E14" s="14">
        <v>40000</v>
      </c>
      <c r="F14" s="30"/>
      <c r="G14" s="65"/>
      <c r="H14" s="65"/>
      <c r="I14" s="65"/>
      <c r="J14" s="11"/>
      <c r="L14" s="56"/>
    </row>
    <row r="15" spans="1:17" x14ac:dyDescent="0.25">
      <c r="A15" s="29"/>
      <c r="B15" s="15" t="s">
        <v>13</v>
      </c>
      <c r="C15" s="13">
        <v>40816</v>
      </c>
      <c r="D15" s="14">
        <v>40000</v>
      </c>
      <c r="E15" s="14">
        <v>40000</v>
      </c>
      <c r="F15" s="30"/>
      <c r="G15" s="65"/>
      <c r="H15" s="65"/>
      <c r="I15" s="65"/>
      <c r="J15" s="11"/>
      <c r="K15" s="56"/>
      <c r="L15" s="56"/>
    </row>
    <row r="16" spans="1:17" x14ac:dyDescent="0.25">
      <c r="A16" s="29"/>
      <c r="B16" s="7" t="s">
        <v>12</v>
      </c>
      <c r="C16" s="13">
        <v>40940</v>
      </c>
      <c r="D16" s="14">
        <v>40000</v>
      </c>
      <c r="E16" s="14"/>
      <c r="F16" s="14">
        <v>40000</v>
      </c>
      <c r="G16" s="65"/>
      <c r="H16" s="65"/>
      <c r="I16" s="65"/>
      <c r="J16" s="11"/>
      <c r="K16" s="56"/>
      <c r="L16" s="56"/>
    </row>
    <row r="17" spans="1:10" x14ac:dyDescent="0.25">
      <c r="A17" s="31"/>
      <c r="B17" s="1"/>
      <c r="C17" s="17" t="s">
        <v>14</v>
      </c>
      <c r="D17" s="18">
        <f>SUM(D11:D16)</f>
        <v>240000</v>
      </c>
      <c r="E17" s="18">
        <f>SUM(E11:E16)</f>
        <v>200000</v>
      </c>
      <c r="F17" s="32">
        <f>SUM(F11:F16)</f>
        <v>40000</v>
      </c>
      <c r="G17" s="65"/>
      <c r="H17" s="65"/>
      <c r="I17" s="65"/>
      <c r="J17" s="21"/>
    </row>
    <row r="18" spans="1:10" x14ac:dyDescent="0.25">
      <c r="A18" s="29"/>
      <c r="B18" s="7"/>
      <c r="C18" s="13"/>
      <c r="D18" s="14"/>
      <c r="E18" s="14"/>
      <c r="F18" s="30"/>
      <c r="G18" s="65"/>
      <c r="H18" s="65"/>
      <c r="I18" s="65"/>
      <c r="J18" s="11"/>
    </row>
    <row r="19" spans="1:10" x14ac:dyDescent="0.25">
      <c r="A19" s="29">
        <v>2</v>
      </c>
      <c r="B19" s="9" t="s">
        <v>15</v>
      </c>
      <c r="C19" s="13"/>
      <c r="D19" s="14"/>
      <c r="E19" s="14"/>
      <c r="F19" s="30"/>
      <c r="G19" s="65"/>
      <c r="H19" s="65"/>
      <c r="I19" s="65"/>
      <c r="J19" s="11"/>
    </row>
    <row r="20" spans="1:10" x14ac:dyDescent="0.25">
      <c r="A20" s="29"/>
      <c r="B20" s="7" t="s">
        <v>16</v>
      </c>
      <c r="C20" s="13">
        <v>40803</v>
      </c>
      <c r="D20" s="14">
        <v>10000</v>
      </c>
      <c r="E20" s="14">
        <v>10000</v>
      </c>
      <c r="F20" s="30"/>
      <c r="G20" s="65"/>
      <c r="H20" s="65"/>
      <c r="I20" s="65"/>
      <c r="J20" s="11"/>
    </row>
    <row r="21" spans="1:10" x14ac:dyDescent="0.25">
      <c r="A21" s="29"/>
      <c r="B21" s="7" t="s">
        <v>16</v>
      </c>
      <c r="C21" s="13">
        <v>40803</v>
      </c>
      <c r="D21" s="14">
        <v>10000</v>
      </c>
      <c r="E21" s="14">
        <v>10000</v>
      </c>
      <c r="F21" s="30"/>
      <c r="G21" s="65"/>
      <c r="H21" s="65"/>
      <c r="I21" s="65"/>
      <c r="J21" s="11"/>
    </row>
    <row r="22" spans="1:10" x14ac:dyDescent="0.25">
      <c r="A22" s="29"/>
      <c r="B22" s="7" t="s">
        <v>16</v>
      </c>
      <c r="C22" s="13">
        <v>40803</v>
      </c>
      <c r="D22" s="14">
        <v>10000</v>
      </c>
      <c r="E22" s="14">
        <v>10000</v>
      </c>
      <c r="F22" s="30"/>
      <c r="G22" s="65"/>
      <c r="H22" s="65"/>
      <c r="I22" s="65"/>
      <c r="J22" s="11"/>
    </row>
    <row r="23" spans="1:10" x14ac:dyDescent="0.25">
      <c r="A23" s="29"/>
      <c r="B23" s="7" t="s">
        <v>16</v>
      </c>
      <c r="C23" s="13">
        <v>40803</v>
      </c>
      <c r="D23" s="14">
        <v>10000</v>
      </c>
      <c r="E23" s="14">
        <v>10000</v>
      </c>
      <c r="F23" s="30"/>
      <c r="G23" s="65"/>
      <c r="H23" s="65"/>
      <c r="I23" s="65"/>
      <c r="J23" s="11"/>
    </row>
    <row r="24" spans="1:10" x14ac:dyDescent="0.25">
      <c r="A24" s="29"/>
      <c r="B24" s="7" t="s">
        <v>17</v>
      </c>
      <c r="C24" s="13">
        <v>40803</v>
      </c>
      <c r="D24" s="14">
        <v>10000</v>
      </c>
      <c r="E24" s="14">
        <v>10000</v>
      </c>
      <c r="F24" s="30"/>
      <c r="G24" s="65"/>
      <c r="H24" s="65"/>
      <c r="I24" s="65"/>
      <c r="J24" s="11"/>
    </row>
    <row r="25" spans="1:10" x14ac:dyDescent="0.25">
      <c r="A25" s="29"/>
      <c r="B25" s="7" t="s">
        <v>18</v>
      </c>
      <c r="C25" s="13">
        <v>40803</v>
      </c>
      <c r="D25" s="14">
        <v>10000</v>
      </c>
      <c r="E25" s="14">
        <v>10000</v>
      </c>
      <c r="F25" s="30"/>
      <c r="G25" s="65"/>
      <c r="H25" s="65"/>
      <c r="I25" s="65"/>
      <c r="J25" s="11"/>
    </row>
    <row r="26" spans="1:10" x14ac:dyDescent="0.25">
      <c r="A26" s="29"/>
      <c r="B26" s="7" t="s">
        <v>19</v>
      </c>
      <c r="C26" s="13">
        <v>40803</v>
      </c>
      <c r="D26" s="14">
        <v>10000</v>
      </c>
      <c r="E26" s="14">
        <v>10000</v>
      </c>
      <c r="F26" s="30"/>
      <c r="G26" s="65"/>
      <c r="H26" s="65"/>
      <c r="I26" s="65"/>
      <c r="J26" s="11"/>
    </row>
    <row r="27" spans="1:10" x14ac:dyDescent="0.25">
      <c r="A27" s="29"/>
      <c r="B27" s="7" t="s">
        <v>20</v>
      </c>
      <c r="C27" s="13">
        <v>40803</v>
      </c>
      <c r="D27" s="14">
        <v>10000</v>
      </c>
      <c r="E27" s="14">
        <v>10000</v>
      </c>
      <c r="F27" s="30"/>
      <c r="G27" s="65"/>
      <c r="H27" s="65"/>
      <c r="I27" s="65"/>
      <c r="J27" s="11"/>
    </row>
    <row r="28" spans="1:10" x14ac:dyDescent="0.25">
      <c r="A28" s="29"/>
      <c r="B28" s="7" t="s">
        <v>20</v>
      </c>
      <c r="C28" s="13">
        <v>40940</v>
      </c>
      <c r="D28" s="14">
        <v>10000</v>
      </c>
      <c r="E28" s="14"/>
      <c r="F28" s="14">
        <v>10000</v>
      </c>
      <c r="G28" s="65"/>
      <c r="H28" s="65"/>
      <c r="I28" s="65"/>
      <c r="J28" s="11"/>
    </row>
    <row r="29" spans="1:10" x14ac:dyDescent="0.25">
      <c r="A29" s="31"/>
      <c r="B29" s="1"/>
      <c r="C29" s="17" t="s">
        <v>21</v>
      </c>
      <c r="D29" s="18">
        <f>SUM(D19:D28)</f>
        <v>90000</v>
      </c>
      <c r="E29" s="18">
        <f>SUM(E19:E28)</f>
        <v>80000</v>
      </c>
      <c r="F29" s="32">
        <f>SUM(F19:F28)</f>
        <v>10000</v>
      </c>
      <c r="G29" s="65"/>
      <c r="H29" s="65"/>
      <c r="I29" s="65"/>
      <c r="J29" s="21"/>
    </row>
    <row r="30" spans="1:10" x14ac:dyDescent="0.25">
      <c r="A30" s="33"/>
      <c r="B30" s="7"/>
      <c r="C30" s="13"/>
      <c r="D30" s="14"/>
      <c r="E30" s="14"/>
      <c r="F30" s="30"/>
      <c r="G30" s="65"/>
      <c r="H30" s="65"/>
      <c r="I30" s="65"/>
      <c r="J30" s="11"/>
    </row>
    <row r="31" spans="1:10" x14ac:dyDescent="0.25">
      <c r="A31" s="29">
        <v>3</v>
      </c>
      <c r="B31" s="9" t="s">
        <v>22</v>
      </c>
      <c r="C31" s="13"/>
      <c r="D31" s="14"/>
      <c r="E31" s="14"/>
      <c r="F31" s="30"/>
      <c r="G31" s="65"/>
      <c r="H31" s="65"/>
      <c r="I31" s="65"/>
      <c r="J31" s="11"/>
    </row>
    <row r="32" spans="1:10" x14ac:dyDescent="0.25">
      <c r="A32" s="29"/>
      <c r="B32" s="7" t="s">
        <v>26</v>
      </c>
      <c r="C32" s="13"/>
      <c r="D32" s="14"/>
      <c r="E32" s="14"/>
      <c r="F32" s="30"/>
      <c r="G32" s="65"/>
      <c r="H32" s="65"/>
      <c r="I32" s="65"/>
      <c r="J32" s="11"/>
    </row>
    <row r="33" spans="1:13" x14ac:dyDescent="0.25">
      <c r="A33" s="29"/>
      <c r="B33" s="7" t="s">
        <v>23</v>
      </c>
      <c r="C33" s="13">
        <v>40803</v>
      </c>
      <c r="D33" s="14">
        <v>20000</v>
      </c>
      <c r="E33" s="14">
        <v>20000</v>
      </c>
      <c r="F33" s="30"/>
      <c r="G33" s="65"/>
      <c r="H33" s="65"/>
      <c r="I33" s="65"/>
      <c r="J33" s="11"/>
    </row>
    <row r="34" spans="1:13" x14ac:dyDescent="0.25">
      <c r="A34" s="29"/>
      <c r="B34" s="7" t="s">
        <v>23</v>
      </c>
      <c r="C34" s="13">
        <v>40803</v>
      </c>
      <c r="D34" s="14">
        <v>20000</v>
      </c>
      <c r="E34" s="14">
        <v>20000</v>
      </c>
      <c r="F34" s="30"/>
      <c r="G34" s="65"/>
      <c r="H34" s="65"/>
      <c r="I34" s="65"/>
      <c r="J34" s="11"/>
    </row>
    <row r="35" spans="1:13" x14ac:dyDescent="0.25">
      <c r="A35" s="31"/>
      <c r="B35" s="1"/>
      <c r="C35" s="20" t="s">
        <v>30</v>
      </c>
      <c r="D35" s="18">
        <f>SUM(D33:D34)</f>
        <v>40000</v>
      </c>
      <c r="E35" s="18">
        <f>SUM(E33:E34)</f>
        <v>40000</v>
      </c>
      <c r="F35" s="32"/>
      <c r="G35" s="65"/>
      <c r="H35" s="65"/>
      <c r="I35" s="65"/>
      <c r="J35" s="21"/>
      <c r="M35" s="56"/>
    </row>
    <row r="36" spans="1:13" x14ac:dyDescent="0.25">
      <c r="A36" s="29"/>
      <c r="B36" s="7"/>
      <c r="C36" s="13"/>
      <c r="D36" s="14"/>
      <c r="E36" s="14"/>
      <c r="F36" s="30"/>
      <c r="G36" s="65"/>
      <c r="H36" s="65"/>
      <c r="I36" s="65"/>
      <c r="J36" s="11"/>
      <c r="M36" s="56"/>
    </row>
    <row r="37" spans="1:13" x14ac:dyDescent="0.25">
      <c r="A37" s="29"/>
      <c r="B37" s="7" t="s">
        <v>56</v>
      </c>
      <c r="C37" s="13">
        <v>40810</v>
      </c>
      <c r="D37" s="14">
        <v>8500</v>
      </c>
      <c r="E37" s="14"/>
      <c r="F37" s="30">
        <v>8500</v>
      </c>
      <c r="G37" s="65"/>
      <c r="H37" s="65"/>
      <c r="I37" s="65"/>
      <c r="J37" s="11"/>
    </row>
    <row r="38" spans="1:13" x14ac:dyDescent="0.25">
      <c r="A38" s="31"/>
      <c r="B38" s="1"/>
      <c r="C38" s="20" t="s">
        <v>31</v>
      </c>
      <c r="D38" s="18">
        <f>D37</f>
        <v>8500</v>
      </c>
      <c r="E38" s="18">
        <f>E37</f>
        <v>0</v>
      </c>
      <c r="F38" s="32">
        <f>F37</f>
        <v>8500</v>
      </c>
      <c r="G38" s="65"/>
      <c r="H38" s="65"/>
      <c r="I38" s="65"/>
      <c r="J38" s="21"/>
    </row>
    <row r="39" spans="1:13" x14ac:dyDescent="0.25">
      <c r="A39" s="29"/>
      <c r="B39" s="7"/>
      <c r="C39" s="16"/>
      <c r="D39" s="14"/>
      <c r="E39" s="14"/>
      <c r="F39" s="30"/>
      <c r="G39" s="65"/>
      <c r="H39" s="65"/>
      <c r="I39" s="65"/>
      <c r="J39" s="21"/>
    </row>
    <row r="40" spans="1:13" x14ac:dyDescent="0.25">
      <c r="A40" s="29"/>
      <c r="B40" s="7" t="s">
        <v>25</v>
      </c>
      <c r="C40" s="16"/>
      <c r="D40" s="14"/>
      <c r="E40" s="14"/>
      <c r="F40" s="30"/>
      <c r="G40" s="65"/>
      <c r="H40" s="65"/>
      <c r="I40" s="65"/>
      <c r="J40" s="21"/>
    </row>
    <row r="41" spans="1:13" x14ac:dyDescent="0.25">
      <c r="A41" s="29"/>
      <c r="B41" s="7" t="s">
        <v>24</v>
      </c>
      <c r="C41" s="19">
        <v>40822</v>
      </c>
      <c r="D41" s="14">
        <v>10000</v>
      </c>
      <c r="E41" s="14"/>
      <c r="F41" s="14">
        <v>10000</v>
      </c>
      <c r="G41" s="65"/>
      <c r="H41" s="65"/>
      <c r="I41" s="65"/>
      <c r="J41" s="21"/>
    </row>
    <row r="42" spans="1:13" x14ac:dyDescent="0.25">
      <c r="A42" s="31"/>
      <c r="B42" s="1"/>
      <c r="C42" s="20" t="s">
        <v>32</v>
      </c>
      <c r="D42" s="18">
        <f>D41</f>
        <v>10000</v>
      </c>
      <c r="E42" s="18">
        <f>E41</f>
        <v>0</v>
      </c>
      <c r="F42" s="32">
        <f>F41</f>
        <v>10000</v>
      </c>
      <c r="G42" s="65"/>
      <c r="H42" s="65"/>
      <c r="I42" s="65"/>
      <c r="J42" s="21"/>
    </row>
    <row r="43" spans="1:13" x14ac:dyDescent="0.25">
      <c r="A43" s="34"/>
      <c r="B43" s="40" t="s">
        <v>33</v>
      </c>
      <c r="C43" s="17" t="s">
        <v>28</v>
      </c>
      <c r="D43" s="18">
        <f>D35+D38+D42</f>
        <v>58500</v>
      </c>
      <c r="E43" s="18">
        <f>E35+E38+E42</f>
        <v>40000</v>
      </c>
      <c r="F43" s="32">
        <f>F35+F38+F42</f>
        <v>18500</v>
      </c>
      <c r="G43" s="65"/>
      <c r="H43" s="65"/>
      <c r="I43" s="65"/>
      <c r="J43" s="21"/>
    </row>
    <row r="44" spans="1:13" x14ac:dyDescent="0.25">
      <c r="A44" s="29"/>
      <c r="B44" s="7"/>
      <c r="C44" s="16"/>
      <c r="D44" s="14"/>
      <c r="E44" s="14"/>
      <c r="F44" s="30"/>
      <c r="G44" s="65"/>
      <c r="H44" s="65"/>
      <c r="I44" s="65"/>
      <c r="J44" s="21"/>
    </row>
    <row r="45" spans="1:13" ht="15.75" thickBot="1" x14ac:dyDescent="0.3">
      <c r="A45" s="35"/>
      <c r="B45" s="36" t="s">
        <v>27</v>
      </c>
      <c r="C45" s="37" t="s">
        <v>29</v>
      </c>
      <c r="D45" s="38">
        <f>D43+D29+D17</f>
        <v>388500</v>
      </c>
      <c r="E45" s="38">
        <f t="shared" ref="E45:F45" si="0">E43+E29+E17</f>
        <v>320000</v>
      </c>
      <c r="F45" s="39">
        <f t="shared" si="0"/>
        <v>68500</v>
      </c>
      <c r="G45" s="65"/>
      <c r="H45" s="65"/>
      <c r="I45" s="65"/>
      <c r="J45" s="21"/>
    </row>
  </sheetData>
  <mergeCells count="8">
    <mergeCell ref="A6:A7"/>
    <mergeCell ref="B6:B7"/>
    <mergeCell ref="C6:C7"/>
    <mergeCell ref="D6:D7"/>
    <mergeCell ref="A1:F1"/>
    <mergeCell ref="A2:F2"/>
    <mergeCell ref="A3:F3"/>
    <mergeCell ref="A4:F4"/>
  </mergeCells>
  <pageMargins left="0.7" right="0.7" top="0.75" bottom="0.75" header="0.3" footer="0.3"/>
  <pageSetup scale="98" orientation="portrait" horizontalDpi="0" verticalDpi="0" r:id="rId1"/>
  <colBreaks count="1" manualBreakCount="1">
    <brk id="9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depn as per it</vt:lpstr>
      <vt:lpstr>addition as per it. </vt:lpstr>
      <vt:lpstr>Sheet3</vt:lpstr>
      <vt:lpstr>'addition as per it. '!Print_Area</vt:lpstr>
      <vt:lpstr>'depn as per it'!Print_Area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2012-10-01T09:41:31Z</dcterms:modified>
</cp:coreProperties>
</file>