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Results" sheetId="1" r:id="rId1"/>
    <sheet name="Input Data" sheetId="2" r:id="rId2"/>
  </sheets>
  <definedNames>
    <definedName name="_xlnm.Print_Area" localSheetId="1">'Input Data'!$A$1:$I$21</definedName>
    <definedName name="_xlnm.Print_Area" localSheetId="0">Results!$A$1:$J$38</definedName>
  </definedNames>
  <calcPr calcId="144525"/>
</workbook>
</file>

<file path=xl/calcChain.xml><?xml version="1.0" encoding="utf-8"?>
<calcChain xmlns="http://schemas.openxmlformats.org/spreadsheetml/2006/main">
  <c r="H23" i="1" l="1"/>
  <c r="H18" i="1"/>
  <c r="H34" i="1"/>
  <c r="H29" i="1"/>
  <c r="H6" i="1"/>
  <c r="H10" i="1"/>
  <c r="H5" i="1"/>
  <c r="H32" i="1" s="1"/>
  <c r="H27" i="1" l="1"/>
  <c r="H16" i="1"/>
  <c r="H21" i="1"/>
  <c r="E2" i="2"/>
  <c r="I5" i="2" l="1"/>
  <c r="I14" i="2"/>
  <c r="I6" i="2"/>
  <c r="I7" i="2"/>
  <c r="I8" i="2"/>
  <c r="I9" i="2"/>
  <c r="I10" i="2"/>
  <c r="I11" i="2"/>
  <c r="I12" i="2"/>
  <c r="I13" i="2"/>
  <c r="H7" i="2"/>
  <c r="H8" i="2"/>
  <c r="H9" i="2"/>
  <c r="H10" i="2"/>
  <c r="H11" i="2"/>
  <c r="H12" i="2"/>
  <c r="H13" i="2"/>
  <c r="H14" i="2"/>
  <c r="H6" i="2"/>
  <c r="H5" i="2"/>
  <c r="C3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E3" i="2"/>
  <c r="E5" i="2" s="1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J8" i="2" l="1"/>
  <c r="J9" i="2"/>
  <c r="J12" i="2"/>
  <c r="J14" i="2"/>
  <c r="J13" i="2"/>
  <c r="J11" i="2"/>
  <c r="J10" i="2"/>
  <c r="J7" i="2"/>
  <c r="J6" i="2"/>
  <c r="J5" i="2"/>
  <c r="J17" i="2" l="1"/>
  <c r="H9" i="1" s="1"/>
  <c r="H22" i="1" l="1"/>
  <c r="H20" i="1" s="1"/>
  <c r="H33" i="1"/>
  <c r="H31" i="1" s="1"/>
  <c r="H28" i="1"/>
  <c r="H26" i="1" s="1"/>
  <c r="H17" i="1"/>
  <c r="H15" i="1" s="1"/>
  <c r="I10" i="1" l="1"/>
  <c r="I5" i="1"/>
  <c r="I7" i="1"/>
</calcChain>
</file>

<file path=xl/sharedStrings.xml><?xml version="1.0" encoding="utf-8"?>
<sst xmlns="http://schemas.openxmlformats.org/spreadsheetml/2006/main" count="93" uniqueCount="39">
  <si>
    <t>Basic conditions</t>
  </si>
  <si>
    <t xml:space="preserve">He is in india for at least 182 days during the relevant previous year. </t>
  </si>
  <si>
    <t xml:space="preserve">He is in india for at least 60 days during the relevant previous year 
and 365 days during 4 previous years immediately preceding the relevant previous year. </t>
  </si>
  <si>
    <t>Additional conditions</t>
  </si>
  <si>
    <t xml:space="preserve">He has been resident in India for at least 2 out of 10 previous years 
immediately preceding the relevant previous year. </t>
  </si>
  <si>
    <t xml:space="preserve">He has been in India for 730 days or more during seven previous years
 immediately preceding the relevant previous year. </t>
  </si>
  <si>
    <t>Assessment Year</t>
  </si>
  <si>
    <t>-</t>
  </si>
  <si>
    <t xml:space="preserve">Previous Year </t>
  </si>
  <si>
    <t>Year</t>
  </si>
  <si>
    <t>No of Days</t>
  </si>
  <si>
    <t>Condition ONE</t>
  </si>
  <si>
    <t>Condition TWO</t>
  </si>
  <si>
    <t>(i)</t>
  </si>
  <si>
    <t>(ii)</t>
  </si>
  <si>
    <t>Status</t>
  </si>
  <si>
    <t>(a)</t>
  </si>
  <si>
    <t>(b)</t>
  </si>
  <si>
    <t>Resident and Ordinary Resident (ROR)</t>
  </si>
  <si>
    <t>Resident But Not Ordinary Resident (RNOR)</t>
  </si>
  <si>
    <t>First</t>
  </si>
  <si>
    <t>Second</t>
  </si>
  <si>
    <t>Either</t>
  </si>
  <si>
    <t>Count</t>
  </si>
  <si>
    <t>STATUS</t>
  </si>
  <si>
    <t>Fulfilling either of the basic conditions</t>
  </si>
  <si>
    <t>Fulfilling both additional conditions</t>
  </si>
  <si>
    <t>P.Y. precedding the current Previous year</t>
  </si>
  <si>
    <t>CREATED BY SYED MOHD ALI MUHSIN REZA ABBAS RIZVI</t>
  </si>
  <si>
    <t>It is my first excel work if you like or unlike it please give me your  feed back at caabbas@ymail.com or www.facebook.com/ca.abbas786</t>
  </si>
  <si>
    <t>An Excel Sheet To Determine The Residential Status of an Individual Under Income Tax ACT 1961</t>
  </si>
  <si>
    <t>Whether exception/concession to basic conditions apply?</t>
  </si>
  <si>
    <t>NO</t>
  </si>
  <si>
    <t>(c )</t>
  </si>
  <si>
    <t>Indian Resident (without exceptions)</t>
  </si>
  <si>
    <t>Indian Resident (with exceptions)</t>
  </si>
  <si>
    <t xml:space="preserve">INSTRUCTIONS:- (1) Go to Input Data Sheet (2) Insert assessment year and no. of days stayed in India. (3) Come to Result Sheet and find the result. </t>
  </si>
  <si>
    <t>Exceptions Apply</t>
  </si>
  <si>
    <t>Not Fulfilling any or both additional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</si>
</sst>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haroni"/>
      <charset val="177"/>
    </font>
    <font>
      <b/>
      <sz val="11"/>
      <color theme="1"/>
      <name val="Algerian"/>
      <family val="5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u/>
      <sz val="10"/>
      <color theme="1"/>
      <name val="Arial Black"/>
      <family val="2"/>
    </font>
    <font>
      <sz val="10"/>
      <color theme="1"/>
      <name val="Arial Black"/>
      <family val="2"/>
    </font>
    <font>
      <b/>
      <i/>
      <sz val="10"/>
      <color theme="1"/>
      <name val="Arial Black"/>
      <family val="2"/>
    </font>
    <font>
      <b/>
      <sz val="10"/>
      <color theme="1"/>
      <name val="Arial Black"/>
      <family val="2"/>
    </font>
    <font>
      <sz val="11"/>
      <name val="Aharoni"/>
      <charset val="177"/>
    </font>
    <font>
      <b/>
      <u/>
      <sz val="14"/>
      <color theme="1"/>
      <name val="Calibri"/>
      <family val="2"/>
      <scheme val="minor"/>
    </font>
    <font>
      <b/>
      <u/>
      <sz val="10"/>
      <color theme="1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0" fillId="0" borderId="0" xfId="0" applyFill="1" applyProtection="1">
      <protection hidden="1"/>
    </xf>
    <xf numFmtId="0" fontId="0" fillId="2" borderId="0" xfId="0" applyFill="1" applyProtection="1"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left" indent="1"/>
      <protection hidden="1"/>
    </xf>
    <xf numFmtId="0" fontId="1" fillId="2" borderId="0" xfId="0" applyFont="1" applyFill="1" applyAlignment="1" applyProtection="1">
      <alignment horizontal="left" indent="1"/>
      <protection hidden="1"/>
    </xf>
    <xf numFmtId="0" fontId="1" fillId="3" borderId="19" xfId="0" applyFont="1" applyFill="1" applyBorder="1" applyAlignment="1" applyProtection="1">
      <protection locked="0"/>
    </xf>
    <xf numFmtId="0" fontId="6" fillId="4" borderId="28" xfId="0" applyFont="1" applyFill="1" applyBorder="1" applyAlignment="1" applyProtection="1">
      <alignment horizontal="left" vertical="center" indent="1"/>
      <protection hidden="1"/>
    </xf>
    <xf numFmtId="0" fontId="7" fillId="4" borderId="28" xfId="0" applyFont="1" applyFill="1" applyBorder="1" applyAlignment="1" applyProtection="1">
      <alignment horizontal="left" indent="1"/>
      <protection hidden="1"/>
    </xf>
    <xf numFmtId="0" fontId="8" fillId="4" borderId="28" xfId="0" applyFont="1" applyFill="1" applyBorder="1" applyAlignment="1" applyProtection="1">
      <alignment horizontal="left" vertical="center" indent="4"/>
      <protection hidden="1"/>
    </xf>
    <xf numFmtId="0" fontId="7" fillId="4" borderId="18" xfId="0" applyFont="1" applyFill="1" applyBorder="1" applyAlignment="1" applyProtection="1">
      <alignment horizontal="left" indent="1"/>
      <protection hidden="1"/>
    </xf>
    <xf numFmtId="0" fontId="1" fillId="4" borderId="0" xfId="0" applyFont="1" applyFill="1" applyAlignment="1" applyProtection="1">
      <protection hidden="1"/>
    </xf>
    <xf numFmtId="0" fontId="0" fillId="4" borderId="0" xfId="0" applyFill="1" applyProtection="1">
      <protection hidden="1"/>
    </xf>
    <xf numFmtId="0" fontId="5" fillId="4" borderId="0" xfId="0" applyFont="1" applyFill="1" applyProtection="1">
      <protection hidden="1"/>
    </xf>
    <xf numFmtId="0" fontId="4" fillId="4" borderId="0" xfId="0" applyFont="1" applyFill="1" applyAlignment="1" applyProtection="1">
      <alignment horizontal="center" vertical="center"/>
      <protection hidden="1"/>
    </xf>
    <xf numFmtId="0" fontId="4" fillId="4" borderId="0" xfId="0" applyFont="1" applyFill="1" applyAlignment="1" applyProtection="1">
      <alignment horizontal="left" indent="1"/>
      <protection hidden="1"/>
    </xf>
    <xf numFmtId="0" fontId="1" fillId="4" borderId="19" xfId="0" applyFont="1" applyFill="1" applyBorder="1" applyAlignment="1" applyProtection="1">
      <protection hidden="1"/>
    </xf>
    <xf numFmtId="0" fontId="1" fillId="4" borderId="22" xfId="0" applyFont="1" applyFill="1" applyBorder="1" applyAlignment="1" applyProtection="1">
      <protection hidden="1"/>
    </xf>
    <xf numFmtId="0" fontId="1" fillId="4" borderId="22" xfId="0" applyFont="1" applyFill="1" applyBorder="1" applyAlignment="1" applyProtection="1">
      <alignment horizontal="center"/>
      <protection hidden="1"/>
    </xf>
    <xf numFmtId="0" fontId="1" fillId="4" borderId="24" xfId="0" applyFont="1" applyFill="1" applyBorder="1" applyAlignment="1" applyProtection="1">
      <alignment horizontal="center"/>
      <protection hidden="1"/>
    </xf>
    <xf numFmtId="0" fontId="1" fillId="4" borderId="23" xfId="0" applyFont="1" applyFill="1" applyBorder="1" applyAlignment="1" applyProtection="1">
      <protection hidden="1"/>
    </xf>
    <xf numFmtId="0" fontId="1" fillId="4" borderId="0" xfId="0" applyFont="1" applyFill="1" applyBorder="1" applyAlignment="1" applyProtection="1">
      <alignment horizontal="center"/>
      <protection hidden="1"/>
    </xf>
    <xf numFmtId="164" fontId="1" fillId="4" borderId="24" xfId="0" applyNumberFormat="1" applyFont="1" applyFill="1" applyBorder="1" applyProtection="1">
      <protection hidden="1"/>
    </xf>
    <xf numFmtId="0" fontId="1" fillId="4" borderId="15" xfId="0" applyFont="1" applyFill="1" applyBorder="1" applyAlignment="1" applyProtection="1">
      <protection hidden="1"/>
    </xf>
    <xf numFmtId="0" fontId="1" fillId="4" borderId="27" xfId="0" applyFont="1" applyFill="1" applyBorder="1" applyAlignment="1" applyProtection="1">
      <protection hidden="1"/>
    </xf>
    <xf numFmtId="0" fontId="1" fillId="4" borderId="16" xfId="0" applyFont="1" applyFill="1" applyBorder="1" applyAlignment="1" applyProtection="1">
      <protection hidden="1"/>
    </xf>
    <xf numFmtId="0" fontId="1" fillId="4" borderId="16" xfId="0" applyFont="1" applyFill="1" applyBorder="1" applyAlignment="1" applyProtection="1">
      <alignment horizontal="center"/>
      <protection hidden="1"/>
    </xf>
    <xf numFmtId="0" fontId="1" fillId="4" borderId="28" xfId="0" applyFont="1" applyFill="1" applyBorder="1" applyAlignment="1" applyProtection="1">
      <alignment horizontal="center" vertical="center"/>
      <protection hidden="1"/>
    </xf>
    <xf numFmtId="0" fontId="0" fillId="4" borderId="28" xfId="0" applyFont="1" applyFill="1" applyBorder="1" applyAlignment="1" applyProtection="1">
      <alignment horizontal="left" indent="1"/>
      <protection hidden="1"/>
    </xf>
    <xf numFmtId="0" fontId="1" fillId="4" borderId="23" xfId="0" applyFont="1" applyFill="1" applyBorder="1" applyAlignment="1" applyProtection="1">
      <alignment horizontal="center" vertical="center"/>
      <protection hidden="1"/>
    </xf>
    <xf numFmtId="0" fontId="1" fillId="4" borderId="0" xfId="0" applyFont="1" applyFill="1" applyBorder="1" applyAlignment="1" applyProtection="1">
      <alignment horizontal="center" vertical="center"/>
      <protection hidden="1"/>
    </xf>
    <xf numFmtId="164" fontId="1" fillId="4" borderId="24" xfId="0" applyNumberFormat="1" applyFont="1" applyFill="1" applyBorder="1" applyAlignment="1" applyProtection="1">
      <alignment horizontal="center" vertical="center"/>
      <protection hidden="1"/>
    </xf>
    <xf numFmtId="0" fontId="1" fillId="4" borderId="28" xfId="0" applyFont="1" applyFill="1" applyBorder="1" applyAlignment="1" applyProtection="1">
      <alignment horizontal="center"/>
      <protection hidden="1"/>
    </xf>
    <xf numFmtId="0" fontId="1" fillId="4" borderId="18" xfId="0" applyFont="1" applyFill="1" applyBorder="1" applyAlignment="1" applyProtection="1">
      <alignment horizontal="center"/>
      <protection hidden="1"/>
    </xf>
    <xf numFmtId="0" fontId="0" fillId="4" borderId="18" xfId="0" applyFont="1" applyFill="1" applyBorder="1" applyAlignment="1" applyProtection="1">
      <alignment horizontal="left" indent="1"/>
      <protection hidden="1"/>
    </xf>
    <xf numFmtId="0" fontId="1" fillId="4" borderId="15" xfId="0" applyFont="1" applyFill="1" applyBorder="1" applyAlignment="1" applyProtection="1">
      <alignment horizontal="center" vertical="center"/>
      <protection hidden="1"/>
    </xf>
    <xf numFmtId="0" fontId="1" fillId="4" borderId="27" xfId="0" applyFont="1" applyFill="1" applyBorder="1" applyAlignment="1" applyProtection="1">
      <alignment horizontal="center" vertical="center"/>
      <protection hidden="1"/>
    </xf>
    <xf numFmtId="164" fontId="1" fillId="4" borderId="16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1" fillId="4" borderId="20" xfId="0" applyFont="1" applyFill="1" applyBorder="1" applyProtection="1">
      <protection hidden="1"/>
    </xf>
    <xf numFmtId="0" fontId="4" fillId="4" borderId="0" xfId="0" applyFont="1" applyFill="1" applyProtection="1">
      <protection hidden="1"/>
    </xf>
    <xf numFmtId="0" fontId="1" fillId="3" borderId="24" xfId="0" applyFont="1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protection hidden="1"/>
    </xf>
    <xf numFmtId="0" fontId="1" fillId="2" borderId="0" xfId="0" applyFont="1" applyFill="1" applyAlignment="1" applyProtection="1">
      <alignment horizontal="left"/>
      <protection hidden="1"/>
    </xf>
    <xf numFmtId="0" fontId="9" fillId="4" borderId="23" xfId="0" applyFont="1" applyFill="1" applyBorder="1" applyAlignment="1" applyProtection="1">
      <alignment horizontal="left" indent="1"/>
      <protection hidden="1"/>
    </xf>
    <xf numFmtId="0" fontId="9" fillId="4" borderId="0" xfId="0" applyFont="1" applyFill="1" applyBorder="1" applyAlignment="1" applyProtection="1">
      <alignment horizontal="left" indent="1"/>
      <protection hidden="1"/>
    </xf>
    <xf numFmtId="0" fontId="9" fillId="4" borderId="20" xfId="0" applyFont="1" applyFill="1" applyBorder="1" applyAlignment="1" applyProtection="1">
      <alignment horizontal="center"/>
      <protection hidden="1"/>
    </xf>
    <xf numFmtId="49" fontId="1" fillId="2" borderId="3" xfId="0" applyNumberFormat="1" applyFont="1" applyFill="1" applyBorder="1" applyAlignment="1" applyProtection="1">
      <alignment horizontal="center" vertical="center"/>
      <protection hidden="1"/>
    </xf>
    <xf numFmtId="49" fontId="1" fillId="2" borderId="11" xfId="0" applyNumberFormat="1" applyFont="1" applyFill="1" applyBorder="1" applyAlignment="1" applyProtection="1">
      <alignment horizontal="center" vertical="center"/>
      <protection hidden="1"/>
    </xf>
    <xf numFmtId="0" fontId="0" fillId="2" borderId="7" xfId="0" applyFill="1" applyBorder="1" applyProtection="1">
      <protection hidden="1"/>
    </xf>
    <xf numFmtId="49" fontId="1" fillId="2" borderId="4" xfId="0" applyNumberFormat="1" applyFont="1" applyFill="1" applyBorder="1" applyAlignment="1" applyProtection="1">
      <alignment horizontal="center" vertical="center"/>
      <protection hidden="1"/>
    </xf>
    <xf numFmtId="49" fontId="1" fillId="2" borderId="12" xfId="0" applyNumberFormat="1" applyFont="1" applyFill="1" applyBorder="1" applyAlignment="1" applyProtection="1">
      <alignment horizontal="center" vertical="center"/>
      <protection hidden="1"/>
    </xf>
    <xf numFmtId="0" fontId="0" fillId="2" borderId="8" xfId="0" applyFill="1" applyBorder="1" applyProtection="1">
      <protection hidden="1"/>
    </xf>
    <xf numFmtId="0" fontId="1" fillId="2" borderId="4" xfId="0" applyFont="1" applyFill="1" applyBorder="1" applyAlignment="1" applyProtection="1">
      <alignment horizontal="center"/>
      <protection hidden="1"/>
    </xf>
    <xf numFmtId="0" fontId="0" fillId="2" borderId="12" xfId="0" applyFill="1" applyBorder="1" applyProtection="1">
      <protection hidden="1"/>
    </xf>
    <xf numFmtId="0" fontId="1" fillId="2" borderId="13" xfId="0" applyFont="1" applyFill="1" applyBorder="1" applyAlignment="1" applyProtection="1">
      <alignment horizontal="center"/>
      <protection hidden="1"/>
    </xf>
    <xf numFmtId="0" fontId="0" fillId="2" borderId="17" xfId="0" applyFill="1" applyBorder="1" applyProtection="1">
      <protection hidden="1"/>
    </xf>
    <xf numFmtId="0" fontId="0" fillId="2" borderId="14" xfId="0" applyFill="1" applyBorder="1" applyProtection="1">
      <protection hidden="1"/>
    </xf>
    <xf numFmtId="0" fontId="1" fillId="4" borderId="21" xfId="0" applyFont="1" applyFill="1" applyBorder="1" applyAlignment="1" applyProtection="1">
      <alignment horizontal="center" vertical="center"/>
      <protection hidden="1"/>
    </xf>
    <xf numFmtId="0" fontId="0" fillId="4" borderId="21" xfId="0" applyFont="1" applyFill="1" applyBorder="1" applyAlignment="1" applyProtection="1">
      <alignment horizontal="left" indent="1"/>
      <protection hidden="1"/>
    </xf>
    <xf numFmtId="0" fontId="1" fillId="4" borderId="19" xfId="0" applyFont="1" applyFill="1" applyBorder="1" applyAlignment="1" applyProtection="1">
      <alignment horizontal="center" vertical="center"/>
      <protection hidden="1"/>
    </xf>
    <xf numFmtId="0" fontId="1" fillId="4" borderId="22" xfId="0" applyFont="1" applyFill="1" applyBorder="1" applyAlignment="1" applyProtection="1">
      <alignment horizontal="center" vertical="center"/>
      <protection hidden="1"/>
    </xf>
    <xf numFmtId="164" fontId="1" fillId="4" borderId="20" xfId="0" applyNumberFormat="1" applyFont="1" applyFill="1" applyBorder="1" applyAlignment="1" applyProtection="1">
      <alignment horizontal="center" vertical="center"/>
      <protection hidden="1"/>
    </xf>
    <xf numFmtId="0" fontId="1" fillId="3" borderId="20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0" fillId="4" borderId="19" xfId="0" applyFill="1" applyBorder="1" applyProtection="1">
      <protection hidden="1"/>
    </xf>
    <xf numFmtId="0" fontId="0" fillId="4" borderId="22" xfId="0" applyFill="1" applyBorder="1" applyProtection="1">
      <protection hidden="1"/>
    </xf>
    <xf numFmtId="0" fontId="0" fillId="4" borderId="20" xfId="0" applyFill="1" applyBorder="1" applyProtection="1">
      <protection hidden="1"/>
    </xf>
    <xf numFmtId="0" fontId="0" fillId="4" borderId="24" xfId="0" applyFill="1" applyBorder="1" applyProtection="1">
      <protection hidden="1"/>
    </xf>
    <xf numFmtId="0" fontId="0" fillId="4" borderId="23" xfId="0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9" fillId="4" borderId="25" xfId="0" applyFont="1" applyFill="1" applyBorder="1" applyAlignment="1" applyProtection="1">
      <protection hidden="1"/>
    </xf>
    <xf numFmtId="0" fontId="12" fillId="4" borderId="29" xfId="0" applyFont="1" applyFill="1" applyBorder="1" applyAlignment="1" applyProtection="1">
      <protection hidden="1"/>
    </xf>
    <xf numFmtId="0" fontId="9" fillId="4" borderId="29" xfId="0" applyFont="1" applyFill="1" applyBorder="1" applyAlignment="1" applyProtection="1">
      <protection hidden="1"/>
    </xf>
    <xf numFmtId="0" fontId="9" fillId="4" borderId="29" xfId="0" applyFont="1" applyFill="1" applyBorder="1" applyAlignment="1" applyProtection="1">
      <alignment horizontal="left" indent="1"/>
      <protection hidden="1"/>
    </xf>
    <xf numFmtId="0" fontId="0" fillId="3" borderId="30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hidden="1"/>
    </xf>
    <xf numFmtId="0" fontId="11" fillId="4" borderId="19" xfId="0" applyFont="1" applyFill="1" applyBorder="1" applyAlignment="1" applyProtection="1">
      <alignment horizontal="center" vertical="center"/>
      <protection hidden="1"/>
    </xf>
    <xf numFmtId="0" fontId="11" fillId="4" borderId="22" xfId="0" applyFont="1" applyFill="1" applyBorder="1" applyAlignment="1" applyProtection="1">
      <alignment horizontal="center" vertical="center"/>
      <protection hidden="1"/>
    </xf>
    <xf numFmtId="0" fontId="11" fillId="4" borderId="20" xfId="0" applyFont="1" applyFill="1" applyBorder="1" applyAlignment="1" applyProtection="1">
      <alignment horizontal="center" vertical="center"/>
      <protection hidden="1"/>
    </xf>
    <xf numFmtId="0" fontId="11" fillId="4" borderId="15" xfId="0" applyFont="1" applyFill="1" applyBorder="1" applyAlignment="1" applyProtection="1">
      <alignment horizontal="center" vertical="center"/>
      <protection hidden="1"/>
    </xf>
    <xf numFmtId="0" fontId="11" fillId="4" borderId="27" xfId="0" applyFont="1" applyFill="1" applyBorder="1" applyAlignment="1" applyProtection="1">
      <alignment horizontal="center" vertical="center"/>
      <protection hidden="1"/>
    </xf>
    <xf numFmtId="0" fontId="11" fillId="4" borderId="16" xfId="0" applyFont="1" applyFill="1" applyBorder="1" applyAlignment="1" applyProtection="1">
      <alignment horizontal="center" vertical="center"/>
      <protection hidden="1"/>
    </xf>
    <xf numFmtId="0" fontId="4" fillId="4" borderId="23" xfId="0" applyFont="1" applyFill="1" applyBorder="1" applyAlignment="1" applyProtection="1">
      <alignment horizontal="center" vertical="center"/>
      <protection hidden="1"/>
    </xf>
    <xf numFmtId="0" fontId="4" fillId="4" borderId="24" xfId="0" applyFont="1" applyFill="1" applyBorder="1" applyAlignment="1" applyProtection="1">
      <alignment horizontal="center" vertical="center"/>
      <protection hidden="1"/>
    </xf>
    <xf numFmtId="0" fontId="4" fillId="4" borderId="15" xfId="0" applyFont="1" applyFill="1" applyBorder="1" applyAlignment="1" applyProtection="1">
      <alignment horizontal="center" vertical="center"/>
      <protection hidden="1"/>
    </xf>
    <xf numFmtId="0" fontId="4" fillId="4" borderId="16" xfId="0" applyFont="1" applyFill="1" applyBorder="1" applyAlignment="1" applyProtection="1">
      <alignment horizontal="center" vertical="center"/>
      <protection hidden="1"/>
    </xf>
    <xf numFmtId="0" fontId="10" fillId="4" borderId="25" xfId="0" applyFont="1" applyFill="1" applyBorder="1" applyAlignment="1" applyProtection="1">
      <alignment horizontal="center" vertical="center"/>
      <protection hidden="1"/>
    </xf>
    <xf numFmtId="0" fontId="10" fillId="4" borderId="29" xfId="0" applyFont="1" applyFill="1" applyBorder="1" applyAlignment="1" applyProtection="1">
      <alignment horizontal="center" vertical="center"/>
      <protection hidden="1"/>
    </xf>
    <xf numFmtId="0" fontId="10" fillId="4" borderId="26" xfId="0" applyFont="1" applyFill="1" applyBorder="1" applyAlignment="1" applyProtection="1">
      <alignment horizontal="center" vertical="center"/>
      <protection hidden="1"/>
    </xf>
    <xf numFmtId="0" fontId="3" fillId="3" borderId="19" xfId="0" applyFont="1" applyFill="1" applyBorder="1" applyAlignment="1" applyProtection="1">
      <alignment horizontal="center" vertical="center"/>
      <protection hidden="1"/>
    </xf>
    <xf numFmtId="0" fontId="3" fillId="3" borderId="20" xfId="0" applyFont="1" applyFill="1" applyBorder="1" applyAlignment="1" applyProtection="1">
      <alignment horizontal="center" vertical="center"/>
      <protection hidden="1"/>
    </xf>
    <xf numFmtId="0" fontId="3" fillId="3" borderId="15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23" xfId="0" applyFont="1" applyFill="1" applyBorder="1" applyAlignment="1" applyProtection="1">
      <alignment horizontal="center" vertical="center"/>
      <protection hidden="1"/>
    </xf>
    <xf numFmtId="0" fontId="3" fillId="3" borderId="24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left"/>
      <protection hidden="1"/>
    </xf>
    <xf numFmtId="0" fontId="4" fillId="4" borderId="0" xfId="0" applyFont="1" applyFill="1" applyAlignment="1" applyProtection="1">
      <alignment horizontal="left" vertical="center" indent="1"/>
      <protection hidden="1"/>
    </xf>
    <xf numFmtId="0" fontId="4" fillId="4" borderId="23" xfId="0" applyFont="1" applyFill="1" applyBorder="1" applyAlignment="1" applyProtection="1">
      <alignment horizontal="left" vertical="center" wrapText="1" indent="1"/>
      <protection hidden="1"/>
    </xf>
    <xf numFmtId="0" fontId="4" fillId="4" borderId="0" xfId="0" applyFont="1" applyFill="1" applyAlignment="1" applyProtection="1">
      <alignment horizontal="left" vertical="center" wrapText="1" indent="1"/>
      <protection hidden="1"/>
    </xf>
    <xf numFmtId="0" fontId="2" fillId="4" borderId="22" xfId="0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 applyProtection="1">
      <alignment horizontal="left" indent="1"/>
      <protection hidden="1"/>
    </xf>
    <xf numFmtId="0" fontId="9" fillId="4" borderId="27" xfId="0" applyFont="1" applyFill="1" applyBorder="1" applyAlignment="1" applyProtection="1">
      <alignment horizontal="left" indent="1"/>
      <protection hidden="1"/>
    </xf>
    <xf numFmtId="0" fontId="9" fillId="4" borderId="23" xfId="0" applyFont="1" applyFill="1" applyBorder="1" applyAlignment="1" applyProtection="1">
      <alignment horizontal="left" indent="1"/>
      <protection hidden="1"/>
    </xf>
    <xf numFmtId="0" fontId="9" fillId="4" borderId="0" xfId="0" applyFont="1" applyFill="1" applyBorder="1" applyAlignment="1" applyProtection="1">
      <alignment horizontal="left" indent="1"/>
      <protection hidden="1"/>
    </xf>
    <xf numFmtId="0" fontId="1" fillId="2" borderId="19" xfId="0" applyFont="1" applyFill="1" applyBorder="1" applyAlignment="1" applyProtection="1">
      <alignment horizontal="center" vertical="center"/>
      <protection hidden="1"/>
    </xf>
    <xf numFmtId="0" fontId="1" fillId="2" borderId="20" xfId="0" applyFont="1" applyFill="1" applyBorder="1" applyAlignment="1" applyProtection="1">
      <alignment horizontal="center" vertical="center"/>
      <protection hidden="1"/>
    </xf>
    <xf numFmtId="0" fontId="1" fillId="2" borderId="15" xfId="0" applyFont="1" applyFill="1" applyBorder="1" applyAlignment="1" applyProtection="1">
      <alignment horizontal="center" vertical="center"/>
      <protection hidden="1"/>
    </xf>
    <xf numFmtId="0" fontId="1" fillId="2" borderId="16" xfId="0" applyFont="1" applyFill="1" applyBorder="1" applyAlignment="1" applyProtection="1">
      <alignment horizontal="center" vertical="center"/>
      <protection hidden="1"/>
    </xf>
    <xf numFmtId="0" fontId="0" fillId="2" borderId="21" xfId="0" applyFill="1" applyBorder="1" applyAlignment="1" applyProtection="1">
      <alignment horizontal="center" vertical="center"/>
      <protection hidden="1"/>
    </xf>
    <xf numFmtId="0" fontId="0" fillId="2" borderId="18" xfId="0" applyFill="1" applyBorder="1" applyAlignment="1" applyProtection="1">
      <alignment horizontal="center" vertical="center"/>
      <protection hidden="1"/>
    </xf>
    <xf numFmtId="0" fontId="9" fillId="4" borderId="19" xfId="0" applyFont="1" applyFill="1" applyBorder="1" applyAlignment="1" applyProtection="1">
      <alignment horizontal="center"/>
      <protection hidden="1"/>
    </xf>
    <xf numFmtId="0" fontId="9" fillId="4" borderId="22" xfId="0" applyFont="1" applyFill="1" applyBorder="1" applyAlignment="1" applyProtection="1">
      <alignment horizontal="center"/>
      <protection hidden="1"/>
    </xf>
    <xf numFmtId="0" fontId="9" fillId="4" borderId="20" xfId="0" applyFont="1" applyFill="1" applyBorder="1" applyAlignment="1" applyProtection="1">
      <alignment horizontal="center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1" fillId="2" borderId="2" xfId="0" applyFont="1" applyFill="1" applyBorder="1" applyAlignment="1" applyProtection="1">
      <alignment horizontal="center" vertical="center"/>
      <protection hidden="1"/>
    </xf>
    <xf numFmtId="0" fontId="1" fillId="2" borderId="9" xfId="0" applyFont="1" applyFill="1" applyBorder="1" applyAlignment="1" applyProtection="1">
      <alignment horizontal="center" vertical="center"/>
      <protection hidden="1"/>
    </xf>
    <xf numFmtId="0" fontId="1" fillId="2" borderId="10" xfId="0" applyFont="1" applyFill="1" applyBorder="1" applyAlignment="1" applyProtection="1">
      <alignment horizontal="center" vertical="center"/>
      <protection hidden="1"/>
    </xf>
    <xf numFmtId="0" fontId="1" fillId="2" borderId="5" xfId="0" applyFont="1" applyFill="1" applyBorder="1" applyAlignment="1" applyProtection="1">
      <alignment horizontal="center" vertical="center"/>
      <protection hidden="1"/>
    </xf>
    <xf numFmtId="0" fontId="1" fillId="2" borderId="6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3"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</dxfs>
  <tableStyles count="0" defaultTableStyle="TableStyleMedium2" defaultPivotStyle="PivotStyleMedium9"/>
  <colors>
    <mruColors>
      <color rgb="FF00FFFF"/>
      <color rgb="FF3399FF"/>
      <color rgb="FF99FF99"/>
      <color rgb="FF00FF00"/>
      <color rgb="FF27EA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J38"/>
  <sheetViews>
    <sheetView tabSelected="1" view="pageBreakPreview" zoomScaleNormal="100" zoomScaleSheetLayoutView="100" workbookViewId="0">
      <selection activeCell="H5" sqref="H5"/>
    </sheetView>
  </sheetViews>
  <sheetFormatPr defaultRowHeight="15" x14ac:dyDescent="0.25"/>
  <cols>
    <col min="1" max="1" width="29" style="6" bestFit="1" customWidth="1"/>
    <col min="2" max="2" width="7.85546875" style="1" customWidth="1"/>
    <col min="3" max="6" width="9.140625" style="1"/>
    <col min="7" max="7" width="24.28515625" style="1" customWidth="1"/>
    <col min="8" max="9" width="9.140625" style="1"/>
    <col min="10" max="10" width="39.85546875" style="1" customWidth="1"/>
    <col min="11" max="16384" width="9.140625" style="1"/>
  </cols>
  <sheetData>
    <row r="1" spans="1:10" x14ac:dyDescent="0.25">
      <c r="A1" s="79" t="s">
        <v>30</v>
      </c>
      <c r="B1" s="80"/>
      <c r="C1" s="80"/>
      <c r="D1" s="80"/>
      <c r="E1" s="80"/>
      <c r="F1" s="80"/>
      <c r="G1" s="80"/>
      <c r="H1" s="80"/>
      <c r="I1" s="80"/>
      <c r="J1" s="81"/>
    </row>
    <row r="2" spans="1:10" ht="15.75" thickBot="1" x14ac:dyDescent="0.3">
      <c r="A2" s="82"/>
      <c r="B2" s="83"/>
      <c r="C2" s="83"/>
      <c r="D2" s="83"/>
      <c r="E2" s="83"/>
      <c r="F2" s="83"/>
      <c r="G2" s="83"/>
      <c r="H2" s="83"/>
      <c r="I2" s="83"/>
      <c r="J2" s="84"/>
    </row>
    <row r="3" spans="1:10" x14ac:dyDescent="0.25">
      <c r="A3" s="9" t="s">
        <v>0</v>
      </c>
      <c r="B3" s="13"/>
      <c r="C3" s="14"/>
      <c r="D3" s="14"/>
      <c r="E3" s="14"/>
      <c r="F3" s="14"/>
      <c r="G3" s="14"/>
      <c r="H3" s="14"/>
      <c r="I3" s="85" t="s">
        <v>24</v>
      </c>
      <c r="J3" s="86"/>
    </row>
    <row r="4" spans="1:10" ht="17.25" thickBot="1" x14ac:dyDescent="0.35">
      <c r="A4" s="10"/>
      <c r="B4" s="15"/>
      <c r="C4" s="15"/>
      <c r="D4" s="15"/>
      <c r="E4" s="15"/>
      <c r="F4" s="15"/>
      <c r="G4" s="15"/>
      <c r="H4" s="15"/>
      <c r="I4" s="87"/>
      <c r="J4" s="88"/>
    </row>
    <row r="5" spans="1:10" ht="28.5" customHeight="1" x14ac:dyDescent="0.25">
      <c r="A5" s="11" t="s">
        <v>11</v>
      </c>
      <c r="B5" s="99" t="s">
        <v>1</v>
      </c>
      <c r="C5" s="99"/>
      <c r="D5" s="99"/>
      <c r="E5" s="99"/>
      <c r="F5" s="99"/>
      <c r="G5" s="99"/>
      <c r="H5" s="16" t="str">
        <f>IF('Input Data'!F3&gt;181,"YES","NO")</f>
        <v>NO</v>
      </c>
      <c r="I5" s="92" t="str">
        <f>IF(OR(H15="YES",H26="YES"),"RESIDENT AND ORDINARY RESIDENT ","$")</f>
        <v>$</v>
      </c>
      <c r="J5" s="93"/>
    </row>
    <row r="6" spans="1:10" ht="58.5" customHeight="1" thickBot="1" x14ac:dyDescent="0.3">
      <c r="A6" s="11" t="s">
        <v>12</v>
      </c>
      <c r="B6" s="100" t="s">
        <v>2</v>
      </c>
      <c r="C6" s="101"/>
      <c r="D6" s="101"/>
      <c r="E6" s="101"/>
      <c r="F6" s="101"/>
      <c r="G6" s="101"/>
      <c r="H6" s="16" t="str">
        <f>IF(AND('Input Data'!F3&gt;59,('Input Data'!F5+'Input Data'!F6+'Input Data'!F7+'Input Data'!F8)&gt;364),"YES","NO")</f>
        <v>YES</v>
      </c>
      <c r="I6" s="94"/>
      <c r="J6" s="95"/>
    </row>
    <row r="7" spans="1:10" ht="16.5" x14ac:dyDescent="0.3">
      <c r="A7" s="9" t="s">
        <v>3</v>
      </c>
      <c r="B7" s="17"/>
      <c r="C7" s="17"/>
      <c r="D7" s="17"/>
      <c r="E7" s="17"/>
      <c r="F7" s="17"/>
      <c r="G7" s="17"/>
      <c r="H7" s="42"/>
      <c r="I7" s="92" t="str">
        <f>IF(OR(H20="YES",H31="YES"),"RESIDENT BUT NOT ORDINARY RESIDENT ","$")</f>
        <v xml:space="preserve">RESIDENT BUT NOT ORDINARY RESIDENT </v>
      </c>
      <c r="J7" s="93"/>
    </row>
    <row r="8" spans="1:10" ht="16.5" x14ac:dyDescent="0.3">
      <c r="A8" s="10"/>
      <c r="B8" s="17"/>
      <c r="C8" s="17"/>
      <c r="D8" s="17"/>
      <c r="E8" s="17"/>
      <c r="F8" s="17"/>
      <c r="G8" s="17"/>
      <c r="H8" s="42"/>
      <c r="I8" s="96"/>
      <c r="J8" s="97"/>
    </row>
    <row r="9" spans="1:10" ht="38.25" customHeight="1" thickBot="1" x14ac:dyDescent="0.3">
      <c r="A9" s="11" t="s">
        <v>11</v>
      </c>
      <c r="B9" s="101" t="s">
        <v>4</v>
      </c>
      <c r="C9" s="101"/>
      <c r="D9" s="101"/>
      <c r="E9" s="101"/>
      <c r="F9" s="101"/>
      <c r="G9" s="101"/>
      <c r="H9" s="16" t="str">
        <f>IF('Input Data'!J17&gt;1,"YES","NO")</f>
        <v>YES</v>
      </c>
      <c r="I9" s="94"/>
      <c r="J9" s="95"/>
    </row>
    <row r="10" spans="1:10" ht="42" customHeight="1" x14ac:dyDescent="0.25">
      <c r="A10" s="11" t="s">
        <v>12</v>
      </c>
      <c r="B10" s="101" t="s">
        <v>5</v>
      </c>
      <c r="C10" s="101"/>
      <c r="D10" s="101"/>
      <c r="E10" s="101"/>
      <c r="F10" s="101"/>
      <c r="G10" s="101"/>
      <c r="H10" s="16" t="str">
        <f>IF(('Input Data'!F5+'Input Data'!F6+'Input Data'!F7+'Input Data'!F8+'Input Data'!F9+'Input Data'!F10+'Input Data'!F11)&gt;729,"YES","NO")</f>
        <v>NO</v>
      </c>
      <c r="I10" s="96" t="str">
        <f>IF(AND(H15="NO",H20="NO",H26="NO",H31="NO"),"NON RESIDENT INDIAN","$")</f>
        <v>$</v>
      </c>
      <c r="J10" s="97"/>
    </row>
    <row r="11" spans="1:10" ht="16.5" x14ac:dyDescent="0.3">
      <c r="A11" s="10"/>
      <c r="B11" s="15"/>
      <c r="C11" s="15"/>
      <c r="D11" s="15"/>
      <c r="E11" s="15"/>
      <c r="F11" s="15"/>
      <c r="G11" s="15"/>
      <c r="H11" s="15"/>
      <c r="I11" s="96"/>
      <c r="J11" s="97"/>
    </row>
    <row r="12" spans="1:10" ht="17.25" thickBot="1" x14ac:dyDescent="0.35">
      <c r="A12" s="12"/>
      <c r="B12" s="15"/>
      <c r="C12" s="15"/>
      <c r="D12" s="15"/>
      <c r="E12" s="15"/>
      <c r="F12" s="15"/>
      <c r="G12" s="15"/>
      <c r="H12" s="15"/>
      <c r="I12" s="94"/>
      <c r="J12" s="95"/>
    </row>
    <row r="13" spans="1:10" hidden="1" x14ac:dyDescent="0.25">
      <c r="A13" s="7" t="s">
        <v>15</v>
      </c>
      <c r="B13" s="4"/>
      <c r="C13" s="4"/>
      <c r="D13" s="4"/>
      <c r="E13" s="4"/>
      <c r="F13" s="4"/>
      <c r="G13" s="4"/>
      <c r="H13" s="4"/>
      <c r="I13" s="4"/>
      <c r="J13" s="4"/>
    </row>
    <row r="14" spans="1:10" hidden="1" x14ac:dyDescent="0.25">
      <c r="A14" s="7" t="s">
        <v>16</v>
      </c>
      <c r="B14" s="98" t="s">
        <v>34</v>
      </c>
      <c r="C14" s="98"/>
      <c r="D14" s="98"/>
      <c r="E14" s="98"/>
      <c r="F14" s="98"/>
      <c r="G14" s="4"/>
      <c r="H14" s="4"/>
      <c r="I14" s="4"/>
      <c r="J14" s="4"/>
    </row>
    <row r="15" spans="1:10" hidden="1" x14ac:dyDescent="0.25">
      <c r="B15" s="5" t="s">
        <v>13</v>
      </c>
      <c r="C15" s="98" t="s">
        <v>18</v>
      </c>
      <c r="D15" s="98"/>
      <c r="E15" s="98"/>
      <c r="F15" s="98"/>
      <c r="G15" s="98"/>
      <c r="H15" s="78" t="str">
        <f>IF(AND(H16="YES",H17="YES",H18="YES"),"YES","NO")</f>
        <v>NO</v>
      </c>
      <c r="I15" s="4"/>
      <c r="J15" s="4"/>
    </row>
    <row r="16" spans="1:10" hidden="1" x14ac:dyDescent="0.25">
      <c r="B16" s="5" t="s">
        <v>16</v>
      </c>
      <c r="C16" s="98" t="s">
        <v>25</v>
      </c>
      <c r="D16" s="98"/>
      <c r="E16" s="98"/>
      <c r="F16" s="98"/>
      <c r="G16" s="98"/>
      <c r="H16" s="78" t="str">
        <f>IF(OR(H5="YES",H6="YES"),"YES","NO")</f>
        <v>YES</v>
      </c>
      <c r="I16" s="4"/>
      <c r="J16" s="4"/>
    </row>
    <row r="17" spans="1:10" hidden="1" x14ac:dyDescent="0.25">
      <c r="B17" s="5" t="s">
        <v>17</v>
      </c>
      <c r="C17" s="98" t="s">
        <v>26</v>
      </c>
      <c r="D17" s="98"/>
      <c r="E17" s="98"/>
      <c r="F17" s="98"/>
      <c r="G17" s="98"/>
      <c r="H17" s="78" t="str">
        <f>IF(AND(H9="YES",H10="YES"),"YES","NO")</f>
        <v>NO</v>
      </c>
      <c r="I17" s="44"/>
      <c r="J17" s="44"/>
    </row>
    <row r="18" spans="1:10" hidden="1" x14ac:dyDescent="0.25">
      <c r="B18" s="5" t="s">
        <v>33</v>
      </c>
      <c r="C18" s="98" t="s">
        <v>37</v>
      </c>
      <c r="D18" s="98"/>
      <c r="E18" s="98"/>
      <c r="F18" s="98"/>
      <c r="G18" s="98"/>
      <c r="H18" s="78" t="str">
        <f>IF('Input Data'!F20="NO","YES","NO")</f>
        <v>YES</v>
      </c>
      <c r="I18" s="44"/>
      <c r="J18" s="44"/>
    </row>
    <row r="19" spans="1:10" hidden="1" x14ac:dyDescent="0.25">
      <c r="B19" s="5"/>
      <c r="C19" s="45"/>
      <c r="D19" s="45"/>
      <c r="E19" s="45"/>
      <c r="F19" s="45"/>
      <c r="G19" s="45"/>
      <c r="H19" s="78"/>
      <c r="I19" s="44"/>
      <c r="J19" s="44"/>
    </row>
    <row r="20" spans="1:10" hidden="1" x14ac:dyDescent="0.25">
      <c r="B20" s="5" t="s">
        <v>14</v>
      </c>
      <c r="C20" s="98" t="s">
        <v>19</v>
      </c>
      <c r="D20" s="98"/>
      <c r="E20" s="98"/>
      <c r="F20" s="98"/>
      <c r="G20" s="98"/>
      <c r="H20" s="78" t="str">
        <f>IF(AND(H21="YES",H22="YES",H23="YES"),"YES","NO")</f>
        <v>YES</v>
      </c>
      <c r="I20" s="44"/>
      <c r="J20" s="44"/>
    </row>
    <row r="21" spans="1:10" hidden="1" x14ac:dyDescent="0.25">
      <c r="B21" s="5" t="s">
        <v>16</v>
      </c>
      <c r="C21" s="98" t="s">
        <v>25</v>
      </c>
      <c r="D21" s="98"/>
      <c r="E21" s="98"/>
      <c r="F21" s="98"/>
      <c r="G21" s="98"/>
      <c r="H21" s="78" t="str">
        <f>IF(OR(H5="YES",H6="YES"),"YES","NO")</f>
        <v>YES</v>
      </c>
      <c r="I21" s="4"/>
      <c r="J21" s="4"/>
    </row>
    <row r="22" spans="1:10" hidden="1" x14ac:dyDescent="0.25">
      <c r="B22" s="5" t="s">
        <v>17</v>
      </c>
      <c r="C22" s="98" t="s">
        <v>38</v>
      </c>
      <c r="D22" s="98"/>
      <c r="E22" s="98"/>
      <c r="F22" s="98"/>
      <c r="G22" s="98"/>
      <c r="H22" s="78" t="str">
        <f>IF(OR(H9="NO",H10="NO"),"YES","NO")</f>
        <v>YES</v>
      </c>
      <c r="I22" s="4"/>
      <c r="J22" s="4"/>
    </row>
    <row r="23" spans="1:10" hidden="1" x14ac:dyDescent="0.25">
      <c r="B23" s="5" t="s">
        <v>33</v>
      </c>
      <c r="C23" s="98" t="s">
        <v>37</v>
      </c>
      <c r="D23" s="98"/>
      <c r="E23" s="98"/>
      <c r="F23" s="98"/>
      <c r="G23" s="98"/>
      <c r="H23" s="78" t="str">
        <f>IF('Input Data'!F20="NO","YES","NO")</f>
        <v>YES</v>
      </c>
      <c r="I23" s="4"/>
      <c r="J23" s="4"/>
    </row>
    <row r="24" spans="1:10" hidden="1" x14ac:dyDescent="0.25">
      <c r="B24" s="5"/>
      <c r="C24" s="45"/>
      <c r="D24" s="45"/>
      <c r="E24" s="45"/>
      <c r="F24" s="45"/>
      <c r="G24" s="45"/>
      <c r="H24" s="78"/>
      <c r="I24" s="4"/>
      <c r="J24" s="4"/>
    </row>
    <row r="25" spans="1:10" hidden="1" x14ac:dyDescent="0.25">
      <c r="A25" s="7" t="s">
        <v>17</v>
      </c>
      <c r="B25" s="98" t="s">
        <v>35</v>
      </c>
      <c r="C25" s="98"/>
      <c r="D25" s="98"/>
      <c r="E25" s="98"/>
      <c r="F25" s="98"/>
      <c r="G25" s="4"/>
      <c r="H25" s="78"/>
      <c r="I25" s="4"/>
      <c r="J25" s="4"/>
    </row>
    <row r="26" spans="1:10" hidden="1" x14ac:dyDescent="0.25">
      <c r="B26" s="5" t="s">
        <v>13</v>
      </c>
      <c r="C26" s="98" t="s">
        <v>18</v>
      </c>
      <c r="D26" s="98"/>
      <c r="E26" s="98"/>
      <c r="F26" s="98"/>
      <c r="G26" s="98"/>
      <c r="H26" s="78" t="str">
        <f>IF(AND(H27="YES",H28="YES",H29="YES"),"YES","NO")</f>
        <v>NO</v>
      </c>
      <c r="I26" s="4"/>
      <c r="J26" s="4"/>
    </row>
    <row r="27" spans="1:10" hidden="1" x14ac:dyDescent="0.25">
      <c r="B27" s="5" t="s">
        <v>16</v>
      </c>
      <c r="C27" s="98" t="s">
        <v>25</v>
      </c>
      <c r="D27" s="98"/>
      <c r="E27" s="98"/>
      <c r="F27" s="98"/>
      <c r="G27" s="98"/>
      <c r="H27" s="78" t="str">
        <f>IF(H5="YES","YES","NO")</f>
        <v>NO</v>
      </c>
      <c r="I27" s="4"/>
      <c r="J27" s="4"/>
    </row>
    <row r="28" spans="1:10" hidden="1" x14ac:dyDescent="0.25">
      <c r="B28" s="5" t="s">
        <v>17</v>
      </c>
      <c r="C28" s="98" t="s">
        <v>26</v>
      </c>
      <c r="D28" s="98"/>
      <c r="E28" s="98"/>
      <c r="F28" s="98"/>
      <c r="G28" s="98"/>
      <c r="H28" s="78" t="str">
        <f>IF(AND(H9="YES",H10="YES"),"YES","NO")</f>
        <v>NO</v>
      </c>
      <c r="I28" s="4"/>
      <c r="J28" s="4"/>
    </row>
    <row r="29" spans="1:10" hidden="1" x14ac:dyDescent="0.25">
      <c r="B29" s="5" t="s">
        <v>33</v>
      </c>
      <c r="C29" s="98" t="s">
        <v>37</v>
      </c>
      <c r="D29" s="98"/>
      <c r="E29" s="98"/>
      <c r="F29" s="98"/>
      <c r="G29" s="98"/>
      <c r="H29" s="78" t="str">
        <f>IF('Input Data'!F20="YES","YES","NO")</f>
        <v>NO</v>
      </c>
      <c r="I29" s="4"/>
      <c r="J29" s="4"/>
    </row>
    <row r="30" spans="1:10" hidden="1" x14ac:dyDescent="0.25">
      <c r="B30" s="5"/>
      <c r="C30" s="45"/>
      <c r="D30" s="45"/>
      <c r="E30" s="45"/>
      <c r="F30" s="45"/>
      <c r="G30" s="45"/>
      <c r="H30" s="78"/>
      <c r="I30" s="4"/>
      <c r="J30" s="4"/>
    </row>
    <row r="31" spans="1:10" hidden="1" x14ac:dyDescent="0.25">
      <c r="B31" s="5" t="s">
        <v>14</v>
      </c>
      <c r="C31" s="98" t="s">
        <v>19</v>
      </c>
      <c r="D31" s="98"/>
      <c r="E31" s="98"/>
      <c r="F31" s="98"/>
      <c r="G31" s="98"/>
      <c r="H31" s="78" t="str">
        <f>IF(AND(H32="YES",H33="YES",H34="YES"),"YES","NO")</f>
        <v>NO</v>
      </c>
      <c r="I31" s="4"/>
      <c r="J31" s="4"/>
    </row>
    <row r="32" spans="1:10" hidden="1" x14ac:dyDescent="0.25">
      <c r="B32" s="5" t="s">
        <v>16</v>
      </c>
      <c r="C32" s="98" t="s">
        <v>25</v>
      </c>
      <c r="D32" s="98"/>
      <c r="E32" s="98"/>
      <c r="F32" s="98"/>
      <c r="G32" s="98"/>
      <c r="H32" s="78" t="str">
        <f>IF(H5="YES","YES","NO")</f>
        <v>NO</v>
      </c>
      <c r="I32" s="4"/>
      <c r="J32" s="4"/>
    </row>
    <row r="33" spans="1:10" hidden="1" x14ac:dyDescent="0.25">
      <c r="B33" s="5" t="s">
        <v>17</v>
      </c>
      <c r="C33" s="98" t="s">
        <v>38</v>
      </c>
      <c r="D33" s="98"/>
      <c r="E33" s="98"/>
      <c r="F33" s="98"/>
      <c r="G33" s="98"/>
      <c r="H33" s="78" t="str">
        <f>IF(OR(H9="NO",H10="NO"),"YES","NO")</f>
        <v>YES</v>
      </c>
      <c r="I33" s="4"/>
      <c r="J33" s="4"/>
    </row>
    <row r="34" spans="1:10" hidden="1" x14ac:dyDescent="0.25">
      <c r="B34" s="5" t="s">
        <v>33</v>
      </c>
      <c r="C34" s="98" t="s">
        <v>37</v>
      </c>
      <c r="D34" s="98"/>
      <c r="E34" s="98"/>
      <c r="F34" s="98"/>
      <c r="G34" s="98"/>
      <c r="H34" s="78" t="str">
        <f>IF('Input Data'!F20="YES","YES","NO")</f>
        <v>NO</v>
      </c>
      <c r="I34" s="4"/>
      <c r="J34" s="4"/>
    </row>
    <row r="35" spans="1:10" ht="15.75" hidden="1" thickBot="1" x14ac:dyDescent="0.3">
      <c r="B35" s="4"/>
      <c r="C35" s="4"/>
      <c r="D35" s="4"/>
      <c r="E35" s="4"/>
      <c r="F35" s="4"/>
      <c r="G35" s="4"/>
      <c r="H35" s="78"/>
      <c r="I35" s="4"/>
      <c r="J35" s="4"/>
    </row>
    <row r="36" spans="1:10" s="40" customFormat="1" ht="21.75" customHeight="1" thickBot="1" x14ac:dyDescent="0.3">
      <c r="A36" s="89" t="s">
        <v>28</v>
      </c>
      <c r="B36" s="90"/>
      <c r="C36" s="90"/>
      <c r="D36" s="90"/>
      <c r="E36" s="90"/>
      <c r="F36" s="90"/>
      <c r="G36" s="90"/>
      <c r="H36" s="90"/>
      <c r="I36" s="90"/>
      <c r="J36" s="91"/>
    </row>
    <row r="37" spans="1:10" s="40" customFormat="1" ht="24" customHeight="1" thickBot="1" x14ac:dyDescent="0.3">
      <c r="A37" s="89" t="s">
        <v>29</v>
      </c>
      <c r="B37" s="90"/>
      <c r="C37" s="90"/>
      <c r="D37" s="90"/>
      <c r="E37" s="90"/>
      <c r="F37" s="90"/>
      <c r="G37" s="90"/>
      <c r="H37" s="90"/>
      <c r="I37" s="90"/>
      <c r="J37" s="91"/>
    </row>
    <row r="38" spans="1:10" s="40" customFormat="1" ht="23.25" customHeight="1" x14ac:dyDescent="0.25">
      <c r="A38" s="102" t="s">
        <v>36</v>
      </c>
      <c r="B38" s="102"/>
      <c r="C38" s="102"/>
      <c r="D38" s="102"/>
      <c r="E38" s="102"/>
      <c r="F38" s="102"/>
      <c r="G38" s="102"/>
      <c r="H38" s="102"/>
      <c r="I38" s="102"/>
      <c r="J38" s="102"/>
    </row>
  </sheetData>
  <sheetProtection password="E713" sheet="1" objects="1" scenarios="1" selectLockedCells="1" selectUnlockedCells="1"/>
  <mergeCells count="30">
    <mergeCell ref="C22:G22"/>
    <mergeCell ref="B14:F14"/>
    <mergeCell ref="C15:G15"/>
    <mergeCell ref="A38:J38"/>
    <mergeCell ref="C26:G26"/>
    <mergeCell ref="C27:G27"/>
    <mergeCell ref="C28:G28"/>
    <mergeCell ref="C31:G31"/>
    <mergeCell ref="C32:G32"/>
    <mergeCell ref="C33:G33"/>
    <mergeCell ref="C18:G18"/>
    <mergeCell ref="C23:G23"/>
    <mergeCell ref="C29:G29"/>
    <mergeCell ref="C34:G34"/>
    <mergeCell ref="A1:J2"/>
    <mergeCell ref="I3:J4"/>
    <mergeCell ref="A36:J36"/>
    <mergeCell ref="A37:J37"/>
    <mergeCell ref="I5:J6"/>
    <mergeCell ref="I7:J9"/>
    <mergeCell ref="I10:J12"/>
    <mergeCell ref="C20:G20"/>
    <mergeCell ref="B5:G5"/>
    <mergeCell ref="B6:G6"/>
    <mergeCell ref="B9:G9"/>
    <mergeCell ref="B10:G10"/>
    <mergeCell ref="C16:G16"/>
    <mergeCell ref="C17:G17"/>
    <mergeCell ref="B25:F25"/>
    <mergeCell ref="C21:G21"/>
  </mergeCells>
  <conditionalFormatting sqref="I5:J6">
    <cfRule type="containsText" dxfId="2" priority="3" operator="containsText" text="RESIDENT">
      <formula>NOT(ISERROR(SEARCH("RESIDENT",I5)))</formula>
    </cfRule>
  </conditionalFormatting>
  <conditionalFormatting sqref="I7:J9">
    <cfRule type="containsText" dxfId="1" priority="2" operator="containsText" text="RESIDENT">
      <formula>NOT(ISERROR(SEARCH("RESIDENT",I7)))</formula>
    </cfRule>
  </conditionalFormatting>
  <conditionalFormatting sqref="I10:J12">
    <cfRule type="containsText" dxfId="0" priority="1" operator="containsText" text="RESIDENT">
      <formula>NOT(ISERROR(SEARCH("RESIDENT",I10)))</formula>
    </cfRule>
  </conditionalFormatting>
  <pageMargins left="0.7" right="0.7" top="0.75" bottom="0.75" header="0.3" footer="0.3"/>
  <pageSetup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J21"/>
  <sheetViews>
    <sheetView view="pageBreakPreview" zoomScaleNormal="100" zoomScaleSheetLayoutView="100" workbookViewId="0">
      <selection activeCell="F10" sqref="F10"/>
    </sheetView>
  </sheetViews>
  <sheetFormatPr defaultRowHeight="15" x14ac:dyDescent="0.25"/>
  <cols>
    <col min="1" max="1" width="6.5703125" style="1" customWidth="1"/>
    <col min="2" max="2" width="42.140625" style="1" customWidth="1"/>
    <col min="3" max="3" width="5.140625" style="1" customWidth="1"/>
    <col min="4" max="4" width="2.85546875" style="2" customWidth="1"/>
    <col min="5" max="5" width="6.140625" style="1" customWidth="1"/>
    <col min="6" max="6" width="11.42578125" style="1" customWidth="1"/>
    <col min="7" max="7" width="0" style="1" hidden="1" customWidth="1"/>
    <col min="8" max="10" width="9.140625" style="1" hidden="1" customWidth="1"/>
    <col min="11" max="11" width="9.140625" style="1" customWidth="1"/>
    <col min="12" max="16384" width="9.140625" style="1"/>
  </cols>
  <sheetData>
    <row r="1" spans="1:10" ht="16.5" thickBot="1" x14ac:dyDescent="0.35">
      <c r="A1" s="18"/>
      <c r="B1" s="19"/>
      <c r="C1" s="113" t="s">
        <v>9</v>
      </c>
      <c r="D1" s="114"/>
      <c r="E1" s="115"/>
      <c r="F1" s="48" t="s">
        <v>10</v>
      </c>
      <c r="G1" s="4"/>
      <c r="H1" s="4"/>
      <c r="I1" s="4"/>
      <c r="J1" s="4"/>
    </row>
    <row r="2" spans="1:10" ht="16.5" thickBot="1" x14ac:dyDescent="0.35">
      <c r="A2" s="105" t="s">
        <v>6</v>
      </c>
      <c r="B2" s="106"/>
      <c r="C2" s="8">
        <v>2012</v>
      </c>
      <c r="D2" s="20" t="s">
        <v>7</v>
      </c>
      <c r="E2" s="41">
        <f>C2+1</f>
        <v>2013</v>
      </c>
      <c r="F2" s="21"/>
      <c r="G2" s="4"/>
      <c r="H2" s="4"/>
      <c r="I2" s="4"/>
      <c r="J2" s="4"/>
    </row>
    <row r="3" spans="1:10" ht="15.75" x14ac:dyDescent="0.3">
      <c r="A3" s="46" t="s">
        <v>8</v>
      </c>
      <c r="B3" s="47"/>
      <c r="C3" s="22">
        <f>C2-1</f>
        <v>2011</v>
      </c>
      <c r="D3" s="23" t="s">
        <v>7</v>
      </c>
      <c r="E3" s="24">
        <f>E2-1</f>
        <v>2012</v>
      </c>
      <c r="F3" s="43">
        <v>100</v>
      </c>
      <c r="G3" s="4"/>
      <c r="H3" s="116" t="s">
        <v>20</v>
      </c>
      <c r="I3" s="118" t="s">
        <v>21</v>
      </c>
      <c r="J3" s="120" t="s">
        <v>22</v>
      </c>
    </row>
    <row r="4" spans="1:10" ht="16.5" thickBot="1" x14ac:dyDescent="0.35">
      <c r="A4" s="103" t="s">
        <v>27</v>
      </c>
      <c r="B4" s="104"/>
      <c r="C4" s="25"/>
      <c r="D4" s="26"/>
      <c r="E4" s="27"/>
      <c r="F4" s="28"/>
      <c r="G4" s="4"/>
      <c r="H4" s="117"/>
      <c r="I4" s="119"/>
      <c r="J4" s="121"/>
    </row>
    <row r="5" spans="1:10" x14ac:dyDescent="0.25">
      <c r="A5" s="60">
        <v>1</v>
      </c>
      <c r="B5" s="61" t="s">
        <v>8</v>
      </c>
      <c r="C5" s="62">
        <f>C3-1</f>
        <v>2010</v>
      </c>
      <c r="D5" s="63" t="s">
        <v>7</v>
      </c>
      <c r="E5" s="64">
        <f>E3-1</f>
        <v>2011</v>
      </c>
      <c r="F5" s="65">
        <v>100</v>
      </c>
      <c r="G5" s="4"/>
      <c r="H5" s="49" t="str">
        <f>IF(F5&gt;181,"TRUE","FALSE")</f>
        <v>FALSE</v>
      </c>
      <c r="I5" s="50" t="b">
        <f>AND(F5&gt;59,('Input Data'!F6+'Input Data'!F7+'Input Data'!F8+'Input Data'!F9)&gt;359)</f>
        <v>1</v>
      </c>
      <c r="J5" s="51" t="b">
        <f t="shared" ref="J5:J14" si="0">OR(H5="true",I5=TRUE)</f>
        <v>1</v>
      </c>
    </row>
    <row r="6" spans="1:10" x14ac:dyDescent="0.25">
      <c r="A6" s="29">
        <v>2</v>
      </c>
      <c r="B6" s="30" t="s">
        <v>8</v>
      </c>
      <c r="C6" s="31">
        <f t="shared" ref="C6:C18" si="1">C5-1</f>
        <v>2009</v>
      </c>
      <c r="D6" s="32" t="s">
        <v>7</v>
      </c>
      <c r="E6" s="33">
        <f t="shared" ref="E6:E18" si="2">E5-1</f>
        <v>2010</v>
      </c>
      <c r="F6" s="43">
        <v>100</v>
      </c>
      <c r="G6" s="4"/>
      <c r="H6" s="52" t="str">
        <f>IF(F6&gt;181,"TRUE","FALSE")</f>
        <v>FALSE</v>
      </c>
      <c r="I6" s="53" t="b">
        <f>AND(F6&gt;59,('Input Data'!F7+'Input Data'!F8+'Input Data'!F9+'Input Data'!F10)&gt;359)</f>
        <v>1</v>
      </c>
      <c r="J6" s="54" t="b">
        <f t="shared" si="0"/>
        <v>1</v>
      </c>
    </row>
    <row r="7" spans="1:10" x14ac:dyDescent="0.25">
      <c r="A7" s="29">
        <v>3</v>
      </c>
      <c r="B7" s="30" t="s">
        <v>8</v>
      </c>
      <c r="C7" s="31">
        <f t="shared" si="1"/>
        <v>2008</v>
      </c>
      <c r="D7" s="32" t="s">
        <v>7</v>
      </c>
      <c r="E7" s="33">
        <f t="shared" si="2"/>
        <v>2009</v>
      </c>
      <c r="F7" s="43">
        <v>100</v>
      </c>
      <c r="G7" s="4"/>
      <c r="H7" s="52" t="str">
        <f t="shared" ref="H7:H14" si="3">IF(F7&gt;181,"TRUE","FALSE")</f>
        <v>FALSE</v>
      </c>
      <c r="I7" s="53" t="b">
        <f>AND(F7&gt;59,('Input Data'!F8+'Input Data'!F9+'Input Data'!F10+'Input Data'!F11)&gt;359)</f>
        <v>1</v>
      </c>
      <c r="J7" s="54" t="b">
        <f t="shared" si="0"/>
        <v>1</v>
      </c>
    </row>
    <row r="8" spans="1:10" x14ac:dyDescent="0.25">
      <c r="A8" s="29">
        <v>4</v>
      </c>
      <c r="B8" s="30" t="s">
        <v>8</v>
      </c>
      <c r="C8" s="31">
        <f t="shared" si="1"/>
        <v>2007</v>
      </c>
      <c r="D8" s="32" t="s">
        <v>7</v>
      </c>
      <c r="E8" s="33">
        <f t="shared" si="2"/>
        <v>2008</v>
      </c>
      <c r="F8" s="43">
        <v>100</v>
      </c>
      <c r="G8" s="4"/>
      <c r="H8" s="52" t="str">
        <f t="shared" si="3"/>
        <v>FALSE</v>
      </c>
      <c r="I8" s="53" t="b">
        <f>AND(F8&gt;59,('Input Data'!F9+'Input Data'!F10+'Input Data'!F11+'Input Data'!F12)&gt;359)</f>
        <v>1</v>
      </c>
      <c r="J8" s="54" t="b">
        <f t="shared" si="0"/>
        <v>1</v>
      </c>
    </row>
    <row r="9" spans="1:10" x14ac:dyDescent="0.25">
      <c r="A9" s="29">
        <v>5</v>
      </c>
      <c r="B9" s="30" t="s">
        <v>8</v>
      </c>
      <c r="C9" s="31">
        <f t="shared" si="1"/>
        <v>2006</v>
      </c>
      <c r="D9" s="32" t="s">
        <v>7</v>
      </c>
      <c r="E9" s="33">
        <f t="shared" si="2"/>
        <v>2007</v>
      </c>
      <c r="F9" s="43">
        <v>100</v>
      </c>
      <c r="G9" s="4"/>
      <c r="H9" s="52" t="str">
        <f t="shared" si="3"/>
        <v>FALSE</v>
      </c>
      <c r="I9" s="53" t="b">
        <f>AND(F9&gt;59,('Input Data'!F10+'Input Data'!F11+'Input Data'!F12+'Input Data'!F13)&gt;359)</f>
        <v>1</v>
      </c>
      <c r="J9" s="54" t="b">
        <f t="shared" si="0"/>
        <v>1</v>
      </c>
    </row>
    <row r="10" spans="1:10" x14ac:dyDescent="0.25">
      <c r="A10" s="29">
        <v>6</v>
      </c>
      <c r="B10" s="30" t="s">
        <v>8</v>
      </c>
      <c r="C10" s="31">
        <f t="shared" si="1"/>
        <v>2005</v>
      </c>
      <c r="D10" s="32" t="s">
        <v>7</v>
      </c>
      <c r="E10" s="33">
        <f t="shared" si="2"/>
        <v>2006</v>
      </c>
      <c r="F10" s="43">
        <v>100</v>
      </c>
      <c r="G10" s="4"/>
      <c r="H10" s="52" t="str">
        <f t="shared" si="3"/>
        <v>FALSE</v>
      </c>
      <c r="I10" s="53" t="b">
        <f>AND(F10&gt;59,('Input Data'!F11+'Input Data'!F12+'Input Data'!F13+'Input Data'!F14)&gt;359)</f>
        <v>1</v>
      </c>
      <c r="J10" s="54" t="b">
        <f t="shared" si="0"/>
        <v>1</v>
      </c>
    </row>
    <row r="11" spans="1:10" x14ac:dyDescent="0.25">
      <c r="A11" s="29">
        <v>7</v>
      </c>
      <c r="B11" s="30" t="s">
        <v>8</v>
      </c>
      <c r="C11" s="31">
        <f t="shared" si="1"/>
        <v>2004</v>
      </c>
      <c r="D11" s="32" t="s">
        <v>7</v>
      </c>
      <c r="E11" s="33">
        <f t="shared" si="2"/>
        <v>2005</v>
      </c>
      <c r="F11" s="43">
        <v>100</v>
      </c>
      <c r="G11" s="4"/>
      <c r="H11" s="52" t="str">
        <f t="shared" si="3"/>
        <v>FALSE</v>
      </c>
      <c r="I11" s="53" t="b">
        <f>AND(F11&gt;59,('Input Data'!F12+'Input Data'!F13+'Input Data'!F14+'Input Data'!F15)&gt;359)</f>
        <v>1</v>
      </c>
      <c r="J11" s="54" t="b">
        <f t="shared" si="0"/>
        <v>1</v>
      </c>
    </row>
    <row r="12" spans="1:10" x14ac:dyDescent="0.25">
      <c r="A12" s="29">
        <v>8</v>
      </c>
      <c r="B12" s="30" t="s">
        <v>8</v>
      </c>
      <c r="C12" s="31">
        <f t="shared" si="1"/>
        <v>2003</v>
      </c>
      <c r="D12" s="32" t="s">
        <v>7</v>
      </c>
      <c r="E12" s="33">
        <f t="shared" si="2"/>
        <v>2004</v>
      </c>
      <c r="F12" s="43">
        <v>100</v>
      </c>
      <c r="G12" s="4"/>
      <c r="H12" s="52" t="str">
        <f t="shared" si="3"/>
        <v>FALSE</v>
      </c>
      <c r="I12" s="53" t="b">
        <f>AND(F12&gt;59,('Input Data'!F13+'Input Data'!F14+'Input Data'!F15+'Input Data'!F16)&gt;359)</f>
        <v>1</v>
      </c>
      <c r="J12" s="54" t="b">
        <f t="shared" si="0"/>
        <v>1</v>
      </c>
    </row>
    <row r="13" spans="1:10" x14ac:dyDescent="0.25">
      <c r="A13" s="34">
        <v>9</v>
      </c>
      <c r="B13" s="30" t="s">
        <v>8</v>
      </c>
      <c r="C13" s="31">
        <f t="shared" si="1"/>
        <v>2002</v>
      </c>
      <c r="D13" s="32" t="s">
        <v>7</v>
      </c>
      <c r="E13" s="33">
        <f t="shared" si="2"/>
        <v>2003</v>
      </c>
      <c r="F13" s="43">
        <v>100</v>
      </c>
      <c r="G13" s="4"/>
      <c r="H13" s="52" t="str">
        <f t="shared" si="3"/>
        <v>FALSE</v>
      </c>
      <c r="I13" s="53" t="b">
        <f>AND(F13&gt;59,('Input Data'!F14+'Input Data'!F15+'Input Data'!F16+'Input Data'!F17)&gt;359)</f>
        <v>1</v>
      </c>
      <c r="J13" s="54" t="b">
        <f t="shared" si="0"/>
        <v>1</v>
      </c>
    </row>
    <row r="14" spans="1:10" x14ac:dyDescent="0.25">
      <c r="A14" s="34">
        <v>10</v>
      </c>
      <c r="B14" s="30" t="s">
        <v>8</v>
      </c>
      <c r="C14" s="31">
        <f t="shared" si="1"/>
        <v>2001</v>
      </c>
      <c r="D14" s="32" t="s">
        <v>7</v>
      </c>
      <c r="E14" s="33">
        <f t="shared" si="2"/>
        <v>2002</v>
      </c>
      <c r="F14" s="43">
        <v>100</v>
      </c>
      <c r="G14" s="4"/>
      <c r="H14" s="52" t="str">
        <f t="shared" si="3"/>
        <v>FALSE</v>
      </c>
      <c r="I14" s="53" t="b">
        <f>AND(F14&gt;59,('Input Data'!F15+'Input Data'!F16+'Input Data'!F17+'Input Data'!F18)&gt;359)</f>
        <v>1</v>
      </c>
      <c r="J14" s="54" t="b">
        <f t="shared" si="0"/>
        <v>1</v>
      </c>
    </row>
    <row r="15" spans="1:10" x14ac:dyDescent="0.25">
      <c r="A15" s="34">
        <v>11</v>
      </c>
      <c r="B15" s="30" t="s">
        <v>8</v>
      </c>
      <c r="C15" s="31">
        <f t="shared" si="1"/>
        <v>2000</v>
      </c>
      <c r="D15" s="32" t="s">
        <v>7</v>
      </c>
      <c r="E15" s="33">
        <f t="shared" si="2"/>
        <v>2001</v>
      </c>
      <c r="F15" s="43">
        <v>100</v>
      </c>
      <c r="G15" s="4"/>
      <c r="H15" s="55"/>
      <c r="I15" s="56"/>
      <c r="J15" s="54"/>
    </row>
    <row r="16" spans="1:10" ht="15.75" thickBot="1" x14ac:dyDescent="0.3">
      <c r="A16" s="34">
        <v>12</v>
      </c>
      <c r="B16" s="30" t="s">
        <v>8</v>
      </c>
      <c r="C16" s="31">
        <f t="shared" si="1"/>
        <v>1999</v>
      </c>
      <c r="D16" s="32" t="s">
        <v>7</v>
      </c>
      <c r="E16" s="33">
        <f t="shared" si="2"/>
        <v>2000</v>
      </c>
      <c r="F16" s="43">
        <v>100</v>
      </c>
      <c r="G16" s="4"/>
      <c r="H16" s="57"/>
      <c r="I16" s="58"/>
      <c r="J16" s="59"/>
    </row>
    <row r="17" spans="1:10" x14ac:dyDescent="0.25">
      <c r="A17" s="34">
        <v>13</v>
      </c>
      <c r="B17" s="30" t="s">
        <v>8</v>
      </c>
      <c r="C17" s="31">
        <f t="shared" si="1"/>
        <v>1998</v>
      </c>
      <c r="D17" s="32" t="s">
        <v>7</v>
      </c>
      <c r="E17" s="33">
        <f t="shared" si="2"/>
        <v>1999</v>
      </c>
      <c r="F17" s="43">
        <v>100</v>
      </c>
      <c r="G17" s="4"/>
      <c r="H17" s="107" t="s">
        <v>23</v>
      </c>
      <c r="I17" s="108"/>
      <c r="J17" s="111">
        <f>COUNTIF(J5:J14,TRUE)</f>
        <v>10</v>
      </c>
    </row>
    <row r="18" spans="1:10" ht="15.75" thickBot="1" x14ac:dyDescent="0.3">
      <c r="A18" s="35">
        <v>14</v>
      </c>
      <c r="B18" s="36" t="s">
        <v>8</v>
      </c>
      <c r="C18" s="37">
        <f t="shared" si="1"/>
        <v>1997</v>
      </c>
      <c r="D18" s="38" t="s">
        <v>7</v>
      </c>
      <c r="E18" s="39">
        <f t="shared" si="2"/>
        <v>1998</v>
      </c>
      <c r="F18" s="66">
        <v>100</v>
      </c>
      <c r="G18" s="4"/>
      <c r="H18" s="109"/>
      <c r="I18" s="110"/>
      <c r="J18" s="112"/>
    </row>
    <row r="19" spans="1:10" ht="15.75" thickBot="1" x14ac:dyDescent="0.3">
      <c r="A19" s="67"/>
      <c r="B19" s="68"/>
      <c r="C19" s="68"/>
      <c r="D19" s="20"/>
      <c r="E19" s="68"/>
      <c r="F19" s="69"/>
      <c r="G19" s="3"/>
      <c r="H19" s="3"/>
      <c r="I19" s="3"/>
      <c r="J19" s="3"/>
    </row>
    <row r="20" spans="1:10" ht="16.5" thickBot="1" x14ac:dyDescent="0.35">
      <c r="A20" s="73" t="s">
        <v>31</v>
      </c>
      <c r="B20" s="74"/>
      <c r="C20" s="75"/>
      <c r="D20" s="75"/>
      <c r="E20" s="76"/>
      <c r="F20" s="77" t="s">
        <v>32</v>
      </c>
    </row>
    <row r="21" spans="1:10" x14ac:dyDescent="0.25">
      <c r="A21" s="71"/>
      <c r="B21" s="72"/>
      <c r="C21" s="72"/>
      <c r="D21" s="23"/>
      <c r="E21" s="72"/>
      <c r="F21" s="70"/>
    </row>
  </sheetData>
  <sheetProtection password="E713" sheet="1" objects="1" scenarios="1" selectLockedCells="1"/>
  <mergeCells count="8">
    <mergeCell ref="A4:B4"/>
    <mergeCell ref="A2:B2"/>
    <mergeCell ref="H17:I18"/>
    <mergeCell ref="J17:J18"/>
    <mergeCell ref="C1:E1"/>
    <mergeCell ref="H3:H4"/>
    <mergeCell ref="I3:I4"/>
    <mergeCell ref="J3:J4"/>
  </mergeCells>
  <dataValidations count="4">
    <dataValidation type="whole" allowBlank="1" showInputMessage="1" showErrorMessage="1" error="Please insert the no. of days stayed in India during the misc. previous years." prompt="Please insert the no. of days stayed in India during the misc. previous years." sqref="F3 F5:F18">
      <formula1>0</formula1>
      <formula2>366</formula2>
    </dataValidation>
    <dataValidation type="whole" showInputMessage="1" showErrorMessage="1" error="Please insert first part of assessment year e.g. 2012" prompt="Please insert first part of assessment year e.g. 2012" sqref="C2">
      <formula1>1961</formula1>
      <formula2>9999</formula2>
    </dataValidation>
    <dataValidation type="whole" showInputMessage="1" showErrorMessage="1" sqref="C3">
      <formula1>1961</formula1>
      <formula2>9.99999999999999E+26</formula2>
    </dataValidation>
    <dataValidation type="list" allowBlank="1" showInputMessage="1" showErrorMessage="1" error="Please insert Yes or No only." sqref="F20">
      <formula1>"YES,NO"</formula1>
    </dataValidation>
  </dataValidations>
  <pageMargins left="0.7" right="0.7" top="0.75" bottom="0.75" header="0.3" footer="0.3"/>
  <pageSetup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Results</vt:lpstr>
      <vt:lpstr>Input Data</vt:lpstr>
      <vt:lpstr>'Input Data'!Print_Area</vt:lpstr>
      <vt:lpstr>Results!Print_Area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2012-03-15T11:29:56Z</dcterms:modified>
</cp:coreProperties>
</file>