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15" i="1"/>
  <c r="G16" s="1"/>
  <c r="C11"/>
  <c r="E11" s="1"/>
  <c r="E7"/>
  <c r="D7"/>
  <c r="C7"/>
  <c r="C8" s="1"/>
  <c r="H28" l="1"/>
  <c r="F28"/>
  <c r="D28"/>
  <c r="G18" s="1"/>
  <c r="B28"/>
  <c r="I28"/>
  <c r="G28"/>
  <c r="E28"/>
  <c r="C28"/>
  <c r="G19" l="1"/>
  <c r="G20" s="1"/>
</calcChain>
</file>

<file path=xl/comments1.xml><?xml version="1.0" encoding="utf-8"?>
<comments xmlns="http://schemas.openxmlformats.org/spreadsheetml/2006/main">
  <authors>
    <author>LENOVO</author>
  </authors>
  <commentList>
    <comment ref="G4" authorId="0">
      <text>
        <r>
          <rPr>
            <sz val="8"/>
            <color indexed="81"/>
            <rFont val="Tahoma"/>
            <family val="2"/>
          </rPr>
          <t xml:space="preserve">DATE SHOULD BE IN
</t>
        </r>
        <r>
          <rPr>
            <b/>
            <sz val="8"/>
            <color indexed="81"/>
            <rFont val="Tahoma"/>
            <family val="2"/>
          </rPr>
          <t xml:space="preserve">MM/DD/YYYY </t>
        </r>
        <r>
          <rPr>
            <sz val="8"/>
            <color indexed="81"/>
            <rFont val="Tahoma"/>
            <family val="2"/>
          </rPr>
          <t xml:space="preserve">FORMATE
</t>
        </r>
      </text>
    </comment>
    <comment ref="G9" authorId="0">
      <text>
        <r>
          <rPr>
            <sz val="8"/>
            <color indexed="81"/>
            <rFont val="Tahoma"/>
            <family val="2"/>
          </rPr>
          <t xml:space="preserve">Select Your Category by
Drop Down Menu.
</t>
        </r>
      </text>
    </comment>
  </commentList>
</comments>
</file>

<file path=xl/sharedStrings.xml><?xml version="1.0" encoding="utf-8"?>
<sst xmlns="http://schemas.openxmlformats.org/spreadsheetml/2006/main" count="45" uniqueCount="34">
  <si>
    <t>!</t>
  </si>
  <si>
    <t>COMPUTAION OF TAX LIABILITY FOR A.Y. 2012-13</t>
  </si>
  <si>
    <t>ENTER YOUR DATE OF BIRTH------&gt;</t>
  </si>
  <si>
    <t>BASE DATE</t>
  </si>
  <si>
    <t>YEAR</t>
  </si>
  <si>
    <t>MONTH</t>
  </si>
  <si>
    <t>DAY</t>
  </si>
  <si>
    <t>YOUR AGE AS ON 31.3.2012</t>
  </si>
  <si>
    <t>STATUS-----&gt;</t>
  </si>
  <si>
    <t xml:space="preserve"> </t>
  </si>
  <si>
    <t xml:space="preserve">Category    </t>
  </si>
  <si>
    <t>* ( Senior Citizen only if he/she attains age 60 years during the F.Y and if he/she attains age 80 years or above be very senior citizen.)</t>
  </si>
  <si>
    <t>Senior Citizen</t>
  </si>
  <si>
    <t>MAXIMUM EXEMPT INCOME FOR-&gt;</t>
  </si>
  <si>
    <t>Enter Gross Income              --------&gt;</t>
  </si>
  <si>
    <t>Enter Deduction (if any)      --------&gt;</t>
  </si>
  <si>
    <t xml:space="preserve">Taxable Amount </t>
  </si>
  <si>
    <t>Taxable Amount Round Off</t>
  </si>
  <si>
    <t>Tax</t>
  </si>
  <si>
    <t>Education Cess and Secondary &amp; Higher Education Cess @3%</t>
  </si>
  <si>
    <t>Total tax payable</t>
  </si>
  <si>
    <t>Programmed By Sanj</t>
  </si>
  <si>
    <t>For F.Y 2011-2012</t>
  </si>
  <si>
    <t>Note:-  "Individual can check wheather He/She is Senior Citizen/Very Senior Citizen  by giving</t>
  </si>
  <si>
    <t>his/her date of birth as per PAN CARD in above Cell No G4"</t>
  </si>
  <si>
    <t>You can insert data only in yellow background cell.</t>
  </si>
  <si>
    <t>Male</t>
  </si>
  <si>
    <t>Female</t>
  </si>
  <si>
    <t>Very Senior Citizen</t>
  </si>
  <si>
    <t>HUF</t>
  </si>
  <si>
    <t>Firm/LLP</t>
  </si>
  <si>
    <t>Domestic Company</t>
  </si>
  <si>
    <t>Co-Operative society</t>
  </si>
  <si>
    <t>This Programme helps you to determine your tax liability for A.Y.2012-13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</si>
</sst>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\ ???/???"/>
  </numFmts>
  <fonts count="43">
    <font>
      <sz val="11"/>
      <color theme="1"/>
      <name val="Calibri"/>
      <family val="2"/>
      <scheme val="minor"/>
    </font>
    <font>
      <b/>
      <sz val="16"/>
      <color rgb="FFFFFF00"/>
      <name val="Yuvraj"/>
    </font>
    <font>
      <b/>
      <sz val="14"/>
      <color rgb="FFC00000"/>
      <name val="Eras Bold ITC"/>
      <family val="2"/>
    </font>
    <font>
      <b/>
      <u/>
      <sz val="14"/>
      <color rgb="FFC00000"/>
      <name val="Eras Bold ITC"/>
      <family val="2"/>
    </font>
    <font>
      <b/>
      <i/>
      <sz val="13"/>
      <color rgb="FF7030A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  <font>
      <sz val="11"/>
      <color rgb="FF003A00"/>
      <name val="Calibri"/>
      <family val="2"/>
      <scheme val="minor"/>
    </font>
    <font>
      <b/>
      <sz val="11.5"/>
      <color rgb="FF003A00"/>
      <name val="Calibri"/>
      <family val="2"/>
      <scheme val="minor"/>
    </font>
    <font>
      <b/>
      <sz val="12"/>
      <color rgb="FFA2062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1"/>
      <color rgb="FF003A0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9"/>
      <color rgb="FF002060"/>
      <name val="Calibri"/>
      <family val="2"/>
      <scheme val="minor"/>
    </font>
    <font>
      <b/>
      <i/>
      <sz val="12"/>
      <color rgb="FF002060"/>
      <name val="Century Schoolbook"/>
      <family val="1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i/>
      <sz val="12"/>
      <color theme="1"/>
      <name val="Century Schoolbook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FF0000"/>
      <name val="Century Schoolbook"/>
      <family val="1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0"/>
      <color rgb="FFFF0000"/>
      <name val="Century Schoolbook"/>
      <family val="1"/>
    </font>
    <font>
      <sz val="10"/>
      <color theme="9" tint="0.79998168889431442"/>
      <name val="Comic Sans MS"/>
      <family val="4"/>
    </font>
    <font>
      <sz val="11"/>
      <color theme="9" tint="0.79998168889431442"/>
      <name val="Comic Sans MS"/>
      <family val="4"/>
    </font>
    <font>
      <sz val="12"/>
      <color theme="1"/>
      <name val="Yuvraj"/>
    </font>
    <font>
      <sz val="9"/>
      <color rgb="FF0718B9"/>
      <name val="Calibri"/>
      <family val="2"/>
      <scheme val="minor"/>
    </font>
    <font>
      <sz val="8.5"/>
      <color rgb="FFC00000"/>
      <name val="Calibri"/>
      <family val="2"/>
      <scheme val="minor"/>
    </font>
    <font>
      <sz val="9"/>
      <color rgb="FFFFFF7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8" tint="0.79998168889431442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3850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EBB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4024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/>
  </cellStyleXfs>
  <cellXfs count="76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0" fontId="4" fillId="4" borderId="0" xfId="0" applyFont="1" applyFill="1" applyAlignment="1" applyProtection="1">
      <alignment horizontal="left"/>
      <protection hidden="1"/>
    </xf>
    <xf numFmtId="0" fontId="0" fillId="4" borderId="0" xfId="0" applyFill="1"/>
    <xf numFmtId="0" fontId="5" fillId="4" borderId="0" xfId="0" applyFont="1" applyFill="1" applyAlignment="1" applyProtection="1">
      <alignment horizontal="left"/>
      <protection hidden="1"/>
    </xf>
    <xf numFmtId="14" fontId="6" fillId="5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4" borderId="0" xfId="0" applyFont="1" applyFill="1" applyProtection="1">
      <protection hidden="1"/>
    </xf>
    <xf numFmtId="14" fontId="7" fillId="4" borderId="2" xfId="0" applyNumberFormat="1" applyFont="1" applyFill="1" applyBorder="1" applyAlignment="1" applyProtection="1">
      <alignment horizontal="center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1" fontId="7" fillId="4" borderId="0" xfId="0" applyNumberFormat="1" applyFont="1" applyFill="1" applyBorder="1" applyAlignment="1" applyProtection="1">
      <alignment horizontal="center"/>
      <protection hidden="1"/>
    </xf>
    <xf numFmtId="0" fontId="9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10" fillId="6" borderId="1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protection hidden="1"/>
    </xf>
    <xf numFmtId="164" fontId="11" fillId="4" borderId="0" xfId="0" applyNumberFormat="1" applyFont="1" applyFill="1" applyBorder="1" applyAlignment="1" applyProtection="1">
      <alignment horizontal="center"/>
      <protection hidden="1"/>
    </xf>
    <xf numFmtId="0" fontId="12" fillId="4" borderId="0" xfId="0" applyFont="1" applyFill="1" applyAlignment="1" applyProtection="1">
      <alignment horizontal="center"/>
      <protection hidden="1"/>
    </xf>
    <xf numFmtId="0" fontId="13" fillId="6" borderId="3" xfId="0" applyFont="1" applyFill="1" applyBorder="1" applyAlignment="1" applyProtection="1">
      <alignment horizontal="center"/>
      <protection hidden="1"/>
    </xf>
    <xf numFmtId="0" fontId="13" fillId="6" borderId="4" xfId="0" applyFont="1" applyFill="1" applyBorder="1" applyAlignment="1" applyProtection="1">
      <alignment horizontal="center"/>
      <protection hidden="1"/>
    </xf>
    <xf numFmtId="0" fontId="13" fillId="6" borderId="5" xfId="0" applyFont="1" applyFill="1" applyBorder="1" applyAlignment="1" applyProtection="1">
      <alignment horizontal="center"/>
      <protection hidden="1"/>
    </xf>
    <xf numFmtId="0" fontId="14" fillId="7" borderId="3" xfId="0" applyFont="1" applyFill="1" applyBorder="1" applyAlignment="1" applyProtection="1">
      <protection hidden="1"/>
    </xf>
    <xf numFmtId="0" fontId="15" fillId="7" borderId="6" xfId="0" applyFont="1" applyFill="1" applyBorder="1" applyAlignment="1" applyProtection="1">
      <alignment horizontal="center" vertical="justify"/>
      <protection hidden="1"/>
    </xf>
    <xf numFmtId="0" fontId="15" fillId="7" borderId="7" xfId="0" applyFont="1" applyFill="1" applyBorder="1" applyAlignment="1" applyProtection="1">
      <alignment horizontal="center" vertical="justify"/>
      <protection hidden="1"/>
    </xf>
    <xf numFmtId="0" fontId="15" fillId="7" borderId="8" xfId="0" applyFont="1" applyFill="1" applyBorder="1" applyAlignment="1" applyProtection="1">
      <alignment horizontal="center" vertical="justify"/>
      <protection hidden="1"/>
    </xf>
    <xf numFmtId="0" fontId="16" fillId="8" borderId="5" xfId="0" applyFont="1" applyFill="1" applyBorder="1" applyAlignment="1" applyProtection="1">
      <alignment horizontal="center"/>
      <protection hidden="1"/>
    </xf>
    <xf numFmtId="0" fontId="17" fillId="9" borderId="9" xfId="0" applyFont="1" applyFill="1" applyBorder="1" applyProtection="1">
      <protection hidden="1"/>
    </xf>
    <xf numFmtId="0" fontId="15" fillId="7" borderId="10" xfId="0" applyFont="1" applyFill="1" applyBorder="1" applyAlignment="1" applyProtection="1">
      <alignment horizontal="center" vertical="justify"/>
      <protection hidden="1"/>
    </xf>
    <xf numFmtId="0" fontId="15" fillId="7" borderId="11" xfId="0" applyFont="1" applyFill="1" applyBorder="1" applyAlignment="1" applyProtection="1">
      <alignment horizontal="center" vertical="justify"/>
      <protection hidden="1"/>
    </xf>
    <xf numFmtId="0" fontId="15" fillId="7" borderId="12" xfId="0" applyFont="1" applyFill="1" applyBorder="1" applyAlignment="1" applyProtection="1">
      <alignment horizontal="center" vertical="justify"/>
      <protection hidden="1"/>
    </xf>
    <xf numFmtId="0" fontId="18" fillId="9" borderId="0" xfId="0" applyFont="1" applyFill="1" applyProtection="1">
      <protection hidden="1"/>
    </xf>
    <xf numFmtId="0" fontId="19" fillId="9" borderId="10" xfId="0" applyFont="1" applyFill="1" applyBorder="1" applyAlignment="1" applyProtection="1">
      <alignment horizontal="left"/>
      <protection hidden="1"/>
    </xf>
    <xf numFmtId="0" fontId="19" fillId="9" borderId="11" xfId="0" applyFont="1" applyFill="1" applyBorder="1" applyAlignment="1" applyProtection="1">
      <alignment horizontal="left"/>
      <protection hidden="1"/>
    </xf>
    <xf numFmtId="0" fontId="19" fillId="9" borderId="4" xfId="0" applyFont="1" applyFill="1" applyBorder="1" applyAlignment="1" applyProtection="1">
      <alignment horizontal="center"/>
      <protection hidden="1"/>
    </xf>
    <xf numFmtId="2" fontId="19" fillId="9" borderId="4" xfId="0" applyNumberFormat="1" applyFont="1" applyFill="1" applyBorder="1" applyAlignment="1" applyProtection="1">
      <alignment horizontal="center"/>
      <protection hidden="1"/>
    </xf>
    <xf numFmtId="0" fontId="0" fillId="9" borderId="0" xfId="0" applyFill="1" applyProtection="1">
      <protection hidden="1"/>
    </xf>
    <xf numFmtId="0" fontId="20" fillId="10" borderId="3" xfId="0" applyFont="1" applyFill="1" applyBorder="1" applyAlignment="1" applyProtection="1">
      <alignment horizontal="left"/>
      <protection hidden="1"/>
    </xf>
    <xf numFmtId="0" fontId="20" fillId="10" borderId="4" xfId="0" applyFont="1" applyFill="1" applyBorder="1" applyAlignment="1" applyProtection="1">
      <alignment horizontal="left"/>
      <protection hidden="1"/>
    </xf>
    <xf numFmtId="0" fontId="21" fillId="10" borderId="4" xfId="0" applyFont="1" applyFill="1" applyBorder="1" applyAlignment="1" applyProtection="1">
      <alignment horizontal="center"/>
      <protection hidden="1"/>
    </xf>
    <xf numFmtId="2" fontId="22" fillId="8" borderId="1" xfId="0" applyNumberFormat="1" applyFont="1" applyFill="1" applyBorder="1" applyProtection="1">
      <protection hidden="1"/>
    </xf>
    <xf numFmtId="0" fontId="21" fillId="10" borderId="4" xfId="0" applyFont="1" applyFill="1" applyBorder="1" applyProtection="1">
      <protection hidden="1"/>
    </xf>
    <xf numFmtId="0" fontId="23" fillId="9" borderId="3" xfId="0" applyFont="1" applyFill="1" applyBorder="1" applyAlignment="1" applyProtection="1">
      <alignment horizontal="center"/>
      <protection hidden="1"/>
    </xf>
    <xf numFmtId="0" fontId="23" fillId="9" borderId="4" xfId="0" applyFont="1" applyFill="1" applyBorder="1" applyAlignment="1" applyProtection="1">
      <alignment horizontal="center"/>
      <protection hidden="1"/>
    </xf>
    <xf numFmtId="0" fontId="24" fillId="9" borderId="0" xfId="0" applyFont="1" applyFill="1" applyBorder="1" applyProtection="1">
      <protection hidden="1"/>
    </xf>
    <xf numFmtId="0" fontId="25" fillId="9" borderId="2" xfId="0" applyFont="1" applyFill="1" applyBorder="1" applyProtection="1">
      <protection hidden="1"/>
    </xf>
    <xf numFmtId="0" fontId="26" fillId="11" borderId="3" xfId="0" applyFont="1" applyFill="1" applyBorder="1" applyAlignment="1" applyProtection="1">
      <alignment horizontal="left"/>
      <protection hidden="1"/>
    </xf>
    <xf numFmtId="0" fontId="26" fillId="11" borderId="4" xfId="0" applyFont="1" applyFill="1" applyBorder="1" applyAlignment="1" applyProtection="1">
      <alignment horizontal="left"/>
      <protection hidden="1"/>
    </xf>
    <xf numFmtId="0" fontId="27" fillId="11" borderId="4" xfId="0" applyFont="1" applyFill="1" applyBorder="1" applyProtection="1">
      <protection hidden="1"/>
    </xf>
    <xf numFmtId="43" fontId="28" fillId="11" borderId="1" xfId="0" applyNumberFormat="1" applyFont="1" applyFill="1" applyBorder="1" applyProtection="1">
      <protection hidden="1"/>
    </xf>
    <xf numFmtId="0" fontId="26" fillId="9" borderId="3" xfId="0" applyFont="1" applyFill="1" applyBorder="1" applyAlignment="1" applyProtection="1">
      <alignment horizontal="center"/>
      <protection hidden="1"/>
    </xf>
    <xf numFmtId="0" fontId="26" fillId="9" borderId="4" xfId="0" applyFont="1" applyFill="1" applyBorder="1" applyAlignment="1" applyProtection="1">
      <alignment horizontal="center"/>
      <protection hidden="1"/>
    </xf>
    <xf numFmtId="0" fontId="27" fillId="9" borderId="0" xfId="0" applyFont="1" applyFill="1" applyBorder="1" applyProtection="1">
      <protection hidden="1"/>
    </xf>
    <xf numFmtId="43" fontId="28" fillId="9" borderId="2" xfId="0" applyNumberFormat="1" applyFont="1" applyFill="1" applyBorder="1" applyProtection="1">
      <protection hidden="1"/>
    </xf>
    <xf numFmtId="0" fontId="27" fillId="11" borderId="5" xfId="0" applyFont="1" applyFill="1" applyBorder="1" applyProtection="1">
      <protection hidden="1"/>
    </xf>
    <xf numFmtId="0" fontId="29" fillId="11" borderId="3" xfId="0" applyFont="1" applyFill="1" applyBorder="1" applyAlignment="1" applyProtection="1">
      <alignment horizontal="left"/>
      <protection hidden="1"/>
    </xf>
    <xf numFmtId="0" fontId="29" fillId="11" borderId="4" xfId="0" applyFont="1" applyFill="1" applyBorder="1" applyAlignment="1" applyProtection="1">
      <alignment horizontal="left"/>
      <protection hidden="1"/>
    </xf>
    <xf numFmtId="0" fontId="29" fillId="11" borderId="5" xfId="0" applyFont="1" applyFill="1" applyBorder="1" applyAlignment="1" applyProtection="1">
      <alignment horizontal="left"/>
      <protection hidden="1"/>
    </xf>
    <xf numFmtId="0" fontId="30" fillId="12" borderId="7" xfId="0" applyFont="1" applyFill="1" applyBorder="1" applyAlignment="1" applyProtection="1">
      <alignment horizontal="center"/>
      <protection hidden="1"/>
    </xf>
    <xf numFmtId="0" fontId="31" fillId="12" borderId="0" xfId="0" applyFont="1" applyFill="1" applyProtection="1">
      <protection hidden="1"/>
    </xf>
    <xf numFmtId="0" fontId="32" fillId="0" borderId="0" xfId="0" applyFont="1"/>
    <xf numFmtId="0" fontId="33" fillId="13" borderId="0" xfId="0" applyFont="1" applyFill="1" applyAlignment="1" applyProtection="1">
      <alignment horizontal="center" vertical="top"/>
      <protection hidden="1"/>
    </xf>
    <xf numFmtId="0" fontId="33" fillId="13" borderId="0" xfId="0" applyFont="1" applyFill="1" applyAlignment="1" applyProtection="1">
      <alignment horizontal="center"/>
      <protection hidden="1"/>
    </xf>
    <xf numFmtId="0" fontId="34" fillId="13" borderId="0" xfId="0" applyFont="1" applyFill="1" applyAlignment="1" applyProtection="1">
      <alignment horizontal="center"/>
      <protection hidden="1"/>
    </xf>
    <xf numFmtId="0" fontId="35" fillId="14" borderId="0" xfId="0" applyFont="1" applyFill="1" applyAlignment="1" applyProtection="1">
      <alignment horizontal="center"/>
      <protection hidden="1"/>
    </xf>
    <xf numFmtId="0" fontId="35" fillId="0" borderId="0" xfId="0" applyFont="1" applyFill="1" applyAlignment="1" applyProtection="1">
      <alignment horizontal="center"/>
      <protection hidden="1"/>
    </xf>
    <xf numFmtId="0" fontId="36" fillId="0" borderId="0" xfId="0" applyFont="1" applyProtection="1">
      <protection hidden="1"/>
    </xf>
    <xf numFmtId="0" fontId="37" fillId="0" borderId="0" xfId="0" applyFont="1" applyProtection="1">
      <protection hidden="1"/>
    </xf>
    <xf numFmtId="0" fontId="38" fillId="0" borderId="0" xfId="0" applyFont="1" applyProtection="1">
      <protection hidden="1"/>
    </xf>
    <xf numFmtId="0" fontId="38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left"/>
    </xf>
    <xf numFmtId="43" fontId="0" fillId="0" borderId="0" xfId="0" applyNumberFormat="1" applyProtection="1">
      <protection hidden="1"/>
    </xf>
    <xf numFmtId="43" fontId="0" fillId="0" borderId="0" xfId="0" applyNumberFormat="1"/>
    <xf numFmtId="2" fontId="0" fillId="0" borderId="0" xfId="0" applyNumberFormat="1" applyProtection="1">
      <protection hidden="1"/>
    </xf>
    <xf numFmtId="0" fontId="39" fillId="15" borderId="0" xfId="0" applyFont="1" applyFill="1" applyAlignment="1" applyProtection="1">
      <alignment horizont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10</xdr:row>
      <xdr:rowOff>57150</xdr:rowOff>
    </xdr:from>
    <xdr:to>
      <xdr:col>6</xdr:col>
      <xdr:colOff>714375</xdr:colOff>
      <xdr:row>10</xdr:row>
      <xdr:rowOff>190500</xdr:rowOff>
    </xdr:to>
    <xdr:pic>
      <xdr:nvPicPr>
        <xdr:cNvPr id="2" name="Picture 1" descr="rp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6825" y="1743075"/>
          <a:ext cx="95250" cy="1333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innerShdw blurRad="63500" dist="50800" dir="16200000">
            <a:prstClr val="black">
              <a:alpha val="50000"/>
            </a:prstClr>
          </a:innerShdw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showGridLines="0" tabSelected="1" workbookViewId="0">
      <pane ySplit="34" topLeftCell="A38" activePane="bottomLeft" state="frozen"/>
      <selection pane="bottomLeft" activeCell="I15" sqref="I15"/>
    </sheetView>
  </sheetViews>
  <sheetFormatPr defaultRowHeight="15"/>
  <cols>
    <col min="1" max="1" width="13.28515625" customWidth="1"/>
    <col min="2" max="2" width="12.85546875" customWidth="1"/>
    <col min="3" max="3" width="10.28515625" customWidth="1"/>
    <col min="4" max="4" width="9.42578125" customWidth="1"/>
    <col min="5" max="5" width="9.85546875" customWidth="1"/>
    <col min="6" max="6" width="11.140625" customWidth="1"/>
    <col min="7" max="7" width="20" customWidth="1"/>
    <col min="8" max="8" width="11.85546875" customWidth="1"/>
    <col min="9" max="9" width="11.5703125" bestFit="1" customWidth="1"/>
    <col min="10" max="10" width="12.42578125" customWidth="1"/>
  </cols>
  <sheetData>
    <row r="1" spans="1:11" ht="17.25" customHeight="1">
      <c r="A1" s="1" t="s">
        <v>0</v>
      </c>
      <c r="B1" s="1"/>
      <c r="C1" s="1"/>
      <c r="D1" s="1"/>
      <c r="E1" s="1"/>
      <c r="F1" s="1"/>
      <c r="G1" s="1"/>
    </row>
    <row r="2" spans="1:11" ht="15.75" customHeight="1">
      <c r="A2" s="2" t="s">
        <v>1</v>
      </c>
      <c r="B2" s="2"/>
      <c r="C2" s="2"/>
      <c r="D2" s="2"/>
      <c r="E2" s="2"/>
      <c r="F2" s="2"/>
      <c r="G2" s="2"/>
      <c r="H2" s="3"/>
    </row>
    <row r="3" spans="1:11" ht="13.5" customHeight="1">
      <c r="A3" s="2"/>
      <c r="B3" s="2"/>
      <c r="C3" s="2"/>
      <c r="D3" s="2"/>
      <c r="E3" s="2"/>
      <c r="F3" s="2"/>
      <c r="G3" s="2"/>
      <c r="H3" s="3"/>
    </row>
    <row r="4" spans="1:11" ht="13.5" customHeight="1">
      <c r="A4" s="4"/>
      <c r="B4" s="4"/>
      <c r="C4" s="5" t="s">
        <v>2</v>
      </c>
      <c r="D4" s="6"/>
      <c r="E4" s="7"/>
      <c r="F4" s="6"/>
      <c r="G4" s="8">
        <v>31954</v>
      </c>
      <c r="H4" s="9"/>
    </row>
    <row r="5" spans="1:11" ht="18.75" hidden="1" customHeight="1">
      <c r="A5" s="4"/>
      <c r="B5" s="4"/>
      <c r="C5" s="4"/>
      <c r="D5" s="4"/>
      <c r="E5" s="10" t="s">
        <v>3</v>
      </c>
      <c r="F5" s="10"/>
      <c r="G5" s="11">
        <v>40999</v>
      </c>
      <c r="H5" s="9"/>
    </row>
    <row r="6" spans="1:11" ht="15" customHeight="1">
      <c r="A6" s="4"/>
      <c r="B6" s="4"/>
      <c r="C6" s="12" t="s">
        <v>4</v>
      </c>
      <c r="D6" s="12" t="s">
        <v>5</v>
      </c>
      <c r="E6" s="12" t="s">
        <v>6</v>
      </c>
      <c r="F6" s="10"/>
      <c r="G6" s="13"/>
      <c r="H6" s="9"/>
    </row>
    <row r="7" spans="1:11" ht="15.75">
      <c r="A7" s="14" t="s">
        <v>7</v>
      </c>
      <c r="B7" s="15"/>
      <c r="C7" s="16">
        <f>DATEDIF(G4,G5,"Y")</f>
        <v>24</v>
      </c>
      <c r="D7" s="16">
        <f>DATEDIF(G4,G5,"YM")</f>
        <v>9</v>
      </c>
      <c r="E7" s="16">
        <f>DATEDIF(G4,G5,"MD")</f>
        <v>5</v>
      </c>
      <c r="F7" s="17"/>
      <c r="G7" s="18"/>
      <c r="H7" s="9"/>
    </row>
    <row r="8" spans="1:11">
      <c r="A8" s="19" t="s">
        <v>8</v>
      </c>
      <c r="B8" s="19"/>
      <c r="C8" s="20" t="str">
        <f>IF(C7&gt;=80,E27,IF(C7&gt;=60,D27,"NOT SENIOR CITIZEN"))</f>
        <v>NOT SENIOR CITIZEN</v>
      </c>
      <c r="D8" s="21"/>
      <c r="E8" s="22"/>
      <c r="F8" s="4"/>
      <c r="G8" s="6"/>
      <c r="H8" s="9"/>
      <c r="K8" t="s">
        <v>9</v>
      </c>
    </row>
    <row r="9" spans="1:11" ht="15.75">
      <c r="A9" s="23" t="s">
        <v>10</v>
      </c>
      <c r="B9" s="24" t="s">
        <v>11</v>
      </c>
      <c r="C9" s="25"/>
      <c r="D9" s="25"/>
      <c r="E9" s="25"/>
      <c r="F9" s="26"/>
      <c r="G9" s="27" t="s">
        <v>12</v>
      </c>
      <c r="H9" s="9"/>
    </row>
    <row r="10" spans="1:11" ht="11.25" customHeight="1">
      <c r="A10" s="28"/>
      <c r="B10" s="29"/>
      <c r="C10" s="30"/>
      <c r="D10" s="30"/>
      <c r="E10" s="30"/>
      <c r="F10" s="31"/>
      <c r="G10" s="32"/>
      <c r="H10" s="9"/>
    </row>
    <row r="11" spans="1:11" ht="18.75" customHeight="1">
      <c r="A11" s="33" t="s">
        <v>13</v>
      </c>
      <c r="B11" s="34"/>
      <c r="C11" s="35" t="str">
        <f>G9</f>
        <v>Senior Citizen</v>
      </c>
      <c r="D11" s="35"/>
      <c r="E11" s="36">
        <f>IF(C11=A29,C29,IF(C11=A30,C30,IF(C11=A31,C31,IF(C11=A32,C32,IF(C11=A33,C33,0)))))</f>
        <v>250000</v>
      </c>
      <c r="F11" s="36"/>
      <c r="G11" s="37"/>
      <c r="H11" s="9"/>
    </row>
    <row r="12" spans="1:11" ht="15.75">
      <c r="A12" s="38" t="s">
        <v>14</v>
      </c>
      <c r="B12" s="39"/>
      <c r="C12" s="39"/>
      <c r="D12" s="39"/>
      <c r="E12" s="39"/>
      <c r="F12" s="40"/>
      <c r="G12" s="41">
        <v>500000</v>
      </c>
      <c r="H12" s="9"/>
      <c r="J12" t="s">
        <v>9</v>
      </c>
      <c r="K12" t="s">
        <v>9</v>
      </c>
    </row>
    <row r="13" spans="1:11" ht="15.75">
      <c r="A13" s="38" t="s">
        <v>15</v>
      </c>
      <c r="B13" s="39"/>
      <c r="C13" s="39"/>
      <c r="D13" s="39"/>
      <c r="E13" s="39"/>
      <c r="F13" s="42"/>
      <c r="G13" s="41">
        <v>0</v>
      </c>
      <c r="H13" s="9"/>
    </row>
    <row r="14" spans="1:11" ht="15.75">
      <c r="A14" s="43"/>
      <c r="B14" s="44"/>
      <c r="C14" s="44"/>
      <c r="D14" s="44"/>
      <c r="E14" s="44"/>
      <c r="F14" s="45"/>
      <c r="G14" s="46"/>
      <c r="H14" s="9"/>
    </row>
    <row r="15" spans="1:11" ht="15.75">
      <c r="A15" s="47" t="s">
        <v>16</v>
      </c>
      <c r="B15" s="48"/>
      <c r="C15" s="48"/>
      <c r="D15" s="48"/>
      <c r="E15" s="48"/>
      <c r="F15" s="49"/>
      <c r="G15" s="50">
        <f>G12-G13</f>
        <v>500000</v>
      </c>
      <c r="H15" s="9"/>
    </row>
    <row r="16" spans="1:11" ht="15.75">
      <c r="A16" s="47" t="s">
        <v>17</v>
      </c>
      <c r="B16" s="48"/>
      <c r="C16" s="48"/>
      <c r="D16" s="48"/>
      <c r="E16" s="48"/>
      <c r="F16" s="49"/>
      <c r="G16" s="50">
        <f>ROUND(G15,-1)</f>
        <v>500000</v>
      </c>
      <c r="H16" s="9"/>
      <c r="J16" t="s">
        <v>9</v>
      </c>
    </row>
    <row r="17" spans="1:10" ht="15.75">
      <c r="A17" s="51"/>
      <c r="B17" s="52"/>
      <c r="C17" s="52"/>
      <c r="D17" s="52"/>
      <c r="E17" s="52"/>
      <c r="F17" s="53"/>
      <c r="G17" s="54"/>
      <c r="H17" s="9"/>
      <c r="I17" t="s">
        <v>9</v>
      </c>
    </row>
    <row r="18" spans="1:10" ht="15.75">
      <c r="A18" s="47" t="s">
        <v>18</v>
      </c>
      <c r="B18" s="48"/>
      <c r="C18" s="48"/>
      <c r="D18" s="48"/>
      <c r="E18" s="48"/>
      <c r="F18" s="55"/>
      <c r="G18" s="50">
        <f>IF(G9=B27,B28,IF(G9=C27,C28,IF(G9=D27,D28,IF(G9=E27,E28,IF(G9=F27,F28,IF(G9=G27,G28,IF(G9=H27,H28,IF(G9=I27,I28,0))))))))</f>
        <v>25000</v>
      </c>
      <c r="H18" s="9"/>
    </row>
    <row r="19" spans="1:10" ht="15.75">
      <c r="A19" s="56" t="s">
        <v>19</v>
      </c>
      <c r="B19" s="57"/>
      <c r="C19" s="57"/>
      <c r="D19" s="57"/>
      <c r="E19" s="57"/>
      <c r="F19" s="58"/>
      <c r="G19" s="50">
        <f>ROUND(G18*3%,0)</f>
        <v>750</v>
      </c>
      <c r="H19" s="9"/>
    </row>
    <row r="20" spans="1:10" ht="15.75">
      <c r="A20" s="47" t="s">
        <v>20</v>
      </c>
      <c r="B20" s="48"/>
      <c r="C20" s="48"/>
      <c r="D20" s="48"/>
      <c r="E20" s="48"/>
      <c r="F20" s="55"/>
      <c r="G20" s="50">
        <f>G18+G19</f>
        <v>25750</v>
      </c>
      <c r="H20" s="9"/>
    </row>
    <row r="21" spans="1:10" ht="16.5">
      <c r="A21" s="59" t="s">
        <v>21</v>
      </c>
      <c r="B21" s="59"/>
      <c r="C21" s="59"/>
      <c r="D21" s="59"/>
      <c r="E21" s="59"/>
      <c r="F21" s="59"/>
      <c r="G21" s="60" t="s">
        <v>22</v>
      </c>
      <c r="H21" s="9"/>
      <c r="I21" s="61"/>
    </row>
    <row r="22" spans="1:10">
      <c r="A22" s="62" t="s">
        <v>23</v>
      </c>
      <c r="B22" s="62"/>
      <c r="C22" s="62"/>
      <c r="D22" s="62"/>
      <c r="E22" s="62"/>
      <c r="F22" s="62"/>
      <c r="G22" s="62"/>
      <c r="H22" s="9"/>
    </row>
    <row r="23" spans="1:10">
      <c r="A23" s="63" t="s">
        <v>24</v>
      </c>
      <c r="B23" s="63"/>
      <c r="C23" s="63"/>
      <c r="D23" s="63"/>
      <c r="E23" s="63"/>
      <c r="F23" s="63"/>
      <c r="G23" s="63"/>
      <c r="H23" s="9"/>
    </row>
    <row r="24" spans="1:10" hidden="1">
      <c r="A24" s="64"/>
      <c r="B24" s="64"/>
      <c r="C24" s="64"/>
      <c r="D24" s="64"/>
      <c r="E24" s="64"/>
      <c r="F24" s="64"/>
      <c r="G24" s="64"/>
      <c r="H24" s="9"/>
    </row>
    <row r="25" spans="1:10" ht="21" customHeight="1">
      <c r="A25" s="65" t="s">
        <v>25</v>
      </c>
      <c r="B25" s="65"/>
      <c r="C25" s="65"/>
      <c r="D25" s="65"/>
      <c r="E25" s="65"/>
      <c r="F25" s="65"/>
      <c r="G25" s="65"/>
      <c r="H25" s="9"/>
    </row>
    <row r="26" spans="1:10" ht="15.75" hidden="1" customHeight="1">
      <c r="A26" s="66"/>
      <c r="B26" s="66"/>
      <c r="C26" s="66"/>
      <c r="D26" s="66"/>
      <c r="E26" s="66"/>
      <c r="F26" s="66"/>
      <c r="G26" s="66"/>
      <c r="H26" s="9"/>
    </row>
    <row r="27" spans="1:10" ht="14.25" hidden="1" customHeight="1">
      <c r="A27" s="9"/>
      <c r="B27" s="67" t="s">
        <v>26</v>
      </c>
      <c r="C27" s="67" t="s">
        <v>27</v>
      </c>
      <c r="D27" s="68" t="s">
        <v>12</v>
      </c>
      <c r="E27" s="69" t="s">
        <v>28</v>
      </c>
      <c r="F27" s="70" t="s">
        <v>29</v>
      </c>
      <c r="G27" s="9" t="s">
        <v>30</v>
      </c>
      <c r="H27" s="71" t="s">
        <v>31</v>
      </c>
      <c r="I27" t="s">
        <v>32</v>
      </c>
    </row>
    <row r="28" spans="1:10" ht="14.25" hidden="1" customHeight="1">
      <c r="A28" s="9" t="s">
        <v>18</v>
      </c>
      <c r="B28" s="9">
        <f>IF(G16&gt;800000,((G16-800000)*30%+92000),IF(G16&gt;500000,((G16-500000)*20%+32000),IF(G16&gt;180000,(G16-180000)*10%,0)))</f>
        <v>32000</v>
      </c>
      <c r="C28" s="9">
        <f>IF(G16&gt;800000,((G16-800000)*30%+91000),IF(G16&gt;500000,((G16-500000)*20%+31000),IF(G16&gt;190000,(G16-190000)*10%,0)))</f>
        <v>31000</v>
      </c>
      <c r="D28" s="9">
        <f>IF(G16&gt;800000,((G16-800000)*30%+85000),IF(G16&gt;500000,((G16-500000)*20%+25000),IF(G16&gt;250000,(G16-250000)*10%,0)))</f>
        <v>25000</v>
      </c>
      <c r="E28" s="9">
        <f>IF(G16&gt;800000,((G16-800000)*30%+60000),IF(G16&gt;500000,(G16-500000)*20%,0))</f>
        <v>0</v>
      </c>
      <c r="F28" s="9">
        <f>IF(G16&gt;800000,((G16-800000)*30%+92000),IF(G16&gt;500000,((G16-500000)*20%+32000),IF(G16&gt;180000,(G16-180000)*10%,0)))</f>
        <v>32000</v>
      </c>
      <c r="G28" s="72">
        <f>G16*30%</f>
        <v>150000</v>
      </c>
      <c r="H28" s="73">
        <f>G16*30%</f>
        <v>150000</v>
      </c>
      <c r="I28">
        <f>IF(G16&gt;20000,(3000+(G16-20000)*30%),IF(G16&gt;10000,(1000+(G16-10000)*20%),G16*10%))</f>
        <v>147000</v>
      </c>
      <c r="J28" s="73"/>
    </row>
    <row r="29" spans="1:10" ht="11.25" hidden="1" customHeight="1">
      <c r="A29" s="9" t="s">
        <v>26</v>
      </c>
      <c r="B29" s="9"/>
      <c r="C29" s="74">
        <v>180000</v>
      </c>
      <c r="D29" s="9"/>
      <c r="E29" s="9"/>
      <c r="F29" s="9"/>
      <c r="G29" s="9"/>
      <c r="H29" s="9"/>
    </row>
    <row r="30" spans="1:10" ht="12.75" hidden="1" customHeight="1">
      <c r="A30" s="9" t="s">
        <v>27</v>
      </c>
      <c r="B30" s="9"/>
      <c r="C30" s="74">
        <v>190000</v>
      </c>
      <c r="D30" s="9"/>
      <c r="E30" s="9"/>
      <c r="F30" s="9"/>
      <c r="G30" s="9"/>
      <c r="H30" s="9"/>
    </row>
    <row r="31" spans="1:10" ht="13.5" hidden="1" customHeight="1">
      <c r="A31" s="9" t="s">
        <v>12</v>
      </c>
      <c r="B31" s="9"/>
      <c r="C31" s="74">
        <v>250000</v>
      </c>
      <c r="D31" s="9"/>
      <c r="E31" s="9"/>
      <c r="F31" s="9"/>
      <c r="G31" s="9"/>
      <c r="H31" s="9"/>
    </row>
    <row r="32" spans="1:10" ht="13.5" hidden="1" customHeight="1">
      <c r="A32" s="9" t="s">
        <v>28</v>
      </c>
      <c r="B32" s="9"/>
      <c r="C32" s="74">
        <v>500000</v>
      </c>
      <c r="D32" s="9"/>
      <c r="E32" s="9"/>
      <c r="F32" s="9"/>
      <c r="G32" s="9"/>
      <c r="H32" s="9"/>
    </row>
    <row r="33" spans="1:8" ht="11.25" hidden="1" customHeight="1">
      <c r="A33" s="9" t="s">
        <v>29</v>
      </c>
      <c r="B33" s="9"/>
      <c r="C33" s="74">
        <v>180000</v>
      </c>
      <c r="D33" s="9"/>
      <c r="E33" s="9"/>
      <c r="F33" s="9"/>
      <c r="G33" s="9"/>
      <c r="H33" s="9"/>
    </row>
    <row r="34" spans="1:8">
      <c r="A34" s="75" t="s">
        <v>33</v>
      </c>
      <c r="B34" s="75"/>
      <c r="C34" s="75"/>
      <c r="D34" s="75"/>
      <c r="E34" s="75"/>
      <c r="F34" s="75"/>
      <c r="G34" s="75"/>
      <c r="H34" s="9"/>
    </row>
  </sheetData>
  <protectedRanges>
    <protectedRange sqref="G13" name="Range4"/>
    <protectedRange sqref="G9" name="Range2"/>
    <protectedRange sqref="G4" name="Range1"/>
    <protectedRange sqref="G12" name="Range3"/>
  </protectedRanges>
  <mergeCells count="23">
    <mergeCell ref="A24:G24"/>
    <mergeCell ref="A25:G25"/>
    <mergeCell ref="A34:G34"/>
    <mergeCell ref="A18:E18"/>
    <mergeCell ref="A19:F19"/>
    <mergeCell ref="A20:E20"/>
    <mergeCell ref="A21:F21"/>
    <mergeCell ref="A22:G22"/>
    <mergeCell ref="A23:G23"/>
    <mergeCell ref="A12:E12"/>
    <mergeCell ref="A13:E13"/>
    <mergeCell ref="A14:E14"/>
    <mergeCell ref="A15:E15"/>
    <mergeCell ref="A16:E16"/>
    <mergeCell ref="A17:E17"/>
    <mergeCell ref="A1:G1"/>
    <mergeCell ref="A2:G3"/>
    <mergeCell ref="A8:B8"/>
    <mergeCell ref="C8:E8"/>
    <mergeCell ref="B9:F10"/>
    <mergeCell ref="A11:B11"/>
    <mergeCell ref="C11:D11"/>
    <mergeCell ref="E11:F11"/>
  </mergeCells>
  <dataValidations count="1">
    <dataValidation type="list" allowBlank="1" showInputMessage="1" showErrorMessage="1" sqref="G9">
      <formula1>$B$27:$I$27</formula1>
    </dataValidation>
  </dataValidations>
  <printOptions horizontalCentered="1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V.P.AGRAWAL</dc:creator>
  <cp:lastModifiedBy>V.P.AGRAWAL</cp:lastModifiedBy>
  <dcterms:created xsi:type="dcterms:W3CDTF">2012-02-22T15:12:59Z</dcterms:created>
  <dcterms:modified xsi:type="dcterms:W3CDTF">2012-02-22T15:13:40Z</dcterms:modified>
</cp:coreProperties>
</file>