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8727" lockStructure="1"/>
  <bookViews>
    <workbookView xWindow="240" yWindow="15" windowWidth="20100" windowHeight="7815"/>
  </bookViews>
  <sheets>
    <sheet name="Tax payable" sheetId="1" r:id="rId1"/>
    <sheet name="General (3)" sheetId="2" state="hidden" r:id="rId2"/>
  </sheets>
  <definedNames>
    <definedName name="_xlnm.Print_Area" localSheetId="1">'General (3)'!#REF!</definedName>
    <definedName name="_xlnm.Print_Area" localSheetId="0">'Tax payable'!#REF!</definedName>
  </definedNames>
  <calcPr calcId="144525"/>
</workbook>
</file>

<file path=xl/calcChain.xml><?xml version="1.0" encoding="utf-8"?>
<calcChain xmlns="http://schemas.openxmlformats.org/spreadsheetml/2006/main">
  <c r="A6" i="2" l="1"/>
  <c r="C6" i="2" s="1"/>
  <c r="A5" i="2"/>
  <c r="C5" i="2" s="1"/>
  <c r="F4" i="2"/>
  <c r="A4" i="2"/>
  <c r="C4" i="2" s="1"/>
  <c r="F3" i="2"/>
  <c r="C3" i="2"/>
  <c r="C7" i="2" s="1"/>
  <c r="A3" i="2"/>
  <c r="F2" i="2"/>
  <c r="F1" i="2"/>
  <c r="F4" i="1"/>
  <c r="F3" i="1"/>
  <c r="F2" i="1"/>
  <c r="F1" i="1"/>
  <c r="B28" i="1" l="1"/>
  <c r="B24" i="1"/>
  <c r="B23" i="1"/>
  <c r="B22" i="1"/>
  <c r="B18" i="1"/>
  <c r="B17" i="1"/>
  <c r="B16" i="1"/>
  <c r="B12" i="1"/>
  <c r="B11" i="1"/>
  <c r="B10" i="1"/>
  <c r="A3" i="1"/>
  <c r="C3" i="1" s="1"/>
  <c r="B25" i="1" l="1"/>
  <c r="B19" i="1"/>
  <c r="B29" i="1"/>
  <c r="B30" i="1" s="1"/>
  <c r="A5" i="1" s="1"/>
  <c r="C5" i="1" s="1"/>
  <c r="B13" i="1"/>
  <c r="A4" i="1" l="1"/>
  <c r="C4" i="1" s="1"/>
  <c r="A6" i="1"/>
  <c r="C6" i="1" s="1"/>
  <c r="C7" i="1" s="1"/>
</calcChain>
</file>

<file path=xl/comments1.xml><?xml version="1.0" encoding="utf-8"?>
<comments xmlns="http://schemas.openxmlformats.org/spreadsheetml/2006/main">
  <authors>
    <author>Thiyagu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Thiyagarajan Devarajan: 
Hand in Hand India-KPM</t>
        </r>
        <r>
          <rPr>
            <sz val="8"/>
            <color indexed="81"/>
            <rFont val="Tahoma"/>
            <family val="2"/>
          </rPr>
          <t xml:space="preserve">
Select here your category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Thiyagarajan Devarajan: 
Hand in Hand India-KPM</t>
        </r>
        <r>
          <rPr>
            <sz val="8"/>
            <color indexed="81"/>
            <rFont val="Tahoma"/>
            <family val="2"/>
          </rPr>
          <t xml:space="preserve">
Enter your taxable Income here
</t>
        </r>
      </text>
    </comment>
  </commentList>
</comments>
</file>

<file path=xl/sharedStrings.xml><?xml version="1.0" encoding="utf-8"?>
<sst xmlns="http://schemas.openxmlformats.org/spreadsheetml/2006/main" count="65" uniqueCount="31">
  <si>
    <t>Category</t>
  </si>
  <si>
    <t>General</t>
  </si>
  <si>
    <t>Taxable amount</t>
  </si>
  <si>
    <t>Women</t>
  </si>
  <si>
    <t>Senior_Citizen_60yrs</t>
  </si>
  <si>
    <t>Senior_Citizen_80yrs</t>
  </si>
  <si>
    <t>&lt; 180000</t>
  </si>
  <si>
    <t>180001-500000</t>
  </si>
  <si>
    <t>500001-800000</t>
  </si>
  <si>
    <t>800001-&lt;</t>
  </si>
  <si>
    <t>&lt; 190000</t>
  </si>
  <si>
    <t>190001-500000</t>
  </si>
  <si>
    <t>&lt; 250000</t>
  </si>
  <si>
    <t>250001-500000</t>
  </si>
  <si>
    <t>&lt;500000</t>
  </si>
  <si>
    <t>500000-800000</t>
  </si>
  <si>
    <t>800000&lt;</t>
  </si>
  <si>
    <t>Total…</t>
  </si>
  <si>
    <t>IF(B2&gt;180000,180000,0)</t>
  </si>
  <si>
    <t>IF(B2&lt;180000,0,IF(B2&gt;500000,320000,(B2-180000)))</t>
  </si>
  <si>
    <t>IF(B2&lt;500000,0,IF(B2&gt;800000,300000,(B2-500000)))</t>
  </si>
  <si>
    <t>IF(B2&gt;800000,(B2-B12-B11-B10),0)</t>
  </si>
  <si>
    <t>IF(B2&gt;190000,190000,0)</t>
  </si>
  <si>
    <t>IF(B2&lt;190000,0,IF(B2&gt;500000,310000,(B2-190000)))</t>
  </si>
  <si>
    <t>IF(B2&gt;800000,(B2-B18-B17-B16),0)</t>
  </si>
  <si>
    <t>IF(B2&gt;250000,250000,0)</t>
  </si>
  <si>
    <t>IF(B2&lt;250000,0,IF(B2&gt;500000,250000,(B2-250000)))</t>
  </si>
  <si>
    <t>IF(B2&gt;800000,(B2-B24-B23-B22),0)</t>
  </si>
  <si>
    <t>IF(B2&gt;500000,500000,0)</t>
  </si>
  <si>
    <t>IF(B2&gt;800000,(800000-B28),0)</t>
  </si>
  <si>
    <t>IF(B2&gt;800000,(B2-B29-B28),0)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</si>
</sst>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b/>
      <sz val="11"/>
      <color rgb="FF0000FF"/>
      <name val="Bookman Old Style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ont="1" applyFill="1" applyBorder="1" applyAlignment="1" applyProtection="1">
      <alignment horizontal="right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0" borderId="1" xfId="0" applyFont="1" applyFill="1" applyBorder="1" applyAlignment="1" applyProtection="1">
      <alignment horizontal="right"/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right"/>
      <protection hidden="1"/>
    </xf>
    <xf numFmtId="0" fontId="0" fillId="0" borderId="1" xfId="0" applyFill="1" applyBorder="1" applyProtection="1">
      <protection hidden="1"/>
    </xf>
    <xf numFmtId="0" fontId="0" fillId="0" borderId="1" xfId="0" applyBorder="1" applyProtection="1">
      <protection hidden="1"/>
    </xf>
    <xf numFmtId="9" fontId="0" fillId="0" borderId="1" xfId="1" applyFont="1" applyBorder="1" applyProtection="1">
      <protection hidden="1"/>
    </xf>
    <xf numFmtId="0" fontId="0" fillId="0" borderId="2" xfId="0" applyBorder="1" applyProtection="1">
      <protection hidden="1"/>
    </xf>
    <xf numFmtId="0" fontId="2" fillId="0" borderId="2" xfId="0" applyFont="1" applyBorder="1" applyAlignment="1" applyProtection="1">
      <alignment horizontal="right"/>
      <protection hidden="1"/>
    </xf>
    <xf numFmtId="0" fontId="2" fillId="0" borderId="2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2" fillId="0" borderId="0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1" fillId="0" borderId="0" xfId="0" applyFont="1" applyProtection="1">
      <protection hidden="1"/>
    </xf>
    <xf numFmtId="1" fontId="0" fillId="0" borderId="1" xfId="0" applyNumberFormat="1" applyBorder="1" applyProtection="1"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9" fontId="0" fillId="0" borderId="0" xfId="1" applyFont="1" applyBorder="1" applyProtection="1">
      <protection hidden="1"/>
    </xf>
    <xf numFmtId="0" fontId="1" fillId="0" borderId="0" xfId="0" applyFont="1" applyFill="1" applyBorder="1" applyAlignment="1" applyProtection="1">
      <alignment horizontal="right"/>
      <protection hidden="1"/>
    </xf>
    <xf numFmtId="9" fontId="6" fillId="0" borderId="0" xfId="1" applyFont="1" applyFill="1" applyBorder="1" applyProtection="1">
      <protection hidden="1"/>
    </xf>
    <xf numFmtId="0" fontId="0" fillId="0" borderId="1" xfId="0" applyFont="1" applyFill="1" applyBorder="1" applyAlignment="1" applyProtection="1">
      <alignment horizontal="right"/>
      <protection hidden="1"/>
    </xf>
    <xf numFmtId="9" fontId="1" fillId="0" borderId="1" xfId="1" applyFont="1" applyFill="1" applyBorder="1" applyProtection="1">
      <protection hidden="1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2" fillId="0" borderId="2" xfId="0" applyNumberFormat="1" applyFont="1" applyBorder="1" applyProtection="1">
      <protection locked="0"/>
    </xf>
    <xf numFmtId="2" fontId="0" fillId="0" borderId="1" xfId="0" applyNumberFormat="1" applyBorder="1" applyProtection="1"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1"/>
  <sheetViews>
    <sheetView showGridLines="0" tabSelected="1" workbookViewId="0">
      <selection activeCell="B2" sqref="B2"/>
    </sheetView>
  </sheetViews>
  <sheetFormatPr defaultColWidth="0" defaultRowHeight="15" zeroHeight="1" x14ac:dyDescent="0.25"/>
  <cols>
    <col min="1" max="1" width="20.33203125" style="3" customWidth="1"/>
    <col min="2" max="2" width="21" style="3" customWidth="1"/>
    <col min="3" max="3" width="14.33203125" style="3" bestFit="1" customWidth="1"/>
    <col min="4" max="4" width="31.88671875" style="3" customWidth="1"/>
    <col min="5" max="5" width="15.88671875" style="3" hidden="1" customWidth="1"/>
    <col min="6" max="6" width="19.5546875" style="3" hidden="1" customWidth="1"/>
    <col min="7" max="7" width="12.33203125" style="3" hidden="1" customWidth="1"/>
    <col min="8" max="16384" width="8.88671875" style="3" hidden="1"/>
  </cols>
  <sheetData>
    <row r="1" spans="1:7" x14ac:dyDescent="0.25">
      <c r="A1" s="24" t="s">
        <v>0</v>
      </c>
      <c r="B1" s="26" t="s">
        <v>4</v>
      </c>
      <c r="E1" s="20"/>
      <c r="F1" s="23" t="str">
        <f>A9</f>
        <v>General</v>
      </c>
      <c r="G1" s="13"/>
    </row>
    <row r="2" spans="1:7" x14ac:dyDescent="0.25">
      <c r="A2" s="6" t="s">
        <v>2</v>
      </c>
      <c r="B2" s="27">
        <v>524586</v>
      </c>
      <c r="E2" s="22"/>
      <c r="F2" s="23" t="str">
        <f>A15</f>
        <v>Women</v>
      </c>
      <c r="G2" s="13"/>
    </row>
    <row r="3" spans="1:7" x14ac:dyDescent="0.25">
      <c r="A3" s="8">
        <f>IF(B1="General",B10,IF(B1="women",B16,IF(B1="Senior_Citizen_60yrs",B22,B28)))</f>
        <v>250000</v>
      </c>
      <c r="B3" s="25">
        <v>0</v>
      </c>
      <c r="C3" s="31">
        <f>A3*B3</f>
        <v>0</v>
      </c>
      <c r="E3" s="13"/>
      <c r="F3" s="23" t="str">
        <f>A21</f>
        <v>Senior_Citizen_60yrs</v>
      </c>
      <c r="G3" s="13"/>
    </row>
    <row r="4" spans="1:7" x14ac:dyDescent="0.25">
      <c r="A4" s="8">
        <f>IF(B1="General",B11,IF(B1="women",B17,IF(B1="Senior_Citizen_60yrs",B23,B29)))</f>
        <v>250000</v>
      </c>
      <c r="B4" s="25">
        <v>0.1</v>
      </c>
      <c r="C4" s="31">
        <f t="shared" ref="C4:C6" si="0">A4*B4</f>
        <v>25000</v>
      </c>
      <c r="E4" s="13"/>
      <c r="F4" s="23" t="str">
        <f>A27</f>
        <v>Senior_Citizen_80yrs</v>
      </c>
      <c r="G4" s="13"/>
    </row>
    <row r="5" spans="1:7" x14ac:dyDescent="0.25">
      <c r="A5" s="8">
        <f>IF(B1="General",B12,IF(B1="women",B18,IF(B1="Senior_Citizen_60yrs",B24,B30)))</f>
        <v>24586</v>
      </c>
      <c r="B5" s="25">
        <v>0.2</v>
      </c>
      <c r="C5" s="31">
        <f t="shared" si="0"/>
        <v>4917.2000000000007</v>
      </c>
      <c r="E5" s="13"/>
      <c r="F5" s="23"/>
      <c r="G5" s="13"/>
    </row>
    <row r="6" spans="1:7" x14ac:dyDescent="0.25">
      <c r="A6" s="8">
        <f>IF(B1="General",B13,IF(B1="Women",B19,IF(B1="senior_Citizen_60yrs",B25,B31)))</f>
        <v>0</v>
      </c>
      <c r="B6" s="25">
        <v>0.3</v>
      </c>
      <c r="C6" s="31">
        <f t="shared" si="0"/>
        <v>0</v>
      </c>
      <c r="E6" s="13"/>
      <c r="F6" s="21"/>
      <c r="G6" s="13"/>
    </row>
    <row r="7" spans="1:7" ht="15.75" thickBot="1" x14ac:dyDescent="0.3">
      <c r="A7" s="28"/>
      <c r="B7" s="29" t="s">
        <v>17</v>
      </c>
      <c r="C7" s="30">
        <f>SUM(C3:C6)</f>
        <v>29917.200000000001</v>
      </c>
      <c r="E7" s="13"/>
      <c r="F7" s="14"/>
      <c r="G7" s="15"/>
    </row>
    <row r="8" spans="1:7" ht="15.75" thickTop="1" x14ac:dyDescent="0.25">
      <c r="C8" s="13"/>
      <c r="D8" s="14"/>
      <c r="E8" s="15"/>
    </row>
    <row r="9" spans="1:7" hidden="1" x14ac:dyDescent="0.25">
      <c r="A9" s="16" t="s">
        <v>1</v>
      </c>
    </row>
    <row r="10" spans="1:7" hidden="1" x14ac:dyDescent="0.25">
      <c r="A10" s="17" t="s">
        <v>6</v>
      </c>
      <c r="B10" s="17">
        <f>IF(B2&gt;180000,180000,0)</f>
        <v>180000</v>
      </c>
      <c r="C10" s="18"/>
    </row>
    <row r="11" spans="1:7" hidden="1" x14ac:dyDescent="0.25">
      <c r="A11" s="17" t="s">
        <v>7</v>
      </c>
      <c r="B11" s="17">
        <f>IF(B2&lt;180000,0,IF(B2&gt;500000,320000,(B2-180000)))</f>
        <v>320000</v>
      </c>
      <c r="C11" s="18"/>
    </row>
    <row r="12" spans="1:7" hidden="1" x14ac:dyDescent="0.25">
      <c r="A12" s="17" t="s">
        <v>8</v>
      </c>
      <c r="B12" s="17">
        <f>IF(B2&lt;500000,0,IF(B2&gt;800000,300000,(B2-500000)))</f>
        <v>24586</v>
      </c>
      <c r="C12" s="18"/>
    </row>
    <row r="13" spans="1:7" hidden="1" x14ac:dyDescent="0.25">
      <c r="A13" s="17" t="s">
        <v>9</v>
      </c>
      <c r="B13" s="17">
        <f>IF(B2&gt;800000,(B2-B12-B11-B10),0)</f>
        <v>0</v>
      </c>
      <c r="C13" s="18"/>
      <c r="E13"/>
      <c r="F13"/>
      <c r="G13"/>
    </row>
    <row r="14" spans="1:7" hidden="1" x14ac:dyDescent="0.25">
      <c r="E14"/>
      <c r="F14"/>
      <c r="G14"/>
    </row>
    <row r="15" spans="1:7" hidden="1" x14ac:dyDescent="0.25">
      <c r="A15" s="16" t="s">
        <v>3</v>
      </c>
      <c r="E15"/>
      <c r="F15"/>
      <c r="G15"/>
    </row>
    <row r="16" spans="1:7" hidden="1" x14ac:dyDescent="0.25">
      <c r="A16" s="17" t="s">
        <v>10</v>
      </c>
      <c r="B16" s="17">
        <f>IF(B2&gt;190000,190000,0)</f>
        <v>190000</v>
      </c>
      <c r="C16" s="18"/>
      <c r="E16"/>
      <c r="F16"/>
      <c r="G16"/>
    </row>
    <row r="17" spans="1:7" hidden="1" x14ac:dyDescent="0.25">
      <c r="A17" s="17" t="s">
        <v>11</v>
      </c>
      <c r="B17" s="17">
        <f>IF(B2&lt;190000,0,IF(B2&gt;500000,310000,(B2-190000)))</f>
        <v>310000</v>
      </c>
      <c r="C17" s="18"/>
      <c r="E17"/>
      <c r="F17"/>
      <c r="G17"/>
    </row>
    <row r="18" spans="1:7" hidden="1" x14ac:dyDescent="0.25">
      <c r="A18" s="17" t="s">
        <v>8</v>
      </c>
      <c r="B18" s="17">
        <f>IF(B2&lt;500000,0,IF(B2&gt;800000,300000,(B2-500000)))</f>
        <v>24586</v>
      </c>
      <c r="C18" s="18"/>
      <c r="E18"/>
      <c r="F18"/>
      <c r="G18"/>
    </row>
    <row r="19" spans="1:7" hidden="1" x14ac:dyDescent="0.25">
      <c r="A19" s="17" t="s">
        <v>9</v>
      </c>
      <c r="B19" s="17">
        <f>IF(B2&gt;800000,(B2-B18-B17-B16),0)</f>
        <v>0</v>
      </c>
      <c r="C19" s="18"/>
      <c r="E19"/>
      <c r="F19"/>
      <c r="G19"/>
    </row>
    <row r="20" spans="1:7" hidden="1" x14ac:dyDescent="0.25">
      <c r="E20"/>
      <c r="F20"/>
      <c r="G20"/>
    </row>
    <row r="21" spans="1:7" hidden="1" x14ac:dyDescent="0.25">
      <c r="A21" s="16" t="s">
        <v>4</v>
      </c>
      <c r="B21" s="18"/>
      <c r="E21"/>
      <c r="F21"/>
      <c r="G21"/>
    </row>
    <row r="22" spans="1:7" hidden="1" x14ac:dyDescent="0.25">
      <c r="A22" s="17" t="s">
        <v>12</v>
      </c>
      <c r="B22" s="17">
        <f>IF(B2&gt;250000,250000,0)</f>
        <v>250000</v>
      </c>
      <c r="C22" s="18"/>
      <c r="E22"/>
      <c r="F22"/>
      <c r="G22"/>
    </row>
    <row r="23" spans="1:7" hidden="1" x14ac:dyDescent="0.25">
      <c r="A23" s="17" t="s">
        <v>13</v>
      </c>
      <c r="B23" s="17">
        <f>IF(B2&lt;250000,0,IF(B2&gt;500000,250000,(B2-250000)))</f>
        <v>250000</v>
      </c>
      <c r="C23" s="18"/>
    </row>
    <row r="24" spans="1:7" hidden="1" x14ac:dyDescent="0.25">
      <c r="A24" s="17" t="s">
        <v>8</v>
      </c>
      <c r="B24" s="17">
        <f>IF(B2&lt;500000,0,IF(B2&gt;800000,300000,(B2-500000)))</f>
        <v>24586</v>
      </c>
      <c r="C24" s="18"/>
    </row>
    <row r="25" spans="1:7" hidden="1" x14ac:dyDescent="0.25">
      <c r="A25" s="17" t="s">
        <v>9</v>
      </c>
      <c r="B25" s="17">
        <f>IF(B2&gt;800000,(B2-B24-B23-B22),0)</f>
        <v>0</v>
      </c>
      <c r="C25" s="18"/>
    </row>
    <row r="26" spans="1:7" hidden="1" x14ac:dyDescent="0.25"/>
    <row r="27" spans="1:7" hidden="1" x14ac:dyDescent="0.25">
      <c r="A27" s="16" t="s">
        <v>5</v>
      </c>
    </row>
    <row r="28" spans="1:7" hidden="1" x14ac:dyDescent="0.25">
      <c r="A28" s="17" t="s">
        <v>14</v>
      </c>
      <c r="B28" s="8">
        <f>IF(B2&gt;500000,500000,0)</f>
        <v>500000</v>
      </c>
      <c r="C28" s="18"/>
    </row>
    <row r="29" spans="1:7" hidden="1" x14ac:dyDescent="0.25">
      <c r="A29" s="17" t="s">
        <v>15</v>
      </c>
      <c r="B29" s="8">
        <f>IF(B2&gt;800000,(800000-B28),0)</f>
        <v>0</v>
      </c>
      <c r="C29" s="18"/>
    </row>
    <row r="30" spans="1:7" hidden="1" x14ac:dyDescent="0.25">
      <c r="A30" s="17" t="s">
        <v>16</v>
      </c>
      <c r="B30" s="19">
        <f>IF(B2&gt;800000,(B2-B29-B28),0)</f>
        <v>0</v>
      </c>
      <c r="C30" s="18"/>
    </row>
    <row r="31" spans="1:7" hidden="1" x14ac:dyDescent="0.25"/>
  </sheetData>
  <sheetProtection password="8727" sheet="1" objects="1" scenarios="1" selectLockedCells="1"/>
  <protectedRanges>
    <protectedRange sqref="B1:B2" name="Range1"/>
  </protectedRanges>
  <dataValidations count="1">
    <dataValidation type="list" showInputMessage="1" showErrorMessage="1" sqref="B1">
      <formula1>$F$1:$F$4</formula1>
    </dataValidation>
  </dataValidations>
  <printOptions gridLines="1"/>
  <pageMargins left="0.75" right="0.8" top="0.55000000000000004" bottom="0.56999999999999995" header="0.5" footer="0.5"/>
  <pageSetup scale="80" orientation="portrait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opLeftCell="A8" workbookViewId="0">
      <selection activeCell="F14" sqref="F14"/>
    </sheetView>
  </sheetViews>
  <sheetFormatPr defaultRowHeight="15" x14ac:dyDescent="0.25"/>
  <cols>
    <col min="1" max="1" width="20.33203125" style="3" customWidth="1"/>
    <col min="2" max="2" width="19.5546875" style="3" bestFit="1" customWidth="1"/>
    <col min="3" max="3" width="14.33203125" style="3" bestFit="1" customWidth="1"/>
    <col min="4" max="4" width="19.5546875" style="3" bestFit="1" customWidth="1"/>
    <col min="5" max="5" width="15.88671875" style="3" customWidth="1"/>
    <col min="6" max="6" width="19.5546875" style="3" bestFit="1" customWidth="1"/>
    <col min="7" max="7" width="12.33203125" style="3" customWidth="1"/>
    <col min="8" max="16384" width="8.88671875" style="3"/>
  </cols>
  <sheetData>
    <row r="1" spans="1:7" x14ac:dyDescent="0.25">
      <c r="A1" s="1" t="s">
        <v>0</v>
      </c>
      <c r="B1" s="2" t="s">
        <v>1</v>
      </c>
      <c r="E1" s="20"/>
      <c r="F1" s="21" t="str">
        <f>A9</f>
        <v>General</v>
      </c>
      <c r="G1" s="13"/>
    </row>
    <row r="2" spans="1:7" x14ac:dyDescent="0.25">
      <c r="A2" s="6" t="s">
        <v>2</v>
      </c>
      <c r="B2" s="7">
        <v>1584523</v>
      </c>
      <c r="E2" s="22"/>
      <c r="F2" s="21" t="str">
        <f>A15</f>
        <v>Women</v>
      </c>
      <c r="G2" s="13"/>
    </row>
    <row r="3" spans="1:7" x14ac:dyDescent="0.25">
      <c r="A3" s="8" t="str">
        <f>IF(B1="General",B10,IF(B1="women",B16,IF(B1="Senior_Citizen_60yrs",B22,B28)))</f>
        <v>IF(B2&gt;180000,180000,0)</v>
      </c>
      <c r="B3" s="9">
        <v>0</v>
      </c>
      <c r="C3" s="8" t="e">
        <f>A3*B3</f>
        <v>#VALUE!</v>
      </c>
      <c r="E3" s="13"/>
      <c r="F3" s="21" t="str">
        <f>A21</f>
        <v>Senior_Citizen_60yrs</v>
      </c>
      <c r="G3" s="13"/>
    </row>
    <row r="4" spans="1:7" x14ac:dyDescent="0.25">
      <c r="A4" s="8" t="str">
        <f>IF(B1="General",B11,IF(B1="women",B17,IF(B1="Senior_Citizen_60yrs",B23,B29)))</f>
        <v>IF(B2&lt;180000,0,IF(B2&gt;500000,320000,(B2-180000)))</v>
      </c>
      <c r="B4" s="9">
        <v>0.1</v>
      </c>
      <c r="C4" s="8" t="e">
        <f t="shared" ref="C4:C6" si="0">A4*B4</f>
        <v>#VALUE!</v>
      </c>
      <c r="E4" s="13"/>
      <c r="F4" s="21" t="str">
        <f>A27</f>
        <v>Senior_Citizen_80yrs</v>
      </c>
      <c r="G4" s="13"/>
    </row>
    <row r="5" spans="1:7" x14ac:dyDescent="0.25">
      <c r="A5" s="8" t="str">
        <f>IF(B1="General",B12,IF(B1="women",B18,IF(B1="Senior_Citizen_60yrs",B24,B30)))</f>
        <v>IF(B2&lt;500000,0,IF(B2&gt;800000,300000,(B2-500000)))</v>
      </c>
      <c r="B5" s="9">
        <v>0.2</v>
      </c>
      <c r="C5" s="8" t="e">
        <f t="shared" si="0"/>
        <v>#VALUE!</v>
      </c>
      <c r="E5" s="13"/>
      <c r="F5" s="21"/>
      <c r="G5" s="13"/>
    </row>
    <row r="6" spans="1:7" x14ac:dyDescent="0.25">
      <c r="A6" s="8" t="str">
        <f>IF(B1="General",B13,IF(B1="Women",B19,IF(B1="senior_Citizen_60yrs",B25,B31)))</f>
        <v>IF(B2&gt;800000,(B2-B12-B11-B10),0)</v>
      </c>
      <c r="B6" s="9">
        <v>0.3</v>
      </c>
      <c r="C6" s="8" t="e">
        <f t="shared" si="0"/>
        <v>#VALUE!</v>
      </c>
      <c r="E6" s="13"/>
      <c r="F6" s="21"/>
      <c r="G6" s="13"/>
    </row>
    <row r="7" spans="1:7" ht="15.75" thickBot="1" x14ac:dyDescent="0.3">
      <c r="A7" s="10"/>
      <c r="B7" s="11" t="s">
        <v>17</v>
      </c>
      <c r="C7" s="12" t="e">
        <f>SUM(C3:C6)</f>
        <v>#VALUE!</v>
      </c>
      <c r="E7" s="13"/>
      <c r="F7" s="14"/>
      <c r="G7" s="15"/>
    </row>
    <row r="8" spans="1:7" ht="15.75" thickTop="1" x14ac:dyDescent="0.25">
      <c r="C8" s="13"/>
      <c r="D8" s="14"/>
      <c r="E8" s="15"/>
    </row>
    <row r="9" spans="1:7" x14ac:dyDescent="0.25">
      <c r="A9" s="16" t="s">
        <v>1</v>
      </c>
    </row>
    <row r="10" spans="1:7" x14ac:dyDescent="0.25">
      <c r="A10" s="17" t="s">
        <v>6</v>
      </c>
      <c r="B10" s="17" t="s">
        <v>18</v>
      </c>
      <c r="C10" s="18"/>
    </row>
    <row r="11" spans="1:7" x14ac:dyDescent="0.25">
      <c r="A11" s="17" t="s">
        <v>7</v>
      </c>
      <c r="B11" s="17" t="s">
        <v>19</v>
      </c>
      <c r="C11" s="18"/>
    </row>
    <row r="12" spans="1:7" x14ac:dyDescent="0.25">
      <c r="A12" s="17" t="s">
        <v>8</v>
      </c>
      <c r="B12" s="17" t="s">
        <v>20</v>
      </c>
      <c r="C12" s="18"/>
    </row>
    <row r="13" spans="1:7" x14ac:dyDescent="0.25">
      <c r="A13" s="17" t="s">
        <v>9</v>
      </c>
      <c r="B13" s="17" t="s">
        <v>21</v>
      </c>
      <c r="C13" s="18"/>
    </row>
    <row r="14" spans="1:7" x14ac:dyDescent="0.25">
      <c r="E14" s="4" t="s">
        <v>0</v>
      </c>
      <c r="F14" s="5" t="s">
        <v>5</v>
      </c>
    </row>
    <row r="15" spans="1:7" x14ac:dyDescent="0.25">
      <c r="A15" s="16" t="s">
        <v>3</v>
      </c>
      <c r="E15" s="6" t="s">
        <v>2</v>
      </c>
      <c r="F15" s="7">
        <v>210000</v>
      </c>
    </row>
    <row r="16" spans="1:7" x14ac:dyDescent="0.25">
      <c r="A16" s="17" t="s">
        <v>10</v>
      </c>
      <c r="B16" s="17" t="s">
        <v>22</v>
      </c>
      <c r="C16" s="18"/>
      <c r="E16" s="8"/>
      <c r="F16" s="9">
        <v>0</v>
      </c>
      <c r="G16" s="8">
        <v>0</v>
      </c>
    </row>
    <row r="17" spans="1:7" x14ac:dyDescent="0.25">
      <c r="A17" s="17" t="s">
        <v>11</v>
      </c>
      <c r="B17" s="17" t="s">
        <v>23</v>
      </c>
      <c r="C17" s="18"/>
      <c r="E17" s="8"/>
      <c r="F17" s="9">
        <v>0.1</v>
      </c>
      <c r="G17" s="8">
        <v>0</v>
      </c>
    </row>
    <row r="18" spans="1:7" x14ac:dyDescent="0.25">
      <c r="A18" s="17" t="s">
        <v>8</v>
      </c>
      <c r="B18" s="17" t="s">
        <v>20</v>
      </c>
      <c r="C18" s="18"/>
      <c r="E18" s="8"/>
      <c r="F18" s="9">
        <v>0.2</v>
      </c>
      <c r="G18" s="8">
        <v>0</v>
      </c>
    </row>
    <row r="19" spans="1:7" x14ac:dyDescent="0.25">
      <c r="A19" s="17" t="s">
        <v>9</v>
      </c>
      <c r="B19" s="17" t="s">
        <v>24</v>
      </c>
      <c r="C19" s="18"/>
      <c r="E19" s="8"/>
      <c r="F19" s="9">
        <v>0.3</v>
      </c>
      <c r="G19" s="8">
        <v>0</v>
      </c>
    </row>
    <row r="20" spans="1:7" ht="15.75" thickBot="1" x14ac:dyDescent="0.3">
      <c r="E20" s="10"/>
      <c r="F20" s="11" t="s">
        <v>17</v>
      </c>
      <c r="G20" s="12">
        <v>0</v>
      </c>
    </row>
    <row r="21" spans="1:7" ht="15.75" thickTop="1" x14ac:dyDescent="0.25">
      <c r="A21" s="16" t="s">
        <v>4</v>
      </c>
      <c r="B21" s="18"/>
    </row>
    <row r="22" spans="1:7" x14ac:dyDescent="0.25">
      <c r="A22" s="17" t="s">
        <v>12</v>
      </c>
      <c r="B22" s="17" t="s">
        <v>25</v>
      </c>
      <c r="C22" s="18"/>
    </row>
    <row r="23" spans="1:7" x14ac:dyDescent="0.25">
      <c r="A23" s="17" t="s">
        <v>13</v>
      </c>
      <c r="B23" s="17" t="s">
        <v>26</v>
      </c>
      <c r="C23" s="18"/>
    </row>
    <row r="24" spans="1:7" x14ac:dyDescent="0.25">
      <c r="A24" s="17" t="s">
        <v>8</v>
      </c>
      <c r="B24" s="17" t="s">
        <v>20</v>
      </c>
      <c r="C24" s="18"/>
    </row>
    <row r="25" spans="1:7" x14ac:dyDescent="0.25">
      <c r="A25" s="17" t="s">
        <v>9</v>
      </c>
      <c r="B25" s="17" t="s">
        <v>27</v>
      </c>
      <c r="C25" s="18"/>
    </row>
    <row r="27" spans="1:7" x14ac:dyDescent="0.25">
      <c r="A27" s="16" t="s">
        <v>5</v>
      </c>
    </row>
    <row r="28" spans="1:7" x14ac:dyDescent="0.25">
      <c r="A28" s="17" t="s">
        <v>14</v>
      </c>
      <c r="B28" s="8" t="s">
        <v>28</v>
      </c>
      <c r="C28" s="18"/>
    </row>
    <row r="29" spans="1:7" x14ac:dyDescent="0.25">
      <c r="A29" s="17" t="s">
        <v>15</v>
      </c>
      <c r="B29" s="8" t="s">
        <v>29</v>
      </c>
      <c r="C29" s="18"/>
    </row>
    <row r="30" spans="1:7" x14ac:dyDescent="0.25">
      <c r="A30" s="17" t="s">
        <v>16</v>
      </c>
      <c r="B30" s="19" t="s">
        <v>30</v>
      </c>
      <c r="C30" s="18"/>
    </row>
  </sheetData>
  <dataValidations disablePrompts="1" count="1">
    <dataValidation type="list" showInputMessage="1" showErrorMessage="1" sqref="B1">
      <formula1>$F$1:$F$4</formula1>
    </dataValidation>
  </dataValidations>
  <printOptions gridLines="1"/>
  <pageMargins left="0.75" right="0.8" top="0.55000000000000004" bottom="0.56999999999999995" header="0.5" footer="0.5"/>
  <pageSetup scale="8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payable</vt:lpstr>
      <vt:lpstr>General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Thiyagu</dc:creator>
  <cp:lastModifiedBy>Thiyagu</cp:lastModifiedBy>
  <dcterms:created xsi:type="dcterms:W3CDTF">2012-02-03T10:20:26Z</dcterms:created>
  <dcterms:modified xsi:type="dcterms:W3CDTF">2012-02-05T07:31:53Z</dcterms:modified>
</cp:coreProperties>
</file>