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mir sir 15-04-2024\Aamir - 15.11.2024\2. Safepro (SPFSPL)\2. Bank\"/>
    </mc:Choice>
  </mc:AlternateContent>
  <xr:revisionPtr revIDLastSave="0" documentId="13_ncr:1_{16CB32F1-A9C8-4779-8111-6B17406DD3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terest Verification Template" sheetId="1" r:id="rId1"/>
    <sheet name="Step by Step instructions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H12" i="1" s="1"/>
  <c r="F11" i="1"/>
  <c r="H11" i="1" s="1"/>
  <c r="F10" i="1"/>
  <c r="H10" i="1" s="1"/>
  <c r="C7" i="1"/>
  <c r="E12" i="1"/>
  <c r="E11" i="1"/>
  <c r="E10" i="1"/>
  <c r="C12" i="1"/>
  <c r="C11" i="1"/>
  <c r="C10" i="1"/>
  <c r="D10" i="1" s="1"/>
  <c r="B11" i="1" s="1"/>
  <c r="D11" i="1" s="1"/>
  <c r="B12" i="1" s="1"/>
  <c r="D12" i="1" l="1"/>
</calcChain>
</file>

<file path=xl/sharedStrings.xml><?xml version="1.0" encoding="utf-8"?>
<sst xmlns="http://schemas.openxmlformats.org/spreadsheetml/2006/main" count="40" uniqueCount="36">
  <si>
    <t>Date</t>
  </si>
  <si>
    <t>Opening Balance</t>
  </si>
  <si>
    <t>Closing Balance</t>
  </si>
  <si>
    <t>Interest Rate (Daily)</t>
  </si>
  <si>
    <t>Interest for the Day</t>
  </si>
  <si>
    <t>01/01/2025</t>
  </si>
  <si>
    <t>02/01/2025</t>
  </si>
  <si>
    <t>03/01/2025</t>
  </si>
  <si>
    <t>Steps to Verify the Interest Charged</t>
  </si>
  <si>
    <r>
      <t>1. Understand the Bank's Interest Formula</t>
    </r>
    <r>
      <rPr>
        <sz val="11"/>
        <color theme="1"/>
        <rFont val="Calibri"/>
        <family val="2"/>
        <scheme val="minor"/>
      </rPr>
      <t>:</t>
    </r>
  </si>
  <si>
    <t>Banks calculate interest on CC and OD accounts based on the daily closing balance.</t>
  </si>
  <si>
    <t>Interest = Daily Balance×Interest Rate (per day)\text{Daily Balance} \times \text{Interest Rate (per day)}Daily Balance×Interest Rate (per day)</t>
  </si>
  <si>
    <t>Interest Rate (per day) = Annual Interest Rate ÷ 365.</t>
  </si>
  <si>
    <r>
      <t>2. Gather the Required Data</t>
    </r>
    <r>
      <rPr>
        <sz val="11"/>
        <color theme="1"/>
        <rFont val="Calibri"/>
        <family val="2"/>
        <scheme val="minor"/>
      </rPr>
      <t>:</t>
    </r>
  </si>
  <si>
    <r>
      <t>Daily Closing Balances</t>
    </r>
    <r>
      <rPr>
        <sz val="11"/>
        <color theme="1"/>
        <rFont val="Calibri"/>
        <family val="2"/>
        <scheme val="minor"/>
      </rPr>
      <t>: Obtain a detailed statement of your CC/OD account from YES Bank.</t>
    </r>
  </si>
  <si>
    <r>
      <t>Interest Rate</t>
    </r>
    <r>
      <rPr>
        <sz val="11"/>
        <color theme="1"/>
        <rFont val="Calibri"/>
        <family val="2"/>
        <scheme val="minor"/>
      </rPr>
      <t>: Confirm the annual interest rate applied to your account. You can find this in the sanction letter or confirm it with the bank.</t>
    </r>
  </si>
  <si>
    <r>
      <t>Interest Charged</t>
    </r>
    <r>
      <rPr>
        <sz val="11"/>
        <color theme="1"/>
        <rFont val="Calibri"/>
        <family val="2"/>
        <scheme val="minor"/>
      </rPr>
      <t>: Check the monthly/quarterly interest debited in your statement.</t>
    </r>
  </si>
  <si>
    <r>
      <t>3. Set Up the Excel Template</t>
    </r>
    <r>
      <rPr>
        <sz val="11"/>
        <color theme="1"/>
        <rFont val="Calibri"/>
        <family val="2"/>
        <scheme val="minor"/>
      </rPr>
      <t>: Use the following columns in your Excel file:</t>
    </r>
  </si>
  <si>
    <t>Transactions (Credit/Debit)</t>
  </si>
  <si>
    <t>Applicable Interest Rate (Daily)</t>
  </si>
  <si>
    <r>
      <t>4. Input Data</t>
    </r>
    <r>
      <rPr>
        <sz val="11"/>
        <color theme="1"/>
        <rFont val="Calibri"/>
        <family val="2"/>
        <scheme val="minor"/>
      </rPr>
      <t>:</t>
    </r>
  </si>
  <si>
    <t>Enter the daily closing balances from your bank statement.</t>
  </si>
  <si>
    <t>Calculate the daily interest rate: Annual Rate÷365\text{Annual Rate} ÷ 365Annual Rate÷365.</t>
  </si>
  <si>
    <t>Compute the daily interest: Closing Balance×Daily Interest Rate\text{Closing Balance} \times \text{Daily Interest Rate}Closing Balance×Daily Interest Rate.</t>
  </si>
  <si>
    <r>
      <t>5. Summarize the Monthly Interest</t>
    </r>
    <r>
      <rPr>
        <sz val="11"/>
        <color theme="1"/>
        <rFont val="Calibri"/>
        <family val="2"/>
        <scheme val="minor"/>
      </rPr>
      <t>:</t>
    </r>
  </si>
  <si>
    <r>
      <t xml:space="preserve">Use the </t>
    </r>
    <r>
      <rPr>
        <b/>
        <sz val="11"/>
        <color theme="1"/>
        <rFont val="Calibri"/>
        <family val="2"/>
        <scheme val="minor"/>
      </rPr>
      <t>SUM</t>
    </r>
    <r>
      <rPr>
        <sz val="11"/>
        <color theme="1"/>
        <rFont val="Calibri"/>
        <family val="2"/>
        <scheme val="minor"/>
      </rPr>
      <t xml:space="preserve"> function to add up the daily interest for each month.</t>
    </r>
  </si>
  <si>
    <t>Compare your calculated total interest with the interest charged by the bank.</t>
  </si>
  <si>
    <r>
      <t>6. Reconcile</t>
    </r>
    <r>
      <rPr>
        <sz val="11"/>
        <color theme="1"/>
        <rFont val="Calibri"/>
        <family val="2"/>
        <scheme val="minor"/>
      </rPr>
      <t>:</t>
    </r>
  </si>
  <si>
    <t>If there’s a discrepancy, identify the dates with major differences and re-check the calculations or contact the bank for clarification.</t>
  </si>
  <si>
    <t>Bank listed Interest</t>
  </si>
  <si>
    <t>Difference</t>
  </si>
  <si>
    <t>Net Transactions</t>
  </si>
  <si>
    <t>Interest Analysis for YES Bank CC/OD Facility</t>
  </si>
  <si>
    <t xml:space="preserve">Interes Rate annually </t>
  </si>
  <si>
    <t>Interes Rate Daily</t>
  </si>
  <si>
    <t xml:space="preserve">Name of the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</si>
</sst>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43" fontId="0" fillId="0" borderId="0" xfId="1" applyFont="1"/>
    <xf numFmtId="10" fontId="0" fillId="0" borderId="0" xfId="2" applyNumberFormat="1" applyFont="1"/>
    <xf numFmtId="10" fontId="0" fillId="0" borderId="0" xfId="1" applyNumberFormat="1" applyFont="1"/>
    <xf numFmtId="43" fontId="0" fillId="0" borderId="0" xfId="1" applyFont="1" applyAlignment="1">
      <alignment horizontal="centerContinuous"/>
    </xf>
    <xf numFmtId="10" fontId="0" fillId="0" borderId="0" xfId="2" applyNumberFormat="1" applyFont="1" applyAlignment="1">
      <alignment horizontal="centerContinuous"/>
    </xf>
    <xf numFmtId="0" fontId="1" fillId="0" borderId="1" xfId="0" applyFont="1" applyBorder="1" applyAlignment="1">
      <alignment horizontal="center" vertical="top"/>
    </xf>
    <xf numFmtId="43" fontId="1" fillId="0" borderId="1" xfId="1" applyFont="1" applyBorder="1" applyAlignment="1">
      <alignment horizontal="center" vertical="top"/>
    </xf>
    <xf numFmtId="10" fontId="1" fillId="0" borderId="1" xfId="2" applyNumberFormat="1" applyFont="1" applyBorder="1" applyAlignment="1">
      <alignment horizontal="center" vertical="top"/>
    </xf>
    <xf numFmtId="0" fontId="3" fillId="0" borderId="0" xfId="3" applyAlignment="1">
      <alignment horizontal="centerContinuous"/>
    </xf>
    <xf numFmtId="0" fontId="4" fillId="0" borderId="0" xfId="4"/>
    <xf numFmtId="0" fontId="4" fillId="0" borderId="0" xfId="4" applyAlignment="1">
      <alignment horizontal="centerContinuous"/>
    </xf>
  </cellXfs>
  <cellStyles count="5">
    <cellStyle name="Comma" xfId="1" builtinId="3"/>
    <cellStyle name="Heading 4" xfId="4" builtinId="19"/>
    <cellStyle name="Normal" xfId="0" builtinId="0"/>
    <cellStyle name="Percent" xfId="2" builtinId="5"/>
    <cellStyle name="Title" xfId="3" builtinId="1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8075CB-4C1C-49DD-92F7-024DB345200E}" name="Table1" displayName="Table1" ref="A9:H12" totalsRowShown="0" headerRowDxfId="10" dataDxfId="8" headerRowBorderDxfId="9" tableBorderDxfId="7" headerRowCellStyle="Comma" dataCellStyle="Comma">
  <autoFilter ref="A9:H12" xr:uid="{898075CB-4C1C-49DD-92F7-024DB345200E}"/>
  <tableColumns count="8">
    <tableColumn id="1" xr3:uid="{503DE889-64DD-46B5-A878-0BC23ABCF1C6}" name="Date"/>
    <tableColumn id="2" xr3:uid="{619645A4-104B-4E6F-8A1E-16F013B8DED5}" name="Opening Balance" dataDxfId="6" dataCellStyle="Comma">
      <calculatedColumnFormula>D9</calculatedColumnFormula>
    </tableColumn>
    <tableColumn id="3" xr3:uid="{FC13C4A8-BBAF-4B3D-A600-ADDB5A1B3082}" name="Net Transactions" dataDxfId="5" dataCellStyle="Comma"/>
    <tableColumn id="4" xr3:uid="{25C3E861-43C7-47E9-B660-FAC3C351F6BE}" name="Closing Balance" dataDxfId="4" dataCellStyle="Comma">
      <calculatedColumnFormula>B10-C10</calculatedColumnFormula>
    </tableColumn>
    <tableColumn id="5" xr3:uid="{C47DAF53-45BD-4120-9F35-A1A1800BC2A4}" name="Interest Rate (Daily)" dataDxfId="3" dataCellStyle="Percent">
      <calculatedColumnFormula>$C$6/365</calculatedColumnFormula>
    </tableColumn>
    <tableColumn id="6" xr3:uid="{3CD80B0D-930B-4019-9E4F-72AB24C02C29}" name="Interest for the Day" dataDxfId="2" dataCellStyle="Comma"/>
    <tableColumn id="7" xr3:uid="{07580F52-F3A8-4C93-8F38-9EF0080E0B73}" name="Bank listed Interest" dataDxfId="1" dataCellStyle="Comma"/>
    <tableColumn id="8" xr3:uid="{17568D87-3DEE-4CE5-8819-0096042E989C}" name="Difference" dataDxfId="0" dataCellStyle="Comma">
      <calculatedColumnFormula>F10-G10</calculatedColumnFormula>
    </tableColumn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2"/>
  <sheetViews>
    <sheetView tabSelected="1" workbookViewId="0">
      <selection activeCell="A4" sqref="A4"/>
    </sheetView>
  </sheetViews>
  <sheetFormatPr defaultRowHeight="15" x14ac:dyDescent="0.25"/>
  <cols>
    <col min="1" max="1" width="10.7109375" bestFit="1" customWidth="1"/>
    <col min="2" max="2" width="18.85546875" style="6" customWidth="1"/>
    <col min="3" max="3" width="18.7109375" style="6" customWidth="1"/>
    <col min="4" max="4" width="17.7109375" style="6" customWidth="1"/>
    <col min="5" max="5" width="20.85546875" style="7" customWidth="1"/>
    <col min="6" max="7" width="21.140625" style="6" customWidth="1"/>
    <col min="8" max="8" width="13.42578125" style="6" customWidth="1"/>
  </cols>
  <sheetData>
    <row r="4" spans="1:8" ht="22.5" x14ac:dyDescent="0.3">
      <c r="A4" s="14" t="s">
        <v>35</v>
      </c>
      <c r="B4" s="9"/>
      <c r="C4" s="9"/>
      <c r="D4" s="9"/>
      <c r="E4" s="10"/>
      <c r="F4" s="9"/>
      <c r="G4" s="9"/>
      <c r="H4" s="9"/>
    </row>
    <row r="5" spans="1:8" x14ac:dyDescent="0.25">
      <c r="A5" s="16" t="s">
        <v>32</v>
      </c>
      <c r="B5" s="9"/>
      <c r="C5" s="9"/>
      <c r="D5" s="9"/>
      <c r="E5" s="10"/>
      <c r="F5" s="9"/>
      <c r="G5" s="9"/>
      <c r="H5" s="9"/>
    </row>
    <row r="6" spans="1:8" x14ac:dyDescent="0.25">
      <c r="A6" s="15" t="s">
        <v>33</v>
      </c>
      <c r="C6" s="8">
        <v>9.7500000000000003E-2</v>
      </c>
    </row>
    <row r="7" spans="1:8" x14ac:dyDescent="0.25">
      <c r="A7" s="15" t="s">
        <v>34</v>
      </c>
      <c r="C7" s="8">
        <f>C6/365</f>
        <v>2.6712328767123289E-4</v>
      </c>
    </row>
    <row r="9" spans="1:8" x14ac:dyDescent="0.25">
      <c r="A9" s="11" t="s">
        <v>0</v>
      </c>
      <c r="B9" s="12" t="s">
        <v>1</v>
      </c>
      <c r="C9" s="12" t="s">
        <v>31</v>
      </c>
      <c r="D9" s="12" t="s">
        <v>2</v>
      </c>
      <c r="E9" s="13" t="s">
        <v>3</v>
      </c>
      <c r="F9" s="12" t="s">
        <v>4</v>
      </c>
      <c r="G9" s="12" t="s">
        <v>29</v>
      </c>
      <c r="H9" s="12" t="s">
        <v>30</v>
      </c>
    </row>
    <row r="10" spans="1:8" x14ac:dyDescent="0.25">
      <c r="A10" t="s">
        <v>5</v>
      </c>
      <c r="B10" s="6">
        <v>100000</v>
      </c>
      <c r="C10" s="6">
        <f>10000-5000</f>
        <v>5000</v>
      </c>
      <c r="D10" s="6">
        <f>B10-C10</f>
        <v>95000</v>
      </c>
      <c r="E10" s="7">
        <f>$C$6/365</f>
        <v>2.6712328767123289E-4</v>
      </c>
      <c r="F10" s="6">
        <f>Table1[[#This Row],[Closing Balance]]*Table1[[#This Row],[Interest Rate (Daily)]]</f>
        <v>25.376712328767123</v>
      </c>
      <c r="G10" s="6">
        <v>25</v>
      </c>
      <c r="H10" s="6">
        <f>F10-G10</f>
        <v>0.37671232876712324</v>
      </c>
    </row>
    <row r="11" spans="1:8" x14ac:dyDescent="0.25">
      <c r="A11" t="s">
        <v>6</v>
      </c>
      <c r="B11" s="6">
        <f>D10</f>
        <v>95000</v>
      </c>
      <c r="C11" s="6">
        <f>28000-26000</f>
        <v>2000</v>
      </c>
      <c r="D11" s="6">
        <f>B11-C11</f>
        <v>93000</v>
      </c>
      <c r="E11" s="7">
        <f>$C$6/365</f>
        <v>2.6712328767123289E-4</v>
      </c>
      <c r="F11" s="6">
        <f>Table1[[#This Row],[Closing Balance]]*Table1[[#This Row],[Interest Rate (Daily)]]</f>
        <v>24.842465753424658</v>
      </c>
      <c r="G11" s="6">
        <v>25</v>
      </c>
      <c r="H11" s="6">
        <f t="shared" ref="H11:H12" si="0">F11-G11</f>
        <v>-0.15753424657534154</v>
      </c>
    </row>
    <row r="12" spans="1:8" x14ac:dyDescent="0.25">
      <c r="A12" t="s">
        <v>7</v>
      </c>
      <c r="B12" s="6">
        <f>D11</f>
        <v>93000</v>
      </c>
      <c r="C12" s="6">
        <f>99000-100000</f>
        <v>-1000</v>
      </c>
      <c r="D12" s="6">
        <f>B12-C12</f>
        <v>94000</v>
      </c>
      <c r="E12" s="7">
        <f>$C$6/365</f>
        <v>2.6712328767123289E-4</v>
      </c>
      <c r="F12" s="6">
        <f>Table1[[#This Row],[Closing Balance]]*Table1[[#This Row],[Interest Rate (Daily)]]</f>
        <v>25.109589041095891</v>
      </c>
      <c r="G12" s="6">
        <v>26</v>
      </c>
      <c r="H12" s="6">
        <f t="shared" si="0"/>
        <v>-0.89041095890410915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5813-16D4-4B5B-B6B8-D58409F329BF}">
  <dimension ref="A1:A46"/>
  <sheetViews>
    <sheetView workbookViewId="0">
      <selection activeCell="A9" sqref="A9"/>
    </sheetView>
  </sheetViews>
  <sheetFormatPr defaultRowHeight="15" x14ac:dyDescent="0.25"/>
  <sheetData>
    <row r="1" spans="1:1" ht="18" x14ac:dyDescent="0.25">
      <c r="A1" s="1" t="s">
        <v>8</v>
      </c>
    </row>
    <row r="2" spans="1:1" x14ac:dyDescent="0.25">
      <c r="A2" s="2"/>
    </row>
    <row r="3" spans="1:1" x14ac:dyDescent="0.25">
      <c r="A3" s="3" t="s">
        <v>9</v>
      </c>
    </row>
    <row r="4" spans="1:1" x14ac:dyDescent="0.25">
      <c r="A4" s="2"/>
    </row>
    <row r="5" spans="1:1" x14ac:dyDescent="0.25">
      <c r="A5" s="2"/>
    </row>
    <row r="6" spans="1:1" x14ac:dyDescent="0.25">
      <c r="A6" s="4"/>
    </row>
    <row r="7" spans="1:1" x14ac:dyDescent="0.25">
      <c r="A7" s="4" t="s">
        <v>10</v>
      </c>
    </row>
    <row r="8" spans="1:1" x14ac:dyDescent="0.25">
      <c r="A8" s="4"/>
    </row>
    <row r="9" spans="1:1" x14ac:dyDescent="0.25">
      <c r="A9" s="4" t="s">
        <v>11</v>
      </c>
    </row>
    <row r="10" spans="1:1" x14ac:dyDescent="0.25">
      <c r="A10" s="4"/>
    </row>
    <row r="11" spans="1:1" x14ac:dyDescent="0.25">
      <c r="A11" s="4" t="s">
        <v>12</v>
      </c>
    </row>
    <row r="12" spans="1:1" x14ac:dyDescent="0.25">
      <c r="A12" s="2"/>
    </row>
    <row r="13" spans="1:1" x14ac:dyDescent="0.25">
      <c r="A13" s="3" t="s">
        <v>13</v>
      </c>
    </row>
    <row r="14" spans="1:1" x14ac:dyDescent="0.25">
      <c r="A14" s="2"/>
    </row>
    <row r="15" spans="1:1" x14ac:dyDescent="0.25">
      <c r="A15" s="2"/>
    </row>
    <row r="16" spans="1:1" x14ac:dyDescent="0.25">
      <c r="A16" s="5" t="s">
        <v>14</v>
      </c>
    </row>
    <row r="17" spans="1:1" x14ac:dyDescent="0.25">
      <c r="A17" s="5" t="s">
        <v>15</v>
      </c>
    </row>
    <row r="18" spans="1:1" x14ac:dyDescent="0.25">
      <c r="A18" s="5" t="s">
        <v>16</v>
      </c>
    </row>
    <row r="19" spans="1:1" x14ac:dyDescent="0.25">
      <c r="A19" s="2"/>
    </row>
    <row r="20" spans="1:1" x14ac:dyDescent="0.25">
      <c r="A20" s="3" t="s">
        <v>17</v>
      </c>
    </row>
    <row r="21" spans="1:1" x14ac:dyDescent="0.25">
      <c r="A21" s="2"/>
    </row>
    <row r="22" spans="1:1" x14ac:dyDescent="0.25">
      <c r="A22" s="2"/>
    </row>
    <row r="23" spans="1:1" x14ac:dyDescent="0.25">
      <c r="A23" s="5" t="s">
        <v>0</v>
      </c>
    </row>
    <row r="24" spans="1:1" x14ac:dyDescent="0.25">
      <c r="A24" s="5" t="s">
        <v>1</v>
      </c>
    </row>
    <row r="25" spans="1:1" x14ac:dyDescent="0.25">
      <c r="A25" s="5" t="s">
        <v>18</v>
      </c>
    </row>
    <row r="26" spans="1:1" x14ac:dyDescent="0.25">
      <c r="A26" s="5" t="s">
        <v>2</v>
      </c>
    </row>
    <row r="27" spans="1:1" x14ac:dyDescent="0.25">
      <c r="A27" s="5" t="s">
        <v>19</v>
      </c>
    </row>
    <row r="28" spans="1:1" x14ac:dyDescent="0.25">
      <c r="A28" s="5" t="s">
        <v>4</v>
      </c>
    </row>
    <row r="29" spans="1:1" x14ac:dyDescent="0.25">
      <c r="A29" s="2"/>
    </row>
    <row r="30" spans="1:1" x14ac:dyDescent="0.25">
      <c r="A30" s="3" t="s">
        <v>20</v>
      </c>
    </row>
    <row r="31" spans="1:1" x14ac:dyDescent="0.25">
      <c r="A31" s="2"/>
    </row>
    <row r="32" spans="1:1" x14ac:dyDescent="0.25">
      <c r="A32" s="2"/>
    </row>
    <row r="33" spans="1:1" x14ac:dyDescent="0.25">
      <c r="A33" s="4" t="s">
        <v>21</v>
      </c>
    </row>
    <row r="34" spans="1:1" x14ac:dyDescent="0.25">
      <c r="A34" s="4" t="s">
        <v>22</v>
      </c>
    </row>
    <row r="35" spans="1:1" x14ac:dyDescent="0.25">
      <c r="A35" s="4" t="s">
        <v>23</v>
      </c>
    </row>
    <row r="36" spans="1:1" x14ac:dyDescent="0.25">
      <c r="A36" s="2"/>
    </row>
    <row r="37" spans="1:1" x14ac:dyDescent="0.25">
      <c r="A37" s="3" t="s">
        <v>24</v>
      </c>
    </row>
    <row r="38" spans="1:1" x14ac:dyDescent="0.25">
      <c r="A38" s="2"/>
    </row>
    <row r="39" spans="1:1" x14ac:dyDescent="0.25">
      <c r="A39" s="2"/>
    </row>
    <row r="40" spans="1:1" x14ac:dyDescent="0.25">
      <c r="A40" s="4" t="s">
        <v>25</v>
      </c>
    </row>
    <row r="41" spans="1:1" x14ac:dyDescent="0.25">
      <c r="A41" s="4" t="s">
        <v>26</v>
      </c>
    </row>
    <row r="42" spans="1:1" x14ac:dyDescent="0.25">
      <c r="A42" s="2"/>
    </row>
    <row r="43" spans="1:1" x14ac:dyDescent="0.25">
      <c r="A43" s="3" t="s">
        <v>27</v>
      </c>
    </row>
    <row r="44" spans="1:1" x14ac:dyDescent="0.25">
      <c r="A44" s="2"/>
    </row>
    <row r="45" spans="1:1" x14ac:dyDescent="0.25">
      <c r="A45" s="2"/>
    </row>
    <row r="46" spans="1:1" x14ac:dyDescent="0.25">
      <c r="A46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Verification Template</vt:lpstr>
      <vt:lpstr>Step by Step 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Aamir Feetwala</cp:lastModifiedBy>
  <dcterms:created xsi:type="dcterms:W3CDTF">2025-01-02T05:27:41Z</dcterms:created>
  <dcterms:modified xsi:type="dcterms:W3CDTF">2025-01-02T08:08:11Z</dcterms:modified>
</cp:coreProperties>
</file>