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Admin\Desktop\"/>
    </mc:Choice>
  </mc:AlternateContent>
  <bookViews>
    <workbookView xWindow="-105" yWindow="-105" windowWidth="23250" windowHeight="12450" tabRatio="785"/>
  </bookViews>
  <sheets>
    <sheet name="Balance Sheet" sheetId="1" r:id="rId1"/>
    <sheet name="P&amp;L" sheetId="30" r:id="rId2"/>
    <sheet name="CFS" sheetId="36" r:id="rId3"/>
    <sheet name="Notes-A Policy" sheetId="31" r:id="rId4"/>
    <sheet name="Notes-BS" sheetId="5" r:id="rId5"/>
    <sheet name="PPE 2022" sheetId="9" r:id="rId6"/>
    <sheet name="Notes-P&amp;L" sheetId="8" r:id="rId7"/>
    <sheet name="Notes-Gen" sheetId="25" r:id="rId8"/>
    <sheet name="RPT" sheetId="20" r:id="rId9"/>
    <sheet name="DT" sheetId="37" r:id="rId10"/>
    <sheet name="Dep-IT" sheetId="38" r:id="rId11"/>
    <sheet name="TB" sheetId="4" r:id="rId12"/>
    <sheet name="Trade Payables" sheetId="40" r:id="rId13"/>
    <sheet name="Trade Receivables" sheetId="39" r:id="rId14"/>
    <sheet name="Investments-Shares" sheetId="41" r:id="rId15"/>
  </sheets>
  <definedNames>
    <definedName name="________exp2" localSheetId="2" hidden="1">{"VIEW1",#N/A,FALSE,"P&amp;L Account 2001-2002";"VIEW2",#N/A,FALSE,"P&amp;L Account 2001-2002";"VIEW3",#N/A,FALSE,"P&amp;L Account 2001-2002";"VIEW4",#N/A,FALSE,"P&amp;L Account 2001-2002"}</definedName>
    <definedName name="________exp2" localSheetId="10" hidden="1">{"VIEW1",#N/A,FALSE,"P&amp;L Account 2001-2002";"VIEW2",#N/A,FALSE,"P&amp;L Account 2001-2002";"VIEW3",#N/A,FALSE,"P&amp;L Account 2001-2002";"VIEW4",#N/A,FALSE,"P&amp;L Account 2001-2002"}</definedName>
    <definedName name="________exp2" localSheetId="9" hidden="1">{"VIEW1",#N/A,FALSE,"P&amp;L Account 2001-2002";"VIEW2",#N/A,FALSE,"P&amp;L Account 2001-2002";"VIEW3",#N/A,FALSE,"P&amp;L Account 2001-2002";"VIEW4",#N/A,FALSE,"P&amp;L Account 2001-2002"}</definedName>
    <definedName name="________exp2" localSheetId="8" hidden="1">{"VIEW1",#N/A,FALSE,"P&amp;L Account 2001-2002";"VIEW2",#N/A,FALSE,"P&amp;L Account 2001-2002";"VIEW3",#N/A,FALSE,"P&amp;L Account 2001-2002";"VIEW4",#N/A,FALSE,"P&amp;L Account 2001-2002"}</definedName>
    <definedName name="________exp2" hidden="1">{"VIEW1",#N/A,FALSE,"P&amp;L Account 2001-2002";"VIEW2",#N/A,FALSE,"P&amp;L Account 2001-2002";"VIEW3",#N/A,FALSE,"P&amp;L Account 2001-2002";"VIEW4",#N/A,FALSE,"P&amp;L Account 2001-2002"}</definedName>
    <definedName name="________exp2_1" localSheetId="10" hidden="1">{"VIEW1",#N/A,FALSE,"P&amp;L Account 2001-2002";"VIEW2",#N/A,FALSE,"P&amp;L Account 2001-2002";"VIEW3",#N/A,FALSE,"P&amp;L Account 2001-2002";"VIEW4",#N/A,FALSE,"P&amp;L Account 2001-2002"}</definedName>
    <definedName name="________exp2_1" localSheetId="9" hidden="1">{"VIEW1",#N/A,FALSE,"P&amp;L Account 2001-2002";"VIEW2",#N/A,FALSE,"P&amp;L Account 2001-2002";"VIEW3",#N/A,FALSE,"P&amp;L Account 2001-2002";"VIEW4",#N/A,FALSE,"P&amp;L Account 2001-2002"}</definedName>
    <definedName name="________exp2_1" hidden="1">{"VIEW1",#N/A,FALSE,"P&amp;L Account 2001-2002";"VIEW2",#N/A,FALSE,"P&amp;L Account 2001-2002";"VIEW3",#N/A,FALSE,"P&amp;L Account 2001-2002";"VIEW4",#N/A,FALSE,"P&amp;L Account 2001-2002"}</definedName>
    <definedName name="________exp2_1_1" hidden="1">{"VIEW1",#N/A,FALSE,"P&amp;L Account 2001-2002";"VIEW2",#N/A,FALSE,"P&amp;L Account 2001-2002";"VIEW3",#N/A,FALSE,"P&amp;L Account 2001-2002";"VIEW4",#N/A,FALSE,"P&amp;L Account 2001-2002"}</definedName>
    <definedName name="________exp2_1_2" hidden="1">{"VIEW1",#N/A,FALSE,"P&amp;L Account 2001-2002";"VIEW2",#N/A,FALSE,"P&amp;L Account 2001-2002";"VIEW3",#N/A,FALSE,"P&amp;L Account 2001-2002";"VIEW4",#N/A,FALSE,"P&amp;L Account 2001-2002"}</definedName>
    <definedName name="________exp2_2" hidden="1">{"VIEW1",#N/A,FALSE,"P&amp;L Account 2001-2002";"VIEW2",#N/A,FALSE,"P&amp;L Account 2001-2002";"VIEW3",#N/A,FALSE,"P&amp;L Account 2001-2002";"VIEW4",#N/A,FALSE,"P&amp;L Account 2001-2002"}</definedName>
    <definedName name="________exp2_3" hidden="1">{"VIEW1",#N/A,FALSE,"P&amp;L Account 2001-2002";"VIEW2",#N/A,FALSE,"P&amp;L Account 2001-2002";"VIEW3",#N/A,FALSE,"P&amp;L Account 2001-2002";"VIEW4",#N/A,FALSE,"P&amp;L Account 2001-2002"}</definedName>
    <definedName name="________exp2_4" hidden="1">{"VIEW1",#N/A,FALSE,"P&amp;L Account 2001-2002";"VIEW2",#N/A,FALSE,"P&amp;L Account 2001-2002";"VIEW3",#N/A,FALSE,"P&amp;L Account 2001-2002";"VIEW4",#N/A,FALSE,"P&amp;L Account 2001-2002"}</definedName>
    <definedName name="________exp2_5" hidden="1">{"VIEW1",#N/A,FALSE,"P&amp;L Account 2001-2002";"VIEW2",#N/A,FALSE,"P&amp;L Account 2001-2002";"VIEW3",#N/A,FALSE,"P&amp;L Account 2001-2002";"VIEW4",#N/A,FALSE,"P&amp;L Account 2001-2002"}</definedName>
    <definedName name="________FSE8" localSheetId="2" hidden="1">{"VIEW1",#N/A,FALSE,"P&amp;L Account 2001-2002";"VIEW2",#N/A,FALSE,"P&amp;L Account 2001-2002";"VIEW3",#N/A,FALSE,"P&amp;L Account 2001-2002";"VIEW4",#N/A,FALSE,"P&amp;L Account 2001-2002"}</definedName>
    <definedName name="________FSE8" localSheetId="10" hidden="1">{"VIEW1",#N/A,FALSE,"P&amp;L Account 2001-2002";"VIEW2",#N/A,FALSE,"P&amp;L Account 2001-2002";"VIEW3",#N/A,FALSE,"P&amp;L Account 2001-2002";"VIEW4",#N/A,FALSE,"P&amp;L Account 2001-2002"}</definedName>
    <definedName name="________FSE8" localSheetId="9" hidden="1">{"VIEW1",#N/A,FALSE,"P&amp;L Account 2001-2002";"VIEW2",#N/A,FALSE,"P&amp;L Account 2001-2002";"VIEW3",#N/A,FALSE,"P&amp;L Account 2001-2002";"VIEW4",#N/A,FALSE,"P&amp;L Account 2001-2002"}</definedName>
    <definedName name="________FSE8" localSheetId="8" hidden="1">{"VIEW1",#N/A,FALSE,"P&amp;L Account 2001-2002";"VIEW2",#N/A,FALSE,"P&amp;L Account 2001-2002";"VIEW3",#N/A,FALSE,"P&amp;L Account 2001-2002";"VIEW4",#N/A,FALSE,"P&amp;L Account 2001-2002"}</definedName>
    <definedName name="________FSE8" hidden="1">{"VIEW1",#N/A,FALSE,"P&amp;L Account 2001-2002";"VIEW2",#N/A,FALSE,"P&amp;L Account 2001-2002";"VIEW3",#N/A,FALSE,"P&amp;L Account 2001-2002";"VIEW4",#N/A,FALSE,"P&amp;L Account 2001-2002"}</definedName>
    <definedName name="________FSE8_1" localSheetId="10" hidden="1">{"VIEW1",#N/A,FALSE,"P&amp;L Account 2001-2002";"VIEW2",#N/A,FALSE,"P&amp;L Account 2001-2002";"VIEW3",#N/A,FALSE,"P&amp;L Account 2001-2002";"VIEW4",#N/A,FALSE,"P&amp;L Account 2001-2002"}</definedName>
    <definedName name="________FSE8_1" localSheetId="9" hidden="1">{"VIEW1",#N/A,FALSE,"P&amp;L Account 2001-2002";"VIEW2",#N/A,FALSE,"P&amp;L Account 2001-2002";"VIEW3",#N/A,FALSE,"P&amp;L Account 2001-2002";"VIEW4",#N/A,FALSE,"P&amp;L Account 2001-2002"}</definedName>
    <definedName name="________FSE8_1" hidden="1">{"VIEW1",#N/A,FALSE,"P&amp;L Account 2001-2002";"VIEW2",#N/A,FALSE,"P&amp;L Account 2001-2002";"VIEW3",#N/A,FALSE,"P&amp;L Account 2001-2002";"VIEW4",#N/A,FALSE,"P&amp;L Account 2001-2002"}</definedName>
    <definedName name="________FSE8_1_1" hidden="1">{"VIEW1",#N/A,FALSE,"P&amp;L Account 2001-2002";"VIEW2",#N/A,FALSE,"P&amp;L Account 2001-2002";"VIEW3",#N/A,FALSE,"P&amp;L Account 2001-2002";"VIEW4",#N/A,FALSE,"P&amp;L Account 2001-2002"}</definedName>
    <definedName name="________FSE8_1_2" hidden="1">{"VIEW1",#N/A,FALSE,"P&amp;L Account 2001-2002";"VIEW2",#N/A,FALSE,"P&amp;L Account 2001-2002";"VIEW3",#N/A,FALSE,"P&amp;L Account 2001-2002";"VIEW4",#N/A,FALSE,"P&amp;L Account 2001-2002"}</definedName>
    <definedName name="________FSE8_2" hidden="1">{"VIEW1",#N/A,FALSE,"P&amp;L Account 2001-2002";"VIEW2",#N/A,FALSE,"P&amp;L Account 2001-2002";"VIEW3",#N/A,FALSE,"P&amp;L Account 2001-2002";"VIEW4",#N/A,FALSE,"P&amp;L Account 2001-2002"}</definedName>
    <definedName name="________FSE8_3" hidden="1">{"VIEW1",#N/A,FALSE,"P&amp;L Account 2001-2002";"VIEW2",#N/A,FALSE,"P&amp;L Account 2001-2002";"VIEW3",#N/A,FALSE,"P&amp;L Account 2001-2002";"VIEW4",#N/A,FALSE,"P&amp;L Account 2001-2002"}</definedName>
    <definedName name="________FSE8_4" hidden="1">{"VIEW1",#N/A,FALSE,"P&amp;L Account 2001-2002";"VIEW2",#N/A,FALSE,"P&amp;L Account 2001-2002";"VIEW3",#N/A,FALSE,"P&amp;L Account 2001-2002";"VIEW4",#N/A,FALSE,"P&amp;L Account 2001-2002"}</definedName>
    <definedName name="________FSE8_5" hidden="1">{"VIEW1",#N/A,FALSE,"P&amp;L Account 2001-2002";"VIEW2",#N/A,FALSE,"P&amp;L Account 2001-2002";"VIEW3",#N/A,FALSE,"P&amp;L Account 2001-2002";"VIEW4",#N/A,FALSE,"P&amp;L Account 2001-2002"}</definedName>
    <definedName name="________key2" localSheetId="2" hidden="1">#REF!</definedName>
    <definedName name="________key2" localSheetId="10" hidden="1">#REF!</definedName>
    <definedName name="________key2" localSheetId="9" hidden="1">#REF!</definedName>
    <definedName name="________key2" localSheetId="5" hidden="1">#REF!</definedName>
    <definedName name="________key2" localSheetId="8" hidden="1">#REF!</definedName>
    <definedName name="________key2" hidden="1">#REF!</definedName>
    <definedName name="________NEW1" localSheetId="2" hidden="1">{"VIEW1",#N/A,FALSE,"P&amp;L Account 2001-2002";"VIEW2",#N/A,FALSE,"P&amp;L Account 2001-2002";"VIEW3",#N/A,FALSE,"P&amp;L Account 2001-2002";"VIEW4",#N/A,FALSE,"P&amp;L Account 2001-2002"}</definedName>
    <definedName name="________NEW1" localSheetId="10" hidden="1">{"VIEW1",#N/A,FALSE,"P&amp;L Account 2001-2002";"VIEW2",#N/A,FALSE,"P&amp;L Account 2001-2002";"VIEW3",#N/A,FALSE,"P&amp;L Account 2001-2002";"VIEW4",#N/A,FALSE,"P&amp;L Account 2001-2002"}</definedName>
    <definedName name="________NEW1" localSheetId="9" hidden="1">{"VIEW1",#N/A,FALSE,"P&amp;L Account 2001-2002";"VIEW2",#N/A,FALSE,"P&amp;L Account 2001-2002";"VIEW3",#N/A,FALSE,"P&amp;L Account 2001-2002";"VIEW4",#N/A,FALSE,"P&amp;L Account 2001-2002"}</definedName>
    <definedName name="________NEW1" localSheetId="8" hidden="1">{"VIEW1",#N/A,FALSE,"P&amp;L Account 2001-2002";"VIEW2",#N/A,FALSE,"P&amp;L Account 2001-2002";"VIEW3",#N/A,FALSE,"P&amp;L Account 2001-2002";"VIEW4",#N/A,FALSE,"P&amp;L Account 2001-2002"}</definedName>
    <definedName name="________NEW1" hidden="1">{"VIEW1",#N/A,FALSE,"P&amp;L Account 2001-2002";"VIEW2",#N/A,FALSE,"P&amp;L Account 2001-2002";"VIEW3",#N/A,FALSE,"P&amp;L Account 2001-2002";"VIEW4",#N/A,FALSE,"P&amp;L Account 2001-2002"}</definedName>
    <definedName name="________NEW1_1" localSheetId="10" hidden="1">{"VIEW1",#N/A,FALSE,"P&amp;L Account 2001-2002";"VIEW2",#N/A,FALSE,"P&amp;L Account 2001-2002";"VIEW3",#N/A,FALSE,"P&amp;L Account 2001-2002";"VIEW4",#N/A,FALSE,"P&amp;L Account 2001-2002"}</definedName>
    <definedName name="________NEW1_1" localSheetId="9" hidden="1">{"VIEW1",#N/A,FALSE,"P&amp;L Account 2001-2002";"VIEW2",#N/A,FALSE,"P&amp;L Account 2001-2002";"VIEW3",#N/A,FALSE,"P&amp;L Account 2001-2002";"VIEW4",#N/A,FALSE,"P&amp;L Account 2001-2002"}</definedName>
    <definedName name="________NEW1_1" hidden="1">{"VIEW1",#N/A,FALSE,"P&amp;L Account 2001-2002";"VIEW2",#N/A,FALSE,"P&amp;L Account 2001-2002";"VIEW3",#N/A,FALSE,"P&amp;L Account 2001-2002";"VIEW4",#N/A,FALSE,"P&amp;L Account 2001-2002"}</definedName>
    <definedName name="________NEW1_1_1" hidden="1">{"VIEW1",#N/A,FALSE,"P&amp;L Account 2001-2002";"VIEW2",#N/A,FALSE,"P&amp;L Account 2001-2002";"VIEW3",#N/A,FALSE,"P&amp;L Account 2001-2002";"VIEW4",#N/A,FALSE,"P&amp;L Account 2001-2002"}</definedName>
    <definedName name="________NEW1_1_2" hidden="1">{"VIEW1",#N/A,FALSE,"P&amp;L Account 2001-2002";"VIEW2",#N/A,FALSE,"P&amp;L Account 2001-2002";"VIEW3",#N/A,FALSE,"P&amp;L Account 2001-2002";"VIEW4",#N/A,FALSE,"P&amp;L Account 2001-2002"}</definedName>
    <definedName name="________NEW1_2" hidden="1">{"VIEW1",#N/A,FALSE,"P&amp;L Account 2001-2002";"VIEW2",#N/A,FALSE,"P&amp;L Account 2001-2002";"VIEW3",#N/A,FALSE,"P&amp;L Account 2001-2002";"VIEW4",#N/A,FALSE,"P&amp;L Account 2001-2002"}</definedName>
    <definedName name="________NEW1_3" hidden="1">{"VIEW1",#N/A,FALSE,"P&amp;L Account 2001-2002";"VIEW2",#N/A,FALSE,"P&amp;L Account 2001-2002";"VIEW3",#N/A,FALSE,"P&amp;L Account 2001-2002";"VIEW4",#N/A,FALSE,"P&amp;L Account 2001-2002"}</definedName>
    <definedName name="________NEW1_4" hidden="1">{"VIEW1",#N/A,FALSE,"P&amp;L Account 2001-2002";"VIEW2",#N/A,FALSE,"P&amp;L Account 2001-2002";"VIEW3",#N/A,FALSE,"P&amp;L Account 2001-2002";"VIEW4",#N/A,FALSE,"P&amp;L Account 2001-2002"}</definedName>
    <definedName name="________NEW1_5" hidden="1">{"VIEW1",#N/A,FALSE,"P&amp;L Account 2001-2002";"VIEW2",#N/A,FALSE,"P&amp;L Account 2001-2002";"VIEW3",#N/A,FALSE,"P&amp;L Account 2001-2002";"VIEW4",#N/A,FALSE,"P&amp;L Account 2001-2002"}</definedName>
    <definedName name="________NEW2" localSheetId="2" hidden="1">{"VIEW1",#N/A,FALSE,"P&amp;L Account 2001-2002";"VIEW2",#N/A,FALSE,"P&amp;L Account 2001-2002";"VIEW3",#N/A,FALSE,"P&amp;L Account 2001-2002";"VIEW4",#N/A,FALSE,"P&amp;L Account 2001-2002"}</definedName>
    <definedName name="________NEW2" localSheetId="10" hidden="1">{"VIEW1",#N/A,FALSE,"P&amp;L Account 2001-2002";"VIEW2",#N/A,FALSE,"P&amp;L Account 2001-2002";"VIEW3",#N/A,FALSE,"P&amp;L Account 2001-2002";"VIEW4",#N/A,FALSE,"P&amp;L Account 2001-2002"}</definedName>
    <definedName name="________NEW2" localSheetId="9" hidden="1">{"VIEW1",#N/A,FALSE,"P&amp;L Account 2001-2002";"VIEW2",#N/A,FALSE,"P&amp;L Account 2001-2002";"VIEW3",#N/A,FALSE,"P&amp;L Account 2001-2002";"VIEW4",#N/A,FALSE,"P&amp;L Account 2001-2002"}</definedName>
    <definedName name="________NEW2" localSheetId="8" hidden="1">{"VIEW1",#N/A,FALSE,"P&amp;L Account 2001-2002";"VIEW2",#N/A,FALSE,"P&amp;L Account 2001-2002";"VIEW3",#N/A,FALSE,"P&amp;L Account 2001-2002";"VIEW4",#N/A,FALSE,"P&amp;L Account 2001-2002"}</definedName>
    <definedName name="________NEW2" hidden="1">{"VIEW1",#N/A,FALSE,"P&amp;L Account 2001-2002";"VIEW2",#N/A,FALSE,"P&amp;L Account 2001-2002";"VIEW3",#N/A,FALSE,"P&amp;L Account 2001-2002";"VIEW4",#N/A,FALSE,"P&amp;L Account 2001-2002"}</definedName>
    <definedName name="________NEW2_1" localSheetId="10" hidden="1">{"VIEW1",#N/A,FALSE,"P&amp;L Account 2001-2002";"VIEW2",#N/A,FALSE,"P&amp;L Account 2001-2002";"VIEW3",#N/A,FALSE,"P&amp;L Account 2001-2002";"VIEW4",#N/A,FALSE,"P&amp;L Account 2001-2002"}</definedName>
    <definedName name="________NEW2_1" localSheetId="9" hidden="1">{"VIEW1",#N/A,FALSE,"P&amp;L Account 2001-2002";"VIEW2",#N/A,FALSE,"P&amp;L Account 2001-2002";"VIEW3",#N/A,FALSE,"P&amp;L Account 2001-2002";"VIEW4",#N/A,FALSE,"P&amp;L Account 2001-2002"}</definedName>
    <definedName name="________NEW2_1" hidden="1">{"VIEW1",#N/A,FALSE,"P&amp;L Account 2001-2002";"VIEW2",#N/A,FALSE,"P&amp;L Account 2001-2002";"VIEW3",#N/A,FALSE,"P&amp;L Account 2001-2002";"VIEW4",#N/A,FALSE,"P&amp;L Account 2001-2002"}</definedName>
    <definedName name="________NEW2_1_1" hidden="1">{"VIEW1",#N/A,FALSE,"P&amp;L Account 2001-2002";"VIEW2",#N/A,FALSE,"P&amp;L Account 2001-2002";"VIEW3",#N/A,FALSE,"P&amp;L Account 2001-2002";"VIEW4",#N/A,FALSE,"P&amp;L Account 2001-2002"}</definedName>
    <definedName name="________NEW2_1_2" hidden="1">{"VIEW1",#N/A,FALSE,"P&amp;L Account 2001-2002";"VIEW2",#N/A,FALSE,"P&amp;L Account 2001-2002";"VIEW3",#N/A,FALSE,"P&amp;L Account 2001-2002";"VIEW4",#N/A,FALSE,"P&amp;L Account 2001-2002"}</definedName>
    <definedName name="________NEW2_2" hidden="1">{"VIEW1",#N/A,FALSE,"P&amp;L Account 2001-2002";"VIEW2",#N/A,FALSE,"P&amp;L Account 2001-2002";"VIEW3",#N/A,FALSE,"P&amp;L Account 2001-2002";"VIEW4",#N/A,FALSE,"P&amp;L Account 2001-2002"}</definedName>
    <definedName name="________NEW2_3" hidden="1">{"VIEW1",#N/A,FALSE,"P&amp;L Account 2001-2002";"VIEW2",#N/A,FALSE,"P&amp;L Account 2001-2002";"VIEW3",#N/A,FALSE,"P&amp;L Account 2001-2002";"VIEW4",#N/A,FALSE,"P&amp;L Account 2001-2002"}</definedName>
    <definedName name="________NEW2_4" hidden="1">{"VIEW1",#N/A,FALSE,"P&amp;L Account 2001-2002";"VIEW2",#N/A,FALSE,"P&amp;L Account 2001-2002";"VIEW3",#N/A,FALSE,"P&amp;L Account 2001-2002";"VIEW4",#N/A,FALSE,"P&amp;L Account 2001-2002"}</definedName>
    <definedName name="________NEW2_5" hidden="1">{"VIEW1",#N/A,FALSE,"P&amp;L Account 2001-2002";"VIEW2",#N/A,FALSE,"P&amp;L Account 2001-2002";"VIEW3",#N/A,FALSE,"P&amp;L Account 2001-2002";"VIEW4",#N/A,FALSE,"P&amp;L Account 2001-2002"}</definedName>
    <definedName name="________s3" localSheetId="2" hidden="1">{"VIEW1",#N/A,FALSE,"P&amp;L Account 2001-2002";"VIEW2",#N/A,FALSE,"P&amp;L Account 2001-2002";"VIEW3",#N/A,FALSE,"P&amp;L Account 2001-2002";"VIEW4",#N/A,FALSE,"P&amp;L Account 2001-2002"}</definedName>
    <definedName name="________s3" localSheetId="10" hidden="1">{"VIEW1",#N/A,FALSE,"P&amp;L Account 2001-2002";"VIEW2",#N/A,FALSE,"P&amp;L Account 2001-2002";"VIEW3",#N/A,FALSE,"P&amp;L Account 2001-2002";"VIEW4",#N/A,FALSE,"P&amp;L Account 2001-2002"}</definedName>
    <definedName name="________s3" localSheetId="9" hidden="1">{"VIEW1",#N/A,FALSE,"P&amp;L Account 2001-2002";"VIEW2",#N/A,FALSE,"P&amp;L Account 2001-2002";"VIEW3",#N/A,FALSE,"P&amp;L Account 2001-2002";"VIEW4",#N/A,FALSE,"P&amp;L Account 2001-2002"}</definedName>
    <definedName name="________s3" localSheetId="8" hidden="1">{"VIEW1",#N/A,FALSE,"P&amp;L Account 2001-2002";"VIEW2",#N/A,FALSE,"P&amp;L Account 2001-2002";"VIEW3",#N/A,FALSE,"P&amp;L Account 2001-2002";"VIEW4",#N/A,FALSE,"P&amp;L Account 2001-2002"}</definedName>
    <definedName name="________s3" hidden="1">{"VIEW1",#N/A,FALSE,"P&amp;L Account 2001-2002";"VIEW2",#N/A,FALSE,"P&amp;L Account 2001-2002";"VIEW3",#N/A,FALSE,"P&amp;L Account 2001-2002";"VIEW4",#N/A,FALSE,"P&amp;L Account 2001-2002"}</definedName>
    <definedName name="________s3_1" localSheetId="10" hidden="1">{"VIEW1",#N/A,FALSE,"P&amp;L Account 2001-2002";"VIEW2",#N/A,FALSE,"P&amp;L Account 2001-2002";"VIEW3",#N/A,FALSE,"P&amp;L Account 2001-2002";"VIEW4",#N/A,FALSE,"P&amp;L Account 2001-2002"}</definedName>
    <definedName name="________s3_1" localSheetId="9" hidden="1">{"VIEW1",#N/A,FALSE,"P&amp;L Account 2001-2002";"VIEW2",#N/A,FALSE,"P&amp;L Account 2001-2002";"VIEW3",#N/A,FALSE,"P&amp;L Account 2001-2002";"VIEW4",#N/A,FALSE,"P&amp;L Account 2001-2002"}</definedName>
    <definedName name="________s3_1" hidden="1">{"VIEW1",#N/A,FALSE,"P&amp;L Account 2001-2002";"VIEW2",#N/A,FALSE,"P&amp;L Account 2001-2002";"VIEW3",#N/A,FALSE,"P&amp;L Account 2001-2002";"VIEW4",#N/A,FALSE,"P&amp;L Account 2001-2002"}</definedName>
    <definedName name="________s3_1_1" hidden="1">{"VIEW1",#N/A,FALSE,"P&amp;L Account 2001-2002";"VIEW2",#N/A,FALSE,"P&amp;L Account 2001-2002";"VIEW3",#N/A,FALSE,"P&amp;L Account 2001-2002";"VIEW4",#N/A,FALSE,"P&amp;L Account 2001-2002"}</definedName>
    <definedName name="________s3_1_2" hidden="1">{"VIEW1",#N/A,FALSE,"P&amp;L Account 2001-2002";"VIEW2",#N/A,FALSE,"P&amp;L Account 2001-2002";"VIEW3",#N/A,FALSE,"P&amp;L Account 2001-2002";"VIEW4",#N/A,FALSE,"P&amp;L Account 2001-2002"}</definedName>
    <definedName name="________s3_2" hidden="1">{"VIEW1",#N/A,FALSE,"P&amp;L Account 2001-2002";"VIEW2",#N/A,FALSE,"P&amp;L Account 2001-2002";"VIEW3",#N/A,FALSE,"P&amp;L Account 2001-2002";"VIEW4",#N/A,FALSE,"P&amp;L Account 2001-2002"}</definedName>
    <definedName name="________s3_3" hidden="1">{"VIEW1",#N/A,FALSE,"P&amp;L Account 2001-2002";"VIEW2",#N/A,FALSE,"P&amp;L Account 2001-2002";"VIEW3",#N/A,FALSE,"P&amp;L Account 2001-2002";"VIEW4",#N/A,FALSE,"P&amp;L Account 2001-2002"}</definedName>
    <definedName name="________s3_4" hidden="1">{"VIEW1",#N/A,FALSE,"P&amp;L Account 2001-2002";"VIEW2",#N/A,FALSE,"P&amp;L Account 2001-2002";"VIEW3",#N/A,FALSE,"P&amp;L Account 2001-2002";"VIEW4",#N/A,FALSE,"P&amp;L Account 2001-2002"}</definedName>
    <definedName name="________s3_5" hidden="1">{"VIEW1",#N/A,FALSE,"P&amp;L Account 2001-2002";"VIEW2",#N/A,FALSE,"P&amp;L Account 2001-2002";"VIEW3",#N/A,FALSE,"P&amp;L Account 2001-2002";"VIEW4",#N/A,FALSE,"P&amp;L Account 2001-2002"}</definedName>
    <definedName name="________S5" localSheetId="2" hidden="1">{"VIEW1",#N/A,FALSE,"P&amp;L Account 2001-2002";"VIEW2",#N/A,FALSE,"P&amp;L Account 2001-2002";"VIEW3",#N/A,FALSE,"P&amp;L Account 2001-2002";"VIEW4",#N/A,FALSE,"P&amp;L Account 2001-2002"}</definedName>
    <definedName name="________S5" localSheetId="10" hidden="1">{"VIEW1",#N/A,FALSE,"P&amp;L Account 2001-2002";"VIEW2",#N/A,FALSE,"P&amp;L Account 2001-2002";"VIEW3",#N/A,FALSE,"P&amp;L Account 2001-2002";"VIEW4",#N/A,FALSE,"P&amp;L Account 2001-2002"}</definedName>
    <definedName name="________S5" localSheetId="9" hidden="1">{"VIEW1",#N/A,FALSE,"P&amp;L Account 2001-2002";"VIEW2",#N/A,FALSE,"P&amp;L Account 2001-2002";"VIEW3",#N/A,FALSE,"P&amp;L Account 2001-2002";"VIEW4",#N/A,FALSE,"P&amp;L Account 2001-2002"}</definedName>
    <definedName name="________S5" localSheetId="8" hidden="1">{"VIEW1",#N/A,FALSE,"P&amp;L Account 2001-2002";"VIEW2",#N/A,FALSE,"P&amp;L Account 2001-2002";"VIEW3",#N/A,FALSE,"P&amp;L Account 2001-2002";"VIEW4",#N/A,FALSE,"P&amp;L Account 2001-2002"}</definedName>
    <definedName name="________S5" hidden="1">{"VIEW1",#N/A,FALSE,"P&amp;L Account 2001-2002";"VIEW2",#N/A,FALSE,"P&amp;L Account 2001-2002";"VIEW3",#N/A,FALSE,"P&amp;L Account 2001-2002";"VIEW4",#N/A,FALSE,"P&amp;L Account 2001-2002"}</definedName>
    <definedName name="________S5_1" localSheetId="10" hidden="1">{"VIEW1",#N/A,FALSE,"P&amp;L Account 2001-2002";"VIEW2",#N/A,FALSE,"P&amp;L Account 2001-2002";"VIEW3",#N/A,FALSE,"P&amp;L Account 2001-2002";"VIEW4",#N/A,FALSE,"P&amp;L Account 2001-2002"}</definedName>
    <definedName name="________S5_1" localSheetId="9" hidden="1">{"VIEW1",#N/A,FALSE,"P&amp;L Account 2001-2002";"VIEW2",#N/A,FALSE,"P&amp;L Account 2001-2002";"VIEW3",#N/A,FALSE,"P&amp;L Account 2001-2002";"VIEW4",#N/A,FALSE,"P&amp;L Account 2001-2002"}</definedName>
    <definedName name="________S5_1" hidden="1">{"VIEW1",#N/A,FALSE,"P&amp;L Account 2001-2002";"VIEW2",#N/A,FALSE,"P&amp;L Account 2001-2002";"VIEW3",#N/A,FALSE,"P&amp;L Account 2001-2002";"VIEW4",#N/A,FALSE,"P&amp;L Account 2001-2002"}</definedName>
    <definedName name="________S5_1_1" hidden="1">{"VIEW1",#N/A,FALSE,"P&amp;L Account 2001-2002";"VIEW2",#N/A,FALSE,"P&amp;L Account 2001-2002";"VIEW3",#N/A,FALSE,"P&amp;L Account 2001-2002";"VIEW4",#N/A,FALSE,"P&amp;L Account 2001-2002"}</definedName>
    <definedName name="________S5_1_2" hidden="1">{"VIEW1",#N/A,FALSE,"P&amp;L Account 2001-2002";"VIEW2",#N/A,FALSE,"P&amp;L Account 2001-2002";"VIEW3",#N/A,FALSE,"P&amp;L Account 2001-2002";"VIEW4",#N/A,FALSE,"P&amp;L Account 2001-2002"}</definedName>
    <definedName name="________S5_2" hidden="1">{"VIEW1",#N/A,FALSE,"P&amp;L Account 2001-2002";"VIEW2",#N/A,FALSE,"P&amp;L Account 2001-2002";"VIEW3",#N/A,FALSE,"P&amp;L Account 2001-2002";"VIEW4",#N/A,FALSE,"P&amp;L Account 2001-2002"}</definedName>
    <definedName name="________S5_3" hidden="1">{"VIEW1",#N/A,FALSE,"P&amp;L Account 2001-2002";"VIEW2",#N/A,FALSE,"P&amp;L Account 2001-2002";"VIEW3",#N/A,FALSE,"P&amp;L Account 2001-2002";"VIEW4",#N/A,FALSE,"P&amp;L Account 2001-2002"}</definedName>
    <definedName name="________S5_4" hidden="1">{"VIEW1",#N/A,FALSE,"P&amp;L Account 2001-2002";"VIEW2",#N/A,FALSE,"P&amp;L Account 2001-2002";"VIEW3",#N/A,FALSE,"P&amp;L Account 2001-2002";"VIEW4",#N/A,FALSE,"P&amp;L Account 2001-2002"}</definedName>
    <definedName name="________S5_5" hidden="1">{"VIEW1",#N/A,FALSE,"P&amp;L Account 2001-2002";"VIEW2",#N/A,FALSE,"P&amp;L Account 2001-2002";"VIEW3",#N/A,FALSE,"P&amp;L Account 2001-2002";"VIEW4",#N/A,FALSE,"P&amp;L Account 2001-2002"}</definedName>
    <definedName name="________vid5" localSheetId="2" hidden="1">{"VIEW1",#N/A,FALSE,"P&amp;L Account 2001-2002";"VIEW2",#N/A,FALSE,"P&amp;L Account 2001-2002";"VIEW3",#N/A,FALSE,"P&amp;L Account 2001-2002";"VIEW4",#N/A,FALSE,"P&amp;L Account 2001-2002"}</definedName>
    <definedName name="________vid5" localSheetId="10" hidden="1">{"VIEW1",#N/A,FALSE,"P&amp;L Account 2001-2002";"VIEW2",#N/A,FALSE,"P&amp;L Account 2001-2002";"VIEW3",#N/A,FALSE,"P&amp;L Account 2001-2002";"VIEW4",#N/A,FALSE,"P&amp;L Account 2001-2002"}</definedName>
    <definedName name="________vid5" localSheetId="9" hidden="1">{"VIEW1",#N/A,FALSE,"P&amp;L Account 2001-2002";"VIEW2",#N/A,FALSE,"P&amp;L Account 2001-2002";"VIEW3",#N/A,FALSE,"P&amp;L Account 2001-2002";"VIEW4",#N/A,FALSE,"P&amp;L Account 2001-2002"}</definedName>
    <definedName name="________vid5" localSheetId="8" hidden="1">{"VIEW1",#N/A,FALSE,"P&amp;L Account 2001-2002";"VIEW2",#N/A,FALSE,"P&amp;L Account 2001-2002";"VIEW3",#N/A,FALSE,"P&amp;L Account 2001-2002";"VIEW4",#N/A,FALSE,"P&amp;L Account 2001-2002"}</definedName>
    <definedName name="________vid5" hidden="1">{"VIEW1",#N/A,FALSE,"P&amp;L Account 2001-2002";"VIEW2",#N/A,FALSE,"P&amp;L Account 2001-2002";"VIEW3",#N/A,FALSE,"P&amp;L Account 2001-2002";"VIEW4",#N/A,FALSE,"P&amp;L Account 2001-2002"}</definedName>
    <definedName name="________vid5_1" localSheetId="10" hidden="1">{"VIEW1",#N/A,FALSE,"P&amp;L Account 2001-2002";"VIEW2",#N/A,FALSE,"P&amp;L Account 2001-2002";"VIEW3",#N/A,FALSE,"P&amp;L Account 2001-2002";"VIEW4",#N/A,FALSE,"P&amp;L Account 2001-2002"}</definedName>
    <definedName name="________vid5_1" localSheetId="9" hidden="1">{"VIEW1",#N/A,FALSE,"P&amp;L Account 2001-2002";"VIEW2",#N/A,FALSE,"P&amp;L Account 2001-2002";"VIEW3",#N/A,FALSE,"P&amp;L Account 2001-2002";"VIEW4",#N/A,FALSE,"P&amp;L Account 2001-2002"}</definedName>
    <definedName name="________vid5_1" hidden="1">{"VIEW1",#N/A,FALSE,"P&amp;L Account 2001-2002";"VIEW2",#N/A,FALSE,"P&amp;L Account 2001-2002";"VIEW3",#N/A,FALSE,"P&amp;L Account 2001-2002";"VIEW4",#N/A,FALSE,"P&amp;L Account 2001-2002"}</definedName>
    <definedName name="________vid5_1_1" hidden="1">{"VIEW1",#N/A,FALSE,"P&amp;L Account 2001-2002";"VIEW2",#N/A,FALSE,"P&amp;L Account 2001-2002";"VIEW3",#N/A,FALSE,"P&amp;L Account 2001-2002";"VIEW4",#N/A,FALSE,"P&amp;L Account 2001-2002"}</definedName>
    <definedName name="________vid5_1_2" hidden="1">{"VIEW1",#N/A,FALSE,"P&amp;L Account 2001-2002";"VIEW2",#N/A,FALSE,"P&amp;L Account 2001-2002";"VIEW3",#N/A,FALSE,"P&amp;L Account 2001-2002";"VIEW4",#N/A,FALSE,"P&amp;L Account 2001-2002"}</definedName>
    <definedName name="________vid5_2" hidden="1">{"VIEW1",#N/A,FALSE,"P&amp;L Account 2001-2002";"VIEW2",#N/A,FALSE,"P&amp;L Account 2001-2002";"VIEW3",#N/A,FALSE,"P&amp;L Account 2001-2002";"VIEW4",#N/A,FALSE,"P&amp;L Account 2001-2002"}</definedName>
    <definedName name="________vid5_3" hidden="1">{"VIEW1",#N/A,FALSE,"P&amp;L Account 2001-2002";"VIEW2",#N/A,FALSE,"P&amp;L Account 2001-2002";"VIEW3",#N/A,FALSE,"P&amp;L Account 2001-2002";"VIEW4",#N/A,FALSE,"P&amp;L Account 2001-2002"}</definedName>
    <definedName name="________vid5_4" hidden="1">{"VIEW1",#N/A,FALSE,"P&amp;L Account 2001-2002";"VIEW2",#N/A,FALSE,"P&amp;L Account 2001-2002";"VIEW3",#N/A,FALSE,"P&amp;L Account 2001-2002";"VIEW4",#N/A,FALSE,"P&amp;L Account 2001-2002"}</definedName>
    <definedName name="________vid5_5" hidden="1">{"VIEW1",#N/A,FALSE,"P&amp;L Account 2001-2002";"VIEW2",#N/A,FALSE,"P&amp;L Account 2001-2002";"VIEW3",#N/A,FALSE,"P&amp;L Account 2001-2002";"VIEW4",#N/A,FALSE,"P&amp;L Account 2001-2002"}</definedName>
    <definedName name="________vid6" localSheetId="2" hidden="1">{"VIEW1",#N/A,FALSE,"P&amp;L Account 2001-2002";"VIEW2",#N/A,FALSE,"P&amp;L Account 2001-2002";"VIEW3",#N/A,FALSE,"P&amp;L Account 2001-2002";"VIEW4",#N/A,FALSE,"P&amp;L Account 2001-2002"}</definedName>
    <definedName name="________vid6" localSheetId="10" hidden="1">{"VIEW1",#N/A,FALSE,"P&amp;L Account 2001-2002";"VIEW2",#N/A,FALSE,"P&amp;L Account 2001-2002";"VIEW3",#N/A,FALSE,"P&amp;L Account 2001-2002";"VIEW4",#N/A,FALSE,"P&amp;L Account 2001-2002"}</definedName>
    <definedName name="________vid6" localSheetId="9" hidden="1">{"VIEW1",#N/A,FALSE,"P&amp;L Account 2001-2002";"VIEW2",#N/A,FALSE,"P&amp;L Account 2001-2002";"VIEW3",#N/A,FALSE,"P&amp;L Account 2001-2002";"VIEW4",#N/A,FALSE,"P&amp;L Account 2001-2002"}</definedName>
    <definedName name="________vid6" localSheetId="8" hidden="1">{"VIEW1",#N/A,FALSE,"P&amp;L Account 2001-2002";"VIEW2",#N/A,FALSE,"P&amp;L Account 2001-2002";"VIEW3",#N/A,FALSE,"P&amp;L Account 2001-2002";"VIEW4",#N/A,FALSE,"P&amp;L Account 2001-2002"}</definedName>
    <definedName name="________vid6" hidden="1">{"VIEW1",#N/A,FALSE,"P&amp;L Account 2001-2002";"VIEW2",#N/A,FALSE,"P&amp;L Account 2001-2002";"VIEW3",#N/A,FALSE,"P&amp;L Account 2001-2002";"VIEW4",#N/A,FALSE,"P&amp;L Account 2001-2002"}</definedName>
    <definedName name="________vid6_1" localSheetId="10" hidden="1">{"VIEW1",#N/A,FALSE,"P&amp;L Account 2001-2002";"VIEW2",#N/A,FALSE,"P&amp;L Account 2001-2002";"VIEW3",#N/A,FALSE,"P&amp;L Account 2001-2002";"VIEW4",#N/A,FALSE,"P&amp;L Account 2001-2002"}</definedName>
    <definedName name="________vid6_1" localSheetId="9" hidden="1">{"VIEW1",#N/A,FALSE,"P&amp;L Account 2001-2002";"VIEW2",#N/A,FALSE,"P&amp;L Account 2001-2002";"VIEW3",#N/A,FALSE,"P&amp;L Account 2001-2002";"VIEW4",#N/A,FALSE,"P&amp;L Account 2001-2002"}</definedName>
    <definedName name="________vid6_1" hidden="1">{"VIEW1",#N/A,FALSE,"P&amp;L Account 2001-2002";"VIEW2",#N/A,FALSE,"P&amp;L Account 2001-2002";"VIEW3",#N/A,FALSE,"P&amp;L Account 2001-2002";"VIEW4",#N/A,FALSE,"P&amp;L Account 2001-2002"}</definedName>
    <definedName name="________vid6_1_1" hidden="1">{"VIEW1",#N/A,FALSE,"P&amp;L Account 2001-2002";"VIEW2",#N/A,FALSE,"P&amp;L Account 2001-2002";"VIEW3",#N/A,FALSE,"P&amp;L Account 2001-2002";"VIEW4",#N/A,FALSE,"P&amp;L Account 2001-2002"}</definedName>
    <definedName name="________vid6_1_2" hidden="1">{"VIEW1",#N/A,FALSE,"P&amp;L Account 2001-2002";"VIEW2",#N/A,FALSE,"P&amp;L Account 2001-2002";"VIEW3",#N/A,FALSE,"P&amp;L Account 2001-2002";"VIEW4",#N/A,FALSE,"P&amp;L Account 2001-2002"}</definedName>
    <definedName name="________vid6_2" hidden="1">{"VIEW1",#N/A,FALSE,"P&amp;L Account 2001-2002";"VIEW2",#N/A,FALSE,"P&amp;L Account 2001-2002";"VIEW3",#N/A,FALSE,"P&amp;L Account 2001-2002";"VIEW4",#N/A,FALSE,"P&amp;L Account 2001-2002"}</definedName>
    <definedName name="________vid6_3" hidden="1">{"VIEW1",#N/A,FALSE,"P&amp;L Account 2001-2002";"VIEW2",#N/A,FALSE,"P&amp;L Account 2001-2002";"VIEW3",#N/A,FALSE,"P&amp;L Account 2001-2002";"VIEW4",#N/A,FALSE,"P&amp;L Account 2001-2002"}</definedName>
    <definedName name="________vid6_4" hidden="1">{"VIEW1",#N/A,FALSE,"P&amp;L Account 2001-2002";"VIEW2",#N/A,FALSE,"P&amp;L Account 2001-2002";"VIEW3",#N/A,FALSE,"P&amp;L Account 2001-2002";"VIEW4",#N/A,FALSE,"P&amp;L Account 2001-2002"}</definedName>
    <definedName name="________vid6_5" hidden="1">{"VIEW1",#N/A,FALSE,"P&amp;L Account 2001-2002";"VIEW2",#N/A,FALSE,"P&amp;L Account 2001-2002";"VIEW3",#N/A,FALSE,"P&amp;L Account 2001-2002";"VIEW4",#N/A,FALSE,"P&amp;L Account 2001-2002"}</definedName>
    <definedName name="________VID7" localSheetId="2" hidden="1">{"VIEW1",#N/A,FALSE,"P&amp;L Account 2001-2002";"VIEW2",#N/A,FALSE,"P&amp;L Account 2001-2002";"VIEW3",#N/A,FALSE,"P&amp;L Account 2001-2002";"VIEW4",#N/A,FALSE,"P&amp;L Account 2001-2002"}</definedName>
    <definedName name="________VID7" localSheetId="10" hidden="1">{"VIEW1",#N/A,FALSE,"P&amp;L Account 2001-2002";"VIEW2",#N/A,FALSE,"P&amp;L Account 2001-2002";"VIEW3",#N/A,FALSE,"P&amp;L Account 2001-2002";"VIEW4",#N/A,FALSE,"P&amp;L Account 2001-2002"}</definedName>
    <definedName name="________VID7" localSheetId="9" hidden="1">{"VIEW1",#N/A,FALSE,"P&amp;L Account 2001-2002";"VIEW2",#N/A,FALSE,"P&amp;L Account 2001-2002";"VIEW3",#N/A,FALSE,"P&amp;L Account 2001-2002";"VIEW4",#N/A,FALSE,"P&amp;L Account 2001-2002"}</definedName>
    <definedName name="________VID7" localSheetId="8" hidden="1">{"VIEW1",#N/A,FALSE,"P&amp;L Account 2001-2002";"VIEW2",#N/A,FALSE,"P&amp;L Account 2001-2002";"VIEW3",#N/A,FALSE,"P&amp;L Account 2001-2002";"VIEW4",#N/A,FALSE,"P&amp;L Account 2001-2002"}</definedName>
    <definedName name="________VID7" hidden="1">{"VIEW1",#N/A,FALSE,"P&amp;L Account 2001-2002";"VIEW2",#N/A,FALSE,"P&amp;L Account 2001-2002";"VIEW3",#N/A,FALSE,"P&amp;L Account 2001-2002";"VIEW4",#N/A,FALSE,"P&amp;L Account 2001-2002"}</definedName>
    <definedName name="________VID7_1" localSheetId="10" hidden="1">{"VIEW1",#N/A,FALSE,"P&amp;L Account 2001-2002";"VIEW2",#N/A,FALSE,"P&amp;L Account 2001-2002";"VIEW3",#N/A,FALSE,"P&amp;L Account 2001-2002";"VIEW4",#N/A,FALSE,"P&amp;L Account 2001-2002"}</definedName>
    <definedName name="________VID7_1" localSheetId="9" hidden="1">{"VIEW1",#N/A,FALSE,"P&amp;L Account 2001-2002";"VIEW2",#N/A,FALSE,"P&amp;L Account 2001-2002";"VIEW3",#N/A,FALSE,"P&amp;L Account 2001-2002";"VIEW4",#N/A,FALSE,"P&amp;L Account 2001-2002"}</definedName>
    <definedName name="________VID7_1" hidden="1">{"VIEW1",#N/A,FALSE,"P&amp;L Account 2001-2002";"VIEW2",#N/A,FALSE,"P&amp;L Account 2001-2002";"VIEW3",#N/A,FALSE,"P&amp;L Account 2001-2002";"VIEW4",#N/A,FALSE,"P&amp;L Account 2001-2002"}</definedName>
    <definedName name="________VID7_1_1" hidden="1">{"VIEW1",#N/A,FALSE,"P&amp;L Account 2001-2002";"VIEW2",#N/A,FALSE,"P&amp;L Account 2001-2002";"VIEW3",#N/A,FALSE,"P&amp;L Account 2001-2002";"VIEW4",#N/A,FALSE,"P&amp;L Account 2001-2002"}</definedName>
    <definedName name="________VID7_1_2" hidden="1">{"VIEW1",#N/A,FALSE,"P&amp;L Account 2001-2002";"VIEW2",#N/A,FALSE,"P&amp;L Account 2001-2002";"VIEW3",#N/A,FALSE,"P&amp;L Account 2001-2002";"VIEW4",#N/A,FALSE,"P&amp;L Account 2001-2002"}</definedName>
    <definedName name="________VID7_2" hidden="1">{"VIEW1",#N/A,FALSE,"P&amp;L Account 2001-2002";"VIEW2",#N/A,FALSE,"P&amp;L Account 2001-2002";"VIEW3",#N/A,FALSE,"P&amp;L Account 2001-2002";"VIEW4",#N/A,FALSE,"P&amp;L Account 2001-2002"}</definedName>
    <definedName name="________VID7_3" hidden="1">{"VIEW1",#N/A,FALSE,"P&amp;L Account 2001-2002";"VIEW2",#N/A,FALSE,"P&amp;L Account 2001-2002";"VIEW3",#N/A,FALSE,"P&amp;L Account 2001-2002";"VIEW4",#N/A,FALSE,"P&amp;L Account 2001-2002"}</definedName>
    <definedName name="________VID7_4" hidden="1">{"VIEW1",#N/A,FALSE,"P&amp;L Account 2001-2002";"VIEW2",#N/A,FALSE,"P&amp;L Account 2001-2002";"VIEW3",#N/A,FALSE,"P&amp;L Account 2001-2002";"VIEW4",#N/A,FALSE,"P&amp;L Account 2001-2002"}</definedName>
    <definedName name="________VID7_5" hidden="1">{"VIEW1",#N/A,FALSE,"P&amp;L Account 2001-2002";"VIEW2",#N/A,FALSE,"P&amp;L Account 2001-2002";"VIEW3",#N/A,FALSE,"P&amp;L Account 2001-2002";"VIEW4",#N/A,FALSE,"P&amp;L Account 2001-2002"}</definedName>
    <definedName name="________VIR5" localSheetId="2" hidden="1">{"VIEW1",#N/A,FALSE,"P&amp;L Account 2001-2002";"VIEW2",#N/A,FALSE,"P&amp;L Account 2001-2002";"VIEW3",#N/A,FALSE,"P&amp;L Account 2001-2002";"VIEW4",#N/A,FALSE,"P&amp;L Account 2001-2002"}</definedName>
    <definedName name="________VIR5" localSheetId="10" hidden="1">{"VIEW1",#N/A,FALSE,"P&amp;L Account 2001-2002";"VIEW2",#N/A,FALSE,"P&amp;L Account 2001-2002";"VIEW3",#N/A,FALSE,"P&amp;L Account 2001-2002";"VIEW4",#N/A,FALSE,"P&amp;L Account 2001-2002"}</definedName>
    <definedName name="________VIR5" localSheetId="9" hidden="1">{"VIEW1",#N/A,FALSE,"P&amp;L Account 2001-2002";"VIEW2",#N/A,FALSE,"P&amp;L Account 2001-2002";"VIEW3",#N/A,FALSE,"P&amp;L Account 2001-2002";"VIEW4",#N/A,FALSE,"P&amp;L Account 2001-2002"}</definedName>
    <definedName name="________VIR5" localSheetId="8" hidden="1">{"VIEW1",#N/A,FALSE,"P&amp;L Account 2001-2002";"VIEW2",#N/A,FALSE,"P&amp;L Account 2001-2002";"VIEW3",#N/A,FALSE,"P&amp;L Account 2001-2002";"VIEW4",#N/A,FALSE,"P&amp;L Account 2001-2002"}</definedName>
    <definedName name="________VIR5" hidden="1">{"VIEW1",#N/A,FALSE,"P&amp;L Account 2001-2002";"VIEW2",#N/A,FALSE,"P&amp;L Account 2001-2002";"VIEW3",#N/A,FALSE,"P&amp;L Account 2001-2002";"VIEW4",#N/A,FALSE,"P&amp;L Account 2001-2002"}</definedName>
    <definedName name="________VIR5_1" localSheetId="10" hidden="1">{"VIEW1",#N/A,FALSE,"P&amp;L Account 2001-2002";"VIEW2",#N/A,FALSE,"P&amp;L Account 2001-2002";"VIEW3",#N/A,FALSE,"P&amp;L Account 2001-2002";"VIEW4",#N/A,FALSE,"P&amp;L Account 2001-2002"}</definedName>
    <definedName name="________VIR5_1" localSheetId="9" hidden="1">{"VIEW1",#N/A,FALSE,"P&amp;L Account 2001-2002";"VIEW2",#N/A,FALSE,"P&amp;L Account 2001-2002";"VIEW3",#N/A,FALSE,"P&amp;L Account 2001-2002";"VIEW4",#N/A,FALSE,"P&amp;L Account 2001-2002"}</definedName>
    <definedName name="________VIR5_1" hidden="1">{"VIEW1",#N/A,FALSE,"P&amp;L Account 2001-2002";"VIEW2",#N/A,FALSE,"P&amp;L Account 2001-2002";"VIEW3",#N/A,FALSE,"P&amp;L Account 2001-2002";"VIEW4",#N/A,FALSE,"P&amp;L Account 2001-2002"}</definedName>
    <definedName name="________VIR5_1_1" hidden="1">{"VIEW1",#N/A,FALSE,"P&amp;L Account 2001-2002";"VIEW2",#N/A,FALSE,"P&amp;L Account 2001-2002";"VIEW3",#N/A,FALSE,"P&amp;L Account 2001-2002";"VIEW4",#N/A,FALSE,"P&amp;L Account 2001-2002"}</definedName>
    <definedName name="________VIR5_1_2" hidden="1">{"VIEW1",#N/A,FALSE,"P&amp;L Account 2001-2002";"VIEW2",#N/A,FALSE,"P&amp;L Account 2001-2002";"VIEW3",#N/A,FALSE,"P&amp;L Account 2001-2002";"VIEW4",#N/A,FALSE,"P&amp;L Account 2001-2002"}</definedName>
    <definedName name="________VIR5_2" hidden="1">{"VIEW1",#N/A,FALSE,"P&amp;L Account 2001-2002";"VIEW2",#N/A,FALSE,"P&amp;L Account 2001-2002";"VIEW3",#N/A,FALSE,"P&amp;L Account 2001-2002";"VIEW4",#N/A,FALSE,"P&amp;L Account 2001-2002"}</definedName>
    <definedName name="________VIR5_3" hidden="1">{"VIEW1",#N/A,FALSE,"P&amp;L Account 2001-2002";"VIEW2",#N/A,FALSE,"P&amp;L Account 2001-2002";"VIEW3",#N/A,FALSE,"P&amp;L Account 2001-2002";"VIEW4",#N/A,FALSE,"P&amp;L Account 2001-2002"}</definedName>
    <definedName name="________VIR5_4" hidden="1">{"VIEW1",#N/A,FALSE,"P&amp;L Account 2001-2002";"VIEW2",#N/A,FALSE,"P&amp;L Account 2001-2002";"VIEW3",#N/A,FALSE,"P&amp;L Account 2001-2002";"VIEW4",#N/A,FALSE,"P&amp;L Account 2001-2002"}</definedName>
    <definedName name="________VIR5_5" hidden="1">{"VIEW1",#N/A,FALSE,"P&amp;L Account 2001-2002";"VIEW2",#N/A,FALSE,"P&amp;L Account 2001-2002";"VIEW3",#N/A,FALSE,"P&amp;L Account 2001-2002";"VIEW4",#N/A,FALSE,"P&amp;L Account 2001-2002"}</definedName>
    <definedName name="________VIR6" localSheetId="2" hidden="1">{"VIEW1",#N/A,FALSE,"P&amp;L Account 2001-2002";"VIEW2",#N/A,FALSE,"P&amp;L Account 2001-2002";"VIEW3",#N/A,FALSE,"P&amp;L Account 2001-2002";"VIEW4",#N/A,FALSE,"P&amp;L Account 2001-2002"}</definedName>
    <definedName name="________VIR6" localSheetId="10" hidden="1">{"VIEW1",#N/A,FALSE,"P&amp;L Account 2001-2002";"VIEW2",#N/A,FALSE,"P&amp;L Account 2001-2002";"VIEW3",#N/A,FALSE,"P&amp;L Account 2001-2002";"VIEW4",#N/A,FALSE,"P&amp;L Account 2001-2002"}</definedName>
    <definedName name="________VIR6" localSheetId="9" hidden="1">{"VIEW1",#N/A,FALSE,"P&amp;L Account 2001-2002";"VIEW2",#N/A,FALSE,"P&amp;L Account 2001-2002";"VIEW3",#N/A,FALSE,"P&amp;L Account 2001-2002";"VIEW4",#N/A,FALSE,"P&amp;L Account 2001-2002"}</definedName>
    <definedName name="________VIR6" localSheetId="8" hidden="1">{"VIEW1",#N/A,FALSE,"P&amp;L Account 2001-2002";"VIEW2",#N/A,FALSE,"P&amp;L Account 2001-2002";"VIEW3",#N/A,FALSE,"P&amp;L Account 2001-2002";"VIEW4",#N/A,FALSE,"P&amp;L Account 2001-2002"}</definedName>
    <definedName name="________VIR6" hidden="1">{"VIEW1",#N/A,FALSE,"P&amp;L Account 2001-2002";"VIEW2",#N/A,FALSE,"P&amp;L Account 2001-2002";"VIEW3",#N/A,FALSE,"P&amp;L Account 2001-2002";"VIEW4",#N/A,FALSE,"P&amp;L Account 2001-2002"}</definedName>
    <definedName name="________VIR6_1" localSheetId="10" hidden="1">{"VIEW1",#N/A,FALSE,"P&amp;L Account 2001-2002";"VIEW2",#N/A,FALSE,"P&amp;L Account 2001-2002";"VIEW3",#N/A,FALSE,"P&amp;L Account 2001-2002";"VIEW4",#N/A,FALSE,"P&amp;L Account 2001-2002"}</definedName>
    <definedName name="________VIR6_1" localSheetId="9" hidden="1">{"VIEW1",#N/A,FALSE,"P&amp;L Account 2001-2002";"VIEW2",#N/A,FALSE,"P&amp;L Account 2001-2002";"VIEW3",#N/A,FALSE,"P&amp;L Account 2001-2002";"VIEW4",#N/A,FALSE,"P&amp;L Account 2001-2002"}</definedName>
    <definedName name="________VIR6_1" hidden="1">{"VIEW1",#N/A,FALSE,"P&amp;L Account 2001-2002";"VIEW2",#N/A,FALSE,"P&amp;L Account 2001-2002";"VIEW3",#N/A,FALSE,"P&amp;L Account 2001-2002";"VIEW4",#N/A,FALSE,"P&amp;L Account 2001-2002"}</definedName>
    <definedName name="________VIR6_1_1" hidden="1">{"VIEW1",#N/A,FALSE,"P&amp;L Account 2001-2002";"VIEW2",#N/A,FALSE,"P&amp;L Account 2001-2002";"VIEW3",#N/A,FALSE,"P&amp;L Account 2001-2002";"VIEW4",#N/A,FALSE,"P&amp;L Account 2001-2002"}</definedName>
    <definedName name="________VIR6_1_2" hidden="1">{"VIEW1",#N/A,FALSE,"P&amp;L Account 2001-2002";"VIEW2",#N/A,FALSE,"P&amp;L Account 2001-2002";"VIEW3",#N/A,FALSE,"P&amp;L Account 2001-2002";"VIEW4",#N/A,FALSE,"P&amp;L Account 2001-2002"}</definedName>
    <definedName name="________VIR6_2" hidden="1">{"VIEW1",#N/A,FALSE,"P&amp;L Account 2001-2002";"VIEW2",#N/A,FALSE,"P&amp;L Account 2001-2002";"VIEW3",#N/A,FALSE,"P&amp;L Account 2001-2002";"VIEW4",#N/A,FALSE,"P&amp;L Account 2001-2002"}</definedName>
    <definedName name="________VIR6_3" hidden="1">{"VIEW1",#N/A,FALSE,"P&amp;L Account 2001-2002";"VIEW2",#N/A,FALSE,"P&amp;L Account 2001-2002";"VIEW3",#N/A,FALSE,"P&amp;L Account 2001-2002";"VIEW4",#N/A,FALSE,"P&amp;L Account 2001-2002"}</definedName>
    <definedName name="________VIR6_4" hidden="1">{"VIEW1",#N/A,FALSE,"P&amp;L Account 2001-2002";"VIEW2",#N/A,FALSE,"P&amp;L Account 2001-2002";"VIEW3",#N/A,FALSE,"P&amp;L Account 2001-2002";"VIEW4",#N/A,FALSE,"P&amp;L Account 2001-2002"}</definedName>
    <definedName name="________VIR6_5" hidden="1">{"VIEW1",#N/A,FALSE,"P&amp;L Account 2001-2002";"VIEW2",#N/A,FALSE,"P&amp;L Account 2001-2002";"VIEW3",#N/A,FALSE,"P&amp;L Account 2001-2002";"VIEW4",#N/A,FALSE,"P&amp;L Account 2001-2002"}</definedName>
    <definedName name="_______exp2" localSheetId="2" hidden="1">{"VIEW1",#N/A,FALSE,"P&amp;L Account 2001-2002";"VIEW2",#N/A,FALSE,"P&amp;L Account 2001-2002";"VIEW3",#N/A,FALSE,"P&amp;L Account 2001-2002";"VIEW4",#N/A,FALSE,"P&amp;L Account 2001-2002"}</definedName>
    <definedName name="_______exp2" localSheetId="10" hidden="1">{"VIEW1",#N/A,FALSE,"P&amp;L Account 2001-2002";"VIEW2",#N/A,FALSE,"P&amp;L Account 2001-2002";"VIEW3",#N/A,FALSE,"P&amp;L Account 2001-2002";"VIEW4",#N/A,FALSE,"P&amp;L Account 2001-2002"}</definedName>
    <definedName name="_______exp2" localSheetId="9" hidden="1">{"VIEW1",#N/A,FALSE,"P&amp;L Account 2001-2002";"VIEW2",#N/A,FALSE,"P&amp;L Account 2001-2002";"VIEW3",#N/A,FALSE,"P&amp;L Account 2001-2002";"VIEW4",#N/A,FALSE,"P&amp;L Account 2001-2002"}</definedName>
    <definedName name="_______exp2" localSheetId="8" hidden="1">{"VIEW1",#N/A,FALSE,"P&amp;L Account 2001-2002";"VIEW2",#N/A,FALSE,"P&amp;L Account 2001-2002";"VIEW3",#N/A,FALSE,"P&amp;L Account 2001-2002";"VIEW4",#N/A,FALSE,"P&amp;L Account 2001-2002"}</definedName>
    <definedName name="_______exp2" hidden="1">{"VIEW1",#N/A,FALSE,"P&amp;L Account 2001-2002";"VIEW2",#N/A,FALSE,"P&amp;L Account 2001-2002";"VIEW3",#N/A,FALSE,"P&amp;L Account 2001-2002";"VIEW4",#N/A,FALSE,"P&amp;L Account 2001-2002"}</definedName>
    <definedName name="_______exp2_1" localSheetId="10" hidden="1">{"VIEW1",#N/A,FALSE,"P&amp;L Account 2001-2002";"VIEW2",#N/A,FALSE,"P&amp;L Account 2001-2002";"VIEW3",#N/A,FALSE,"P&amp;L Account 2001-2002";"VIEW4",#N/A,FALSE,"P&amp;L Account 2001-2002"}</definedName>
    <definedName name="_______exp2_1" localSheetId="9" hidden="1">{"VIEW1",#N/A,FALSE,"P&amp;L Account 2001-2002";"VIEW2",#N/A,FALSE,"P&amp;L Account 2001-2002";"VIEW3",#N/A,FALSE,"P&amp;L Account 2001-2002";"VIEW4",#N/A,FALSE,"P&amp;L Account 2001-2002"}</definedName>
    <definedName name="_______exp2_1" hidden="1">{"VIEW1",#N/A,FALSE,"P&amp;L Account 2001-2002";"VIEW2",#N/A,FALSE,"P&amp;L Account 2001-2002";"VIEW3",#N/A,FALSE,"P&amp;L Account 2001-2002";"VIEW4",#N/A,FALSE,"P&amp;L Account 2001-2002"}</definedName>
    <definedName name="_______exp2_1_1" hidden="1">{"VIEW1",#N/A,FALSE,"P&amp;L Account 2001-2002";"VIEW2",#N/A,FALSE,"P&amp;L Account 2001-2002";"VIEW3",#N/A,FALSE,"P&amp;L Account 2001-2002";"VIEW4",#N/A,FALSE,"P&amp;L Account 2001-2002"}</definedName>
    <definedName name="_______exp2_1_2" hidden="1">{"VIEW1",#N/A,FALSE,"P&amp;L Account 2001-2002";"VIEW2",#N/A,FALSE,"P&amp;L Account 2001-2002";"VIEW3",#N/A,FALSE,"P&amp;L Account 2001-2002";"VIEW4",#N/A,FALSE,"P&amp;L Account 2001-2002"}</definedName>
    <definedName name="_______exp2_2" hidden="1">{"VIEW1",#N/A,FALSE,"P&amp;L Account 2001-2002";"VIEW2",#N/A,FALSE,"P&amp;L Account 2001-2002";"VIEW3",#N/A,FALSE,"P&amp;L Account 2001-2002";"VIEW4",#N/A,FALSE,"P&amp;L Account 2001-2002"}</definedName>
    <definedName name="_______exp2_3" hidden="1">{"VIEW1",#N/A,FALSE,"P&amp;L Account 2001-2002";"VIEW2",#N/A,FALSE,"P&amp;L Account 2001-2002";"VIEW3",#N/A,FALSE,"P&amp;L Account 2001-2002";"VIEW4",#N/A,FALSE,"P&amp;L Account 2001-2002"}</definedName>
    <definedName name="_______exp2_4" hidden="1">{"VIEW1",#N/A,FALSE,"P&amp;L Account 2001-2002";"VIEW2",#N/A,FALSE,"P&amp;L Account 2001-2002";"VIEW3",#N/A,FALSE,"P&amp;L Account 2001-2002";"VIEW4",#N/A,FALSE,"P&amp;L Account 2001-2002"}</definedName>
    <definedName name="_______exp2_5" hidden="1">{"VIEW1",#N/A,FALSE,"P&amp;L Account 2001-2002";"VIEW2",#N/A,FALSE,"P&amp;L Account 2001-2002";"VIEW3",#N/A,FALSE,"P&amp;L Account 2001-2002";"VIEW4",#N/A,FALSE,"P&amp;L Account 2001-2002"}</definedName>
    <definedName name="_______FSE8" localSheetId="2" hidden="1">{"VIEW1",#N/A,FALSE,"P&amp;L Account 2001-2002";"VIEW2",#N/A,FALSE,"P&amp;L Account 2001-2002";"VIEW3",#N/A,FALSE,"P&amp;L Account 2001-2002";"VIEW4",#N/A,FALSE,"P&amp;L Account 2001-2002"}</definedName>
    <definedName name="_______FSE8" localSheetId="10" hidden="1">{"VIEW1",#N/A,FALSE,"P&amp;L Account 2001-2002";"VIEW2",#N/A,FALSE,"P&amp;L Account 2001-2002";"VIEW3",#N/A,FALSE,"P&amp;L Account 2001-2002";"VIEW4",#N/A,FALSE,"P&amp;L Account 2001-2002"}</definedName>
    <definedName name="_______FSE8" localSheetId="9" hidden="1">{"VIEW1",#N/A,FALSE,"P&amp;L Account 2001-2002";"VIEW2",#N/A,FALSE,"P&amp;L Account 2001-2002";"VIEW3",#N/A,FALSE,"P&amp;L Account 2001-2002";"VIEW4",#N/A,FALSE,"P&amp;L Account 2001-2002"}</definedName>
    <definedName name="_______FSE8" localSheetId="8" hidden="1">{"VIEW1",#N/A,FALSE,"P&amp;L Account 2001-2002";"VIEW2",#N/A,FALSE,"P&amp;L Account 2001-2002";"VIEW3",#N/A,FALSE,"P&amp;L Account 2001-2002";"VIEW4",#N/A,FALSE,"P&amp;L Account 2001-2002"}</definedName>
    <definedName name="_______FSE8" hidden="1">{"VIEW1",#N/A,FALSE,"P&amp;L Account 2001-2002";"VIEW2",#N/A,FALSE,"P&amp;L Account 2001-2002";"VIEW3",#N/A,FALSE,"P&amp;L Account 2001-2002";"VIEW4",#N/A,FALSE,"P&amp;L Account 2001-2002"}</definedName>
    <definedName name="_______FSE8_1" localSheetId="10" hidden="1">{"VIEW1",#N/A,FALSE,"P&amp;L Account 2001-2002";"VIEW2",#N/A,FALSE,"P&amp;L Account 2001-2002";"VIEW3",#N/A,FALSE,"P&amp;L Account 2001-2002";"VIEW4",#N/A,FALSE,"P&amp;L Account 2001-2002"}</definedName>
    <definedName name="_______FSE8_1" localSheetId="9" hidden="1">{"VIEW1",#N/A,FALSE,"P&amp;L Account 2001-2002";"VIEW2",#N/A,FALSE,"P&amp;L Account 2001-2002";"VIEW3",#N/A,FALSE,"P&amp;L Account 2001-2002";"VIEW4",#N/A,FALSE,"P&amp;L Account 2001-2002"}</definedName>
    <definedName name="_______FSE8_1" hidden="1">{"VIEW1",#N/A,FALSE,"P&amp;L Account 2001-2002";"VIEW2",#N/A,FALSE,"P&amp;L Account 2001-2002";"VIEW3",#N/A,FALSE,"P&amp;L Account 2001-2002";"VIEW4",#N/A,FALSE,"P&amp;L Account 2001-2002"}</definedName>
    <definedName name="_______FSE8_1_1" hidden="1">{"VIEW1",#N/A,FALSE,"P&amp;L Account 2001-2002";"VIEW2",#N/A,FALSE,"P&amp;L Account 2001-2002";"VIEW3",#N/A,FALSE,"P&amp;L Account 2001-2002";"VIEW4",#N/A,FALSE,"P&amp;L Account 2001-2002"}</definedName>
    <definedName name="_______FSE8_1_2" hidden="1">{"VIEW1",#N/A,FALSE,"P&amp;L Account 2001-2002";"VIEW2",#N/A,FALSE,"P&amp;L Account 2001-2002";"VIEW3",#N/A,FALSE,"P&amp;L Account 2001-2002";"VIEW4",#N/A,FALSE,"P&amp;L Account 2001-2002"}</definedName>
    <definedName name="_______FSE8_2" hidden="1">{"VIEW1",#N/A,FALSE,"P&amp;L Account 2001-2002";"VIEW2",#N/A,FALSE,"P&amp;L Account 2001-2002";"VIEW3",#N/A,FALSE,"P&amp;L Account 2001-2002";"VIEW4",#N/A,FALSE,"P&amp;L Account 2001-2002"}</definedName>
    <definedName name="_______FSE8_3" hidden="1">{"VIEW1",#N/A,FALSE,"P&amp;L Account 2001-2002";"VIEW2",#N/A,FALSE,"P&amp;L Account 2001-2002";"VIEW3",#N/A,FALSE,"P&amp;L Account 2001-2002";"VIEW4",#N/A,FALSE,"P&amp;L Account 2001-2002"}</definedName>
    <definedName name="_______FSE8_4" hidden="1">{"VIEW1",#N/A,FALSE,"P&amp;L Account 2001-2002";"VIEW2",#N/A,FALSE,"P&amp;L Account 2001-2002";"VIEW3",#N/A,FALSE,"P&amp;L Account 2001-2002";"VIEW4",#N/A,FALSE,"P&amp;L Account 2001-2002"}</definedName>
    <definedName name="_______FSE8_5" hidden="1">{"VIEW1",#N/A,FALSE,"P&amp;L Account 2001-2002";"VIEW2",#N/A,FALSE,"P&amp;L Account 2001-2002";"VIEW3",#N/A,FALSE,"P&amp;L Account 2001-2002";"VIEW4",#N/A,FALSE,"P&amp;L Account 2001-2002"}</definedName>
    <definedName name="_______NEW1" localSheetId="2" hidden="1">{"VIEW1",#N/A,FALSE,"P&amp;L Account 2001-2002";"VIEW2",#N/A,FALSE,"P&amp;L Account 2001-2002";"VIEW3",#N/A,FALSE,"P&amp;L Account 2001-2002";"VIEW4",#N/A,FALSE,"P&amp;L Account 2001-2002"}</definedName>
    <definedName name="_______NEW1" localSheetId="10" hidden="1">{"VIEW1",#N/A,FALSE,"P&amp;L Account 2001-2002";"VIEW2",#N/A,FALSE,"P&amp;L Account 2001-2002";"VIEW3",#N/A,FALSE,"P&amp;L Account 2001-2002";"VIEW4",#N/A,FALSE,"P&amp;L Account 2001-2002"}</definedName>
    <definedName name="_______NEW1" localSheetId="9" hidden="1">{"VIEW1",#N/A,FALSE,"P&amp;L Account 2001-2002";"VIEW2",#N/A,FALSE,"P&amp;L Account 2001-2002";"VIEW3",#N/A,FALSE,"P&amp;L Account 2001-2002";"VIEW4",#N/A,FALSE,"P&amp;L Account 2001-2002"}</definedName>
    <definedName name="_______NEW1" localSheetId="8" hidden="1">{"VIEW1",#N/A,FALSE,"P&amp;L Account 2001-2002";"VIEW2",#N/A,FALSE,"P&amp;L Account 2001-2002";"VIEW3",#N/A,FALSE,"P&amp;L Account 2001-2002";"VIEW4",#N/A,FALSE,"P&amp;L Account 2001-2002"}</definedName>
    <definedName name="_______NEW1" hidden="1">{"VIEW1",#N/A,FALSE,"P&amp;L Account 2001-2002";"VIEW2",#N/A,FALSE,"P&amp;L Account 2001-2002";"VIEW3",#N/A,FALSE,"P&amp;L Account 2001-2002";"VIEW4",#N/A,FALSE,"P&amp;L Account 2001-2002"}</definedName>
    <definedName name="_______NEW1_1" localSheetId="10" hidden="1">{"VIEW1",#N/A,FALSE,"P&amp;L Account 2001-2002";"VIEW2",#N/A,FALSE,"P&amp;L Account 2001-2002";"VIEW3",#N/A,FALSE,"P&amp;L Account 2001-2002";"VIEW4",#N/A,FALSE,"P&amp;L Account 2001-2002"}</definedName>
    <definedName name="_______NEW1_1" localSheetId="9" hidden="1">{"VIEW1",#N/A,FALSE,"P&amp;L Account 2001-2002";"VIEW2",#N/A,FALSE,"P&amp;L Account 2001-2002";"VIEW3",#N/A,FALSE,"P&amp;L Account 2001-2002";"VIEW4",#N/A,FALSE,"P&amp;L Account 2001-2002"}</definedName>
    <definedName name="_______NEW1_1" hidden="1">{"VIEW1",#N/A,FALSE,"P&amp;L Account 2001-2002";"VIEW2",#N/A,FALSE,"P&amp;L Account 2001-2002";"VIEW3",#N/A,FALSE,"P&amp;L Account 2001-2002";"VIEW4",#N/A,FALSE,"P&amp;L Account 2001-2002"}</definedName>
    <definedName name="_______NEW1_1_1" hidden="1">{"VIEW1",#N/A,FALSE,"P&amp;L Account 2001-2002";"VIEW2",#N/A,FALSE,"P&amp;L Account 2001-2002";"VIEW3",#N/A,FALSE,"P&amp;L Account 2001-2002";"VIEW4",#N/A,FALSE,"P&amp;L Account 2001-2002"}</definedName>
    <definedName name="_______NEW1_1_2" hidden="1">{"VIEW1",#N/A,FALSE,"P&amp;L Account 2001-2002";"VIEW2",#N/A,FALSE,"P&amp;L Account 2001-2002";"VIEW3",#N/A,FALSE,"P&amp;L Account 2001-2002";"VIEW4",#N/A,FALSE,"P&amp;L Account 2001-2002"}</definedName>
    <definedName name="_______NEW1_2" hidden="1">{"VIEW1",#N/A,FALSE,"P&amp;L Account 2001-2002";"VIEW2",#N/A,FALSE,"P&amp;L Account 2001-2002";"VIEW3",#N/A,FALSE,"P&amp;L Account 2001-2002";"VIEW4",#N/A,FALSE,"P&amp;L Account 2001-2002"}</definedName>
    <definedName name="_______NEW1_3" hidden="1">{"VIEW1",#N/A,FALSE,"P&amp;L Account 2001-2002";"VIEW2",#N/A,FALSE,"P&amp;L Account 2001-2002";"VIEW3",#N/A,FALSE,"P&amp;L Account 2001-2002";"VIEW4",#N/A,FALSE,"P&amp;L Account 2001-2002"}</definedName>
    <definedName name="_______NEW1_4" hidden="1">{"VIEW1",#N/A,FALSE,"P&amp;L Account 2001-2002";"VIEW2",#N/A,FALSE,"P&amp;L Account 2001-2002";"VIEW3",#N/A,FALSE,"P&amp;L Account 2001-2002";"VIEW4",#N/A,FALSE,"P&amp;L Account 2001-2002"}</definedName>
    <definedName name="_______NEW1_5" hidden="1">{"VIEW1",#N/A,FALSE,"P&amp;L Account 2001-2002";"VIEW2",#N/A,FALSE,"P&amp;L Account 2001-2002";"VIEW3",#N/A,FALSE,"P&amp;L Account 2001-2002";"VIEW4",#N/A,FALSE,"P&amp;L Account 2001-2002"}</definedName>
    <definedName name="_______NEW2" localSheetId="2" hidden="1">{"VIEW1",#N/A,FALSE,"P&amp;L Account 2001-2002";"VIEW2",#N/A,FALSE,"P&amp;L Account 2001-2002";"VIEW3",#N/A,FALSE,"P&amp;L Account 2001-2002";"VIEW4",#N/A,FALSE,"P&amp;L Account 2001-2002"}</definedName>
    <definedName name="_______NEW2" localSheetId="10" hidden="1">{"VIEW1",#N/A,FALSE,"P&amp;L Account 2001-2002";"VIEW2",#N/A,FALSE,"P&amp;L Account 2001-2002";"VIEW3",#N/A,FALSE,"P&amp;L Account 2001-2002";"VIEW4",#N/A,FALSE,"P&amp;L Account 2001-2002"}</definedName>
    <definedName name="_______NEW2" localSheetId="9" hidden="1">{"VIEW1",#N/A,FALSE,"P&amp;L Account 2001-2002";"VIEW2",#N/A,FALSE,"P&amp;L Account 2001-2002";"VIEW3",#N/A,FALSE,"P&amp;L Account 2001-2002";"VIEW4",#N/A,FALSE,"P&amp;L Account 2001-2002"}</definedName>
    <definedName name="_______NEW2" localSheetId="8" hidden="1">{"VIEW1",#N/A,FALSE,"P&amp;L Account 2001-2002";"VIEW2",#N/A,FALSE,"P&amp;L Account 2001-2002";"VIEW3",#N/A,FALSE,"P&amp;L Account 2001-2002";"VIEW4",#N/A,FALSE,"P&amp;L Account 2001-2002"}</definedName>
    <definedName name="_______NEW2" hidden="1">{"VIEW1",#N/A,FALSE,"P&amp;L Account 2001-2002";"VIEW2",#N/A,FALSE,"P&amp;L Account 2001-2002";"VIEW3",#N/A,FALSE,"P&amp;L Account 2001-2002";"VIEW4",#N/A,FALSE,"P&amp;L Account 2001-2002"}</definedName>
    <definedName name="_______NEW2_1" localSheetId="10" hidden="1">{"VIEW1",#N/A,FALSE,"P&amp;L Account 2001-2002";"VIEW2",#N/A,FALSE,"P&amp;L Account 2001-2002";"VIEW3",#N/A,FALSE,"P&amp;L Account 2001-2002";"VIEW4",#N/A,FALSE,"P&amp;L Account 2001-2002"}</definedName>
    <definedName name="_______NEW2_1" localSheetId="9" hidden="1">{"VIEW1",#N/A,FALSE,"P&amp;L Account 2001-2002";"VIEW2",#N/A,FALSE,"P&amp;L Account 2001-2002";"VIEW3",#N/A,FALSE,"P&amp;L Account 2001-2002";"VIEW4",#N/A,FALSE,"P&amp;L Account 2001-2002"}</definedName>
    <definedName name="_______NEW2_1" hidden="1">{"VIEW1",#N/A,FALSE,"P&amp;L Account 2001-2002";"VIEW2",#N/A,FALSE,"P&amp;L Account 2001-2002";"VIEW3",#N/A,FALSE,"P&amp;L Account 2001-2002";"VIEW4",#N/A,FALSE,"P&amp;L Account 2001-2002"}</definedName>
    <definedName name="_______NEW2_1_1" hidden="1">{"VIEW1",#N/A,FALSE,"P&amp;L Account 2001-2002";"VIEW2",#N/A,FALSE,"P&amp;L Account 2001-2002";"VIEW3",#N/A,FALSE,"P&amp;L Account 2001-2002";"VIEW4",#N/A,FALSE,"P&amp;L Account 2001-2002"}</definedName>
    <definedName name="_______NEW2_1_2" hidden="1">{"VIEW1",#N/A,FALSE,"P&amp;L Account 2001-2002";"VIEW2",#N/A,FALSE,"P&amp;L Account 2001-2002";"VIEW3",#N/A,FALSE,"P&amp;L Account 2001-2002";"VIEW4",#N/A,FALSE,"P&amp;L Account 2001-2002"}</definedName>
    <definedName name="_______NEW2_2" hidden="1">{"VIEW1",#N/A,FALSE,"P&amp;L Account 2001-2002";"VIEW2",#N/A,FALSE,"P&amp;L Account 2001-2002";"VIEW3",#N/A,FALSE,"P&amp;L Account 2001-2002";"VIEW4",#N/A,FALSE,"P&amp;L Account 2001-2002"}</definedName>
    <definedName name="_______NEW2_3" hidden="1">{"VIEW1",#N/A,FALSE,"P&amp;L Account 2001-2002";"VIEW2",#N/A,FALSE,"P&amp;L Account 2001-2002";"VIEW3",#N/A,FALSE,"P&amp;L Account 2001-2002";"VIEW4",#N/A,FALSE,"P&amp;L Account 2001-2002"}</definedName>
    <definedName name="_______NEW2_4" hidden="1">{"VIEW1",#N/A,FALSE,"P&amp;L Account 2001-2002";"VIEW2",#N/A,FALSE,"P&amp;L Account 2001-2002";"VIEW3",#N/A,FALSE,"P&amp;L Account 2001-2002";"VIEW4",#N/A,FALSE,"P&amp;L Account 2001-2002"}</definedName>
    <definedName name="_______NEW2_5" hidden="1">{"VIEW1",#N/A,FALSE,"P&amp;L Account 2001-2002";"VIEW2",#N/A,FALSE,"P&amp;L Account 2001-2002";"VIEW3",#N/A,FALSE,"P&amp;L Account 2001-2002";"VIEW4",#N/A,FALSE,"P&amp;L Account 2001-2002"}</definedName>
    <definedName name="_______s3" localSheetId="2" hidden="1">{"VIEW1",#N/A,FALSE,"P&amp;L Account 2001-2002";"VIEW2",#N/A,FALSE,"P&amp;L Account 2001-2002";"VIEW3",#N/A,FALSE,"P&amp;L Account 2001-2002";"VIEW4",#N/A,FALSE,"P&amp;L Account 2001-2002"}</definedName>
    <definedName name="_______s3" localSheetId="10" hidden="1">{"VIEW1",#N/A,FALSE,"P&amp;L Account 2001-2002";"VIEW2",#N/A,FALSE,"P&amp;L Account 2001-2002";"VIEW3",#N/A,FALSE,"P&amp;L Account 2001-2002";"VIEW4",#N/A,FALSE,"P&amp;L Account 2001-2002"}</definedName>
    <definedName name="_______s3" localSheetId="9" hidden="1">{"VIEW1",#N/A,FALSE,"P&amp;L Account 2001-2002";"VIEW2",#N/A,FALSE,"P&amp;L Account 2001-2002";"VIEW3",#N/A,FALSE,"P&amp;L Account 2001-2002";"VIEW4",#N/A,FALSE,"P&amp;L Account 2001-2002"}</definedName>
    <definedName name="_______s3" localSheetId="8" hidden="1">{"VIEW1",#N/A,FALSE,"P&amp;L Account 2001-2002";"VIEW2",#N/A,FALSE,"P&amp;L Account 2001-2002";"VIEW3",#N/A,FALSE,"P&amp;L Account 2001-2002";"VIEW4",#N/A,FALSE,"P&amp;L Account 2001-2002"}</definedName>
    <definedName name="_______s3" hidden="1">{"VIEW1",#N/A,FALSE,"P&amp;L Account 2001-2002";"VIEW2",#N/A,FALSE,"P&amp;L Account 2001-2002";"VIEW3",#N/A,FALSE,"P&amp;L Account 2001-2002";"VIEW4",#N/A,FALSE,"P&amp;L Account 2001-2002"}</definedName>
    <definedName name="_______s3_1" localSheetId="10" hidden="1">{"VIEW1",#N/A,FALSE,"P&amp;L Account 2001-2002";"VIEW2",#N/A,FALSE,"P&amp;L Account 2001-2002";"VIEW3",#N/A,FALSE,"P&amp;L Account 2001-2002";"VIEW4",#N/A,FALSE,"P&amp;L Account 2001-2002"}</definedName>
    <definedName name="_______s3_1" localSheetId="9" hidden="1">{"VIEW1",#N/A,FALSE,"P&amp;L Account 2001-2002";"VIEW2",#N/A,FALSE,"P&amp;L Account 2001-2002";"VIEW3",#N/A,FALSE,"P&amp;L Account 2001-2002";"VIEW4",#N/A,FALSE,"P&amp;L Account 2001-2002"}</definedName>
    <definedName name="_______s3_1" hidden="1">{"VIEW1",#N/A,FALSE,"P&amp;L Account 2001-2002";"VIEW2",#N/A,FALSE,"P&amp;L Account 2001-2002";"VIEW3",#N/A,FALSE,"P&amp;L Account 2001-2002";"VIEW4",#N/A,FALSE,"P&amp;L Account 2001-2002"}</definedName>
    <definedName name="_______s3_1_1" hidden="1">{"VIEW1",#N/A,FALSE,"P&amp;L Account 2001-2002";"VIEW2",#N/A,FALSE,"P&amp;L Account 2001-2002";"VIEW3",#N/A,FALSE,"P&amp;L Account 2001-2002";"VIEW4",#N/A,FALSE,"P&amp;L Account 2001-2002"}</definedName>
    <definedName name="_______s3_1_2" hidden="1">{"VIEW1",#N/A,FALSE,"P&amp;L Account 2001-2002";"VIEW2",#N/A,FALSE,"P&amp;L Account 2001-2002";"VIEW3",#N/A,FALSE,"P&amp;L Account 2001-2002";"VIEW4",#N/A,FALSE,"P&amp;L Account 2001-2002"}</definedName>
    <definedName name="_______s3_2" hidden="1">{"VIEW1",#N/A,FALSE,"P&amp;L Account 2001-2002";"VIEW2",#N/A,FALSE,"P&amp;L Account 2001-2002";"VIEW3",#N/A,FALSE,"P&amp;L Account 2001-2002";"VIEW4",#N/A,FALSE,"P&amp;L Account 2001-2002"}</definedName>
    <definedName name="_______s3_3" hidden="1">{"VIEW1",#N/A,FALSE,"P&amp;L Account 2001-2002";"VIEW2",#N/A,FALSE,"P&amp;L Account 2001-2002";"VIEW3",#N/A,FALSE,"P&amp;L Account 2001-2002";"VIEW4",#N/A,FALSE,"P&amp;L Account 2001-2002"}</definedName>
    <definedName name="_______s3_4" hidden="1">{"VIEW1",#N/A,FALSE,"P&amp;L Account 2001-2002";"VIEW2",#N/A,FALSE,"P&amp;L Account 2001-2002";"VIEW3",#N/A,FALSE,"P&amp;L Account 2001-2002";"VIEW4",#N/A,FALSE,"P&amp;L Account 2001-2002"}</definedName>
    <definedName name="_______s3_5" hidden="1">{"VIEW1",#N/A,FALSE,"P&amp;L Account 2001-2002";"VIEW2",#N/A,FALSE,"P&amp;L Account 2001-2002";"VIEW3",#N/A,FALSE,"P&amp;L Account 2001-2002";"VIEW4",#N/A,FALSE,"P&amp;L Account 2001-2002"}</definedName>
    <definedName name="_______S5" localSheetId="2" hidden="1">{"VIEW1",#N/A,FALSE,"P&amp;L Account 2001-2002";"VIEW2",#N/A,FALSE,"P&amp;L Account 2001-2002";"VIEW3",#N/A,FALSE,"P&amp;L Account 2001-2002";"VIEW4",#N/A,FALSE,"P&amp;L Account 2001-2002"}</definedName>
    <definedName name="_______S5" localSheetId="10" hidden="1">{"VIEW1",#N/A,FALSE,"P&amp;L Account 2001-2002";"VIEW2",#N/A,FALSE,"P&amp;L Account 2001-2002";"VIEW3",#N/A,FALSE,"P&amp;L Account 2001-2002";"VIEW4",#N/A,FALSE,"P&amp;L Account 2001-2002"}</definedName>
    <definedName name="_______S5" localSheetId="9" hidden="1">{"VIEW1",#N/A,FALSE,"P&amp;L Account 2001-2002";"VIEW2",#N/A,FALSE,"P&amp;L Account 2001-2002";"VIEW3",#N/A,FALSE,"P&amp;L Account 2001-2002";"VIEW4",#N/A,FALSE,"P&amp;L Account 2001-2002"}</definedName>
    <definedName name="_______S5" localSheetId="8" hidden="1">{"VIEW1",#N/A,FALSE,"P&amp;L Account 2001-2002";"VIEW2",#N/A,FALSE,"P&amp;L Account 2001-2002";"VIEW3",#N/A,FALSE,"P&amp;L Account 2001-2002";"VIEW4",#N/A,FALSE,"P&amp;L Account 2001-2002"}</definedName>
    <definedName name="_______S5" hidden="1">{"VIEW1",#N/A,FALSE,"P&amp;L Account 2001-2002";"VIEW2",#N/A,FALSE,"P&amp;L Account 2001-2002";"VIEW3",#N/A,FALSE,"P&amp;L Account 2001-2002";"VIEW4",#N/A,FALSE,"P&amp;L Account 2001-2002"}</definedName>
    <definedName name="_______S5_1" localSheetId="10" hidden="1">{"VIEW1",#N/A,FALSE,"P&amp;L Account 2001-2002";"VIEW2",#N/A,FALSE,"P&amp;L Account 2001-2002";"VIEW3",#N/A,FALSE,"P&amp;L Account 2001-2002";"VIEW4",#N/A,FALSE,"P&amp;L Account 2001-2002"}</definedName>
    <definedName name="_______S5_1" localSheetId="9" hidden="1">{"VIEW1",#N/A,FALSE,"P&amp;L Account 2001-2002";"VIEW2",#N/A,FALSE,"P&amp;L Account 2001-2002";"VIEW3",#N/A,FALSE,"P&amp;L Account 2001-2002";"VIEW4",#N/A,FALSE,"P&amp;L Account 2001-2002"}</definedName>
    <definedName name="_______S5_1" hidden="1">{"VIEW1",#N/A,FALSE,"P&amp;L Account 2001-2002";"VIEW2",#N/A,FALSE,"P&amp;L Account 2001-2002";"VIEW3",#N/A,FALSE,"P&amp;L Account 2001-2002";"VIEW4",#N/A,FALSE,"P&amp;L Account 2001-2002"}</definedName>
    <definedName name="_______S5_1_1" hidden="1">{"VIEW1",#N/A,FALSE,"P&amp;L Account 2001-2002";"VIEW2",#N/A,FALSE,"P&amp;L Account 2001-2002";"VIEW3",#N/A,FALSE,"P&amp;L Account 2001-2002";"VIEW4",#N/A,FALSE,"P&amp;L Account 2001-2002"}</definedName>
    <definedName name="_______S5_1_2" hidden="1">{"VIEW1",#N/A,FALSE,"P&amp;L Account 2001-2002";"VIEW2",#N/A,FALSE,"P&amp;L Account 2001-2002";"VIEW3",#N/A,FALSE,"P&amp;L Account 2001-2002";"VIEW4",#N/A,FALSE,"P&amp;L Account 2001-2002"}</definedName>
    <definedName name="_______S5_2" hidden="1">{"VIEW1",#N/A,FALSE,"P&amp;L Account 2001-2002";"VIEW2",#N/A,FALSE,"P&amp;L Account 2001-2002";"VIEW3",#N/A,FALSE,"P&amp;L Account 2001-2002";"VIEW4",#N/A,FALSE,"P&amp;L Account 2001-2002"}</definedName>
    <definedName name="_______S5_3" hidden="1">{"VIEW1",#N/A,FALSE,"P&amp;L Account 2001-2002";"VIEW2",#N/A,FALSE,"P&amp;L Account 2001-2002";"VIEW3",#N/A,FALSE,"P&amp;L Account 2001-2002";"VIEW4",#N/A,FALSE,"P&amp;L Account 2001-2002"}</definedName>
    <definedName name="_______S5_4" hidden="1">{"VIEW1",#N/A,FALSE,"P&amp;L Account 2001-2002";"VIEW2",#N/A,FALSE,"P&amp;L Account 2001-2002";"VIEW3",#N/A,FALSE,"P&amp;L Account 2001-2002";"VIEW4",#N/A,FALSE,"P&amp;L Account 2001-2002"}</definedName>
    <definedName name="_______S5_5" hidden="1">{"VIEW1",#N/A,FALSE,"P&amp;L Account 2001-2002";"VIEW2",#N/A,FALSE,"P&amp;L Account 2001-2002";"VIEW3",#N/A,FALSE,"P&amp;L Account 2001-2002";"VIEW4",#N/A,FALSE,"P&amp;L Account 2001-2002"}</definedName>
    <definedName name="_______vid5" localSheetId="2" hidden="1">{"VIEW1",#N/A,FALSE,"P&amp;L Account 2001-2002";"VIEW2",#N/A,FALSE,"P&amp;L Account 2001-2002";"VIEW3",#N/A,FALSE,"P&amp;L Account 2001-2002";"VIEW4",#N/A,FALSE,"P&amp;L Account 2001-2002"}</definedName>
    <definedName name="_______vid5" localSheetId="10" hidden="1">{"VIEW1",#N/A,FALSE,"P&amp;L Account 2001-2002";"VIEW2",#N/A,FALSE,"P&amp;L Account 2001-2002";"VIEW3",#N/A,FALSE,"P&amp;L Account 2001-2002";"VIEW4",#N/A,FALSE,"P&amp;L Account 2001-2002"}</definedName>
    <definedName name="_______vid5" localSheetId="9" hidden="1">{"VIEW1",#N/A,FALSE,"P&amp;L Account 2001-2002";"VIEW2",#N/A,FALSE,"P&amp;L Account 2001-2002";"VIEW3",#N/A,FALSE,"P&amp;L Account 2001-2002";"VIEW4",#N/A,FALSE,"P&amp;L Account 2001-2002"}</definedName>
    <definedName name="_______vid5" localSheetId="8" hidden="1">{"VIEW1",#N/A,FALSE,"P&amp;L Account 2001-2002";"VIEW2",#N/A,FALSE,"P&amp;L Account 2001-2002";"VIEW3",#N/A,FALSE,"P&amp;L Account 2001-2002";"VIEW4",#N/A,FALSE,"P&amp;L Account 2001-2002"}</definedName>
    <definedName name="_______vid5" hidden="1">{"VIEW1",#N/A,FALSE,"P&amp;L Account 2001-2002";"VIEW2",#N/A,FALSE,"P&amp;L Account 2001-2002";"VIEW3",#N/A,FALSE,"P&amp;L Account 2001-2002";"VIEW4",#N/A,FALSE,"P&amp;L Account 2001-2002"}</definedName>
    <definedName name="_______vid5_1" localSheetId="10" hidden="1">{"VIEW1",#N/A,FALSE,"P&amp;L Account 2001-2002";"VIEW2",#N/A,FALSE,"P&amp;L Account 2001-2002";"VIEW3",#N/A,FALSE,"P&amp;L Account 2001-2002";"VIEW4",#N/A,FALSE,"P&amp;L Account 2001-2002"}</definedName>
    <definedName name="_______vid5_1" localSheetId="9" hidden="1">{"VIEW1",#N/A,FALSE,"P&amp;L Account 2001-2002";"VIEW2",#N/A,FALSE,"P&amp;L Account 2001-2002";"VIEW3",#N/A,FALSE,"P&amp;L Account 2001-2002";"VIEW4",#N/A,FALSE,"P&amp;L Account 2001-2002"}</definedName>
    <definedName name="_______vid5_1" hidden="1">{"VIEW1",#N/A,FALSE,"P&amp;L Account 2001-2002";"VIEW2",#N/A,FALSE,"P&amp;L Account 2001-2002";"VIEW3",#N/A,FALSE,"P&amp;L Account 2001-2002";"VIEW4",#N/A,FALSE,"P&amp;L Account 2001-2002"}</definedName>
    <definedName name="_______vid5_1_1" hidden="1">{"VIEW1",#N/A,FALSE,"P&amp;L Account 2001-2002";"VIEW2",#N/A,FALSE,"P&amp;L Account 2001-2002";"VIEW3",#N/A,FALSE,"P&amp;L Account 2001-2002";"VIEW4",#N/A,FALSE,"P&amp;L Account 2001-2002"}</definedName>
    <definedName name="_______vid5_1_2" hidden="1">{"VIEW1",#N/A,FALSE,"P&amp;L Account 2001-2002";"VIEW2",#N/A,FALSE,"P&amp;L Account 2001-2002";"VIEW3",#N/A,FALSE,"P&amp;L Account 2001-2002";"VIEW4",#N/A,FALSE,"P&amp;L Account 2001-2002"}</definedName>
    <definedName name="_______vid5_2" hidden="1">{"VIEW1",#N/A,FALSE,"P&amp;L Account 2001-2002";"VIEW2",#N/A,FALSE,"P&amp;L Account 2001-2002";"VIEW3",#N/A,FALSE,"P&amp;L Account 2001-2002";"VIEW4",#N/A,FALSE,"P&amp;L Account 2001-2002"}</definedName>
    <definedName name="_______vid5_3" hidden="1">{"VIEW1",#N/A,FALSE,"P&amp;L Account 2001-2002";"VIEW2",#N/A,FALSE,"P&amp;L Account 2001-2002";"VIEW3",#N/A,FALSE,"P&amp;L Account 2001-2002";"VIEW4",#N/A,FALSE,"P&amp;L Account 2001-2002"}</definedName>
    <definedName name="_______vid5_4" hidden="1">{"VIEW1",#N/A,FALSE,"P&amp;L Account 2001-2002";"VIEW2",#N/A,FALSE,"P&amp;L Account 2001-2002";"VIEW3",#N/A,FALSE,"P&amp;L Account 2001-2002";"VIEW4",#N/A,FALSE,"P&amp;L Account 2001-2002"}</definedName>
    <definedName name="_______vid5_5" hidden="1">{"VIEW1",#N/A,FALSE,"P&amp;L Account 2001-2002";"VIEW2",#N/A,FALSE,"P&amp;L Account 2001-2002";"VIEW3",#N/A,FALSE,"P&amp;L Account 2001-2002";"VIEW4",#N/A,FALSE,"P&amp;L Account 2001-2002"}</definedName>
    <definedName name="_______vid6" localSheetId="2" hidden="1">{"VIEW1",#N/A,FALSE,"P&amp;L Account 2001-2002";"VIEW2",#N/A,FALSE,"P&amp;L Account 2001-2002";"VIEW3",#N/A,FALSE,"P&amp;L Account 2001-2002";"VIEW4",#N/A,FALSE,"P&amp;L Account 2001-2002"}</definedName>
    <definedName name="_______vid6" localSheetId="10" hidden="1">{"VIEW1",#N/A,FALSE,"P&amp;L Account 2001-2002";"VIEW2",#N/A,FALSE,"P&amp;L Account 2001-2002";"VIEW3",#N/A,FALSE,"P&amp;L Account 2001-2002";"VIEW4",#N/A,FALSE,"P&amp;L Account 2001-2002"}</definedName>
    <definedName name="_______vid6" localSheetId="9" hidden="1">{"VIEW1",#N/A,FALSE,"P&amp;L Account 2001-2002";"VIEW2",#N/A,FALSE,"P&amp;L Account 2001-2002";"VIEW3",#N/A,FALSE,"P&amp;L Account 2001-2002";"VIEW4",#N/A,FALSE,"P&amp;L Account 2001-2002"}</definedName>
    <definedName name="_______vid6" localSheetId="8" hidden="1">{"VIEW1",#N/A,FALSE,"P&amp;L Account 2001-2002";"VIEW2",#N/A,FALSE,"P&amp;L Account 2001-2002";"VIEW3",#N/A,FALSE,"P&amp;L Account 2001-2002";"VIEW4",#N/A,FALSE,"P&amp;L Account 2001-2002"}</definedName>
    <definedName name="_______vid6" hidden="1">{"VIEW1",#N/A,FALSE,"P&amp;L Account 2001-2002";"VIEW2",#N/A,FALSE,"P&amp;L Account 2001-2002";"VIEW3",#N/A,FALSE,"P&amp;L Account 2001-2002";"VIEW4",#N/A,FALSE,"P&amp;L Account 2001-2002"}</definedName>
    <definedName name="_______vid6_1" localSheetId="10" hidden="1">{"VIEW1",#N/A,FALSE,"P&amp;L Account 2001-2002";"VIEW2",#N/A,FALSE,"P&amp;L Account 2001-2002";"VIEW3",#N/A,FALSE,"P&amp;L Account 2001-2002";"VIEW4",#N/A,FALSE,"P&amp;L Account 2001-2002"}</definedName>
    <definedName name="_______vid6_1" localSheetId="9" hidden="1">{"VIEW1",#N/A,FALSE,"P&amp;L Account 2001-2002";"VIEW2",#N/A,FALSE,"P&amp;L Account 2001-2002";"VIEW3",#N/A,FALSE,"P&amp;L Account 2001-2002";"VIEW4",#N/A,FALSE,"P&amp;L Account 2001-2002"}</definedName>
    <definedName name="_______vid6_1" hidden="1">{"VIEW1",#N/A,FALSE,"P&amp;L Account 2001-2002";"VIEW2",#N/A,FALSE,"P&amp;L Account 2001-2002";"VIEW3",#N/A,FALSE,"P&amp;L Account 2001-2002";"VIEW4",#N/A,FALSE,"P&amp;L Account 2001-2002"}</definedName>
    <definedName name="_______vid6_1_1" hidden="1">{"VIEW1",#N/A,FALSE,"P&amp;L Account 2001-2002";"VIEW2",#N/A,FALSE,"P&amp;L Account 2001-2002";"VIEW3",#N/A,FALSE,"P&amp;L Account 2001-2002";"VIEW4",#N/A,FALSE,"P&amp;L Account 2001-2002"}</definedName>
    <definedName name="_______vid6_1_2" hidden="1">{"VIEW1",#N/A,FALSE,"P&amp;L Account 2001-2002";"VIEW2",#N/A,FALSE,"P&amp;L Account 2001-2002";"VIEW3",#N/A,FALSE,"P&amp;L Account 2001-2002";"VIEW4",#N/A,FALSE,"P&amp;L Account 2001-2002"}</definedName>
    <definedName name="_______vid6_2" hidden="1">{"VIEW1",#N/A,FALSE,"P&amp;L Account 2001-2002";"VIEW2",#N/A,FALSE,"P&amp;L Account 2001-2002";"VIEW3",#N/A,FALSE,"P&amp;L Account 2001-2002";"VIEW4",#N/A,FALSE,"P&amp;L Account 2001-2002"}</definedName>
    <definedName name="_______vid6_3" hidden="1">{"VIEW1",#N/A,FALSE,"P&amp;L Account 2001-2002";"VIEW2",#N/A,FALSE,"P&amp;L Account 2001-2002";"VIEW3",#N/A,FALSE,"P&amp;L Account 2001-2002";"VIEW4",#N/A,FALSE,"P&amp;L Account 2001-2002"}</definedName>
    <definedName name="_______vid6_4" hidden="1">{"VIEW1",#N/A,FALSE,"P&amp;L Account 2001-2002";"VIEW2",#N/A,FALSE,"P&amp;L Account 2001-2002";"VIEW3",#N/A,FALSE,"P&amp;L Account 2001-2002";"VIEW4",#N/A,FALSE,"P&amp;L Account 2001-2002"}</definedName>
    <definedName name="_______vid6_5" hidden="1">{"VIEW1",#N/A,FALSE,"P&amp;L Account 2001-2002";"VIEW2",#N/A,FALSE,"P&amp;L Account 2001-2002";"VIEW3",#N/A,FALSE,"P&amp;L Account 2001-2002";"VIEW4",#N/A,FALSE,"P&amp;L Account 2001-2002"}</definedName>
    <definedName name="_______VID7" localSheetId="2" hidden="1">{"VIEW1",#N/A,FALSE,"P&amp;L Account 2001-2002";"VIEW2",#N/A,FALSE,"P&amp;L Account 2001-2002";"VIEW3",#N/A,FALSE,"P&amp;L Account 2001-2002";"VIEW4",#N/A,FALSE,"P&amp;L Account 2001-2002"}</definedName>
    <definedName name="_______VID7" localSheetId="10" hidden="1">{"VIEW1",#N/A,FALSE,"P&amp;L Account 2001-2002";"VIEW2",#N/A,FALSE,"P&amp;L Account 2001-2002";"VIEW3",#N/A,FALSE,"P&amp;L Account 2001-2002";"VIEW4",#N/A,FALSE,"P&amp;L Account 2001-2002"}</definedName>
    <definedName name="_______VID7" localSheetId="9" hidden="1">{"VIEW1",#N/A,FALSE,"P&amp;L Account 2001-2002";"VIEW2",#N/A,FALSE,"P&amp;L Account 2001-2002";"VIEW3",#N/A,FALSE,"P&amp;L Account 2001-2002";"VIEW4",#N/A,FALSE,"P&amp;L Account 2001-2002"}</definedName>
    <definedName name="_______VID7" localSheetId="8" hidden="1">{"VIEW1",#N/A,FALSE,"P&amp;L Account 2001-2002";"VIEW2",#N/A,FALSE,"P&amp;L Account 2001-2002";"VIEW3",#N/A,FALSE,"P&amp;L Account 2001-2002";"VIEW4",#N/A,FALSE,"P&amp;L Account 2001-2002"}</definedName>
    <definedName name="_______VID7" hidden="1">{"VIEW1",#N/A,FALSE,"P&amp;L Account 2001-2002";"VIEW2",#N/A,FALSE,"P&amp;L Account 2001-2002";"VIEW3",#N/A,FALSE,"P&amp;L Account 2001-2002";"VIEW4",#N/A,FALSE,"P&amp;L Account 2001-2002"}</definedName>
    <definedName name="_______VID7_1" localSheetId="10" hidden="1">{"VIEW1",#N/A,FALSE,"P&amp;L Account 2001-2002";"VIEW2",#N/A,FALSE,"P&amp;L Account 2001-2002";"VIEW3",#N/A,FALSE,"P&amp;L Account 2001-2002";"VIEW4",#N/A,FALSE,"P&amp;L Account 2001-2002"}</definedName>
    <definedName name="_______VID7_1" localSheetId="9" hidden="1">{"VIEW1",#N/A,FALSE,"P&amp;L Account 2001-2002";"VIEW2",#N/A,FALSE,"P&amp;L Account 2001-2002";"VIEW3",#N/A,FALSE,"P&amp;L Account 2001-2002";"VIEW4",#N/A,FALSE,"P&amp;L Account 2001-2002"}</definedName>
    <definedName name="_______VID7_1" hidden="1">{"VIEW1",#N/A,FALSE,"P&amp;L Account 2001-2002";"VIEW2",#N/A,FALSE,"P&amp;L Account 2001-2002";"VIEW3",#N/A,FALSE,"P&amp;L Account 2001-2002";"VIEW4",#N/A,FALSE,"P&amp;L Account 2001-2002"}</definedName>
    <definedName name="_______VID7_1_1" hidden="1">{"VIEW1",#N/A,FALSE,"P&amp;L Account 2001-2002";"VIEW2",#N/A,FALSE,"P&amp;L Account 2001-2002";"VIEW3",#N/A,FALSE,"P&amp;L Account 2001-2002";"VIEW4",#N/A,FALSE,"P&amp;L Account 2001-2002"}</definedName>
    <definedName name="_______VID7_1_2" hidden="1">{"VIEW1",#N/A,FALSE,"P&amp;L Account 2001-2002";"VIEW2",#N/A,FALSE,"P&amp;L Account 2001-2002";"VIEW3",#N/A,FALSE,"P&amp;L Account 2001-2002";"VIEW4",#N/A,FALSE,"P&amp;L Account 2001-2002"}</definedName>
    <definedName name="_______VID7_2" hidden="1">{"VIEW1",#N/A,FALSE,"P&amp;L Account 2001-2002";"VIEW2",#N/A,FALSE,"P&amp;L Account 2001-2002";"VIEW3",#N/A,FALSE,"P&amp;L Account 2001-2002";"VIEW4",#N/A,FALSE,"P&amp;L Account 2001-2002"}</definedName>
    <definedName name="_______VID7_3" hidden="1">{"VIEW1",#N/A,FALSE,"P&amp;L Account 2001-2002";"VIEW2",#N/A,FALSE,"P&amp;L Account 2001-2002";"VIEW3",#N/A,FALSE,"P&amp;L Account 2001-2002";"VIEW4",#N/A,FALSE,"P&amp;L Account 2001-2002"}</definedName>
    <definedName name="_______VID7_4" hidden="1">{"VIEW1",#N/A,FALSE,"P&amp;L Account 2001-2002";"VIEW2",#N/A,FALSE,"P&amp;L Account 2001-2002";"VIEW3",#N/A,FALSE,"P&amp;L Account 2001-2002";"VIEW4",#N/A,FALSE,"P&amp;L Account 2001-2002"}</definedName>
    <definedName name="_______VID7_5" hidden="1">{"VIEW1",#N/A,FALSE,"P&amp;L Account 2001-2002";"VIEW2",#N/A,FALSE,"P&amp;L Account 2001-2002";"VIEW3",#N/A,FALSE,"P&amp;L Account 2001-2002";"VIEW4",#N/A,FALSE,"P&amp;L Account 2001-2002"}</definedName>
    <definedName name="_______VIR5" localSheetId="2" hidden="1">{"VIEW1",#N/A,FALSE,"P&amp;L Account 2001-2002";"VIEW2",#N/A,FALSE,"P&amp;L Account 2001-2002";"VIEW3",#N/A,FALSE,"P&amp;L Account 2001-2002";"VIEW4",#N/A,FALSE,"P&amp;L Account 2001-2002"}</definedName>
    <definedName name="_______VIR5" localSheetId="10" hidden="1">{"VIEW1",#N/A,FALSE,"P&amp;L Account 2001-2002";"VIEW2",#N/A,FALSE,"P&amp;L Account 2001-2002";"VIEW3",#N/A,FALSE,"P&amp;L Account 2001-2002";"VIEW4",#N/A,FALSE,"P&amp;L Account 2001-2002"}</definedName>
    <definedName name="_______VIR5" localSheetId="9" hidden="1">{"VIEW1",#N/A,FALSE,"P&amp;L Account 2001-2002";"VIEW2",#N/A,FALSE,"P&amp;L Account 2001-2002";"VIEW3",#N/A,FALSE,"P&amp;L Account 2001-2002";"VIEW4",#N/A,FALSE,"P&amp;L Account 2001-2002"}</definedName>
    <definedName name="_______VIR5" localSheetId="8" hidden="1">{"VIEW1",#N/A,FALSE,"P&amp;L Account 2001-2002";"VIEW2",#N/A,FALSE,"P&amp;L Account 2001-2002";"VIEW3",#N/A,FALSE,"P&amp;L Account 2001-2002";"VIEW4",#N/A,FALSE,"P&amp;L Account 2001-2002"}</definedName>
    <definedName name="_______VIR5" hidden="1">{"VIEW1",#N/A,FALSE,"P&amp;L Account 2001-2002";"VIEW2",#N/A,FALSE,"P&amp;L Account 2001-2002";"VIEW3",#N/A,FALSE,"P&amp;L Account 2001-2002";"VIEW4",#N/A,FALSE,"P&amp;L Account 2001-2002"}</definedName>
    <definedName name="_______VIR5_1" localSheetId="10" hidden="1">{"VIEW1",#N/A,FALSE,"P&amp;L Account 2001-2002";"VIEW2",#N/A,FALSE,"P&amp;L Account 2001-2002";"VIEW3",#N/A,FALSE,"P&amp;L Account 2001-2002";"VIEW4",#N/A,FALSE,"P&amp;L Account 2001-2002"}</definedName>
    <definedName name="_______VIR5_1" localSheetId="9" hidden="1">{"VIEW1",#N/A,FALSE,"P&amp;L Account 2001-2002";"VIEW2",#N/A,FALSE,"P&amp;L Account 2001-2002";"VIEW3",#N/A,FALSE,"P&amp;L Account 2001-2002";"VIEW4",#N/A,FALSE,"P&amp;L Account 2001-2002"}</definedName>
    <definedName name="_______VIR5_1" hidden="1">{"VIEW1",#N/A,FALSE,"P&amp;L Account 2001-2002";"VIEW2",#N/A,FALSE,"P&amp;L Account 2001-2002";"VIEW3",#N/A,FALSE,"P&amp;L Account 2001-2002";"VIEW4",#N/A,FALSE,"P&amp;L Account 2001-2002"}</definedName>
    <definedName name="_______VIR5_1_1" hidden="1">{"VIEW1",#N/A,FALSE,"P&amp;L Account 2001-2002";"VIEW2",#N/A,FALSE,"P&amp;L Account 2001-2002";"VIEW3",#N/A,FALSE,"P&amp;L Account 2001-2002";"VIEW4",#N/A,FALSE,"P&amp;L Account 2001-2002"}</definedName>
    <definedName name="_______VIR5_1_2" hidden="1">{"VIEW1",#N/A,FALSE,"P&amp;L Account 2001-2002";"VIEW2",#N/A,FALSE,"P&amp;L Account 2001-2002";"VIEW3",#N/A,FALSE,"P&amp;L Account 2001-2002";"VIEW4",#N/A,FALSE,"P&amp;L Account 2001-2002"}</definedName>
    <definedName name="_______VIR5_2" hidden="1">{"VIEW1",#N/A,FALSE,"P&amp;L Account 2001-2002";"VIEW2",#N/A,FALSE,"P&amp;L Account 2001-2002";"VIEW3",#N/A,FALSE,"P&amp;L Account 2001-2002";"VIEW4",#N/A,FALSE,"P&amp;L Account 2001-2002"}</definedName>
    <definedName name="_______VIR5_3" hidden="1">{"VIEW1",#N/A,FALSE,"P&amp;L Account 2001-2002";"VIEW2",#N/A,FALSE,"P&amp;L Account 2001-2002";"VIEW3",#N/A,FALSE,"P&amp;L Account 2001-2002";"VIEW4",#N/A,FALSE,"P&amp;L Account 2001-2002"}</definedName>
    <definedName name="_______VIR5_4" hidden="1">{"VIEW1",#N/A,FALSE,"P&amp;L Account 2001-2002";"VIEW2",#N/A,FALSE,"P&amp;L Account 2001-2002";"VIEW3",#N/A,FALSE,"P&amp;L Account 2001-2002";"VIEW4",#N/A,FALSE,"P&amp;L Account 2001-2002"}</definedName>
    <definedName name="_______VIR5_5" hidden="1">{"VIEW1",#N/A,FALSE,"P&amp;L Account 2001-2002";"VIEW2",#N/A,FALSE,"P&amp;L Account 2001-2002";"VIEW3",#N/A,FALSE,"P&amp;L Account 2001-2002";"VIEW4",#N/A,FALSE,"P&amp;L Account 2001-2002"}</definedName>
    <definedName name="_______VIR6" localSheetId="2" hidden="1">{"VIEW1",#N/A,FALSE,"P&amp;L Account 2001-2002";"VIEW2",#N/A,FALSE,"P&amp;L Account 2001-2002";"VIEW3",#N/A,FALSE,"P&amp;L Account 2001-2002";"VIEW4",#N/A,FALSE,"P&amp;L Account 2001-2002"}</definedName>
    <definedName name="_______VIR6" localSheetId="10" hidden="1">{"VIEW1",#N/A,FALSE,"P&amp;L Account 2001-2002";"VIEW2",#N/A,FALSE,"P&amp;L Account 2001-2002";"VIEW3",#N/A,FALSE,"P&amp;L Account 2001-2002";"VIEW4",#N/A,FALSE,"P&amp;L Account 2001-2002"}</definedName>
    <definedName name="_______VIR6" localSheetId="9" hidden="1">{"VIEW1",#N/A,FALSE,"P&amp;L Account 2001-2002";"VIEW2",#N/A,FALSE,"P&amp;L Account 2001-2002";"VIEW3",#N/A,FALSE,"P&amp;L Account 2001-2002";"VIEW4",#N/A,FALSE,"P&amp;L Account 2001-2002"}</definedName>
    <definedName name="_______VIR6" localSheetId="8" hidden="1">{"VIEW1",#N/A,FALSE,"P&amp;L Account 2001-2002";"VIEW2",#N/A,FALSE,"P&amp;L Account 2001-2002";"VIEW3",#N/A,FALSE,"P&amp;L Account 2001-2002";"VIEW4",#N/A,FALSE,"P&amp;L Account 2001-2002"}</definedName>
    <definedName name="_______VIR6" hidden="1">{"VIEW1",#N/A,FALSE,"P&amp;L Account 2001-2002";"VIEW2",#N/A,FALSE,"P&amp;L Account 2001-2002";"VIEW3",#N/A,FALSE,"P&amp;L Account 2001-2002";"VIEW4",#N/A,FALSE,"P&amp;L Account 2001-2002"}</definedName>
    <definedName name="_______VIR6_1" localSheetId="10" hidden="1">{"VIEW1",#N/A,FALSE,"P&amp;L Account 2001-2002";"VIEW2",#N/A,FALSE,"P&amp;L Account 2001-2002";"VIEW3",#N/A,FALSE,"P&amp;L Account 2001-2002";"VIEW4",#N/A,FALSE,"P&amp;L Account 2001-2002"}</definedName>
    <definedName name="_______VIR6_1" localSheetId="9" hidden="1">{"VIEW1",#N/A,FALSE,"P&amp;L Account 2001-2002";"VIEW2",#N/A,FALSE,"P&amp;L Account 2001-2002";"VIEW3",#N/A,FALSE,"P&amp;L Account 2001-2002";"VIEW4",#N/A,FALSE,"P&amp;L Account 2001-2002"}</definedName>
    <definedName name="_______VIR6_1" hidden="1">{"VIEW1",#N/A,FALSE,"P&amp;L Account 2001-2002";"VIEW2",#N/A,FALSE,"P&amp;L Account 2001-2002";"VIEW3",#N/A,FALSE,"P&amp;L Account 2001-2002";"VIEW4",#N/A,FALSE,"P&amp;L Account 2001-2002"}</definedName>
    <definedName name="_______VIR6_1_1" hidden="1">{"VIEW1",#N/A,FALSE,"P&amp;L Account 2001-2002";"VIEW2",#N/A,FALSE,"P&amp;L Account 2001-2002";"VIEW3",#N/A,FALSE,"P&amp;L Account 2001-2002";"VIEW4",#N/A,FALSE,"P&amp;L Account 2001-2002"}</definedName>
    <definedName name="_______VIR6_1_2" hidden="1">{"VIEW1",#N/A,FALSE,"P&amp;L Account 2001-2002";"VIEW2",#N/A,FALSE,"P&amp;L Account 2001-2002";"VIEW3",#N/A,FALSE,"P&amp;L Account 2001-2002";"VIEW4",#N/A,FALSE,"P&amp;L Account 2001-2002"}</definedName>
    <definedName name="_______VIR6_2" hidden="1">{"VIEW1",#N/A,FALSE,"P&amp;L Account 2001-2002";"VIEW2",#N/A,FALSE,"P&amp;L Account 2001-2002";"VIEW3",#N/A,FALSE,"P&amp;L Account 2001-2002";"VIEW4",#N/A,FALSE,"P&amp;L Account 2001-2002"}</definedName>
    <definedName name="_______VIR6_3" hidden="1">{"VIEW1",#N/A,FALSE,"P&amp;L Account 2001-2002";"VIEW2",#N/A,FALSE,"P&amp;L Account 2001-2002";"VIEW3",#N/A,FALSE,"P&amp;L Account 2001-2002";"VIEW4",#N/A,FALSE,"P&amp;L Account 2001-2002"}</definedName>
    <definedName name="_______VIR6_4" hidden="1">{"VIEW1",#N/A,FALSE,"P&amp;L Account 2001-2002";"VIEW2",#N/A,FALSE,"P&amp;L Account 2001-2002";"VIEW3",#N/A,FALSE,"P&amp;L Account 2001-2002";"VIEW4",#N/A,FALSE,"P&amp;L Account 2001-2002"}</definedName>
    <definedName name="_______VIR6_5" hidden="1">{"VIEW1",#N/A,FALSE,"P&amp;L Account 2001-2002";"VIEW2",#N/A,FALSE,"P&amp;L Account 2001-2002";"VIEW3",#N/A,FALSE,"P&amp;L Account 2001-2002";"VIEW4",#N/A,FALSE,"P&amp;L Account 2001-2002"}</definedName>
    <definedName name="______A3" localSheetId="2" hidden="1">{"VIEW1",#N/A,FALSE,"P&amp;L Account 2001-2002";"VIEW2",#N/A,FALSE,"P&amp;L Account 2001-2002";"VIEW3",#N/A,FALSE,"P&amp;L Account 2001-2002";"VIEW4",#N/A,FALSE,"P&amp;L Account 2001-2002"}</definedName>
    <definedName name="______A3" localSheetId="10" hidden="1">{"VIEW1",#N/A,FALSE,"P&amp;L Account 2001-2002";"VIEW2",#N/A,FALSE,"P&amp;L Account 2001-2002";"VIEW3",#N/A,FALSE,"P&amp;L Account 2001-2002";"VIEW4",#N/A,FALSE,"P&amp;L Account 2001-2002"}</definedName>
    <definedName name="______A3" localSheetId="9" hidden="1">{"VIEW1",#N/A,FALSE,"P&amp;L Account 2001-2002";"VIEW2",#N/A,FALSE,"P&amp;L Account 2001-2002";"VIEW3",#N/A,FALSE,"P&amp;L Account 2001-2002";"VIEW4",#N/A,FALSE,"P&amp;L Account 2001-2002"}</definedName>
    <definedName name="______A3" localSheetId="8" hidden="1">{"VIEW1",#N/A,FALSE,"P&amp;L Account 2001-2002";"VIEW2",#N/A,FALSE,"P&amp;L Account 2001-2002";"VIEW3",#N/A,FALSE,"P&amp;L Account 2001-2002";"VIEW4",#N/A,FALSE,"P&amp;L Account 2001-2002"}</definedName>
    <definedName name="______A3" hidden="1">{"VIEW1",#N/A,FALSE,"P&amp;L Account 2001-2002";"VIEW2",#N/A,FALSE,"P&amp;L Account 2001-2002";"VIEW3",#N/A,FALSE,"P&amp;L Account 2001-2002";"VIEW4",#N/A,FALSE,"P&amp;L Account 2001-2002"}</definedName>
    <definedName name="______A3_1" localSheetId="10" hidden="1">{"VIEW1",#N/A,FALSE,"P&amp;L Account 2001-2002";"VIEW2",#N/A,FALSE,"P&amp;L Account 2001-2002";"VIEW3",#N/A,FALSE,"P&amp;L Account 2001-2002";"VIEW4",#N/A,FALSE,"P&amp;L Account 2001-2002"}</definedName>
    <definedName name="______A3_1" localSheetId="9" hidden="1">{"VIEW1",#N/A,FALSE,"P&amp;L Account 2001-2002";"VIEW2",#N/A,FALSE,"P&amp;L Account 2001-2002";"VIEW3",#N/A,FALSE,"P&amp;L Account 2001-2002";"VIEW4",#N/A,FALSE,"P&amp;L Account 2001-2002"}</definedName>
    <definedName name="______A3_1" hidden="1">{"VIEW1",#N/A,FALSE,"P&amp;L Account 2001-2002";"VIEW2",#N/A,FALSE,"P&amp;L Account 2001-2002";"VIEW3",#N/A,FALSE,"P&amp;L Account 2001-2002";"VIEW4",#N/A,FALSE,"P&amp;L Account 2001-2002"}</definedName>
    <definedName name="______A3_1_1" hidden="1">{"VIEW1",#N/A,FALSE,"P&amp;L Account 2001-2002";"VIEW2",#N/A,FALSE,"P&amp;L Account 2001-2002";"VIEW3",#N/A,FALSE,"P&amp;L Account 2001-2002";"VIEW4",#N/A,FALSE,"P&amp;L Account 2001-2002"}</definedName>
    <definedName name="______A3_1_2" hidden="1">{"VIEW1",#N/A,FALSE,"P&amp;L Account 2001-2002";"VIEW2",#N/A,FALSE,"P&amp;L Account 2001-2002";"VIEW3",#N/A,FALSE,"P&amp;L Account 2001-2002";"VIEW4",#N/A,FALSE,"P&amp;L Account 2001-2002"}</definedName>
    <definedName name="______A3_2" hidden="1">{"VIEW1",#N/A,FALSE,"P&amp;L Account 2001-2002";"VIEW2",#N/A,FALSE,"P&amp;L Account 2001-2002";"VIEW3",#N/A,FALSE,"P&amp;L Account 2001-2002";"VIEW4",#N/A,FALSE,"P&amp;L Account 2001-2002"}</definedName>
    <definedName name="______A3_3" hidden="1">{"VIEW1",#N/A,FALSE,"P&amp;L Account 2001-2002";"VIEW2",#N/A,FALSE,"P&amp;L Account 2001-2002";"VIEW3",#N/A,FALSE,"P&amp;L Account 2001-2002";"VIEW4",#N/A,FALSE,"P&amp;L Account 2001-2002"}</definedName>
    <definedName name="______A3_4" hidden="1">{"VIEW1",#N/A,FALSE,"P&amp;L Account 2001-2002";"VIEW2",#N/A,FALSE,"P&amp;L Account 2001-2002";"VIEW3",#N/A,FALSE,"P&amp;L Account 2001-2002";"VIEW4",#N/A,FALSE,"P&amp;L Account 2001-2002"}</definedName>
    <definedName name="______A3_5" hidden="1">{"VIEW1",#N/A,FALSE,"P&amp;L Account 2001-2002";"VIEW2",#N/A,FALSE,"P&amp;L Account 2001-2002";"VIEW3",#N/A,FALSE,"P&amp;L Account 2001-2002";"VIEW4",#N/A,FALSE,"P&amp;L Account 2001-2002"}</definedName>
    <definedName name="______AA36" localSheetId="2" hidden="1">{"VIEW1",#N/A,FALSE,"P&amp;L Account 2001-2002";"VIEW2",#N/A,FALSE,"P&amp;L Account 2001-2002";"VIEW3",#N/A,FALSE,"P&amp;L Account 2001-2002";"VIEW4",#N/A,FALSE,"P&amp;L Account 2001-2002"}</definedName>
    <definedName name="______AA36" localSheetId="10" hidden="1">{"VIEW1",#N/A,FALSE,"P&amp;L Account 2001-2002";"VIEW2",#N/A,FALSE,"P&amp;L Account 2001-2002";"VIEW3",#N/A,FALSE,"P&amp;L Account 2001-2002";"VIEW4",#N/A,FALSE,"P&amp;L Account 2001-2002"}</definedName>
    <definedName name="______AA36" localSheetId="9" hidden="1">{"VIEW1",#N/A,FALSE,"P&amp;L Account 2001-2002";"VIEW2",#N/A,FALSE,"P&amp;L Account 2001-2002";"VIEW3",#N/A,FALSE,"P&amp;L Account 2001-2002";"VIEW4",#N/A,FALSE,"P&amp;L Account 2001-2002"}</definedName>
    <definedName name="______AA36" localSheetId="8" hidden="1">{"VIEW1",#N/A,FALSE,"P&amp;L Account 2001-2002";"VIEW2",#N/A,FALSE,"P&amp;L Account 2001-2002";"VIEW3",#N/A,FALSE,"P&amp;L Account 2001-2002";"VIEW4",#N/A,FALSE,"P&amp;L Account 2001-2002"}</definedName>
    <definedName name="______AA36" hidden="1">{"VIEW1",#N/A,FALSE,"P&amp;L Account 2001-2002";"VIEW2",#N/A,FALSE,"P&amp;L Account 2001-2002";"VIEW3",#N/A,FALSE,"P&amp;L Account 2001-2002";"VIEW4",#N/A,FALSE,"P&amp;L Account 2001-2002"}</definedName>
    <definedName name="______AA36_1" localSheetId="10" hidden="1">{"VIEW1",#N/A,FALSE,"P&amp;L Account 2001-2002";"VIEW2",#N/A,FALSE,"P&amp;L Account 2001-2002";"VIEW3",#N/A,FALSE,"P&amp;L Account 2001-2002";"VIEW4",#N/A,FALSE,"P&amp;L Account 2001-2002"}</definedName>
    <definedName name="______AA36_1" localSheetId="9" hidden="1">{"VIEW1",#N/A,FALSE,"P&amp;L Account 2001-2002";"VIEW2",#N/A,FALSE,"P&amp;L Account 2001-2002";"VIEW3",#N/A,FALSE,"P&amp;L Account 2001-2002";"VIEW4",#N/A,FALSE,"P&amp;L Account 2001-2002"}</definedName>
    <definedName name="______AA36_1" hidden="1">{"VIEW1",#N/A,FALSE,"P&amp;L Account 2001-2002";"VIEW2",#N/A,FALSE,"P&amp;L Account 2001-2002";"VIEW3",#N/A,FALSE,"P&amp;L Account 2001-2002";"VIEW4",#N/A,FALSE,"P&amp;L Account 2001-2002"}</definedName>
    <definedName name="______AA36_1_1" hidden="1">{"VIEW1",#N/A,FALSE,"P&amp;L Account 2001-2002";"VIEW2",#N/A,FALSE,"P&amp;L Account 2001-2002";"VIEW3",#N/A,FALSE,"P&amp;L Account 2001-2002";"VIEW4",#N/A,FALSE,"P&amp;L Account 2001-2002"}</definedName>
    <definedName name="______AA36_1_2" hidden="1">{"VIEW1",#N/A,FALSE,"P&amp;L Account 2001-2002";"VIEW2",#N/A,FALSE,"P&amp;L Account 2001-2002";"VIEW3",#N/A,FALSE,"P&amp;L Account 2001-2002";"VIEW4",#N/A,FALSE,"P&amp;L Account 2001-2002"}</definedName>
    <definedName name="______AA36_2" hidden="1">{"VIEW1",#N/A,FALSE,"P&amp;L Account 2001-2002";"VIEW2",#N/A,FALSE,"P&amp;L Account 2001-2002";"VIEW3",#N/A,FALSE,"P&amp;L Account 2001-2002";"VIEW4",#N/A,FALSE,"P&amp;L Account 2001-2002"}</definedName>
    <definedName name="______AA36_3" hidden="1">{"VIEW1",#N/A,FALSE,"P&amp;L Account 2001-2002";"VIEW2",#N/A,FALSE,"P&amp;L Account 2001-2002";"VIEW3",#N/A,FALSE,"P&amp;L Account 2001-2002";"VIEW4",#N/A,FALSE,"P&amp;L Account 2001-2002"}</definedName>
    <definedName name="______AA36_4" hidden="1">{"VIEW1",#N/A,FALSE,"P&amp;L Account 2001-2002";"VIEW2",#N/A,FALSE,"P&amp;L Account 2001-2002";"VIEW3",#N/A,FALSE,"P&amp;L Account 2001-2002";"VIEW4",#N/A,FALSE,"P&amp;L Account 2001-2002"}</definedName>
    <definedName name="______AA36_5" hidden="1">{"VIEW1",#N/A,FALSE,"P&amp;L Account 2001-2002";"VIEW2",#N/A,FALSE,"P&amp;L Account 2001-2002";"VIEW3",#N/A,FALSE,"P&amp;L Account 2001-2002";"VIEW4",#N/A,FALSE,"P&amp;L Account 2001-2002"}</definedName>
    <definedName name="______key2" localSheetId="2" hidden="1">#REF!</definedName>
    <definedName name="______key2" localSheetId="10" hidden="1">#REF!</definedName>
    <definedName name="______key2" localSheetId="9" hidden="1">#REF!</definedName>
    <definedName name="______key2" localSheetId="5" hidden="1">#REF!</definedName>
    <definedName name="______key2" hidden="1">#REF!</definedName>
    <definedName name="_____exp2" localSheetId="2" hidden="1">{"VIEW1",#N/A,FALSE,"P&amp;L Account 2001-2002";"VIEW2",#N/A,FALSE,"P&amp;L Account 2001-2002";"VIEW3",#N/A,FALSE,"P&amp;L Account 2001-2002";"VIEW4",#N/A,FALSE,"P&amp;L Account 2001-2002"}</definedName>
    <definedName name="_____exp2" localSheetId="10" hidden="1">{"VIEW1",#N/A,FALSE,"P&amp;L Account 2001-2002";"VIEW2",#N/A,FALSE,"P&amp;L Account 2001-2002";"VIEW3",#N/A,FALSE,"P&amp;L Account 2001-2002";"VIEW4",#N/A,FALSE,"P&amp;L Account 2001-2002"}</definedName>
    <definedName name="_____exp2" localSheetId="9" hidden="1">{"VIEW1",#N/A,FALSE,"P&amp;L Account 2001-2002";"VIEW2",#N/A,FALSE,"P&amp;L Account 2001-2002";"VIEW3",#N/A,FALSE,"P&amp;L Account 2001-2002";"VIEW4",#N/A,FALSE,"P&amp;L Account 2001-2002"}</definedName>
    <definedName name="_____exp2" localSheetId="8" hidden="1">{"VIEW1",#N/A,FALSE,"P&amp;L Account 2001-2002";"VIEW2",#N/A,FALSE,"P&amp;L Account 2001-2002";"VIEW3",#N/A,FALSE,"P&amp;L Account 2001-2002";"VIEW4",#N/A,FALSE,"P&amp;L Account 2001-2002"}</definedName>
    <definedName name="_____exp2" hidden="1">{"VIEW1",#N/A,FALSE,"P&amp;L Account 2001-2002";"VIEW2",#N/A,FALSE,"P&amp;L Account 2001-2002";"VIEW3",#N/A,FALSE,"P&amp;L Account 2001-2002";"VIEW4",#N/A,FALSE,"P&amp;L Account 2001-2002"}</definedName>
    <definedName name="_____exp2_1" localSheetId="10" hidden="1">{"VIEW1",#N/A,FALSE,"P&amp;L Account 2001-2002";"VIEW2",#N/A,FALSE,"P&amp;L Account 2001-2002";"VIEW3",#N/A,FALSE,"P&amp;L Account 2001-2002";"VIEW4",#N/A,FALSE,"P&amp;L Account 2001-2002"}</definedName>
    <definedName name="_____exp2_1" localSheetId="9" hidden="1">{"VIEW1",#N/A,FALSE,"P&amp;L Account 2001-2002";"VIEW2",#N/A,FALSE,"P&amp;L Account 2001-2002";"VIEW3",#N/A,FALSE,"P&amp;L Account 2001-2002";"VIEW4",#N/A,FALSE,"P&amp;L Account 2001-2002"}</definedName>
    <definedName name="_____exp2_1" hidden="1">{"VIEW1",#N/A,FALSE,"P&amp;L Account 2001-2002";"VIEW2",#N/A,FALSE,"P&amp;L Account 2001-2002";"VIEW3",#N/A,FALSE,"P&amp;L Account 2001-2002";"VIEW4",#N/A,FALSE,"P&amp;L Account 2001-2002"}</definedName>
    <definedName name="_____exp2_1_1" hidden="1">{"VIEW1",#N/A,FALSE,"P&amp;L Account 2001-2002";"VIEW2",#N/A,FALSE,"P&amp;L Account 2001-2002";"VIEW3",#N/A,FALSE,"P&amp;L Account 2001-2002";"VIEW4",#N/A,FALSE,"P&amp;L Account 2001-2002"}</definedName>
    <definedName name="_____exp2_1_2" hidden="1">{"VIEW1",#N/A,FALSE,"P&amp;L Account 2001-2002";"VIEW2",#N/A,FALSE,"P&amp;L Account 2001-2002";"VIEW3",#N/A,FALSE,"P&amp;L Account 2001-2002";"VIEW4",#N/A,FALSE,"P&amp;L Account 2001-2002"}</definedName>
    <definedName name="_____exp2_2" hidden="1">{"VIEW1",#N/A,FALSE,"P&amp;L Account 2001-2002";"VIEW2",#N/A,FALSE,"P&amp;L Account 2001-2002";"VIEW3",#N/A,FALSE,"P&amp;L Account 2001-2002";"VIEW4",#N/A,FALSE,"P&amp;L Account 2001-2002"}</definedName>
    <definedName name="_____exp2_3" hidden="1">{"VIEW1",#N/A,FALSE,"P&amp;L Account 2001-2002";"VIEW2",#N/A,FALSE,"P&amp;L Account 2001-2002";"VIEW3",#N/A,FALSE,"P&amp;L Account 2001-2002";"VIEW4",#N/A,FALSE,"P&amp;L Account 2001-2002"}</definedName>
    <definedName name="_____exp2_4" hidden="1">{"VIEW1",#N/A,FALSE,"P&amp;L Account 2001-2002";"VIEW2",#N/A,FALSE,"P&amp;L Account 2001-2002";"VIEW3",#N/A,FALSE,"P&amp;L Account 2001-2002";"VIEW4",#N/A,FALSE,"P&amp;L Account 2001-2002"}</definedName>
    <definedName name="_____exp2_5" hidden="1">{"VIEW1",#N/A,FALSE,"P&amp;L Account 2001-2002";"VIEW2",#N/A,FALSE,"P&amp;L Account 2001-2002";"VIEW3",#N/A,FALSE,"P&amp;L Account 2001-2002";"VIEW4",#N/A,FALSE,"P&amp;L Account 2001-2002"}</definedName>
    <definedName name="_____FSE8" localSheetId="2" hidden="1">{"VIEW1",#N/A,FALSE,"P&amp;L Account 2001-2002";"VIEW2",#N/A,FALSE,"P&amp;L Account 2001-2002";"VIEW3",#N/A,FALSE,"P&amp;L Account 2001-2002";"VIEW4",#N/A,FALSE,"P&amp;L Account 2001-2002"}</definedName>
    <definedName name="_____FSE8" localSheetId="10" hidden="1">{"VIEW1",#N/A,FALSE,"P&amp;L Account 2001-2002";"VIEW2",#N/A,FALSE,"P&amp;L Account 2001-2002";"VIEW3",#N/A,FALSE,"P&amp;L Account 2001-2002";"VIEW4",#N/A,FALSE,"P&amp;L Account 2001-2002"}</definedName>
    <definedName name="_____FSE8" localSheetId="9" hidden="1">{"VIEW1",#N/A,FALSE,"P&amp;L Account 2001-2002";"VIEW2",#N/A,FALSE,"P&amp;L Account 2001-2002";"VIEW3",#N/A,FALSE,"P&amp;L Account 2001-2002";"VIEW4",#N/A,FALSE,"P&amp;L Account 2001-2002"}</definedName>
    <definedName name="_____FSE8" localSheetId="8" hidden="1">{"VIEW1",#N/A,FALSE,"P&amp;L Account 2001-2002";"VIEW2",#N/A,FALSE,"P&amp;L Account 2001-2002";"VIEW3",#N/A,FALSE,"P&amp;L Account 2001-2002";"VIEW4",#N/A,FALSE,"P&amp;L Account 2001-2002"}</definedName>
    <definedName name="_____FSE8" hidden="1">{"VIEW1",#N/A,FALSE,"P&amp;L Account 2001-2002";"VIEW2",#N/A,FALSE,"P&amp;L Account 2001-2002";"VIEW3",#N/A,FALSE,"P&amp;L Account 2001-2002";"VIEW4",#N/A,FALSE,"P&amp;L Account 2001-2002"}</definedName>
    <definedName name="_____FSE8_1" localSheetId="10" hidden="1">{"VIEW1",#N/A,FALSE,"P&amp;L Account 2001-2002";"VIEW2",#N/A,FALSE,"P&amp;L Account 2001-2002";"VIEW3",#N/A,FALSE,"P&amp;L Account 2001-2002";"VIEW4",#N/A,FALSE,"P&amp;L Account 2001-2002"}</definedName>
    <definedName name="_____FSE8_1" localSheetId="9" hidden="1">{"VIEW1",#N/A,FALSE,"P&amp;L Account 2001-2002";"VIEW2",#N/A,FALSE,"P&amp;L Account 2001-2002";"VIEW3",#N/A,FALSE,"P&amp;L Account 2001-2002";"VIEW4",#N/A,FALSE,"P&amp;L Account 2001-2002"}</definedName>
    <definedName name="_____FSE8_1" hidden="1">{"VIEW1",#N/A,FALSE,"P&amp;L Account 2001-2002";"VIEW2",#N/A,FALSE,"P&amp;L Account 2001-2002";"VIEW3",#N/A,FALSE,"P&amp;L Account 2001-2002";"VIEW4",#N/A,FALSE,"P&amp;L Account 2001-2002"}</definedName>
    <definedName name="_____FSE8_1_1" hidden="1">{"VIEW1",#N/A,FALSE,"P&amp;L Account 2001-2002";"VIEW2",#N/A,FALSE,"P&amp;L Account 2001-2002";"VIEW3",#N/A,FALSE,"P&amp;L Account 2001-2002";"VIEW4",#N/A,FALSE,"P&amp;L Account 2001-2002"}</definedName>
    <definedName name="_____FSE8_1_2" hidden="1">{"VIEW1",#N/A,FALSE,"P&amp;L Account 2001-2002";"VIEW2",#N/A,FALSE,"P&amp;L Account 2001-2002";"VIEW3",#N/A,FALSE,"P&amp;L Account 2001-2002";"VIEW4",#N/A,FALSE,"P&amp;L Account 2001-2002"}</definedName>
    <definedName name="_____FSE8_2" hidden="1">{"VIEW1",#N/A,FALSE,"P&amp;L Account 2001-2002";"VIEW2",#N/A,FALSE,"P&amp;L Account 2001-2002";"VIEW3",#N/A,FALSE,"P&amp;L Account 2001-2002";"VIEW4",#N/A,FALSE,"P&amp;L Account 2001-2002"}</definedName>
    <definedName name="_____FSE8_3" hidden="1">{"VIEW1",#N/A,FALSE,"P&amp;L Account 2001-2002";"VIEW2",#N/A,FALSE,"P&amp;L Account 2001-2002";"VIEW3",#N/A,FALSE,"P&amp;L Account 2001-2002";"VIEW4",#N/A,FALSE,"P&amp;L Account 2001-2002"}</definedName>
    <definedName name="_____FSE8_4" hidden="1">{"VIEW1",#N/A,FALSE,"P&amp;L Account 2001-2002";"VIEW2",#N/A,FALSE,"P&amp;L Account 2001-2002";"VIEW3",#N/A,FALSE,"P&amp;L Account 2001-2002";"VIEW4",#N/A,FALSE,"P&amp;L Account 2001-2002"}</definedName>
    <definedName name="_____FSE8_5" hidden="1">{"VIEW1",#N/A,FALSE,"P&amp;L Account 2001-2002";"VIEW2",#N/A,FALSE,"P&amp;L Account 2001-2002";"VIEW3",#N/A,FALSE,"P&amp;L Account 2001-2002";"VIEW4",#N/A,FALSE,"P&amp;L Account 2001-2002"}</definedName>
    <definedName name="_____key2" localSheetId="2" hidden="1">#REF!</definedName>
    <definedName name="_____key2" localSheetId="10" hidden="1">#REF!</definedName>
    <definedName name="_____key2" localSheetId="9" hidden="1">#REF!</definedName>
    <definedName name="_____key2" localSheetId="5" hidden="1">#REF!</definedName>
    <definedName name="_____key2" localSheetId="8" hidden="1">#REF!</definedName>
    <definedName name="_____key2" hidden="1">#REF!</definedName>
    <definedName name="_____NEW1" localSheetId="2" hidden="1">{"VIEW1",#N/A,FALSE,"P&amp;L Account 2001-2002";"VIEW2",#N/A,FALSE,"P&amp;L Account 2001-2002";"VIEW3",#N/A,FALSE,"P&amp;L Account 2001-2002";"VIEW4",#N/A,FALSE,"P&amp;L Account 2001-2002"}</definedName>
    <definedName name="_____NEW1" localSheetId="10" hidden="1">{"VIEW1",#N/A,FALSE,"P&amp;L Account 2001-2002";"VIEW2",#N/A,FALSE,"P&amp;L Account 2001-2002";"VIEW3",#N/A,FALSE,"P&amp;L Account 2001-2002";"VIEW4",#N/A,FALSE,"P&amp;L Account 2001-2002"}</definedName>
    <definedName name="_____NEW1" localSheetId="9" hidden="1">{"VIEW1",#N/A,FALSE,"P&amp;L Account 2001-2002";"VIEW2",#N/A,FALSE,"P&amp;L Account 2001-2002";"VIEW3",#N/A,FALSE,"P&amp;L Account 2001-2002";"VIEW4",#N/A,FALSE,"P&amp;L Account 2001-2002"}</definedName>
    <definedName name="_____NEW1" localSheetId="8" hidden="1">{"VIEW1",#N/A,FALSE,"P&amp;L Account 2001-2002";"VIEW2",#N/A,FALSE,"P&amp;L Account 2001-2002";"VIEW3",#N/A,FALSE,"P&amp;L Account 2001-2002";"VIEW4",#N/A,FALSE,"P&amp;L Account 2001-2002"}</definedName>
    <definedName name="_____NEW1" hidden="1">{"VIEW1",#N/A,FALSE,"P&amp;L Account 2001-2002";"VIEW2",#N/A,FALSE,"P&amp;L Account 2001-2002";"VIEW3",#N/A,FALSE,"P&amp;L Account 2001-2002";"VIEW4",#N/A,FALSE,"P&amp;L Account 2001-2002"}</definedName>
    <definedName name="_____NEW1_1" localSheetId="10" hidden="1">{"VIEW1",#N/A,FALSE,"P&amp;L Account 2001-2002";"VIEW2",#N/A,FALSE,"P&amp;L Account 2001-2002";"VIEW3",#N/A,FALSE,"P&amp;L Account 2001-2002";"VIEW4",#N/A,FALSE,"P&amp;L Account 2001-2002"}</definedName>
    <definedName name="_____NEW1_1" localSheetId="9" hidden="1">{"VIEW1",#N/A,FALSE,"P&amp;L Account 2001-2002";"VIEW2",#N/A,FALSE,"P&amp;L Account 2001-2002";"VIEW3",#N/A,FALSE,"P&amp;L Account 2001-2002";"VIEW4",#N/A,FALSE,"P&amp;L Account 2001-2002"}</definedName>
    <definedName name="_____NEW1_1" hidden="1">{"VIEW1",#N/A,FALSE,"P&amp;L Account 2001-2002";"VIEW2",#N/A,FALSE,"P&amp;L Account 2001-2002";"VIEW3",#N/A,FALSE,"P&amp;L Account 2001-2002";"VIEW4",#N/A,FALSE,"P&amp;L Account 2001-2002"}</definedName>
    <definedName name="_____NEW1_1_1" hidden="1">{"VIEW1",#N/A,FALSE,"P&amp;L Account 2001-2002";"VIEW2",#N/A,FALSE,"P&amp;L Account 2001-2002";"VIEW3",#N/A,FALSE,"P&amp;L Account 2001-2002";"VIEW4",#N/A,FALSE,"P&amp;L Account 2001-2002"}</definedName>
    <definedName name="_____NEW1_1_2" hidden="1">{"VIEW1",#N/A,FALSE,"P&amp;L Account 2001-2002";"VIEW2",#N/A,FALSE,"P&amp;L Account 2001-2002";"VIEW3",#N/A,FALSE,"P&amp;L Account 2001-2002";"VIEW4",#N/A,FALSE,"P&amp;L Account 2001-2002"}</definedName>
    <definedName name="_____NEW1_2" hidden="1">{"VIEW1",#N/A,FALSE,"P&amp;L Account 2001-2002";"VIEW2",#N/A,FALSE,"P&amp;L Account 2001-2002";"VIEW3",#N/A,FALSE,"P&amp;L Account 2001-2002";"VIEW4",#N/A,FALSE,"P&amp;L Account 2001-2002"}</definedName>
    <definedName name="_____NEW1_3" hidden="1">{"VIEW1",#N/A,FALSE,"P&amp;L Account 2001-2002";"VIEW2",#N/A,FALSE,"P&amp;L Account 2001-2002";"VIEW3",#N/A,FALSE,"P&amp;L Account 2001-2002";"VIEW4",#N/A,FALSE,"P&amp;L Account 2001-2002"}</definedName>
    <definedName name="_____NEW1_4" hidden="1">{"VIEW1",#N/A,FALSE,"P&amp;L Account 2001-2002";"VIEW2",#N/A,FALSE,"P&amp;L Account 2001-2002";"VIEW3",#N/A,FALSE,"P&amp;L Account 2001-2002";"VIEW4",#N/A,FALSE,"P&amp;L Account 2001-2002"}</definedName>
    <definedName name="_____NEW1_5" hidden="1">{"VIEW1",#N/A,FALSE,"P&amp;L Account 2001-2002";"VIEW2",#N/A,FALSE,"P&amp;L Account 2001-2002";"VIEW3",#N/A,FALSE,"P&amp;L Account 2001-2002";"VIEW4",#N/A,FALSE,"P&amp;L Account 2001-2002"}</definedName>
    <definedName name="_____NEW2" localSheetId="2" hidden="1">{"VIEW1",#N/A,FALSE,"P&amp;L Account 2001-2002";"VIEW2",#N/A,FALSE,"P&amp;L Account 2001-2002";"VIEW3",#N/A,FALSE,"P&amp;L Account 2001-2002";"VIEW4",#N/A,FALSE,"P&amp;L Account 2001-2002"}</definedName>
    <definedName name="_____NEW2" localSheetId="10" hidden="1">{"VIEW1",#N/A,FALSE,"P&amp;L Account 2001-2002";"VIEW2",#N/A,FALSE,"P&amp;L Account 2001-2002";"VIEW3",#N/A,FALSE,"P&amp;L Account 2001-2002";"VIEW4",#N/A,FALSE,"P&amp;L Account 2001-2002"}</definedName>
    <definedName name="_____NEW2" localSheetId="9" hidden="1">{"VIEW1",#N/A,FALSE,"P&amp;L Account 2001-2002";"VIEW2",#N/A,FALSE,"P&amp;L Account 2001-2002";"VIEW3",#N/A,FALSE,"P&amp;L Account 2001-2002";"VIEW4",#N/A,FALSE,"P&amp;L Account 2001-2002"}</definedName>
    <definedName name="_____NEW2" localSheetId="8" hidden="1">{"VIEW1",#N/A,FALSE,"P&amp;L Account 2001-2002";"VIEW2",#N/A,FALSE,"P&amp;L Account 2001-2002";"VIEW3",#N/A,FALSE,"P&amp;L Account 2001-2002";"VIEW4",#N/A,FALSE,"P&amp;L Account 2001-2002"}</definedName>
    <definedName name="_____NEW2" hidden="1">{"VIEW1",#N/A,FALSE,"P&amp;L Account 2001-2002";"VIEW2",#N/A,FALSE,"P&amp;L Account 2001-2002";"VIEW3",#N/A,FALSE,"P&amp;L Account 2001-2002";"VIEW4",#N/A,FALSE,"P&amp;L Account 2001-2002"}</definedName>
    <definedName name="_____NEW2_1" localSheetId="10" hidden="1">{"VIEW1",#N/A,FALSE,"P&amp;L Account 2001-2002";"VIEW2",#N/A,FALSE,"P&amp;L Account 2001-2002";"VIEW3",#N/A,FALSE,"P&amp;L Account 2001-2002";"VIEW4",#N/A,FALSE,"P&amp;L Account 2001-2002"}</definedName>
    <definedName name="_____NEW2_1" localSheetId="9" hidden="1">{"VIEW1",#N/A,FALSE,"P&amp;L Account 2001-2002";"VIEW2",#N/A,FALSE,"P&amp;L Account 2001-2002";"VIEW3",#N/A,FALSE,"P&amp;L Account 2001-2002";"VIEW4",#N/A,FALSE,"P&amp;L Account 2001-2002"}</definedName>
    <definedName name="_____NEW2_1" hidden="1">{"VIEW1",#N/A,FALSE,"P&amp;L Account 2001-2002";"VIEW2",#N/A,FALSE,"P&amp;L Account 2001-2002";"VIEW3",#N/A,FALSE,"P&amp;L Account 2001-2002";"VIEW4",#N/A,FALSE,"P&amp;L Account 2001-2002"}</definedName>
    <definedName name="_____NEW2_1_1" hidden="1">{"VIEW1",#N/A,FALSE,"P&amp;L Account 2001-2002";"VIEW2",#N/A,FALSE,"P&amp;L Account 2001-2002";"VIEW3",#N/A,FALSE,"P&amp;L Account 2001-2002";"VIEW4",#N/A,FALSE,"P&amp;L Account 2001-2002"}</definedName>
    <definedName name="_____NEW2_1_2" hidden="1">{"VIEW1",#N/A,FALSE,"P&amp;L Account 2001-2002";"VIEW2",#N/A,FALSE,"P&amp;L Account 2001-2002";"VIEW3",#N/A,FALSE,"P&amp;L Account 2001-2002";"VIEW4",#N/A,FALSE,"P&amp;L Account 2001-2002"}</definedName>
    <definedName name="_____NEW2_2" hidden="1">{"VIEW1",#N/A,FALSE,"P&amp;L Account 2001-2002";"VIEW2",#N/A,FALSE,"P&amp;L Account 2001-2002";"VIEW3",#N/A,FALSE,"P&amp;L Account 2001-2002";"VIEW4",#N/A,FALSE,"P&amp;L Account 2001-2002"}</definedName>
    <definedName name="_____NEW2_3" hidden="1">{"VIEW1",#N/A,FALSE,"P&amp;L Account 2001-2002";"VIEW2",#N/A,FALSE,"P&amp;L Account 2001-2002";"VIEW3",#N/A,FALSE,"P&amp;L Account 2001-2002";"VIEW4",#N/A,FALSE,"P&amp;L Account 2001-2002"}</definedName>
    <definedName name="_____NEW2_4" hidden="1">{"VIEW1",#N/A,FALSE,"P&amp;L Account 2001-2002";"VIEW2",#N/A,FALSE,"P&amp;L Account 2001-2002";"VIEW3",#N/A,FALSE,"P&amp;L Account 2001-2002";"VIEW4",#N/A,FALSE,"P&amp;L Account 2001-2002"}</definedName>
    <definedName name="_____NEW2_5" hidden="1">{"VIEW1",#N/A,FALSE,"P&amp;L Account 2001-2002";"VIEW2",#N/A,FALSE,"P&amp;L Account 2001-2002";"VIEW3",#N/A,FALSE,"P&amp;L Account 2001-2002";"VIEW4",#N/A,FALSE,"P&amp;L Account 2001-2002"}</definedName>
    <definedName name="_____s3" localSheetId="2" hidden="1">{"VIEW1",#N/A,FALSE,"P&amp;L Account 2001-2002";"VIEW2",#N/A,FALSE,"P&amp;L Account 2001-2002";"VIEW3",#N/A,FALSE,"P&amp;L Account 2001-2002";"VIEW4",#N/A,FALSE,"P&amp;L Account 2001-2002"}</definedName>
    <definedName name="_____s3" localSheetId="10" hidden="1">{"VIEW1",#N/A,FALSE,"P&amp;L Account 2001-2002";"VIEW2",#N/A,FALSE,"P&amp;L Account 2001-2002";"VIEW3",#N/A,FALSE,"P&amp;L Account 2001-2002";"VIEW4",#N/A,FALSE,"P&amp;L Account 2001-2002"}</definedName>
    <definedName name="_____s3" localSheetId="9" hidden="1">{"VIEW1",#N/A,FALSE,"P&amp;L Account 2001-2002";"VIEW2",#N/A,FALSE,"P&amp;L Account 2001-2002";"VIEW3",#N/A,FALSE,"P&amp;L Account 2001-2002";"VIEW4",#N/A,FALSE,"P&amp;L Account 2001-2002"}</definedName>
    <definedName name="_____s3" localSheetId="8" hidden="1">{"VIEW1",#N/A,FALSE,"P&amp;L Account 2001-2002";"VIEW2",#N/A,FALSE,"P&amp;L Account 2001-2002";"VIEW3",#N/A,FALSE,"P&amp;L Account 2001-2002";"VIEW4",#N/A,FALSE,"P&amp;L Account 2001-2002"}</definedName>
    <definedName name="_____s3" hidden="1">{"VIEW1",#N/A,FALSE,"P&amp;L Account 2001-2002";"VIEW2",#N/A,FALSE,"P&amp;L Account 2001-2002";"VIEW3",#N/A,FALSE,"P&amp;L Account 2001-2002";"VIEW4",#N/A,FALSE,"P&amp;L Account 2001-2002"}</definedName>
    <definedName name="_____s3_1" localSheetId="10" hidden="1">{"VIEW1",#N/A,FALSE,"P&amp;L Account 2001-2002";"VIEW2",#N/A,FALSE,"P&amp;L Account 2001-2002";"VIEW3",#N/A,FALSE,"P&amp;L Account 2001-2002";"VIEW4",#N/A,FALSE,"P&amp;L Account 2001-2002"}</definedName>
    <definedName name="_____s3_1" localSheetId="9" hidden="1">{"VIEW1",#N/A,FALSE,"P&amp;L Account 2001-2002";"VIEW2",#N/A,FALSE,"P&amp;L Account 2001-2002";"VIEW3",#N/A,FALSE,"P&amp;L Account 2001-2002";"VIEW4",#N/A,FALSE,"P&amp;L Account 2001-2002"}</definedName>
    <definedName name="_____s3_1" hidden="1">{"VIEW1",#N/A,FALSE,"P&amp;L Account 2001-2002";"VIEW2",#N/A,FALSE,"P&amp;L Account 2001-2002";"VIEW3",#N/A,FALSE,"P&amp;L Account 2001-2002";"VIEW4",#N/A,FALSE,"P&amp;L Account 2001-2002"}</definedName>
    <definedName name="_____s3_1_1" hidden="1">{"VIEW1",#N/A,FALSE,"P&amp;L Account 2001-2002";"VIEW2",#N/A,FALSE,"P&amp;L Account 2001-2002";"VIEW3",#N/A,FALSE,"P&amp;L Account 2001-2002";"VIEW4",#N/A,FALSE,"P&amp;L Account 2001-2002"}</definedName>
    <definedName name="_____s3_1_2" hidden="1">{"VIEW1",#N/A,FALSE,"P&amp;L Account 2001-2002";"VIEW2",#N/A,FALSE,"P&amp;L Account 2001-2002";"VIEW3",#N/A,FALSE,"P&amp;L Account 2001-2002";"VIEW4",#N/A,FALSE,"P&amp;L Account 2001-2002"}</definedName>
    <definedName name="_____s3_2" hidden="1">{"VIEW1",#N/A,FALSE,"P&amp;L Account 2001-2002";"VIEW2",#N/A,FALSE,"P&amp;L Account 2001-2002";"VIEW3",#N/A,FALSE,"P&amp;L Account 2001-2002";"VIEW4",#N/A,FALSE,"P&amp;L Account 2001-2002"}</definedName>
    <definedName name="_____s3_3" hidden="1">{"VIEW1",#N/A,FALSE,"P&amp;L Account 2001-2002";"VIEW2",#N/A,FALSE,"P&amp;L Account 2001-2002";"VIEW3",#N/A,FALSE,"P&amp;L Account 2001-2002";"VIEW4",#N/A,FALSE,"P&amp;L Account 2001-2002"}</definedName>
    <definedName name="_____s3_4" hidden="1">{"VIEW1",#N/A,FALSE,"P&amp;L Account 2001-2002";"VIEW2",#N/A,FALSE,"P&amp;L Account 2001-2002";"VIEW3",#N/A,FALSE,"P&amp;L Account 2001-2002";"VIEW4",#N/A,FALSE,"P&amp;L Account 2001-2002"}</definedName>
    <definedName name="_____s3_5" hidden="1">{"VIEW1",#N/A,FALSE,"P&amp;L Account 2001-2002";"VIEW2",#N/A,FALSE,"P&amp;L Account 2001-2002";"VIEW3",#N/A,FALSE,"P&amp;L Account 2001-2002";"VIEW4",#N/A,FALSE,"P&amp;L Account 2001-2002"}</definedName>
    <definedName name="_____S5" localSheetId="2" hidden="1">{"VIEW1",#N/A,FALSE,"P&amp;L Account 2001-2002";"VIEW2",#N/A,FALSE,"P&amp;L Account 2001-2002";"VIEW3",#N/A,FALSE,"P&amp;L Account 2001-2002";"VIEW4",#N/A,FALSE,"P&amp;L Account 2001-2002"}</definedName>
    <definedName name="_____S5" localSheetId="10" hidden="1">{"VIEW1",#N/A,FALSE,"P&amp;L Account 2001-2002";"VIEW2",#N/A,FALSE,"P&amp;L Account 2001-2002";"VIEW3",#N/A,FALSE,"P&amp;L Account 2001-2002";"VIEW4",#N/A,FALSE,"P&amp;L Account 2001-2002"}</definedName>
    <definedName name="_____S5" localSheetId="9" hidden="1">{"VIEW1",#N/A,FALSE,"P&amp;L Account 2001-2002";"VIEW2",#N/A,FALSE,"P&amp;L Account 2001-2002";"VIEW3",#N/A,FALSE,"P&amp;L Account 2001-2002";"VIEW4",#N/A,FALSE,"P&amp;L Account 2001-2002"}</definedName>
    <definedName name="_____S5" localSheetId="8" hidden="1">{"VIEW1",#N/A,FALSE,"P&amp;L Account 2001-2002";"VIEW2",#N/A,FALSE,"P&amp;L Account 2001-2002";"VIEW3",#N/A,FALSE,"P&amp;L Account 2001-2002";"VIEW4",#N/A,FALSE,"P&amp;L Account 2001-2002"}</definedName>
    <definedName name="_____S5" hidden="1">{"VIEW1",#N/A,FALSE,"P&amp;L Account 2001-2002";"VIEW2",#N/A,FALSE,"P&amp;L Account 2001-2002";"VIEW3",#N/A,FALSE,"P&amp;L Account 2001-2002";"VIEW4",#N/A,FALSE,"P&amp;L Account 2001-2002"}</definedName>
    <definedName name="_____S5_1" localSheetId="10" hidden="1">{"VIEW1",#N/A,FALSE,"P&amp;L Account 2001-2002";"VIEW2",#N/A,FALSE,"P&amp;L Account 2001-2002";"VIEW3",#N/A,FALSE,"P&amp;L Account 2001-2002";"VIEW4",#N/A,FALSE,"P&amp;L Account 2001-2002"}</definedName>
    <definedName name="_____S5_1" localSheetId="9" hidden="1">{"VIEW1",#N/A,FALSE,"P&amp;L Account 2001-2002";"VIEW2",#N/A,FALSE,"P&amp;L Account 2001-2002";"VIEW3",#N/A,FALSE,"P&amp;L Account 2001-2002";"VIEW4",#N/A,FALSE,"P&amp;L Account 2001-2002"}</definedName>
    <definedName name="_____S5_1" hidden="1">{"VIEW1",#N/A,FALSE,"P&amp;L Account 2001-2002";"VIEW2",#N/A,FALSE,"P&amp;L Account 2001-2002";"VIEW3",#N/A,FALSE,"P&amp;L Account 2001-2002";"VIEW4",#N/A,FALSE,"P&amp;L Account 2001-2002"}</definedName>
    <definedName name="_____S5_1_1" hidden="1">{"VIEW1",#N/A,FALSE,"P&amp;L Account 2001-2002";"VIEW2",#N/A,FALSE,"P&amp;L Account 2001-2002";"VIEW3",#N/A,FALSE,"P&amp;L Account 2001-2002";"VIEW4",#N/A,FALSE,"P&amp;L Account 2001-2002"}</definedName>
    <definedName name="_____S5_1_2" hidden="1">{"VIEW1",#N/A,FALSE,"P&amp;L Account 2001-2002";"VIEW2",#N/A,FALSE,"P&amp;L Account 2001-2002";"VIEW3",#N/A,FALSE,"P&amp;L Account 2001-2002";"VIEW4",#N/A,FALSE,"P&amp;L Account 2001-2002"}</definedName>
    <definedName name="_____S5_2" hidden="1">{"VIEW1",#N/A,FALSE,"P&amp;L Account 2001-2002";"VIEW2",#N/A,FALSE,"P&amp;L Account 2001-2002";"VIEW3",#N/A,FALSE,"P&amp;L Account 2001-2002";"VIEW4",#N/A,FALSE,"P&amp;L Account 2001-2002"}</definedName>
    <definedName name="_____S5_3" hidden="1">{"VIEW1",#N/A,FALSE,"P&amp;L Account 2001-2002";"VIEW2",#N/A,FALSE,"P&amp;L Account 2001-2002";"VIEW3",#N/A,FALSE,"P&amp;L Account 2001-2002";"VIEW4",#N/A,FALSE,"P&amp;L Account 2001-2002"}</definedName>
    <definedName name="_____S5_4" hidden="1">{"VIEW1",#N/A,FALSE,"P&amp;L Account 2001-2002";"VIEW2",#N/A,FALSE,"P&amp;L Account 2001-2002";"VIEW3",#N/A,FALSE,"P&amp;L Account 2001-2002";"VIEW4",#N/A,FALSE,"P&amp;L Account 2001-2002"}</definedName>
    <definedName name="_____S5_5" hidden="1">{"VIEW1",#N/A,FALSE,"P&amp;L Account 2001-2002";"VIEW2",#N/A,FALSE,"P&amp;L Account 2001-2002";"VIEW3",#N/A,FALSE,"P&amp;L Account 2001-2002";"VIEW4",#N/A,FALSE,"P&amp;L Account 2001-2002"}</definedName>
    <definedName name="_____vid5" localSheetId="2" hidden="1">{"VIEW1",#N/A,FALSE,"P&amp;L Account 2001-2002";"VIEW2",#N/A,FALSE,"P&amp;L Account 2001-2002";"VIEW3",#N/A,FALSE,"P&amp;L Account 2001-2002";"VIEW4",#N/A,FALSE,"P&amp;L Account 2001-2002"}</definedName>
    <definedName name="_____vid5" localSheetId="10" hidden="1">{"VIEW1",#N/A,FALSE,"P&amp;L Account 2001-2002";"VIEW2",#N/A,FALSE,"P&amp;L Account 2001-2002";"VIEW3",#N/A,FALSE,"P&amp;L Account 2001-2002";"VIEW4",#N/A,FALSE,"P&amp;L Account 2001-2002"}</definedName>
    <definedName name="_____vid5" localSheetId="9" hidden="1">{"VIEW1",#N/A,FALSE,"P&amp;L Account 2001-2002";"VIEW2",#N/A,FALSE,"P&amp;L Account 2001-2002";"VIEW3",#N/A,FALSE,"P&amp;L Account 2001-2002";"VIEW4",#N/A,FALSE,"P&amp;L Account 2001-2002"}</definedName>
    <definedName name="_____vid5" localSheetId="8" hidden="1">{"VIEW1",#N/A,FALSE,"P&amp;L Account 2001-2002";"VIEW2",#N/A,FALSE,"P&amp;L Account 2001-2002";"VIEW3",#N/A,FALSE,"P&amp;L Account 2001-2002";"VIEW4",#N/A,FALSE,"P&amp;L Account 2001-2002"}</definedName>
    <definedName name="_____vid5" hidden="1">{"VIEW1",#N/A,FALSE,"P&amp;L Account 2001-2002";"VIEW2",#N/A,FALSE,"P&amp;L Account 2001-2002";"VIEW3",#N/A,FALSE,"P&amp;L Account 2001-2002";"VIEW4",#N/A,FALSE,"P&amp;L Account 2001-2002"}</definedName>
    <definedName name="_____vid5_1" localSheetId="10" hidden="1">{"VIEW1",#N/A,FALSE,"P&amp;L Account 2001-2002";"VIEW2",#N/A,FALSE,"P&amp;L Account 2001-2002";"VIEW3",#N/A,FALSE,"P&amp;L Account 2001-2002";"VIEW4",#N/A,FALSE,"P&amp;L Account 2001-2002"}</definedName>
    <definedName name="_____vid5_1" localSheetId="9" hidden="1">{"VIEW1",#N/A,FALSE,"P&amp;L Account 2001-2002";"VIEW2",#N/A,FALSE,"P&amp;L Account 2001-2002";"VIEW3",#N/A,FALSE,"P&amp;L Account 2001-2002";"VIEW4",#N/A,FALSE,"P&amp;L Account 2001-2002"}</definedName>
    <definedName name="_____vid5_1" hidden="1">{"VIEW1",#N/A,FALSE,"P&amp;L Account 2001-2002";"VIEW2",#N/A,FALSE,"P&amp;L Account 2001-2002";"VIEW3",#N/A,FALSE,"P&amp;L Account 2001-2002";"VIEW4",#N/A,FALSE,"P&amp;L Account 2001-2002"}</definedName>
    <definedName name="_____vid5_1_1" hidden="1">{"VIEW1",#N/A,FALSE,"P&amp;L Account 2001-2002";"VIEW2",#N/A,FALSE,"P&amp;L Account 2001-2002";"VIEW3",#N/A,FALSE,"P&amp;L Account 2001-2002";"VIEW4",#N/A,FALSE,"P&amp;L Account 2001-2002"}</definedName>
    <definedName name="_____vid5_1_2" hidden="1">{"VIEW1",#N/A,FALSE,"P&amp;L Account 2001-2002";"VIEW2",#N/A,FALSE,"P&amp;L Account 2001-2002";"VIEW3",#N/A,FALSE,"P&amp;L Account 2001-2002";"VIEW4",#N/A,FALSE,"P&amp;L Account 2001-2002"}</definedName>
    <definedName name="_____vid5_2" hidden="1">{"VIEW1",#N/A,FALSE,"P&amp;L Account 2001-2002";"VIEW2",#N/A,FALSE,"P&amp;L Account 2001-2002";"VIEW3",#N/A,FALSE,"P&amp;L Account 2001-2002";"VIEW4",#N/A,FALSE,"P&amp;L Account 2001-2002"}</definedName>
    <definedName name="_____vid5_3" hidden="1">{"VIEW1",#N/A,FALSE,"P&amp;L Account 2001-2002";"VIEW2",#N/A,FALSE,"P&amp;L Account 2001-2002";"VIEW3",#N/A,FALSE,"P&amp;L Account 2001-2002";"VIEW4",#N/A,FALSE,"P&amp;L Account 2001-2002"}</definedName>
    <definedName name="_____vid5_4" hidden="1">{"VIEW1",#N/A,FALSE,"P&amp;L Account 2001-2002";"VIEW2",#N/A,FALSE,"P&amp;L Account 2001-2002";"VIEW3",#N/A,FALSE,"P&amp;L Account 2001-2002";"VIEW4",#N/A,FALSE,"P&amp;L Account 2001-2002"}</definedName>
    <definedName name="_____vid5_5" hidden="1">{"VIEW1",#N/A,FALSE,"P&amp;L Account 2001-2002";"VIEW2",#N/A,FALSE,"P&amp;L Account 2001-2002";"VIEW3",#N/A,FALSE,"P&amp;L Account 2001-2002";"VIEW4",#N/A,FALSE,"P&amp;L Account 2001-2002"}</definedName>
    <definedName name="_____vid6" localSheetId="2" hidden="1">{"VIEW1",#N/A,FALSE,"P&amp;L Account 2001-2002";"VIEW2",#N/A,FALSE,"P&amp;L Account 2001-2002";"VIEW3",#N/A,FALSE,"P&amp;L Account 2001-2002";"VIEW4",#N/A,FALSE,"P&amp;L Account 2001-2002"}</definedName>
    <definedName name="_____vid6" localSheetId="10" hidden="1">{"VIEW1",#N/A,FALSE,"P&amp;L Account 2001-2002";"VIEW2",#N/A,FALSE,"P&amp;L Account 2001-2002";"VIEW3",#N/A,FALSE,"P&amp;L Account 2001-2002";"VIEW4",#N/A,FALSE,"P&amp;L Account 2001-2002"}</definedName>
    <definedName name="_____vid6" localSheetId="9" hidden="1">{"VIEW1",#N/A,FALSE,"P&amp;L Account 2001-2002";"VIEW2",#N/A,FALSE,"P&amp;L Account 2001-2002";"VIEW3",#N/A,FALSE,"P&amp;L Account 2001-2002";"VIEW4",#N/A,FALSE,"P&amp;L Account 2001-2002"}</definedName>
    <definedName name="_____vid6" localSheetId="8" hidden="1">{"VIEW1",#N/A,FALSE,"P&amp;L Account 2001-2002";"VIEW2",#N/A,FALSE,"P&amp;L Account 2001-2002";"VIEW3",#N/A,FALSE,"P&amp;L Account 2001-2002";"VIEW4",#N/A,FALSE,"P&amp;L Account 2001-2002"}</definedName>
    <definedName name="_____vid6" hidden="1">{"VIEW1",#N/A,FALSE,"P&amp;L Account 2001-2002";"VIEW2",#N/A,FALSE,"P&amp;L Account 2001-2002";"VIEW3",#N/A,FALSE,"P&amp;L Account 2001-2002";"VIEW4",#N/A,FALSE,"P&amp;L Account 2001-2002"}</definedName>
    <definedName name="_____vid6_1" localSheetId="10" hidden="1">{"VIEW1",#N/A,FALSE,"P&amp;L Account 2001-2002";"VIEW2",#N/A,FALSE,"P&amp;L Account 2001-2002";"VIEW3",#N/A,FALSE,"P&amp;L Account 2001-2002";"VIEW4",#N/A,FALSE,"P&amp;L Account 2001-2002"}</definedName>
    <definedName name="_____vid6_1" localSheetId="9" hidden="1">{"VIEW1",#N/A,FALSE,"P&amp;L Account 2001-2002";"VIEW2",#N/A,FALSE,"P&amp;L Account 2001-2002";"VIEW3",#N/A,FALSE,"P&amp;L Account 2001-2002";"VIEW4",#N/A,FALSE,"P&amp;L Account 2001-2002"}</definedName>
    <definedName name="_____vid6_1" hidden="1">{"VIEW1",#N/A,FALSE,"P&amp;L Account 2001-2002";"VIEW2",#N/A,FALSE,"P&amp;L Account 2001-2002";"VIEW3",#N/A,FALSE,"P&amp;L Account 2001-2002";"VIEW4",#N/A,FALSE,"P&amp;L Account 2001-2002"}</definedName>
    <definedName name="_____vid6_1_1" hidden="1">{"VIEW1",#N/A,FALSE,"P&amp;L Account 2001-2002";"VIEW2",#N/A,FALSE,"P&amp;L Account 2001-2002";"VIEW3",#N/A,FALSE,"P&amp;L Account 2001-2002";"VIEW4",#N/A,FALSE,"P&amp;L Account 2001-2002"}</definedName>
    <definedName name="_____vid6_1_2" hidden="1">{"VIEW1",#N/A,FALSE,"P&amp;L Account 2001-2002";"VIEW2",#N/A,FALSE,"P&amp;L Account 2001-2002";"VIEW3",#N/A,FALSE,"P&amp;L Account 2001-2002";"VIEW4",#N/A,FALSE,"P&amp;L Account 2001-2002"}</definedName>
    <definedName name="_____vid6_2" hidden="1">{"VIEW1",#N/A,FALSE,"P&amp;L Account 2001-2002";"VIEW2",#N/A,FALSE,"P&amp;L Account 2001-2002";"VIEW3",#N/A,FALSE,"P&amp;L Account 2001-2002";"VIEW4",#N/A,FALSE,"P&amp;L Account 2001-2002"}</definedName>
    <definedName name="_____vid6_3" hidden="1">{"VIEW1",#N/A,FALSE,"P&amp;L Account 2001-2002";"VIEW2",#N/A,FALSE,"P&amp;L Account 2001-2002";"VIEW3",#N/A,FALSE,"P&amp;L Account 2001-2002";"VIEW4",#N/A,FALSE,"P&amp;L Account 2001-2002"}</definedName>
    <definedName name="_____vid6_4" hidden="1">{"VIEW1",#N/A,FALSE,"P&amp;L Account 2001-2002";"VIEW2",#N/A,FALSE,"P&amp;L Account 2001-2002";"VIEW3",#N/A,FALSE,"P&amp;L Account 2001-2002";"VIEW4",#N/A,FALSE,"P&amp;L Account 2001-2002"}</definedName>
    <definedName name="_____vid6_5" hidden="1">{"VIEW1",#N/A,FALSE,"P&amp;L Account 2001-2002";"VIEW2",#N/A,FALSE,"P&amp;L Account 2001-2002";"VIEW3",#N/A,FALSE,"P&amp;L Account 2001-2002";"VIEW4",#N/A,FALSE,"P&amp;L Account 2001-2002"}</definedName>
    <definedName name="_____VID7" localSheetId="2" hidden="1">{"VIEW1",#N/A,FALSE,"P&amp;L Account 2001-2002";"VIEW2",#N/A,FALSE,"P&amp;L Account 2001-2002";"VIEW3",#N/A,FALSE,"P&amp;L Account 2001-2002";"VIEW4",#N/A,FALSE,"P&amp;L Account 2001-2002"}</definedName>
    <definedName name="_____VID7" localSheetId="10" hidden="1">{"VIEW1",#N/A,FALSE,"P&amp;L Account 2001-2002";"VIEW2",#N/A,FALSE,"P&amp;L Account 2001-2002";"VIEW3",#N/A,FALSE,"P&amp;L Account 2001-2002";"VIEW4",#N/A,FALSE,"P&amp;L Account 2001-2002"}</definedName>
    <definedName name="_____VID7" localSheetId="9" hidden="1">{"VIEW1",#N/A,FALSE,"P&amp;L Account 2001-2002";"VIEW2",#N/A,FALSE,"P&amp;L Account 2001-2002";"VIEW3",#N/A,FALSE,"P&amp;L Account 2001-2002";"VIEW4",#N/A,FALSE,"P&amp;L Account 2001-2002"}</definedName>
    <definedName name="_____VID7" localSheetId="8" hidden="1">{"VIEW1",#N/A,FALSE,"P&amp;L Account 2001-2002";"VIEW2",#N/A,FALSE,"P&amp;L Account 2001-2002";"VIEW3",#N/A,FALSE,"P&amp;L Account 2001-2002";"VIEW4",#N/A,FALSE,"P&amp;L Account 2001-2002"}</definedName>
    <definedName name="_____VID7" hidden="1">{"VIEW1",#N/A,FALSE,"P&amp;L Account 2001-2002";"VIEW2",#N/A,FALSE,"P&amp;L Account 2001-2002";"VIEW3",#N/A,FALSE,"P&amp;L Account 2001-2002";"VIEW4",#N/A,FALSE,"P&amp;L Account 2001-2002"}</definedName>
    <definedName name="_____VID7_1" localSheetId="10" hidden="1">{"VIEW1",#N/A,FALSE,"P&amp;L Account 2001-2002";"VIEW2",#N/A,FALSE,"P&amp;L Account 2001-2002";"VIEW3",#N/A,FALSE,"P&amp;L Account 2001-2002";"VIEW4",#N/A,FALSE,"P&amp;L Account 2001-2002"}</definedName>
    <definedName name="_____VID7_1" localSheetId="9" hidden="1">{"VIEW1",#N/A,FALSE,"P&amp;L Account 2001-2002";"VIEW2",#N/A,FALSE,"P&amp;L Account 2001-2002";"VIEW3",#N/A,FALSE,"P&amp;L Account 2001-2002";"VIEW4",#N/A,FALSE,"P&amp;L Account 2001-2002"}</definedName>
    <definedName name="_____VID7_1" hidden="1">{"VIEW1",#N/A,FALSE,"P&amp;L Account 2001-2002";"VIEW2",#N/A,FALSE,"P&amp;L Account 2001-2002";"VIEW3",#N/A,FALSE,"P&amp;L Account 2001-2002";"VIEW4",#N/A,FALSE,"P&amp;L Account 2001-2002"}</definedName>
    <definedName name="_____VID7_1_1" hidden="1">{"VIEW1",#N/A,FALSE,"P&amp;L Account 2001-2002";"VIEW2",#N/A,FALSE,"P&amp;L Account 2001-2002";"VIEW3",#N/A,FALSE,"P&amp;L Account 2001-2002";"VIEW4",#N/A,FALSE,"P&amp;L Account 2001-2002"}</definedName>
    <definedName name="_____VID7_1_2" hidden="1">{"VIEW1",#N/A,FALSE,"P&amp;L Account 2001-2002";"VIEW2",#N/A,FALSE,"P&amp;L Account 2001-2002";"VIEW3",#N/A,FALSE,"P&amp;L Account 2001-2002";"VIEW4",#N/A,FALSE,"P&amp;L Account 2001-2002"}</definedName>
    <definedName name="_____VID7_2" hidden="1">{"VIEW1",#N/A,FALSE,"P&amp;L Account 2001-2002";"VIEW2",#N/A,FALSE,"P&amp;L Account 2001-2002";"VIEW3",#N/A,FALSE,"P&amp;L Account 2001-2002";"VIEW4",#N/A,FALSE,"P&amp;L Account 2001-2002"}</definedName>
    <definedName name="_____VID7_3" hidden="1">{"VIEW1",#N/A,FALSE,"P&amp;L Account 2001-2002";"VIEW2",#N/A,FALSE,"P&amp;L Account 2001-2002";"VIEW3",#N/A,FALSE,"P&amp;L Account 2001-2002";"VIEW4",#N/A,FALSE,"P&amp;L Account 2001-2002"}</definedName>
    <definedName name="_____VID7_4" hidden="1">{"VIEW1",#N/A,FALSE,"P&amp;L Account 2001-2002";"VIEW2",#N/A,FALSE,"P&amp;L Account 2001-2002";"VIEW3",#N/A,FALSE,"P&amp;L Account 2001-2002";"VIEW4",#N/A,FALSE,"P&amp;L Account 2001-2002"}</definedName>
    <definedName name="_____VID7_5" hidden="1">{"VIEW1",#N/A,FALSE,"P&amp;L Account 2001-2002";"VIEW2",#N/A,FALSE,"P&amp;L Account 2001-2002";"VIEW3",#N/A,FALSE,"P&amp;L Account 2001-2002";"VIEW4",#N/A,FALSE,"P&amp;L Account 2001-2002"}</definedName>
    <definedName name="_____VIR5" localSheetId="2" hidden="1">{"VIEW1",#N/A,FALSE,"P&amp;L Account 2001-2002";"VIEW2",#N/A,FALSE,"P&amp;L Account 2001-2002";"VIEW3",#N/A,FALSE,"P&amp;L Account 2001-2002";"VIEW4",#N/A,FALSE,"P&amp;L Account 2001-2002"}</definedName>
    <definedName name="_____VIR5" localSheetId="10" hidden="1">{"VIEW1",#N/A,FALSE,"P&amp;L Account 2001-2002";"VIEW2",#N/A,FALSE,"P&amp;L Account 2001-2002";"VIEW3",#N/A,FALSE,"P&amp;L Account 2001-2002";"VIEW4",#N/A,FALSE,"P&amp;L Account 2001-2002"}</definedName>
    <definedName name="_____VIR5" localSheetId="9" hidden="1">{"VIEW1",#N/A,FALSE,"P&amp;L Account 2001-2002";"VIEW2",#N/A,FALSE,"P&amp;L Account 2001-2002";"VIEW3",#N/A,FALSE,"P&amp;L Account 2001-2002";"VIEW4",#N/A,FALSE,"P&amp;L Account 2001-2002"}</definedName>
    <definedName name="_____VIR5" localSheetId="8" hidden="1">{"VIEW1",#N/A,FALSE,"P&amp;L Account 2001-2002";"VIEW2",#N/A,FALSE,"P&amp;L Account 2001-2002";"VIEW3",#N/A,FALSE,"P&amp;L Account 2001-2002";"VIEW4",#N/A,FALSE,"P&amp;L Account 2001-2002"}</definedName>
    <definedName name="_____VIR5" hidden="1">{"VIEW1",#N/A,FALSE,"P&amp;L Account 2001-2002";"VIEW2",#N/A,FALSE,"P&amp;L Account 2001-2002";"VIEW3",#N/A,FALSE,"P&amp;L Account 2001-2002";"VIEW4",#N/A,FALSE,"P&amp;L Account 2001-2002"}</definedName>
    <definedName name="_____VIR5_1" localSheetId="10" hidden="1">{"VIEW1",#N/A,FALSE,"P&amp;L Account 2001-2002";"VIEW2",#N/A,FALSE,"P&amp;L Account 2001-2002";"VIEW3",#N/A,FALSE,"P&amp;L Account 2001-2002";"VIEW4",#N/A,FALSE,"P&amp;L Account 2001-2002"}</definedName>
    <definedName name="_____VIR5_1" localSheetId="9" hidden="1">{"VIEW1",#N/A,FALSE,"P&amp;L Account 2001-2002";"VIEW2",#N/A,FALSE,"P&amp;L Account 2001-2002";"VIEW3",#N/A,FALSE,"P&amp;L Account 2001-2002";"VIEW4",#N/A,FALSE,"P&amp;L Account 2001-2002"}</definedName>
    <definedName name="_____VIR5_1" hidden="1">{"VIEW1",#N/A,FALSE,"P&amp;L Account 2001-2002";"VIEW2",#N/A,FALSE,"P&amp;L Account 2001-2002";"VIEW3",#N/A,FALSE,"P&amp;L Account 2001-2002";"VIEW4",#N/A,FALSE,"P&amp;L Account 2001-2002"}</definedName>
    <definedName name="_____VIR5_1_1" hidden="1">{"VIEW1",#N/A,FALSE,"P&amp;L Account 2001-2002";"VIEW2",#N/A,FALSE,"P&amp;L Account 2001-2002";"VIEW3",#N/A,FALSE,"P&amp;L Account 2001-2002";"VIEW4",#N/A,FALSE,"P&amp;L Account 2001-2002"}</definedName>
    <definedName name="_____VIR5_1_2" hidden="1">{"VIEW1",#N/A,FALSE,"P&amp;L Account 2001-2002";"VIEW2",#N/A,FALSE,"P&amp;L Account 2001-2002";"VIEW3",#N/A,FALSE,"P&amp;L Account 2001-2002";"VIEW4",#N/A,FALSE,"P&amp;L Account 2001-2002"}</definedName>
    <definedName name="_____VIR5_2" hidden="1">{"VIEW1",#N/A,FALSE,"P&amp;L Account 2001-2002";"VIEW2",#N/A,FALSE,"P&amp;L Account 2001-2002";"VIEW3",#N/A,FALSE,"P&amp;L Account 2001-2002";"VIEW4",#N/A,FALSE,"P&amp;L Account 2001-2002"}</definedName>
    <definedName name="_____VIR5_3" hidden="1">{"VIEW1",#N/A,FALSE,"P&amp;L Account 2001-2002";"VIEW2",#N/A,FALSE,"P&amp;L Account 2001-2002";"VIEW3",#N/A,FALSE,"P&amp;L Account 2001-2002";"VIEW4",#N/A,FALSE,"P&amp;L Account 2001-2002"}</definedName>
    <definedName name="_____VIR5_4" hidden="1">{"VIEW1",#N/A,FALSE,"P&amp;L Account 2001-2002";"VIEW2",#N/A,FALSE,"P&amp;L Account 2001-2002";"VIEW3",#N/A,FALSE,"P&amp;L Account 2001-2002";"VIEW4",#N/A,FALSE,"P&amp;L Account 2001-2002"}</definedName>
    <definedName name="_____VIR5_5" hidden="1">{"VIEW1",#N/A,FALSE,"P&amp;L Account 2001-2002";"VIEW2",#N/A,FALSE,"P&amp;L Account 2001-2002";"VIEW3",#N/A,FALSE,"P&amp;L Account 2001-2002";"VIEW4",#N/A,FALSE,"P&amp;L Account 2001-2002"}</definedName>
    <definedName name="_____VIR6" localSheetId="2" hidden="1">{"VIEW1",#N/A,FALSE,"P&amp;L Account 2001-2002";"VIEW2",#N/A,FALSE,"P&amp;L Account 2001-2002";"VIEW3",#N/A,FALSE,"P&amp;L Account 2001-2002";"VIEW4",#N/A,FALSE,"P&amp;L Account 2001-2002"}</definedName>
    <definedName name="_____VIR6" localSheetId="10" hidden="1">{"VIEW1",#N/A,FALSE,"P&amp;L Account 2001-2002";"VIEW2",#N/A,FALSE,"P&amp;L Account 2001-2002";"VIEW3",#N/A,FALSE,"P&amp;L Account 2001-2002";"VIEW4",#N/A,FALSE,"P&amp;L Account 2001-2002"}</definedName>
    <definedName name="_____VIR6" localSheetId="9" hidden="1">{"VIEW1",#N/A,FALSE,"P&amp;L Account 2001-2002";"VIEW2",#N/A,FALSE,"P&amp;L Account 2001-2002";"VIEW3",#N/A,FALSE,"P&amp;L Account 2001-2002";"VIEW4",#N/A,FALSE,"P&amp;L Account 2001-2002"}</definedName>
    <definedName name="_____VIR6" localSheetId="8" hidden="1">{"VIEW1",#N/A,FALSE,"P&amp;L Account 2001-2002";"VIEW2",#N/A,FALSE,"P&amp;L Account 2001-2002";"VIEW3",#N/A,FALSE,"P&amp;L Account 2001-2002";"VIEW4",#N/A,FALSE,"P&amp;L Account 2001-2002"}</definedName>
    <definedName name="_____VIR6" hidden="1">{"VIEW1",#N/A,FALSE,"P&amp;L Account 2001-2002";"VIEW2",#N/A,FALSE,"P&amp;L Account 2001-2002";"VIEW3",#N/A,FALSE,"P&amp;L Account 2001-2002";"VIEW4",#N/A,FALSE,"P&amp;L Account 2001-2002"}</definedName>
    <definedName name="_____VIR6_1" localSheetId="10" hidden="1">{"VIEW1",#N/A,FALSE,"P&amp;L Account 2001-2002";"VIEW2",#N/A,FALSE,"P&amp;L Account 2001-2002";"VIEW3",#N/A,FALSE,"P&amp;L Account 2001-2002";"VIEW4",#N/A,FALSE,"P&amp;L Account 2001-2002"}</definedName>
    <definedName name="_____VIR6_1" localSheetId="9" hidden="1">{"VIEW1",#N/A,FALSE,"P&amp;L Account 2001-2002";"VIEW2",#N/A,FALSE,"P&amp;L Account 2001-2002";"VIEW3",#N/A,FALSE,"P&amp;L Account 2001-2002";"VIEW4",#N/A,FALSE,"P&amp;L Account 2001-2002"}</definedName>
    <definedName name="_____VIR6_1" hidden="1">{"VIEW1",#N/A,FALSE,"P&amp;L Account 2001-2002";"VIEW2",#N/A,FALSE,"P&amp;L Account 2001-2002";"VIEW3",#N/A,FALSE,"P&amp;L Account 2001-2002";"VIEW4",#N/A,FALSE,"P&amp;L Account 2001-2002"}</definedName>
    <definedName name="_____VIR6_1_1" hidden="1">{"VIEW1",#N/A,FALSE,"P&amp;L Account 2001-2002";"VIEW2",#N/A,FALSE,"P&amp;L Account 2001-2002";"VIEW3",#N/A,FALSE,"P&amp;L Account 2001-2002";"VIEW4",#N/A,FALSE,"P&amp;L Account 2001-2002"}</definedName>
    <definedName name="_____VIR6_1_2" hidden="1">{"VIEW1",#N/A,FALSE,"P&amp;L Account 2001-2002";"VIEW2",#N/A,FALSE,"P&amp;L Account 2001-2002";"VIEW3",#N/A,FALSE,"P&amp;L Account 2001-2002";"VIEW4",#N/A,FALSE,"P&amp;L Account 2001-2002"}</definedName>
    <definedName name="_____VIR6_2" hidden="1">{"VIEW1",#N/A,FALSE,"P&amp;L Account 2001-2002";"VIEW2",#N/A,FALSE,"P&amp;L Account 2001-2002";"VIEW3",#N/A,FALSE,"P&amp;L Account 2001-2002";"VIEW4",#N/A,FALSE,"P&amp;L Account 2001-2002"}</definedName>
    <definedName name="_____VIR6_3" hidden="1">{"VIEW1",#N/A,FALSE,"P&amp;L Account 2001-2002";"VIEW2",#N/A,FALSE,"P&amp;L Account 2001-2002";"VIEW3",#N/A,FALSE,"P&amp;L Account 2001-2002";"VIEW4",#N/A,FALSE,"P&amp;L Account 2001-2002"}</definedName>
    <definedName name="_____VIR6_4" hidden="1">{"VIEW1",#N/A,FALSE,"P&amp;L Account 2001-2002";"VIEW2",#N/A,FALSE,"P&amp;L Account 2001-2002";"VIEW3",#N/A,FALSE,"P&amp;L Account 2001-2002";"VIEW4",#N/A,FALSE,"P&amp;L Account 2001-2002"}</definedName>
    <definedName name="_____VIR6_5" hidden="1">{"VIEW1",#N/A,FALSE,"P&amp;L Account 2001-2002";"VIEW2",#N/A,FALSE,"P&amp;L Account 2001-2002";"VIEW3",#N/A,FALSE,"P&amp;L Account 2001-2002";"VIEW4",#N/A,FALSE,"P&amp;L Account 2001-2002"}</definedName>
    <definedName name="____A3" localSheetId="2" hidden="1">{"VIEW1",#N/A,FALSE,"P&amp;L Account 2001-2002";"VIEW2",#N/A,FALSE,"P&amp;L Account 2001-2002";"VIEW3",#N/A,FALSE,"P&amp;L Account 2001-2002";"VIEW4",#N/A,FALSE,"P&amp;L Account 2001-2002"}</definedName>
    <definedName name="____A3" localSheetId="10" hidden="1">{"VIEW1",#N/A,FALSE,"P&amp;L Account 2001-2002";"VIEW2",#N/A,FALSE,"P&amp;L Account 2001-2002";"VIEW3",#N/A,FALSE,"P&amp;L Account 2001-2002";"VIEW4",#N/A,FALSE,"P&amp;L Account 2001-2002"}</definedName>
    <definedName name="____A3" localSheetId="9" hidden="1">{"VIEW1",#N/A,FALSE,"P&amp;L Account 2001-2002";"VIEW2",#N/A,FALSE,"P&amp;L Account 2001-2002";"VIEW3",#N/A,FALSE,"P&amp;L Account 2001-2002";"VIEW4",#N/A,FALSE,"P&amp;L Account 2001-2002"}</definedName>
    <definedName name="____A3" localSheetId="8" hidden="1">{"VIEW1",#N/A,FALSE,"P&amp;L Account 2001-2002";"VIEW2",#N/A,FALSE,"P&amp;L Account 2001-2002";"VIEW3",#N/A,FALSE,"P&amp;L Account 2001-2002";"VIEW4",#N/A,FALSE,"P&amp;L Account 2001-2002"}</definedName>
    <definedName name="____A3" hidden="1">{"VIEW1",#N/A,FALSE,"P&amp;L Account 2001-2002";"VIEW2",#N/A,FALSE,"P&amp;L Account 2001-2002";"VIEW3",#N/A,FALSE,"P&amp;L Account 2001-2002";"VIEW4",#N/A,FALSE,"P&amp;L Account 2001-2002"}</definedName>
    <definedName name="____A3_1" localSheetId="10" hidden="1">{"VIEW1",#N/A,FALSE,"P&amp;L Account 2001-2002";"VIEW2",#N/A,FALSE,"P&amp;L Account 2001-2002";"VIEW3",#N/A,FALSE,"P&amp;L Account 2001-2002";"VIEW4",#N/A,FALSE,"P&amp;L Account 2001-2002"}</definedName>
    <definedName name="____A3_1" localSheetId="9" hidden="1">{"VIEW1",#N/A,FALSE,"P&amp;L Account 2001-2002";"VIEW2",#N/A,FALSE,"P&amp;L Account 2001-2002";"VIEW3",#N/A,FALSE,"P&amp;L Account 2001-2002";"VIEW4",#N/A,FALSE,"P&amp;L Account 2001-2002"}</definedName>
    <definedName name="____A3_1" hidden="1">{"VIEW1",#N/A,FALSE,"P&amp;L Account 2001-2002";"VIEW2",#N/A,FALSE,"P&amp;L Account 2001-2002";"VIEW3",#N/A,FALSE,"P&amp;L Account 2001-2002";"VIEW4",#N/A,FALSE,"P&amp;L Account 2001-2002"}</definedName>
    <definedName name="____A3_1_1" hidden="1">{"VIEW1",#N/A,FALSE,"P&amp;L Account 2001-2002";"VIEW2",#N/A,FALSE,"P&amp;L Account 2001-2002";"VIEW3",#N/A,FALSE,"P&amp;L Account 2001-2002";"VIEW4",#N/A,FALSE,"P&amp;L Account 2001-2002"}</definedName>
    <definedName name="____A3_1_2" hidden="1">{"VIEW1",#N/A,FALSE,"P&amp;L Account 2001-2002";"VIEW2",#N/A,FALSE,"P&amp;L Account 2001-2002";"VIEW3",#N/A,FALSE,"P&amp;L Account 2001-2002";"VIEW4",#N/A,FALSE,"P&amp;L Account 2001-2002"}</definedName>
    <definedName name="____A3_2" hidden="1">{"VIEW1",#N/A,FALSE,"P&amp;L Account 2001-2002";"VIEW2",#N/A,FALSE,"P&amp;L Account 2001-2002";"VIEW3",#N/A,FALSE,"P&amp;L Account 2001-2002";"VIEW4",#N/A,FALSE,"P&amp;L Account 2001-2002"}</definedName>
    <definedName name="____A3_3" hidden="1">{"VIEW1",#N/A,FALSE,"P&amp;L Account 2001-2002";"VIEW2",#N/A,FALSE,"P&amp;L Account 2001-2002";"VIEW3",#N/A,FALSE,"P&amp;L Account 2001-2002";"VIEW4",#N/A,FALSE,"P&amp;L Account 2001-2002"}</definedName>
    <definedName name="____A3_4" hidden="1">{"VIEW1",#N/A,FALSE,"P&amp;L Account 2001-2002";"VIEW2",#N/A,FALSE,"P&amp;L Account 2001-2002";"VIEW3",#N/A,FALSE,"P&amp;L Account 2001-2002";"VIEW4",#N/A,FALSE,"P&amp;L Account 2001-2002"}</definedName>
    <definedName name="____A3_5" hidden="1">{"VIEW1",#N/A,FALSE,"P&amp;L Account 2001-2002";"VIEW2",#N/A,FALSE,"P&amp;L Account 2001-2002";"VIEW3",#N/A,FALSE,"P&amp;L Account 2001-2002";"VIEW4",#N/A,FALSE,"P&amp;L Account 2001-2002"}</definedName>
    <definedName name="____AA36" localSheetId="2" hidden="1">{"VIEW1",#N/A,FALSE,"P&amp;L Account 2001-2002";"VIEW2",#N/A,FALSE,"P&amp;L Account 2001-2002";"VIEW3",#N/A,FALSE,"P&amp;L Account 2001-2002";"VIEW4",#N/A,FALSE,"P&amp;L Account 2001-2002"}</definedName>
    <definedName name="____AA36" localSheetId="10" hidden="1">{"VIEW1",#N/A,FALSE,"P&amp;L Account 2001-2002";"VIEW2",#N/A,FALSE,"P&amp;L Account 2001-2002";"VIEW3",#N/A,FALSE,"P&amp;L Account 2001-2002";"VIEW4",#N/A,FALSE,"P&amp;L Account 2001-2002"}</definedName>
    <definedName name="____AA36" localSheetId="9" hidden="1">{"VIEW1",#N/A,FALSE,"P&amp;L Account 2001-2002";"VIEW2",#N/A,FALSE,"P&amp;L Account 2001-2002";"VIEW3",#N/A,FALSE,"P&amp;L Account 2001-2002";"VIEW4",#N/A,FALSE,"P&amp;L Account 2001-2002"}</definedName>
    <definedName name="____AA36" localSheetId="8" hidden="1">{"VIEW1",#N/A,FALSE,"P&amp;L Account 2001-2002";"VIEW2",#N/A,FALSE,"P&amp;L Account 2001-2002";"VIEW3",#N/A,FALSE,"P&amp;L Account 2001-2002";"VIEW4",#N/A,FALSE,"P&amp;L Account 2001-2002"}</definedName>
    <definedName name="____AA36" hidden="1">{"VIEW1",#N/A,FALSE,"P&amp;L Account 2001-2002";"VIEW2",#N/A,FALSE,"P&amp;L Account 2001-2002";"VIEW3",#N/A,FALSE,"P&amp;L Account 2001-2002";"VIEW4",#N/A,FALSE,"P&amp;L Account 2001-2002"}</definedName>
    <definedName name="____AA36_1" localSheetId="10" hidden="1">{"VIEW1",#N/A,FALSE,"P&amp;L Account 2001-2002";"VIEW2",#N/A,FALSE,"P&amp;L Account 2001-2002";"VIEW3",#N/A,FALSE,"P&amp;L Account 2001-2002";"VIEW4",#N/A,FALSE,"P&amp;L Account 2001-2002"}</definedName>
    <definedName name="____AA36_1" localSheetId="9" hidden="1">{"VIEW1",#N/A,FALSE,"P&amp;L Account 2001-2002";"VIEW2",#N/A,FALSE,"P&amp;L Account 2001-2002";"VIEW3",#N/A,FALSE,"P&amp;L Account 2001-2002";"VIEW4",#N/A,FALSE,"P&amp;L Account 2001-2002"}</definedName>
    <definedName name="____AA36_1" hidden="1">{"VIEW1",#N/A,FALSE,"P&amp;L Account 2001-2002";"VIEW2",#N/A,FALSE,"P&amp;L Account 2001-2002";"VIEW3",#N/A,FALSE,"P&amp;L Account 2001-2002";"VIEW4",#N/A,FALSE,"P&amp;L Account 2001-2002"}</definedName>
    <definedName name="____AA36_1_1" hidden="1">{"VIEW1",#N/A,FALSE,"P&amp;L Account 2001-2002";"VIEW2",#N/A,FALSE,"P&amp;L Account 2001-2002";"VIEW3",#N/A,FALSE,"P&amp;L Account 2001-2002";"VIEW4",#N/A,FALSE,"P&amp;L Account 2001-2002"}</definedName>
    <definedName name="____AA36_1_2" hidden="1">{"VIEW1",#N/A,FALSE,"P&amp;L Account 2001-2002";"VIEW2",#N/A,FALSE,"P&amp;L Account 2001-2002";"VIEW3",#N/A,FALSE,"P&amp;L Account 2001-2002";"VIEW4",#N/A,FALSE,"P&amp;L Account 2001-2002"}</definedName>
    <definedName name="____AA36_2" hidden="1">{"VIEW1",#N/A,FALSE,"P&amp;L Account 2001-2002";"VIEW2",#N/A,FALSE,"P&amp;L Account 2001-2002";"VIEW3",#N/A,FALSE,"P&amp;L Account 2001-2002";"VIEW4",#N/A,FALSE,"P&amp;L Account 2001-2002"}</definedName>
    <definedName name="____AA36_3" hidden="1">{"VIEW1",#N/A,FALSE,"P&amp;L Account 2001-2002";"VIEW2",#N/A,FALSE,"P&amp;L Account 2001-2002";"VIEW3",#N/A,FALSE,"P&amp;L Account 2001-2002";"VIEW4",#N/A,FALSE,"P&amp;L Account 2001-2002"}</definedName>
    <definedName name="____AA36_4" hidden="1">{"VIEW1",#N/A,FALSE,"P&amp;L Account 2001-2002";"VIEW2",#N/A,FALSE,"P&amp;L Account 2001-2002";"VIEW3",#N/A,FALSE,"P&amp;L Account 2001-2002";"VIEW4",#N/A,FALSE,"P&amp;L Account 2001-2002"}</definedName>
    <definedName name="____AA36_5" hidden="1">{"VIEW1",#N/A,FALSE,"P&amp;L Account 2001-2002";"VIEW2",#N/A,FALSE,"P&amp;L Account 2001-2002";"VIEW3",#N/A,FALSE,"P&amp;L Account 2001-2002";"VIEW4",#N/A,FALSE,"P&amp;L Account 2001-2002"}</definedName>
    <definedName name="____key2" localSheetId="2" hidden="1">#REF!</definedName>
    <definedName name="____key2" localSheetId="10" hidden="1">#REF!</definedName>
    <definedName name="____key2" localSheetId="9" hidden="1">#REF!</definedName>
    <definedName name="____key2" localSheetId="5" hidden="1">#REF!</definedName>
    <definedName name="____key2" hidden="1">#REF!</definedName>
    <definedName name="___exp2" localSheetId="2" hidden="1">{"VIEW1",#N/A,FALSE,"P&amp;L Account 2001-2002";"VIEW2",#N/A,FALSE,"P&amp;L Account 2001-2002";"VIEW3",#N/A,FALSE,"P&amp;L Account 2001-2002";"VIEW4",#N/A,FALSE,"P&amp;L Account 2001-2002"}</definedName>
    <definedName name="___exp2" localSheetId="10" hidden="1">{"VIEW1",#N/A,FALSE,"P&amp;L Account 2001-2002";"VIEW2",#N/A,FALSE,"P&amp;L Account 2001-2002";"VIEW3",#N/A,FALSE,"P&amp;L Account 2001-2002";"VIEW4",#N/A,FALSE,"P&amp;L Account 2001-2002"}</definedName>
    <definedName name="___exp2" localSheetId="9" hidden="1">{"VIEW1",#N/A,FALSE,"P&amp;L Account 2001-2002";"VIEW2",#N/A,FALSE,"P&amp;L Account 2001-2002";"VIEW3",#N/A,FALSE,"P&amp;L Account 2001-2002";"VIEW4",#N/A,FALSE,"P&amp;L Account 2001-2002"}</definedName>
    <definedName name="___exp2" localSheetId="8" hidden="1">{"VIEW1",#N/A,FALSE,"P&amp;L Account 2001-2002";"VIEW2",#N/A,FALSE,"P&amp;L Account 2001-2002";"VIEW3",#N/A,FALSE,"P&amp;L Account 2001-2002";"VIEW4",#N/A,FALSE,"P&amp;L Account 2001-2002"}</definedName>
    <definedName name="___exp2" hidden="1">{"VIEW1",#N/A,FALSE,"P&amp;L Account 2001-2002";"VIEW2",#N/A,FALSE,"P&amp;L Account 2001-2002";"VIEW3",#N/A,FALSE,"P&amp;L Account 2001-2002";"VIEW4",#N/A,FALSE,"P&amp;L Account 2001-2002"}</definedName>
    <definedName name="___exp2_1" localSheetId="10" hidden="1">{"VIEW1",#N/A,FALSE,"P&amp;L Account 2001-2002";"VIEW2",#N/A,FALSE,"P&amp;L Account 2001-2002";"VIEW3",#N/A,FALSE,"P&amp;L Account 2001-2002";"VIEW4",#N/A,FALSE,"P&amp;L Account 2001-2002"}</definedName>
    <definedName name="___exp2_1" localSheetId="9" hidden="1">{"VIEW1",#N/A,FALSE,"P&amp;L Account 2001-2002";"VIEW2",#N/A,FALSE,"P&amp;L Account 2001-2002";"VIEW3",#N/A,FALSE,"P&amp;L Account 2001-2002";"VIEW4",#N/A,FALSE,"P&amp;L Account 2001-2002"}</definedName>
    <definedName name="___exp2_1" hidden="1">{"VIEW1",#N/A,FALSE,"P&amp;L Account 2001-2002";"VIEW2",#N/A,FALSE,"P&amp;L Account 2001-2002";"VIEW3",#N/A,FALSE,"P&amp;L Account 2001-2002";"VIEW4",#N/A,FALSE,"P&amp;L Account 2001-2002"}</definedName>
    <definedName name="___exp2_1_1" hidden="1">{"VIEW1",#N/A,FALSE,"P&amp;L Account 2001-2002";"VIEW2",#N/A,FALSE,"P&amp;L Account 2001-2002";"VIEW3",#N/A,FALSE,"P&amp;L Account 2001-2002";"VIEW4",#N/A,FALSE,"P&amp;L Account 2001-2002"}</definedName>
    <definedName name="___exp2_1_2" hidden="1">{"VIEW1",#N/A,FALSE,"P&amp;L Account 2001-2002";"VIEW2",#N/A,FALSE,"P&amp;L Account 2001-2002";"VIEW3",#N/A,FALSE,"P&amp;L Account 2001-2002";"VIEW4",#N/A,FALSE,"P&amp;L Account 2001-2002"}</definedName>
    <definedName name="___exp2_2" hidden="1">{"VIEW1",#N/A,FALSE,"P&amp;L Account 2001-2002";"VIEW2",#N/A,FALSE,"P&amp;L Account 2001-2002";"VIEW3",#N/A,FALSE,"P&amp;L Account 2001-2002";"VIEW4",#N/A,FALSE,"P&amp;L Account 2001-2002"}</definedName>
    <definedName name="___exp2_3" hidden="1">{"VIEW1",#N/A,FALSE,"P&amp;L Account 2001-2002";"VIEW2",#N/A,FALSE,"P&amp;L Account 2001-2002";"VIEW3",#N/A,FALSE,"P&amp;L Account 2001-2002";"VIEW4",#N/A,FALSE,"P&amp;L Account 2001-2002"}</definedName>
    <definedName name="___exp2_4" hidden="1">{"VIEW1",#N/A,FALSE,"P&amp;L Account 2001-2002";"VIEW2",#N/A,FALSE,"P&amp;L Account 2001-2002";"VIEW3",#N/A,FALSE,"P&amp;L Account 2001-2002";"VIEW4",#N/A,FALSE,"P&amp;L Account 2001-2002"}</definedName>
    <definedName name="___exp2_5" hidden="1">{"VIEW1",#N/A,FALSE,"P&amp;L Account 2001-2002";"VIEW2",#N/A,FALSE,"P&amp;L Account 2001-2002";"VIEW3",#N/A,FALSE,"P&amp;L Account 2001-2002";"VIEW4",#N/A,FALSE,"P&amp;L Account 2001-2002"}</definedName>
    <definedName name="___FSE8" localSheetId="2" hidden="1">{"VIEW1",#N/A,FALSE,"P&amp;L Account 2001-2002";"VIEW2",#N/A,FALSE,"P&amp;L Account 2001-2002";"VIEW3",#N/A,FALSE,"P&amp;L Account 2001-2002";"VIEW4",#N/A,FALSE,"P&amp;L Account 2001-2002"}</definedName>
    <definedName name="___FSE8" localSheetId="10" hidden="1">{"VIEW1",#N/A,FALSE,"P&amp;L Account 2001-2002";"VIEW2",#N/A,FALSE,"P&amp;L Account 2001-2002";"VIEW3",#N/A,FALSE,"P&amp;L Account 2001-2002";"VIEW4",#N/A,FALSE,"P&amp;L Account 2001-2002"}</definedName>
    <definedName name="___FSE8" localSheetId="9" hidden="1">{"VIEW1",#N/A,FALSE,"P&amp;L Account 2001-2002";"VIEW2",#N/A,FALSE,"P&amp;L Account 2001-2002";"VIEW3",#N/A,FALSE,"P&amp;L Account 2001-2002";"VIEW4",#N/A,FALSE,"P&amp;L Account 2001-2002"}</definedName>
    <definedName name="___FSE8" localSheetId="8" hidden="1">{"VIEW1",#N/A,FALSE,"P&amp;L Account 2001-2002";"VIEW2",#N/A,FALSE,"P&amp;L Account 2001-2002";"VIEW3",#N/A,FALSE,"P&amp;L Account 2001-2002";"VIEW4",#N/A,FALSE,"P&amp;L Account 2001-2002"}</definedName>
    <definedName name="___FSE8" hidden="1">{"VIEW1",#N/A,FALSE,"P&amp;L Account 2001-2002";"VIEW2",#N/A,FALSE,"P&amp;L Account 2001-2002";"VIEW3",#N/A,FALSE,"P&amp;L Account 2001-2002";"VIEW4",#N/A,FALSE,"P&amp;L Account 2001-2002"}</definedName>
    <definedName name="___FSE8_1" localSheetId="10" hidden="1">{"VIEW1",#N/A,FALSE,"P&amp;L Account 2001-2002";"VIEW2",#N/A,FALSE,"P&amp;L Account 2001-2002";"VIEW3",#N/A,FALSE,"P&amp;L Account 2001-2002";"VIEW4",#N/A,FALSE,"P&amp;L Account 2001-2002"}</definedName>
    <definedName name="___FSE8_1" localSheetId="9" hidden="1">{"VIEW1",#N/A,FALSE,"P&amp;L Account 2001-2002";"VIEW2",#N/A,FALSE,"P&amp;L Account 2001-2002";"VIEW3",#N/A,FALSE,"P&amp;L Account 2001-2002";"VIEW4",#N/A,FALSE,"P&amp;L Account 2001-2002"}</definedName>
    <definedName name="___FSE8_1" hidden="1">{"VIEW1",#N/A,FALSE,"P&amp;L Account 2001-2002";"VIEW2",#N/A,FALSE,"P&amp;L Account 2001-2002";"VIEW3",#N/A,FALSE,"P&amp;L Account 2001-2002";"VIEW4",#N/A,FALSE,"P&amp;L Account 2001-2002"}</definedName>
    <definedName name="___FSE8_1_1" hidden="1">{"VIEW1",#N/A,FALSE,"P&amp;L Account 2001-2002";"VIEW2",#N/A,FALSE,"P&amp;L Account 2001-2002";"VIEW3",#N/A,FALSE,"P&amp;L Account 2001-2002";"VIEW4",#N/A,FALSE,"P&amp;L Account 2001-2002"}</definedName>
    <definedName name="___FSE8_1_2" hidden="1">{"VIEW1",#N/A,FALSE,"P&amp;L Account 2001-2002";"VIEW2",#N/A,FALSE,"P&amp;L Account 2001-2002";"VIEW3",#N/A,FALSE,"P&amp;L Account 2001-2002";"VIEW4",#N/A,FALSE,"P&amp;L Account 2001-2002"}</definedName>
    <definedName name="___FSE8_2" hidden="1">{"VIEW1",#N/A,FALSE,"P&amp;L Account 2001-2002";"VIEW2",#N/A,FALSE,"P&amp;L Account 2001-2002";"VIEW3",#N/A,FALSE,"P&amp;L Account 2001-2002";"VIEW4",#N/A,FALSE,"P&amp;L Account 2001-2002"}</definedName>
    <definedName name="___FSE8_3" hidden="1">{"VIEW1",#N/A,FALSE,"P&amp;L Account 2001-2002";"VIEW2",#N/A,FALSE,"P&amp;L Account 2001-2002";"VIEW3",#N/A,FALSE,"P&amp;L Account 2001-2002";"VIEW4",#N/A,FALSE,"P&amp;L Account 2001-2002"}</definedName>
    <definedName name="___FSE8_4" hidden="1">{"VIEW1",#N/A,FALSE,"P&amp;L Account 2001-2002";"VIEW2",#N/A,FALSE,"P&amp;L Account 2001-2002";"VIEW3",#N/A,FALSE,"P&amp;L Account 2001-2002";"VIEW4",#N/A,FALSE,"P&amp;L Account 2001-2002"}</definedName>
    <definedName name="___FSE8_5" hidden="1">{"VIEW1",#N/A,FALSE,"P&amp;L Account 2001-2002";"VIEW2",#N/A,FALSE,"P&amp;L Account 2001-2002";"VIEW3",#N/A,FALSE,"P&amp;L Account 2001-2002";"VIEW4",#N/A,FALSE,"P&amp;L Account 2001-2002"}</definedName>
    <definedName name="___key2" localSheetId="2" hidden="1">#REF!</definedName>
    <definedName name="___key2" localSheetId="10" hidden="1">#REF!</definedName>
    <definedName name="___key2" localSheetId="9" hidden="1">#REF!</definedName>
    <definedName name="___key2" localSheetId="5" hidden="1">#REF!</definedName>
    <definedName name="___key2" hidden="1">#REF!</definedName>
    <definedName name="___NEW1" localSheetId="2" hidden="1">{"VIEW1",#N/A,FALSE,"P&amp;L Account 2001-2002";"VIEW2",#N/A,FALSE,"P&amp;L Account 2001-2002";"VIEW3",#N/A,FALSE,"P&amp;L Account 2001-2002";"VIEW4",#N/A,FALSE,"P&amp;L Account 2001-2002"}</definedName>
    <definedName name="___NEW1" localSheetId="10" hidden="1">{"VIEW1",#N/A,FALSE,"P&amp;L Account 2001-2002";"VIEW2",#N/A,FALSE,"P&amp;L Account 2001-2002";"VIEW3",#N/A,FALSE,"P&amp;L Account 2001-2002";"VIEW4",#N/A,FALSE,"P&amp;L Account 2001-2002"}</definedName>
    <definedName name="___NEW1" localSheetId="9" hidden="1">{"VIEW1",#N/A,FALSE,"P&amp;L Account 2001-2002";"VIEW2",#N/A,FALSE,"P&amp;L Account 2001-2002";"VIEW3",#N/A,FALSE,"P&amp;L Account 2001-2002";"VIEW4",#N/A,FALSE,"P&amp;L Account 2001-2002"}</definedName>
    <definedName name="___NEW1" localSheetId="8" hidden="1">{"VIEW1",#N/A,FALSE,"P&amp;L Account 2001-2002";"VIEW2",#N/A,FALSE,"P&amp;L Account 2001-2002";"VIEW3",#N/A,FALSE,"P&amp;L Account 2001-2002";"VIEW4",#N/A,FALSE,"P&amp;L Account 2001-2002"}</definedName>
    <definedName name="___NEW1" hidden="1">{"VIEW1",#N/A,FALSE,"P&amp;L Account 2001-2002";"VIEW2",#N/A,FALSE,"P&amp;L Account 2001-2002";"VIEW3",#N/A,FALSE,"P&amp;L Account 2001-2002";"VIEW4",#N/A,FALSE,"P&amp;L Account 2001-2002"}</definedName>
    <definedName name="___NEW1_1" localSheetId="10" hidden="1">{"VIEW1",#N/A,FALSE,"P&amp;L Account 2001-2002";"VIEW2",#N/A,FALSE,"P&amp;L Account 2001-2002";"VIEW3",#N/A,FALSE,"P&amp;L Account 2001-2002";"VIEW4",#N/A,FALSE,"P&amp;L Account 2001-2002"}</definedName>
    <definedName name="___NEW1_1" localSheetId="9" hidden="1">{"VIEW1",#N/A,FALSE,"P&amp;L Account 2001-2002";"VIEW2",#N/A,FALSE,"P&amp;L Account 2001-2002";"VIEW3",#N/A,FALSE,"P&amp;L Account 2001-2002";"VIEW4",#N/A,FALSE,"P&amp;L Account 2001-2002"}</definedName>
    <definedName name="___NEW1_1" hidden="1">{"VIEW1",#N/A,FALSE,"P&amp;L Account 2001-2002";"VIEW2",#N/A,FALSE,"P&amp;L Account 2001-2002";"VIEW3",#N/A,FALSE,"P&amp;L Account 2001-2002";"VIEW4",#N/A,FALSE,"P&amp;L Account 2001-2002"}</definedName>
    <definedName name="___NEW1_1_1" hidden="1">{"VIEW1",#N/A,FALSE,"P&amp;L Account 2001-2002";"VIEW2",#N/A,FALSE,"P&amp;L Account 2001-2002";"VIEW3",#N/A,FALSE,"P&amp;L Account 2001-2002";"VIEW4",#N/A,FALSE,"P&amp;L Account 2001-2002"}</definedName>
    <definedName name="___NEW1_1_2" hidden="1">{"VIEW1",#N/A,FALSE,"P&amp;L Account 2001-2002";"VIEW2",#N/A,FALSE,"P&amp;L Account 2001-2002";"VIEW3",#N/A,FALSE,"P&amp;L Account 2001-2002";"VIEW4",#N/A,FALSE,"P&amp;L Account 2001-2002"}</definedName>
    <definedName name="___NEW1_2" hidden="1">{"VIEW1",#N/A,FALSE,"P&amp;L Account 2001-2002";"VIEW2",#N/A,FALSE,"P&amp;L Account 2001-2002";"VIEW3",#N/A,FALSE,"P&amp;L Account 2001-2002";"VIEW4",#N/A,FALSE,"P&amp;L Account 2001-2002"}</definedName>
    <definedName name="___NEW1_3" hidden="1">{"VIEW1",#N/A,FALSE,"P&amp;L Account 2001-2002";"VIEW2",#N/A,FALSE,"P&amp;L Account 2001-2002";"VIEW3",#N/A,FALSE,"P&amp;L Account 2001-2002";"VIEW4",#N/A,FALSE,"P&amp;L Account 2001-2002"}</definedName>
    <definedName name="___NEW1_4" hidden="1">{"VIEW1",#N/A,FALSE,"P&amp;L Account 2001-2002";"VIEW2",#N/A,FALSE,"P&amp;L Account 2001-2002";"VIEW3",#N/A,FALSE,"P&amp;L Account 2001-2002";"VIEW4",#N/A,FALSE,"P&amp;L Account 2001-2002"}</definedName>
    <definedName name="___NEW1_5" hidden="1">{"VIEW1",#N/A,FALSE,"P&amp;L Account 2001-2002";"VIEW2",#N/A,FALSE,"P&amp;L Account 2001-2002";"VIEW3",#N/A,FALSE,"P&amp;L Account 2001-2002";"VIEW4",#N/A,FALSE,"P&amp;L Account 2001-2002"}</definedName>
    <definedName name="___NEW2" localSheetId="2" hidden="1">{"VIEW1",#N/A,FALSE,"P&amp;L Account 2001-2002";"VIEW2",#N/A,FALSE,"P&amp;L Account 2001-2002";"VIEW3",#N/A,FALSE,"P&amp;L Account 2001-2002";"VIEW4",#N/A,FALSE,"P&amp;L Account 2001-2002"}</definedName>
    <definedName name="___NEW2" localSheetId="10" hidden="1">{"VIEW1",#N/A,FALSE,"P&amp;L Account 2001-2002";"VIEW2",#N/A,FALSE,"P&amp;L Account 2001-2002";"VIEW3",#N/A,FALSE,"P&amp;L Account 2001-2002";"VIEW4",#N/A,FALSE,"P&amp;L Account 2001-2002"}</definedName>
    <definedName name="___NEW2" localSheetId="9" hidden="1">{"VIEW1",#N/A,FALSE,"P&amp;L Account 2001-2002";"VIEW2",#N/A,FALSE,"P&amp;L Account 2001-2002";"VIEW3",#N/A,FALSE,"P&amp;L Account 2001-2002";"VIEW4",#N/A,FALSE,"P&amp;L Account 2001-2002"}</definedName>
    <definedName name="___NEW2" localSheetId="8" hidden="1">{"VIEW1",#N/A,FALSE,"P&amp;L Account 2001-2002";"VIEW2",#N/A,FALSE,"P&amp;L Account 2001-2002";"VIEW3",#N/A,FALSE,"P&amp;L Account 2001-2002";"VIEW4",#N/A,FALSE,"P&amp;L Account 2001-2002"}</definedName>
    <definedName name="___NEW2" hidden="1">{"VIEW1",#N/A,FALSE,"P&amp;L Account 2001-2002";"VIEW2",#N/A,FALSE,"P&amp;L Account 2001-2002";"VIEW3",#N/A,FALSE,"P&amp;L Account 2001-2002";"VIEW4",#N/A,FALSE,"P&amp;L Account 2001-2002"}</definedName>
    <definedName name="___NEW2_1" localSheetId="10" hidden="1">{"VIEW1",#N/A,FALSE,"P&amp;L Account 2001-2002";"VIEW2",#N/A,FALSE,"P&amp;L Account 2001-2002";"VIEW3",#N/A,FALSE,"P&amp;L Account 2001-2002";"VIEW4",#N/A,FALSE,"P&amp;L Account 2001-2002"}</definedName>
    <definedName name="___NEW2_1" localSheetId="9" hidden="1">{"VIEW1",#N/A,FALSE,"P&amp;L Account 2001-2002";"VIEW2",#N/A,FALSE,"P&amp;L Account 2001-2002";"VIEW3",#N/A,FALSE,"P&amp;L Account 2001-2002";"VIEW4",#N/A,FALSE,"P&amp;L Account 2001-2002"}</definedName>
    <definedName name="___NEW2_1" hidden="1">{"VIEW1",#N/A,FALSE,"P&amp;L Account 2001-2002";"VIEW2",#N/A,FALSE,"P&amp;L Account 2001-2002";"VIEW3",#N/A,FALSE,"P&amp;L Account 2001-2002";"VIEW4",#N/A,FALSE,"P&amp;L Account 2001-2002"}</definedName>
    <definedName name="___NEW2_1_1" hidden="1">{"VIEW1",#N/A,FALSE,"P&amp;L Account 2001-2002";"VIEW2",#N/A,FALSE,"P&amp;L Account 2001-2002";"VIEW3",#N/A,FALSE,"P&amp;L Account 2001-2002";"VIEW4",#N/A,FALSE,"P&amp;L Account 2001-2002"}</definedName>
    <definedName name="___NEW2_1_2" hidden="1">{"VIEW1",#N/A,FALSE,"P&amp;L Account 2001-2002";"VIEW2",#N/A,FALSE,"P&amp;L Account 2001-2002";"VIEW3",#N/A,FALSE,"P&amp;L Account 2001-2002";"VIEW4",#N/A,FALSE,"P&amp;L Account 2001-2002"}</definedName>
    <definedName name="___NEW2_2" hidden="1">{"VIEW1",#N/A,FALSE,"P&amp;L Account 2001-2002";"VIEW2",#N/A,FALSE,"P&amp;L Account 2001-2002";"VIEW3",#N/A,FALSE,"P&amp;L Account 2001-2002";"VIEW4",#N/A,FALSE,"P&amp;L Account 2001-2002"}</definedName>
    <definedName name="___NEW2_3" hidden="1">{"VIEW1",#N/A,FALSE,"P&amp;L Account 2001-2002";"VIEW2",#N/A,FALSE,"P&amp;L Account 2001-2002";"VIEW3",#N/A,FALSE,"P&amp;L Account 2001-2002";"VIEW4",#N/A,FALSE,"P&amp;L Account 2001-2002"}</definedName>
    <definedName name="___NEW2_4" hidden="1">{"VIEW1",#N/A,FALSE,"P&amp;L Account 2001-2002";"VIEW2",#N/A,FALSE,"P&amp;L Account 2001-2002";"VIEW3",#N/A,FALSE,"P&amp;L Account 2001-2002";"VIEW4",#N/A,FALSE,"P&amp;L Account 2001-2002"}</definedName>
    <definedName name="___NEW2_5" hidden="1">{"VIEW1",#N/A,FALSE,"P&amp;L Account 2001-2002";"VIEW2",#N/A,FALSE,"P&amp;L Account 2001-2002";"VIEW3",#N/A,FALSE,"P&amp;L Account 2001-2002";"VIEW4",#N/A,FALSE,"P&amp;L Account 2001-2002"}</definedName>
    <definedName name="___s3" localSheetId="2" hidden="1">{"VIEW1",#N/A,FALSE,"P&amp;L Account 2001-2002";"VIEW2",#N/A,FALSE,"P&amp;L Account 2001-2002";"VIEW3",#N/A,FALSE,"P&amp;L Account 2001-2002";"VIEW4",#N/A,FALSE,"P&amp;L Account 2001-2002"}</definedName>
    <definedName name="___s3" localSheetId="10" hidden="1">{"VIEW1",#N/A,FALSE,"P&amp;L Account 2001-2002";"VIEW2",#N/A,FALSE,"P&amp;L Account 2001-2002";"VIEW3",#N/A,FALSE,"P&amp;L Account 2001-2002";"VIEW4",#N/A,FALSE,"P&amp;L Account 2001-2002"}</definedName>
    <definedName name="___s3" localSheetId="9" hidden="1">{"VIEW1",#N/A,FALSE,"P&amp;L Account 2001-2002";"VIEW2",#N/A,FALSE,"P&amp;L Account 2001-2002";"VIEW3",#N/A,FALSE,"P&amp;L Account 2001-2002";"VIEW4",#N/A,FALSE,"P&amp;L Account 2001-2002"}</definedName>
    <definedName name="___s3" localSheetId="8" hidden="1">{"VIEW1",#N/A,FALSE,"P&amp;L Account 2001-2002";"VIEW2",#N/A,FALSE,"P&amp;L Account 2001-2002";"VIEW3",#N/A,FALSE,"P&amp;L Account 2001-2002";"VIEW4",#N/A,FALSE,"P&amp;L Account 2001-2002"}</definedName>
    <definedName name="___s3" hidden="1">{"VIEW1",#N/A,FALSE,"P&amp;L Account 2001-2002";"VIEW2",#N/A,FALSE,"P&amp;L Account 2001-2002";"VIEW3",#N/A,FALSE,"P&amp;L Account 2001-2002";"VIEW4",#N/A,FALSE,"P&amp;L Account 2001-2002"}</definedName>
    <definedName name="___s3_1" localSheetId="10" hidden="1">{"VIEW1",#N/A,FALSE,"P&amp;L Account 2001-2002";"VIEW2",#N/A,FALSE,"P&amp;L Account 2001-2002";"VIEW3",#N/A,FALSE,"P&amp;L Account 2001-2002";"VIEW4",#N/A,FALSE,"P&amp;L Account 2001-2002"}</definedName>
    <definedName name="___s3_1" localSheetId="9" hidden="1">{"VIEW1",#N/A,FALSE,"P&amp;L Account 2001-2002";"VIEW2",#N/A,FALSE,"P&amp;L Account 2001-2002";"VIEW3",#N/A,FALSE,"P&amp;L Account 2001-2002";"VIEW4",#N/A,FALSE,"P&amp;L Account 2001-2002"}</definedName>
    <definedName name="___s3_1" hidden="1">{"VIEW1",#N/A,FALSE,"P&amp;L Account 2001-2002";"VIEW2",#N/A,FALSE,"P&amp;L Account 2001-2002";"VIEW3",#N/A,FALSE,"P&amp;L Account 2001-2002";"VIEW4",#N/A,FALSE,"P&amp;L Account 2001-2002"}</definedName>
    <definedName name="___s3_1_1" hidden="1">{"VIEW1",#N/A,FALSE,"P&amp;L Account 2001-2002";"VIEW2",#N/A,FALSE,"P&amp;L Account 2001-2002";"VIEW3",#N/A,FALSE,"P&amp;L Account 2001-2002";"VIEW4",#N/A,FALSE,"P&amp;L Account 2001-2002"}</definedName>
    <definedName name="___s3_1_2" hidden="1">{"VIEW1",#N/A,FALSE,"P&amp;L Account 2001-2002";"VIEW2",#N/A,FALSE,"P&amp;L Account 2001-2002";"VIEW3",#N/A,FALSE,"P&amp;L Account 2001-2002";"VIEW4",#N/A,FALSE,"P&amp;L Account 2001-2002"}</definedName>
    <definedName name="___s3_2" hidden="1">{"VIEW1",#N/A,FALSE,"P&amp;L Account 2001-2002";"VIEW2",#N/A,FALSE,"P&amp;L Account 2001-2002";"VIEW3",#N/A,FALSE,"P&amp;L Account 2001-2002";"VIEW4",#N/A,FALSE,"P&amp;L Account 2001-2002"}</definedName>
    <definedName name="___s3_3" hidden="1">{"VIEW1",#N/A,FALSE,"P&amp;L Account 2001-2002";"VIEW2",#N/A,FALSE,"P&amp;L Account 2001-2002";"VIEW3",#N/A,FALSE,"P&amp;L Account 2001-2002";"VIEW4",#N/A,FALSE,"P&amp;L Account 2001-2002"}</definedName>
    <definedName name="___s3_4" hidden="1">{"VIEW1",#N/A,FALSE,"P&amp;L Account 2001-2002";"VIEW2",#N/A,FALSE,"P&amp;L Account 2001-2002";"VIEW3",#N/A,FALSE,"P&amp;L Account 2001-2002";"VIEW4",#N/A,FALSE,"P&amp;L Account 2001-2002"}</definedName>
    <definedName name="___s3_5" hidden="1">{"VIEW1",#N/A,FALSE,"P&amp;L Account 2001-2002";"VIEW2",#N/A,FALSE,"P&amp;L Account 2001-2002";"VIEW3",#N/A,FALSE,"P&amp;L Account 2001-2002";"VIEW4",#N/A,FALSE,"P&amp;L Account 2001-2002"}</definedName>
    <definedName name="___S5" localSheetId="2" hidden="1">{"VIEW1",#N/A,FALSE,"P&amp;L Account 2001-2002";"VIEW2",#N/A,FALSE,"P&amp;L Account 2001-2002";"VIEW3",#N/A,FALSE,"P&amp;L Account 2001-2002";"VIEW4",#N/A,FALSE,"P&amp;L Account 2001-2002"}</definedName>
    <definedName name="___S5" localSheetId="10" hidden="1">{"VIEW1",#N/A,FALSE,"P&amp;L Account 2001-2002";"VIEW2",#N/A,FALSE,"P&amp;L Account 2001-2002";"VIEW3",#N/A,FALSE,"P&amp;L Account 2001-2002";"VIEW4",#N/A,FALSE,"P&amp;L Account 2001-2002"}</definedName>
    <definedName name="___S5" localSheetId="9" hidden="1">{"VIEW1",#N/A,FALSE,"P&amp;L Account 2001-2002";"VIEW2",#N/A,FALSE,"P&amp;L Account 2001-2002";"VIEW3",#N/A,FALSE,"P&amp;L Account 2001-2002";"VIEW4",#N/A,FALSE,"P&amp;L Account 2001-2002"}</definedName>
    <definedName name="___S5" localSheetId="8" hidden="1">{"VIEW1",#N/A,FALSE,"P&amp;L Account 2001-2002";"VIEW2",#N/A,FALSE,"P&amp;L Account 2001-2002";"VIEW3",#N/A,FALSE,"P&amp;L Account 2001-2002";"VIEW4",#N/A,FALSE,"P&amp;L Account 2001-2002"}</definedName>
    <definedName name="___S5" hidden="1">{"VIEW1",#N/A,FALSE,"P&amp;L Account 2001-2002";"VIEW2",#N/A,FALSE,"P&amp;L Account 2001-2002";"VIEW3",#N/A,FALSE,"P&amp;L Account 2001-2002";"VIEW4",#N/A,FALSE,"P&amp;L Account 2001-2002"}</definedName>
    <definedName name="___S5_1" localSheetId="10" hidden="1">{"VIEW1",#N/A,FALSE,"P&amp;L Account 2001-2002";"VIEW2",#N/A,FALSE,"P&amp;L Account 2001-2002";"VIEW3",#N/A,FALSE,"P&amp;L Account 2001-2002";"VIEW4",#N/A,FALSE,"P&amp;L Account 2001-2002"}</definedName>
    <definedName name="___S5_1" localSheetId="9" hidden="1">{"VIEW1",#N/A,FALSE,"P&amp;L Account 2001-2002";"VIEW2",#N/A,FALSE,"P&amp;L Account 2001-2002";"VIEW3",#N/A,FALSE,"P&amp;L Account 2001-2002";"VIEW4",#N/A,FALSE,"P&amp;L Account 2001-2002"}</definedName>
    <definedName name="___S5_1" hidden="1">{"VIEW1",#N/A,FALSE,"P&amp;L Account 2001-2002";"VIEW2",#N/A,FALSE,"P&amp;L Account 2001-2002";"VIEW3",#N/A,FALSE,"P&amp;L Account 2001-2002";"VIEW4",#N/A,FALSE,"P&amp;L Account 2001-2002"}</definedName>
    <definedName name="___S5_1_1" hidden="1">{"VIEW1",#N/A,FALSE,"P&amp;L Account 2001-2002";"VIEW2",#N/A,FALSE,"P&amp;L Account 2001-2002";"VIEW3",#N/A,FALSE,"P&amp;L Account 2001-2002";"VIEW4",#N/A,FALSE,"P&amp;L Account 2001-2002"}</definedName>
    <definedName name="___S5_1_2" hidden="1">{"VIEW1",#N/A,FALSE,"P&amp;L Account 2001-2002";"VIEW2",#N/A,FALSE,"P&amp;L Account 2001-2002";"VIEW3",#N/A,FALSE,"P&amp;L Account 2001-2002";"VIEW4",#N/A,FALSE,"P&amp;L Account 2001-2002"}</definedName>
    <definedName name="___S5_2" hidden="1">{"VIEW1",#N/A,FALSE,"P&amp;L Account 2001-2002";"VIEW2",#N/A,FALSE,"P&amp;L Account 2001-2002";"VIEW3",#N/A,FALSE,"P&amp;L Account 2001-2002";"VIEW4",#N/A,FALSE,"P&amp;L Account 2001-2002"}</definedName>
    <definedName name="___S5_3" hidden="1">{"VIEW1",#N/A,FALSE,"P&amp;L Account 2001-2002";"VIEW2",#N/A,FALSE,"P&amp;L Account 2001-2002";"VIEW3",#N/A,FALSE,"P&amp;L Account 2001-2002";"VIEW4",#N/A,FALSE,"P&amp;L Account 2001-2002"}</definedName>
    <definedName name="___S5_4" hidden="1">{"VIEW1",#N/A,FALSE,"P&amp;L Account 2001-2002";"VIEW2",#N/A,FALSE,"P&amp;L Account 2001-2002";"VIEW3",#N/A,FALSE,"P&amp;L Account 2001-2002";"VIEW4",#N/A,FALSE,"P&amp;L Account 2001-2002"}</definedName>
    <definedName name="___S5_5" hidden="1">{"VIEW1",#N/A,FALSE,"P&amp;L Account 2001-2002";"VIEW2",#N/A,FALSE,"P&amp;L Account 2001-2002";"VIEW3",#N/A,FALSE,"P&amp;L Account 2001-2002";"VIEW4",#N/A,FALSE,"P&amp;L Account 2001-2002"}</definedName>
    <definedName name="___vid5" localSheetId="2" hidden="1">{"VIEW1",#N/A,FALSE,"P&amp;L Account 2001-2002";"VIEW2",#N/A,FALSE,"P&amp;L Account 2001-2002";"VIEW3",#N/A,FALSE,"P&amp;L Account 2001-2002";"VIEW4",#N/A,FALSE,"P&amp;L Account 2001-2002"}</definedName>
    <definedName name="___vid5" localSheetId="10" hidden="1">{"VIEW1",#N/A,FALSE,"P&amp;L Account 2001-2002";"VIEW2",#N/A,FALSE,"P&amp;L Account 2001-2002";"VIEW3",#N/A,FALSE,"P&amp;L Account 2001-2002";"VIEW4",#N/A,FALSE,"P&amp;L Account 2001-2002"}</definedName>
    <definedName name="___vid5" localSheetId="9" hidden="1">{"VIEW1",#N/A,FALSE,"P&amp;L Account 2001-2002";"VIEW2",#N/A,FALSE,"P&amp;L Account 2001-2002";"VIEW3",#N/A,FALSE,"P&amp;L Account 2001-2002";"VIEW4",#N/A,FALSE,"P&amp;L Account 2001-2002"}</definedName>
    <definedName name="___vid5" localSheetId="8" hidden="1">{"VIEW1",#N/A,FALSE,"P&amp;L Account 2001-2002";"VIEW2",#N/A,FALSE,"P&amp;L Account 2001-2002";"VIEW3",#N/A,FALSE,"P&amp;L Account 2001-2002";"VIEW4",#N/A,FALSE,"P&amp;L Account 2001-2002"}</definedName>
    <definedName name="___vid5" hidden="1">{"VIEW1",#N/A,FALSE,"P&amp;L Account 2001-2002";"VIEW2",#N/A,FALSE,"P&amp;L Account 2001-2002";"VIEW3",#N/A,FALSE,"P&amp;L Account 2001-2002";"VIEW4",#N/A,FALSE,"P&amp;L Account 2001-2002"}</definedName>
    <definedName name="___vid5_1" localSheetId="10" hidden="1">{"VIEW1",#N/A,FALSE,"P&amp;L Account 2001-2002";"VIEW2",#N/A,FALSE,"P&amp;L Account 2001-2002";"VIEW3",#N/A,FALSE,"P&amp;L Account 2001-2002";"VIEW4",#N/A,FALSE,"P&amp;L Account 2001-2002"}</definedName>
    <definedName name="___vid5_1" localSheetId="9" hidden="1">{"VIEW1",#N/A,FALSE,"P&amp;L Account 2001-2002";"VIEW2",#N/A,FALSE,"P&amp;L Account 2001-2002";"VIEW3",#N/A,FALSE,"P&amp;L Account 2001-2002";"VIEW4",#N/A,FALSE,"P&amp;L Account 2001-2002"}</definedName>
    <definedName name="___vid5_1" hidden="1">{"VIEW1",#N/A,FALSE,"P&amp;L Account 2001-2002";"VIEW2",#N/A,FALSE,"P&amp;L Account 2001-2002";"VIEW3",#N/A,FALSE,"P&amp;L Account 2001-2002";"VIEW4",#N/A,FALSE,"P&amp;L Account 2001-2002"}</definedName>
    <definedName name="___vid5_1_1" hidden="1">{"VIEW1",#N/A,FALSE,"P&amp;L Account 2001-2002";"VIEW2",#N/A,FALSE,"P&amp;L Account 2001-2002";"VIEW3",#N/A,FALSE,"P&amp;L Account 2001-2002";"VIEW4",#N/A,FALSE,"P&amp;L Account 2001-2002"}</definedName>
    <definedName name="___vid5_1_2" hidden="1">{"VIEW1",#N/A,FALSE,"P&amp;L Account 2001-2002";"VIEW2",#N/A,FALSE,"P&amp;L Account 2001-2002";"VIEW3",#N/A,FALSE,"P&amp;L Account 2001-2002";"VIEW4",#N/A,FALSE,"P&amp;L Account 2001-2002"}</definedName>
    <definedName name="___vid5_2" hidden="1">{"VIEW1",#N/A,FALSE,"P&amp;L Account 2001-2002";"VIEW2",#N/A,FALSE,"P&amp;L Account 2001-2002";"VIEW3",#N/A,FALSE,"P&amp;L Account 2001-2002";"VIEW4",#N/A,FALSE,"P&amp;L Account 2001-2002"}</definedName>
    <definedName name="___vid5_3" hidden="1">{"VIEW1",#N/A,FALSE,"P&amp;L Account 2001-2002";"VIEW2",#N/A,FALSE,"P&amp;L Account 2001-2002";"VIEW3",#N/A,FALSE,"P&amp;L Account 2001-2002";"VIEW4",#N/A,FALSE,"P&amp;L Account 2001-2002"}</definedName>
    <definedName name="___vid5_4" hidden="1">{"VIEW1",#N/A,FALSE,"P&amp;L Account 2001-2002";"VIEW2",#N/A,FALSE,"P&amp;L Account 2001-2002";"VIEW3",#N/A,FALSE,"P&amp;L Account 2001-2002";"VIEW4",#N/A,FALSE,"P&amp;L Account 2001-2002"}</definedName>
    <definedName name="___vid5_5" hidden="1">{"VIEW1",#N/A,FALSE,"P&amp;L Account 2001-2002";"VIEW2",#N/A,FALSE,"P&amp;L Account 2001-2002";"VIEW3",#N/A,FALSE,"P&amp;L Account 2001-2002";"VIEW4",#N/A,FALSE,"P&amp;L Account 2001-2002"}</definedName>
    <definedName name="___vid6" localSheetId="2" hidden="1">{"VIEW1",#N/A,FALSE,"P&amp;L Account 2001-2002";"VIEW2",#N/A,FALSE,"P&amp;L Account 2001-2002";"VIEW3",#N/A,FALSE,"P&amp;L Account 2001-2002";"VIEW4",#N/A,FALSE,"P&amp;L Account 2001-2002"}</definedName>
    <definedName name="___vid6" localSheetId="10" hidden="1">{"VIEW1",#N/A,FALSE,"P&amp;L Account 2001-2002";"VIEW2",#N/A,FALSE,"P&amp;L Account 2001-2002";"VIEW3",#N/A,FALSE,"P&amp;L Account 2001-2002";"VIEW4",#N/A,FALSE,"P&amp;L Account 2001-2002"}</definedName>
    <definedName name="___vid6" localSheetId="9" hidden="1">{"VIEW1",#N/A,FALSE,"P&amp;L Account 2001-2002";"VIEW2",#N/A,FALSE,"P&amp;L Account 2001-2002";"VIEW3",#N/A,FALSE,"P&amp;L Account 2001-2002";"VIEW4",#N/A,FALSE,"P&amp;L Account 2001-2002"}</definedName>
    <definedName name="___vid6" localSheetId="8" hidden="1">{"VIEW1",#N/A,FALSE,"P&amp;L Account 2001-2002";"VIEW2",#N/A,FALSE,"P&amp;L Account 2001-2002";"VIEW3",#N/A,FALSE,"P&amp;L Account 2001-2002";"VIEW4",#N/A,FALSE,"P&amp;L Account 2001-2002"}</definedName>
    <definedName name="___vid6" hidden="1">{"VIEW1",#N/A,FALSE,"P&amp;L Account 2001-2002";"VIEW2",#N/A,FALSE,"P&amp;L Account 2001-2002";"VIEW3",#N/A,FALSE,"P&amp;L Account 2001-2002";"VIEW4",#N/A,FALSE,"P&amp;L Account 2001-2002"}</definedName>
    <definedName name="___vid6_1" localSheetId="10" hidden="1">{"VIEW1",#N/A,FALSE,"P&amp;L Account 2001-2002";"VIEW2",#N/A,FALSE,"P&amp;L Account 2001-2002";"VIEW3",#N/A,FALSE,"P&amp;L Account 2001-2002";"VIEW4",#N/A,FALSE,"P&amp;L Account 2001-2002"}</definedName>
    <definedName name="___vid6_1" localSheetId="9" hidden="1">{"VIEW1",#N/A,FALSE,"P&amp;L Account 2001-2002";"VIEW2",#N/A,FALSE,"P&amp;L Account 2001-2002";"VIEW3",#N/A,FALSE,"P&amp;L Account 2001-2002";"VIEW4",#N/A,FALSE,"P&amp;L Account 2001-2002"}</definedName>
    <definedName name="___vid6_1" hidden="1">{"VIEW1",#N/A,FALSE,"P&amp;L Account 2001-2002";"VIEW2",#N/A,FALSE,"P&amp;L Account 2001-2002";"VIEW3",#N/A,FALSE,"P&amp;L Account 2001-2002";"VIEW4",#N/A,FALSE,"P&amp;L Account 2001-2002"}</definedName>
    <definedName name="___vid6_1_1" hidden="1">{"VIEW1",#N/A,FALSE,"P&amp;L Account 2001-2002";"VIEW2",#N/A,FALSE,"P&amp;L Account 2001-2002";"VIEW3",#N/A,FALSE,"P&amp;L Account 2001-2002";"VIEW4",#N/A,FALSE,"P&amp;L Account 2001-2002"}</definedName>
    <definedName name="___vid6_1_2" hidden="1">{"VIEW1",#N/A,FALSE,"P&amp;L Account 2001-2002";"VIEW2",#N/A,FALSE,"P&amp;L Account 2001-2002";"VIEW3",#N/A,FALSE,"P&amp;L Account 2001-2002";"VIEW4",#N/A,FALSE,"P&amp;L Account 2001-2002"}</definedName>
    <definedName name="___vid6_2" hidden="1">{"VIEW1",#N/A,FALSE,"P&amp;L Account 2001-2002";"VIEW2",#N/A,FALSE,"P&amp;L Account 2001-2002";"VIEW3",#N/A,FALSE,"P&amp;L Account 2001-2002";"VIEW4",#N/A,FALSE,"P&amp;L Account 2001-2002"}</definedName>
    <definedName name="___vid6_3" hidden="1">{"VIEW1",#N/A,FALSE,"P&amp;L Account 2001-2002";"VIEW2",#N/A,FALSE,"P&amp;L Account 2001-2002";"VIEW3",#N/A,FALSE,"P&amp;L Account 2001-2002";"VIEW4",#N/A,FALSE,"P&amp;L Account 2001-2002"}</definedName>
    <definedName name="___vid6_4" hidden="1">{"VIEW1",#N/A,FALSE,"P&amp;L Account 2001-2002";"VIEW2",#N/A,FALSE,"P&amp;L Account 2001-2002";"VIEW3",#N/A,FALSE,"P&amp;L Account 2001-2002";"VIEW4",#N/A,FALSE,"P&amp;L Account 2001-2002"}</definedName>
    <definedName name="___vid6_5" hidden="1">{"VIEW1",#N/A,FALSE,"P&amp;L Account 2001-2002";"VIEW2",#N/A,FALSE,"P&amp;L Account 2001-2002";"VIEW3",#N/A,FALSE,"P&amp;L Account 2001-2002";"VIEW4",#N/A,FALSE,"P&amp;L Account 2001-2002"}</definedName>
    <definedName name="___VID7" localSheetId="2" hidden="1">{"VIEW1",#N/A,FALSE,"P&amp;L Account 2001-2002";"VIEW2",#N/A,FALSE,"P&amp;L Account 2001-2002";"VIEW3",#N/A,FALSE,"P&amp;L Account 2001-2002";"VIEW4",#N/A,FALSE,"P&amp;L Account 2001-2002"}</definedName>
    <definedName name="___VID7" localSheetId="10" hidden="1">{"VIEW1",#N/A,FALSE,"P&amp;L Account 2001-2002";"VIEW2",#N/A,FALSE,"P&amp;L Account 2001-2002";"VIEW3",#N/A,FALSE,"P&amp;L Account 2001-2002";"VIEW4",#N/A,FALSE,"P&amp;L Account 2001-2002"}</definedName>
    <definedName name="___VID7" localSheetId="9" hidden="1">{"VIEW1",#N/A,FALSE,"P&amp;L Account 2001-2002";"VIEW2",#N/A,FALSE,"P&amp;L Account 2001-2002";"VIEW3",#N/A,FALSE,"P&amp;L Account 2001-2002";"VIEW4",#N/A,FALSE,"P&amp;L Account 2001-2002"}</definedName>
    <definedName name="___VID7" localSheetId="8" hidden="1">{"VIEW1",#N/A,FALSE,"P&amp;L Account 2001-2002";"VIEW2",#N/A,FALSE,"P&amp;L Account 2001-2002";"VIEW3",#N/A,FALSE,"P&amp;L Account 2001-2002";"VIEW4",#N/A,FALSE,"P&amp;L Account 2001-2002"}</definedName>
    <definedName name="___VID7" hidden="1">{"VIEW1",#N/A,FALSE,"P&amp;L Account 2001-2002";"VIEW2",#N/A,FALSE,"P&amp;L Account 2001-2002";"VIEW3",#N/A,FALSE,"P&amp;L Account 2001-2002";"VIEW4",#N/A,FALSE,"P&amp;L Account 2001-2002"}</definedName>
    <definedName name="___VID7_1" localSheetId="10" hidden="1">{"VIEW1",#N/A,FALSE,"P&amp;L Account 2001-2002";"VIEW2",#N/A,FALSE,"P&amp;L Account 2001-2002";"VIEW3",#N/A,FALSE,"P&amp;L Account 2001-2002";"VIEW4",#N/A,FALSE,"P&amp;L Account 2001-2002"}</definedName>
    <definedName name="___VID7_1" localSheetId="9" hidden="1">{"VIEW1",#N/A,FALSE,"P&amp;L Account 2001-2002";"VIEW2",#N/A,FALSE,"P&amp;L Account 2001-2002";"VIEW3",#N/A,FALSE,"P&amp;L Account 2001-2002";"VIEW4",#N/A,FALSE,"P&amp;L Account 2001-2002"}</definedName>
    <definedName name="___VID7_1" hidden="1">{"VIEW1",#N/A,FALSE,"P&amp;L Account 2001-2002";"VIEW2",#N/A,FALSE,"P&amp;L Account 2001-2002";"VIEW3",#N/A,FALSE,"P&amp;L Account 2001-2002";"VIEW4",#N/A,FALSE,"P&amp;L Account 2001-2002"}</definedName>
    <definedName name="___VID7_1_1" hidden="1">{"VIEW1",#N/A,FALSE,"P&amp;L Account 2001-2002";"VIEW2",#N/A,FALSE,"P&amp;L Account 2001-2002";"VIEW3",#N/A,FALSE,"P&amp;L Account 2001-2002";"VIEW4",#N/A,FALSE,"P&amp;L Account 2001-2002"}</definedName>
    <definedName name="___VID7_1_2" hidden="1">{"VIEW1",#N/A,FALSE,"P&amp;L Account 2001-2002";"VIEW2",#N/A,FALSE,"P&amp;L Account 2001-2002";"VIEW3",#N/A,FALSE,"P&amp;L Account 2001-2002";"VIEW4",#N/A,FALSE,"P&amp;L Account 2001-2002"}</definedName>
    <definedName name="___VID7_2" hidden="1">{"VIEW1",#N/A,FALSE,"P&amp;L Account 2001-2002";"VIEW2",#N/A,FALSE,"P&amp;L Account 2001-2002";"VIEW3",#N/A,FALSE,"P&amp;L Account 2001-2002";"VIEW4",#N/A,FALSE,"P&amp;L Account 2001-2002"}</definedName>
    <definedName name="___VID7_3" hidden="1">{"VIEW1",#N/A,FALSE,"P&amp;L Account 2001-2002";"VIEW2",#N/A,FALSE,"P&amp;L Account 2001-2002";"VIEW3",#N/A,FALSE,"P&amp;L Account 2001-2002";"VIEW4",#N/A,FALSE,"P&amp;L Account 2001-2002"}</definedName>
    <definedName name="___VID7_4" hidden="1">{"VIEW1",#N/A,FALSE,"P&amp;L Account 2001-2002";"VIEW2",#N/A,FALSE,"P&amp;L Account 2001-2002";"VIEW3",#N/A,FALSE,"P&amp;L Account 2001-2002";"VIEW4",#N/A,FALSE,"P&amp;L Account 2001-2002"}</definedName>
    <definedName name="___VID7_5" hidden="1">{"VIEW1",#N/A,FALSE,"P&amp;L Account 2001-2002";"VIEW2",#N/A,FALSE,"P&amp;L Account 2001-2002";"VIEW3",#N/A,FALSE,"P&amp;L Account 2001-2002";"VIEW4",#N/A,FALSE,"P&amp;L Account 2001-2002"}</definedName>
    <definedName name="___VIR5" localSheetId="2" hidden="1">{"VIEW1",#N/A,FALSE,"P&amp;L Account 2001-2002";"VIEW2",#N/A,FALSE,"P&amp;L Account 2001-2002";"VIEW3",#N/A,FALSE,"P&amp;L Account 2001-2002";"VIEW4",#N/A,FALSE,"P&amp;L Account 2001-2002"}</definedName>
    <definedName name="___VIR5" localSheetId="10" hidden="1">{"VIEW1",#N/A,FALSE,"P&amp;L Account 2001-2002";"VIEW2",#N/A,FALSE,"P&amp;L Account 2001-2002";"VIEW3",#N/A,FALSE,"P&amp;L Account 2001-2002";"VIEW4",#N/A,FALSE,"P&amp;L Account 2001-2002"}</definedName>
    <definedName name="___VIR5" localSheetId="9" hidden="1">{"VIEW1",#N/A,FALSE,"P&amp;L Account 2001-2002";"VIEW2",#N/A,FALSE,"P&amp;L Account 2001-2002";"VIEW3",#N/A,FALSE,"P&amp;L Account 2001-2002";"VIEW4",#N/A,FALSE,"P&amp;L Account 2001-2002"}</definedName>
    <definedName name="___VIR5" localSheetId="8" hidden="1">{"VIEW1",#N/A,FALSE,"P&amp;L Account 2001-2002";"VIEW2",#N/A,FALSE,"P&amp;L Account 2001-2002";"VIEW3",#N/A,FALSE,"P&amp;L Account 2001-2002";"VIEW4",#N/A,FALSE,"P&amp;L Account 2001-2002"}</definedName>
    <definedName name="___VIR5" hidden="1">{"VIEW1",#N/A,FALSE,"P&amp;L Account 2001-2002";"VIEW2",#N/A,FALSE,"P&amp;L Account 2001-2002";"VIEW3",#N/A,FALSE,"P&amp;L Account 2001-2002";"VIEW4",#N/A,FALSE,"P&amp;L Account 2001-2002"}</definedName>
    <definedName name="___VIR5_1" localSheetId="10" hidden="1">{"VIEW1",#N/A,FALSE,"P&amp;L Account 2001-2002";"VIEW2",#N/A,FALSE,"P&amp;L Account 2001-2002";"VIEW3",#N/A,FALSE,"P&amp;L Account 2001-2002";"VIEW4",#N/A,FALSE,"P&amp;L Account 2001-2002"}</definedName>
    <definedName name="___VIR5_1" localSheetId="9" hidden="1">{"VIEW1",#N/A,FALSE,"P&amp;L Account 2001-2002";"VIEW2",#N/A,FALSE,"P&amp;L Account 2001-2002";"VIEW3",#N/A,FALSE,"P&amp;L Account 2001-2002";"VIEW4",#N/A,FALSE,"P&amp;L Account 2001-2002"}</definedName>
    <definedName name="___VIR5_1" hidden="1">{"VIEW1",#N/A,FALSE,"P&amp;L Account 2001-2002";"VIEW2",#N/A,FALSE,"P&amp;L Account 2001-2002";"VIEW3",#N/A,FALSE,"P&amp;L Account 2001-2002";"VIEW4",#N/A,FALSE,"P&amp;L Account 2001-2002"}</definedName>
    <definedName name="___VIR5_1_1" hidden="1">{"VIEW1",#N/A,FALSE,"P&amp;L Account 2001-2002";"VIEW2",#N/A,FALSE,"P&amp;L Account 2001-2002";"VIEW3",#N/A,FALSE,"P&amp;L Account 2001-2002";"VIEW4",#N/A,FALSE,"P&amp;L Account 2001-2002"}</definedName>
    <definedName name="___VIR5_1_2" hidden="1">{"VIEW1",#N/A,FALSE,"P&amp;L Account 2001-2002";"VIEW2",#N/A,FALSE,"P&amp;L Account 2001-2002";"VIEW3",#N/A,FALSE,"P&amp;L Account 2001-2002";"VIEW4",#N/A,FALSE,"P&amp;L Account 2001-2002"}</definedName>
    <definedName name="___VIR5_2" hidden="1">{"VIEW1",#N/A,FALSE,"P&amp;L Account 2001-2002";"VIEW2",#N/A,FALSE,"P&amp;L Account 2001-2002";"VIEW3",#N/A,FALSE,"P&amp;L Account 2001-2002";"VIEW4",#N/A,FALSE,"P&amp;L Account 2001-2002"}</definedName>
    <definedName name="___VIR5_3" hidden="1">{"VIEW1",#N/A,FALSE,"P&amp;L Account 2001-2002";"VIEW2",#N/A,FALSE,"P&amp;L Account 2001-2002";"VIEW3",#N/A,FALSE,"P&amp;L Account 2001-2002";"VIEW4",#N/A,FALSE,"P&amp;L Account 2001-2002"}</definedName>
    <definedName name="___VIR5_4" hidden="1">{"VIEW1",#N/A,FALSE,"P&amp;L Account 2001-2002";"VIEW2",#N/A,FALSE,"P&amp;L Account 2001-2002";"VIEW3",#N/A,FALSE,"P&amp;L Account 2001-2002";"VIEW4",#N/A,FALSE,"P&amp;L Account 2001-2002"}</definedName>
    <definedName name="___VIR5_5" hidden="1">{"VIEW1",#N/A,FALSE,"P&amp;L Account 2001-2002";"VIEW2",#N/A,FALSE,"P&amp;L Account 2001-2002";"VIEW3",#N/A,FALSE,"P&amp;L Account 2001-2002";"VIEW4",#N/A,FALSE,"P&amp;L Account 2001-2002"}</definedName>
    <definedName name="___VIR6" localSheetId="2" hidden="1">{"VIEW1",#N/A,FALSE,"P&amp;L Account 2001-2002";"VIEW2",#N/A,FALSE,"P&amp;L Account 2001-2002";"VIEW3",#N/A,FALSE,"P&amp;L Account 2001-2002";"VIEW4",#N/A,FALSE,"P&amp;L Account 2001-2002"}</definedName>
    <definedName name="___VIR6" localSheetId="10" hidden="1">{"VIEW1",#N/A,FALSE,"P&amp;L Account 2001-2002";"VIEW2",#N/A,FALSE,"P&amp;L Account 2001-2002";"VIEW3",#N/A,FALSE,"P&amp;L Account 2001-2002";"VIEW4",#N/A,FALSE,"P&amp;L Account 2001-2002"}</definedName>
    <definedName name="___VIR6" localSheetId="9" hidden="1">{"VIEW1",#N/A,FALSE,"P&amp;L Account 2001-2002";"VIEW2",#N/A,FALSE,"P&amp;L Account 2001-2002";"VIEW3",#N/A,FALSE,"P&amp;L Account 2001-2002";"VIEW4",#N/A,FALSE,"P&amp;L Account 2001-2002"}</definedName>
    <definedName name="___VIR6" localSheetId="8" hidden="1">{"VIEW1",#N/A,FALSE,"P&amp;L Account 2001-2002";"VIEW2",#N/A,FALSE,"P&amp;L Account 2001-2002";"VIEW3",#N/A,FALSE,"P&amp;L Account 2001-2002";"VIEW4",#N/A,FALSE,"P&amp;L Account 2001-2002"}</definedName>
    <definedName name="___VIR6" hidden="1">{"VIEW1",#N/A,FALSE,"P&amp;L Account 2001-2002";"VIEW2",#N/A,FALSE,"P&amp;L Account 2001-2002";"VIEW3",#N/A,FALSE,"P&amp;L Account 2001-2002";"VIEW4",#N/A,FALSE,"P&amp;L Account 2001-2002"}</definedName>
    <definedName name="___VIR6_1" localSheetId="10" hidden="1">{"VIEW1",#N/A,FALSE,"P&amp;L Account 2001-2002";"VIEW2",#N/A,FALSE,"P&amp;L Account 2001-2002";"VIEW3",#N/A,FALSE,"P&amp;L Account 2001-2002";"VIEW4",#N/A,FALSE,"P&amp;L Account 2001-2002"}</definedName>
    <definedName name="___VIR6_1" localSheetId="9" hidden="1">{"VIEW1",#N/A,FALSE,"P&amp;L Account 2001-2002";"VIEW2",#N/A,FALSE,"P&amp;L Account 2001-2002";"VIEW3",#N/A,FALSE,"P&amp;L Account 2001-2002";"VIEW4",#N/A,FALSE,"P&amp;L Account 2001-2002"}</definedName>
    <definedName name="___VIR6_1" hidden="1">{"VIEW1",#N/A,FALSE,"P&amp;L Account 2001-2002";"VIEW2",#N/A,FALSE,"P&amp;L Account 2001-2002";"VIEW3",#N/A,FALSE,"P&amp;L Account 2001-2002";"VIEW4",#N/A,FALSE,"P&amp;L Account 2001-2002"}</definedName>
    <definedName name="___VIR6_1_1" hidden="1">{"VIEW1",#N/A,FALSE,"P&amp;L Account 2001-2002";"VIEW2",#N/A,FALSE,"P&amp;L Account 2001-2002";"VIEW3",#N/A,FALSE,"P&amp;L Account 2001-2002";"VIEW4",#N/A,FALSE,"P&amp;L Account 2001-2002"}</definedName>
    <definedName name="___VIR6_1_2" hidden="1">{"VIEW1",#N/A,FALSE,"P&amp;L Account 2001-2002";"VIEW2",#N/A,FALSE,"P&amp;L Account 2001-2002";"VIEW3",#N/A,FALSE,"P&amp;L Account 2001-2002";"VIEW4",#N/A,FALSE,"P&amp;L Account 2001-2002"}</definedName>
    <definedName name="___VIR6_2" hidden="1">{"VIEW1",#N/A,FALSE,"P&amp;L Account 2001-2002";"VIEW2",#N/A,FALSE,"P&amp;L Account 2001-2002";"VIEW3",#N/A,FALSE,"P&amp;L Account 2001-2002";"VIEW4",#N/A,FALSE,"P&amp;L Account 2001-2002"}</definedName>
    <definedName name="___VIR6_3" hidden="1">{"VIEW1",#N/A,FALSE,"P&amp;L Account 2001-2002";"VIEW2",#N/A,FALSE,"P&amp;L Account 2001-2002";"VIEW3",#N/A,FALSE,"P&amp;L Account 2001-2002";"VIEW4",#N/A,FALSE,"P&amp;L Account 2001-2002"}</definedName>
    <definedName name="___VIR6_4" hidden="1">{"VIEW1",#N/A,FALSE,"P&amp;L Account 2001-2002";"VIEW2",#N/A,FALSE,"P&amp;L Account 2001-2002";"VIEW3",#N/A,FALSE,"P&amp;L Account 2001-2002";"VIEW4",#N/A,FALSE,"P&amp;L Account 2001-2002"}</definedName>
    <definedName name="___VIR6_5" hidden="1">{"VIEW1",#N/A,FALSE,"P&amp;L Account 2001-2002";"VIEW2",#N/A,FALSE,"P&amp;L Account 2001-2002";"VIEW3",#N/A,FALSE,"P&amp;L Account 2001-2002";"VIEW4",#N/A,FALSE,"P&amp;L Account 2001-2002"}</definedName>
    <definedName name="__A3" localSheetId="2" hidden="1">{"VIEW1",#N/A,FALSE,"P&amp;L Account 2001-2002";"VIEW2",#N/A,FALSE,"P&amp;L Account 2001-2002";"VIEW3",#N/A,FALSE,"P&amp;L Account 2001-2002";"VIEW4",#N/A,FALSE,"P&amp;L Account 2001-2002"}</definedName>
    <definedName name="__A3" localSheetId="10" hidden="1">{"VIEW1",#N/A,FALSE,"P&amp;L Account 2001-2002";"VIEW2",#N/A,FALSE,"P&amp;L Account 2001-2002";"VIEW3",#N/A,FALSE,"P&amp;L Account 2001-2002";"VIEW4",#N/A,FALSE,"P&amp;L Account 2001-2002"}</definedName>
    <definedName name="__A3" localSheetId="9" hidden="1">{"VIEW1",#N/A,FALSE,"P&amp;L Account 2001-2002";"VIEW2",#N/A,FALSE,"P&amp;L Account 2001-2002";"VIEW3",#N/A,FALSE,"P&amp;L Account 2001-2002";"VIEW4",#N/A,FALSE,"P&amp;L Account 2001-2002"}</definedName>
    <definedName name="__A3" localSheetId="8" hidden="1">{"VIEW1",#N/A,FALSE,"P&amp;L Account 2001-2002";"VIEW2",#N/A,FALSE,"P&amp;L Account 2001-2002";"VIEW3",#N/A,FALSE,"P&amp;L Account 2001-2002";"VIEW4",#N/A,FALSE,"P&amp;L Account 2001-2002"}</definedName>
    <definedName name="__A3" hidden="1">{"VIEW1",#N/A,FALSE,"P&amp;L Account 2001-2002";"VIEW2",#N/A,FALSE,"P&amp;L Account 2001-2002";"VIEW3",#N/A,FALSE,"P&amp;L Account 2001-2002";"VIEW4",#N/A,FALSE,"P&amp;L Account 2001-2002"}</definedName>
    <definedName name="__A3_1" localSheetId="10" hidden="1">{"VIEW1",#N/A,FALSE,"P&amp;L Account 2001-2002";"VIEW2",#N/A,FALSE,"P&amp;L Account 2001-2002";"VIEW3",#N/A,FALSE,"P&amp;L Account 2001-2002";"VIEW4",#N/A,FALSE,"P&amp;L Account 2001-2002"}</definedName>
    <definedName name="__A3_1" localSheetId="9" hidden="1">{"VIEW1",#N/A,FALSE,"P&amp;L Account 2001-2002";"VIEW2",#N/A,FALSE,"P&amp;L Account 2001-2002";"VIEW3",#N/A,FALSE,"P&amp;L Account 2001-2002";"VIEW4",#N/A,FALSE,"P&amp;L Account 2001-2002"}</definedName>
    <definedName name="__A3_1" hidden="1">{"VIEW1",#N/A,FALSE,"P&amp;L Account 2001-2002";"VIEW2",#N/A,FALSE,"P&amp;L Account 2001-2002";"VIEW3",#N/A,FALSE,"P&amp;L Account 2001-2002";"VIEW4",#N/A,FALSE,"P&amp;L Account 2001-2002"}</definedName>
    <definedName name="__A3_1_1" hidden="1">{"VIEW1",#N/A,FALSE,"P&amp;L Account 2001-2002";"VIEW2",#N/A,FALSE,"P&amp;L Account 2001-2002";"VIEW3",#N/A,FALSE,"P&amp;L Account 2001-2002";"VIEW4",#N/A,FALSE,"P&amp;L Account 2001-2002"}</definedName>
    <definedName name="__A3_1_2" hidden="1">{"VIEW1",#N/A,FALSE,"P&amp;L Account 2001-2002";"VIEW2",#N/A,FALSE,"P&amp;L Account 2001-2002";"VIEW3",#N/A,FALSE,"P&amp;L Account 2001-2002";"VIEW4",#N/A,FALSE,"P&amp;L Account 2001-2002"}</definedName>
    <definedName name="__A3_2" hidden="1">{"VIEW1",#N/A,FALSE,"P&amp;L Account 2001-2002";"VIEW2",#N/A,FALSE,"P&amp;L Account 2001-2002";"VIEW3",#N/A,FALSE,"P&amp;L Account 2001-2002";"VIEW4",#N/A,FALSE,"P&amp;L Account 2001-2002"}</definedName>
    <definedName name="__A3_3" hidden="1">{"VIEW1",#N/A,FALSE,"P&amp;L Account 2001-2002";"VIEW2",#N/A,FALSE,"P&amp;L Account 2001-2002";"VIEW3",#N/A,FALSE,"P&amp;L Account 2001-2002";"VIEW4",#N/A,FALSE,"P&amp;L Account 2001-2002"}</definedName>
    <definedName name="__A3_4" hidden="1">{"VIEW1",#N/A,FALSE,"P&amp;L Account 2001-2002";"VIEW2",#N/A,FALSE,"P&amp;L Account 2001-2002";"VIEW3",#N/A,FALSE,"P&amp;L Account 2001-2002";"VIEW4",#N/A,FALSE,"P&amp;L Account 2001-2002"}</definedName>
    <definedName name="__A3_5" hidden="1">{"VIEW1",#N/A,FALSE,"P&amp;L Account 2001-2002";"VIEW2",#N/A,FALSE,"P&amp;L Account 2001-2002";"VIEW3",#N/A,FALSE,"P&amp;L Account 2001-2002";"VIEW4",#N/A,FALSE,"P&amp;L Account 2001-2002"}</definedName>
    <definedName name="__AA36" localSheetId="2" hidden="1">{"VIEW1",#N/A,FALSE,"P&amp;L Account 2001-2002";"VIEW2",#N/A,FALSE,"P&amp;L Account 2001-2002";"VIEW3",#N/A,FALSE,"P&amp;L Account 2001-2002";"VIEW4",#N/A,FALSE,"P&amp;L Account 2001-2002"}</definedName>
    <definedName name="__AA36" localSheetId="10" hidden="1">{"VIEW1",#N/A,FALSE,"P&amp;L Account 2001-2002";"VIEW2",#N/A,FALSE,"P&amp;L Account 2001-2002";"VIEW3",#N/A,FALSE,"P&amp;L Account 2001-2002";"VIEW4",#N/A,FALSE,"P&amp;L Account 2001-2002"}</definedName>
    <definedName name="__AA36" localSheetId="9" hidden="1">{"VIEW1",#N/A,FALSE,"P&amp;L Account 2001-2002";"VIEW2",#N/A,FALSE,"P&amp;L Account 2001-2002";"VIEW3",#N/A,FALSE,"P&amp;L Account 2001-2002";"VIEW4",#N/A,FALSE,"P&amp;L Account 2001-2002"}</definedName>
    <definedName name="__AA36" localSheetId="8" hidden="1">{"VIEW1",#N/A,FALSE,"P&amp;L Account 2001-2002";"VIEW2",#N/A,FALSE,"P&amp;L Account 2001-2002";"VIEW3",#N/A,FALSE,"P&amp;L Account 2001-2002";"VIEW4",#N/A,FALSE,"P&amp;L Account 2001-2002"}</definedName>
    <definedName name="__AA36" hidden="1">{"VIEW1",#N/A,FALSE,"P&amp;L Account 2001-2002";"VIEW2",#N/A,FALSE,"P&amp;L Account 2001-2002";"VIEW3",#N/A,FALSE,"P&amp;L Account 2001-2002";"VIEW4",#N/A,FALSE,"P&amp;L Account 2001-2002"}</definedName>
    <definedName name="__AA36_1" localSheetId="10" hidden="1">{"VIEW1",#N/A,FALSE,"P&amp;L Account 2001-2002";"VIEW2",#N/A,FALSE,"P&amp;L Account 2001-2002";"VIEW3",#N/A,FALSE,"P&amp;L Account 2001-2002";"VIEW4",#N/A,FALSE,"P&amp;L Account 2001-2002"}</definedName>
    <definedName name="__AA36_1" localSheetId="9" hidden="1">{"VIEW1",#N/A,FALSE,"P&amp;L Account 2001-2002";"VIEW2",#N/A,FALSE,"P&amp;L Account 2001-2002";"VIEW3",#N/A,FALSE,"P&amp;L Account 2001-2002";"VIEW4",#N/A,FALSE,"P&amp;L Account 2001-2002"}</definedName>
    <definedName name="__AA36_1" hidden="1">{"VIEW1",#N/A,FALSE,"P&amp;L Account 2001-2002";"VIEW2",#N/A,FALSE,"P&amp;L Account 2001-2002";"VIEW3",#N/A,FALSE,"P&amp;L Account 2001-2002";"VIEW4",#N/A,FALSE,"P&amp;L Account 2001-2002"}</definedName>
    <definedName name="__AA36_1_1" hidden="1">{"VIEW1",#N/A,FALSE,"P&amp;L Account 2001-2002";"VIEW2",#N/A,FALSE,"P&amp;L Account 2001-2002";"VIEW3",#N/A,FALSE,"P&amp;L Account 2001-2002";"VIEW4",#N/A,FALSE,"P&amp;L Account 2001-2002"}</definedName>
    <definedName name="__AA36_1_2" hidden="1">{"VIEW1",#N/A,FALSE,"P&amp;L Account 2001-2002";"VIEW2",#N/A,FALSE,"P&amp;L Account 2001-2002";"VIEW3",#N/A,FALSE,"P&amp;L Account 2001-2002";"VIEW4",#N/A,FALSE,"P&amp;L Account 2001-2002"}</definedName>
    <definedName name="__AA36_2" hidden="1">{"VIEW1",#N/A,FALSE,"P&amp;L Account 2001-2002";"VIEW2",#N/A,FALSE,"P&amp;L Account 2001-2002";"VIEW3",#N/A,FALSE,"P&amp;L Account 2001-2002";"VIEW4",#N/A,FALSE,"P&amp;L Account 2001-2002"}</definedName>
    <definedName name="__AA36_3" hidden="1">{"VIEW1",#N/A,FALSE,"P&amp;L Account 2001-2002";"VIEW2",#N/A,FALSE,"P&amp;L Account 2001-2002";"VIEW3",#N/A,FALSE,"P&amp;L Account 2001-2002";"VIEW4",#N/A,FALSE,"P&amp;L Account 2001-2002"}</definedName>
    <definedName name="__AA36_4" hidden="1">{"VIEW1",#N/A,FALSE,"P&amp;L Account 2001-2002";"VIEW2",#N/A,FALSE,"P&amp;L Account 2001-2002";"VIEW3",#N/A,FALSE,"P&amp;L Account 2001-2002";"VIEW4",#N/A,FALSE,"P&amp;L Account 2001-2002"}</definedName>
    <definedName name="__AA36_5" hidden="1">{"VIEW1",#N/A,FALSE,"P&amp;L Account 2001-2002";"VIEW2",#N/A,FALSE,"P&amp;L Account 2001-2002";"VIEW3",#N/A,FALSE,"P&amp;L Account 2001-2002";"VIEW4",#N/A,FALSE,"P&amp;L Account 2001-2002"}</definedName>
    <definedName name="__exp2" localSheetId="2" hidden="1">{"VIEW1",#N/A,FALSE,"P&amp;L Account 2001-2002";"VIEW2",#N/A,FALSE,"P&amp;L Account 2001-2002";"VIEW3",#N/A,FALSE,"P&amp;L Account 2001-2002";"VIEW4",#N/A,FALSE,"P&amp;L Account 2001-2002"}</definedName>
    <definedName name="__exp2" localSheetId="10" hidden="1">{"VIEW1",#N/A,FALSE,"P&amp;L Account 2001-2002";"VIEW2",#N/A,FALSE,"P&amp;L Account 2001-2002";"VIEW3",#N/A,FALSE,"P&amp;L Account 2001-2002";"VIEW4",#N/A,FALSE,"P&amp;L Account 2001-2002"}</definedName>
    <definedName name="__exp2" localSheetId="9" hidden="1">{"VIEW1",#N/A,FALSE,"P&amp;L Account 2001-2002";"VIEW2",#N/A,FALSE,"P&amp;L Account 2001-2002";"VIEW3",#N/A,FALSE,"P&amp;L Account 2001-2002";"VIEW4",#N/A,FALSE,"P&amp;L Account 2001-2002"}</definedName>
    <definedName name="__exp2" localSheetId="8" hidden="1">{"VIEW1",#N/A,FALSE,"P&amp;L Account 2001-2002";"VIEW2",#N/A,FALSE,"P&amp;L Account 2001-2002";"VIEW3",#N/A,FALSE,"P&amp;L Account 2001-2002";"VIEW4",#N/A,FALSE,"P&amp;L Account 2001-2002"}</definedName>
    <definedName name="__exp2" hidden="1">{"VIEW1",#N/A,FALSE,"P&amp;L Account 2001-2002";"VIEW2",#N/A,FALSE,"P&amp;L Account 2001-2002";"VIEW3",#N/A,FALSE,"P&amp;L Account 2001-2002";"VIEW4",#N/A,FALSE,"P&amp;L Account 2001-2002"}</definedName>
    <definedName name="__exp2_1" localSheetId="10" hidden="1">{"VIEW1",#N/A,FALSE,"P&amp;L Account 2001-2002";"VIEW2",#N/A,FALSE,"P&amp;L Account 2001-2002";"VIEW3",#N/A,FALSE,"P&amp;L Account 2001-2002";"VIEW4",#N/A,FALSE,"P&amp;L Account 2001-2002"}</definedName>
    <definedName name="__exp2_1" localSheetId="9" hidden="1">{"VIEW1",#N/A,FALSE,"P&amp;L Account 2001-2002";"VIEW2",#N/A,FALSE,"P&amp;L Account 2001-2002";"VIEW3",#N/A,FALSE,"P&amp;L Account 2001-2002";"VIEW4",#N/A,FALSE,"P&amp;L Account 2001-2002"}</definedName>
    <definedName name="__exp2_1" hidden="1">{"VIEW1",#N/A,FALSE,"P&amp;L Account 2001-2002";"VIEW2",#N/A,FALSE,"P&amp;L Account 2001-2002";"VIEW3",#N/A,FALSE,"P&amp;L Account 2001-2002";"VIEW4",#N/A,FALSE,"P&amp;L Account 2001-2002"}</definedName>
    <definedName name="__exp2_1_1" hidden="1">{"VIEW1",#N/A,FALSE,"P&amp;L Account 2001-2002";"VIEW2",#N/A,FALSE,"P&amp;L Account 2001-2002";"VIEW3",#N/A,FALSE,"P&amp;L Account 2001-2002";"VIEW4",#N/A,FALSE,"P&amp;L Account 2001-2002"}</definedName>
    <definedName name="__exp2_1_2" hidden="1">{"VIEW1",#N/A,FALSE,"P&amp;L Account 2001-2002";"VIEW2",#N/A,FALSE,"P&amp;L Account 2001-2002";"VIEW3",#N/A,FALSE,"P&amp;L Account 2001-2002";"VIEW4",#N/A,FALSE,"P&amp;L Account 2001-2002"}</definedName>
    <definedName name="__exp2_2" hidden="1">{"VIEW1",#N/A,FALSE,"P&amp;L Account 2001-2002";"VIEW2",#N/A,FALSE,"P&amp;L Account 2001-2002";"VIEW3",#N/A,FALSE,"P&amp;L Account 2001-2002";"VIEW4",#N/A,FALSE,"P&amp;L Account 2001-2002"}</definedName>
    <definedName name="__exp2_3" hidden="1">{"VIEW1",#N/A,FALSE,"P&amp;L Account 2001-2002";"VIEW2",#N/A,FALSE,"P&amp;L Account 2001-2002";"VIEW3",#N/A,FALSE,"P&amp;L Account 2001-2002";"VIEW4",#N/A,FALSE,"P&amp;L Account 2001-2002"}</definedName>
    <definedName name="__exp2_4" hidden="1">{"VIEW1",#N/A,FALSE,"P&amp;L Account 2001-2002";"VIEW2",#N/A,FALSE,"P&amp;L Account 2001-2002";"VIEW3",#N/A,FALSE,"P&amp;L Account 2001-2002";"VIEW4",#N/A,FALSE,"P&amp;L Account 2001-2002"}</definedName>
    <definedName name="__exp2_5" hidden="1">{"VIEW1",#N/A,FALSE,"P&amp;L Account 2001-2002";"VIEW2",#N/A,FALSE,"P&amp;L Account 2001-2002";"VIEW3",#N/A,FALSE,"P&amp;L Account 2001-2002";"VIEW4",#N/A,FALSE,"P&amp;L Account 2001-2002"}</definedName>
    <definedName name="__FSE8" localSheetId="2" hidden="1">{"VIEW1",#N/A,FALSE,"P&amp;L Account 2001-2002";"VIEW2",#N/A,FALSE,"P&amp;L Account 2001-2002";"VIEW3",#N/A,FALSE,"P&amp;L Account 2001-2002";"VIEW4",#N/A,FALSE,"P&amp;L Account 2001-2002"}</definedName>
    <definedName name="__FSE8" localSheetId="10" hidden="1">{"VIEW1",#N/A,FALSE,"P&amp;L Account 2001-2002";"VIEW2",#N/A,FALSE,"P&amp;L Account 2001-2002";"VIEW3",#N/A,FALSE,"P&amp;L Account 2001-2002";"VIEW4",#N/A,FALSE,"P&amp;L Account 2001-2002"}</definedName>
    <definedName name="__FSE8" localSheetId="9" hidden="1">{"VIEW1",#N/A,FALSE,"P&amp;L Account 2001-2002";"VIEW2",#N/A,FALSE,"P&amp;L Account 2001-2002";"VIEW3",#N/A,FALSE,"P&amp;L Account 2001-2002";"VIEW4",#N/A,FALSE,"P&amp;L Account 2001-2002"}</definedName>
    <definedName name="__FSE8" localSheetId="8" hidden="1">{"VIEW1",#N/A,FALSE,"P&amp;L Account 2001-2002";"VIEW2",#N/A,FALSE,"P&amp;L Account 2001-2002";"VIEW3",#N/A,FALSE,"P&amp;L Account 2001-2002";"VIEW4",#N/A,FALSE,"P&amp;L Account 2001-2002"}</definedName>
    <definedName name="__FSE8" hidden="1">{"VIEW1",#N/A,FALSE,"P&amp;L Account 2001-2002";"VIEW2",#N/A,FALSE,"P&amp;L Account 2001-2002";"VIEW3",#N/A,FALSE,"P&amp;L Account 2001-2002";"VIEW4",#N/A,FALSE,"P&amp;L Account 2001-2002"}</definedName>
    <definedName name="__FSE8_1" localSheetId="10" hidden="1">{"VIEW1",#N/A,FALSE,"P&amp;L Account 2001-2002";"VIEW2",#N/A,FALSE,"P&amp;L Account 2001-2002";"VIEW3",#N/A,FALSE,"P&amp;L Account 2001-2002";"VIEW4",#N/A,FALSE,"P&amp;L Account 2001-2002"}</definedName>
    <definedName name="__FSE8_1" localSheetId="9" hidden="1">{"VIEW1",#N/A,FALSE,"P&amp;L Account 2001-2002";"VIEW2",#N/A,FALSE,"P&amp;L Account 2001-2002";"VIEW3",#N/A,FALSE,"P&amp;L Account 2001-2002";"VIEW4",#N/A,FALSE,"P&amp;L Account 2001-2002"}</definedName>
    <definedName name="__FSE8_1" hidden="1">{"VIEW1",#N/A,FALSE,"P&amp;L Account 2001-2002";"VIEW2",#N/A,FALSE,"P&amp;L Account 2001-2002";"VIEW3",#N/A,FALSE,"P&amp;L Account 2001-2002";"VIEW4",#N/A,FALSE,"P&amp;L Account 2001-2002"}</definedName>
    <definedName name="__FSE8_1_1" hidden="1">{"VIEW1",#N/A,FALSE,"P&amp;L Account 2001-2002";"VIEW2",#N/A,FALSE,"P&amp;L Account 2001-2002";"VIEW3",#N/A,FALSE,"P&amp;L Account 2001-2002";"VIEW4",#N/A,FALSE,"P&amp;L Account 2001-2002"}</definedName>
    <definedName name="__FSE8_1_2" hidden="1">{"VIEW1",#N/A,FALSE,"P&amp;L Account 2001-2002";"VIEW2",#N/A,FALSE,"P&amp;L Account 2001-2002";"VIEW3",#N/A,FALSE,"P&amp;L Account 2001-2002";"VIEW4",#N/A,FALSE,"P&amp;L Account 2001-2002"}</definedName>
    <definedName name="__FSE8_2" hidden="1">{"VIEW1",#N/A,FALSE,"P&amp;L Account 2001-2002";"VIEW2",#N/A,FALSE,"P&amp;L Account 2001-2002";"VIEW3",#N/A,FALSE,"P&amp;L Account 2001-2002";"VIEW4",#N/A,FALSE,"P&amp;L Account 2001-2002"}</definedName>
    <definedName name="__FSE8_3" hidden="1">{"VIEW1",#N/A,FALSE,"P&amp;L Account 2001-2002";"VIEW2",#N/A,FALSE,"P&amp;L Account 2001-2002";"VIEW3",#N/A,FALSE,"P&amp;L Account 2001-2002";"VIEW4",#N/A,FALSE,"P&amp;L Account 2001-2002"}</definedName>
    <definedName name="__FSE8_4" hidden="1">{"VIEW1",#N/A,FALSE,"P&amp;L Account 2001-2002";"VIEW2",#N/A,FALSE,"P&amp;L Account 2001-2002";"VIEW3",#N/A,FALSE,"P&amp;L Account 2001-2002";"VIEW4",#N/A,FALSE,"P&amp;L Account 2001-2002"}</definedName>
    <definedName name="__FSE8_5" hidden="1">{"VIEW1",#N/A,FALSE,"P&amp;L Account 2001-2002";"VIEW2",#N/A,FALSE,"P&amp;L Account 2001-2002";"VIEW3",#N/A,FALSE,"P&amp;L Account 2001-2002";"VIEW4",#N/A,FALSE,"P&amp;L Account 2001-2002"}</definedName>
    <definedName name="__key2" localSheetId="2" hidden="1">#REF!</definedName>
    <definedName name="__key2" localSheetId="10" hidden="1">#REF!</definedName>
    <definedName name="__key2" localSheetId="9" hidden="1">#REF!</definedName>
    <definedName name="__key2" localSheetId="5" hidden="1">#REF!</definedName>
    <definedName name="__key2" hidden="1">#REF!</definedName>
    <definedName name="__NEW1" localSheetId="2" hidden="1">{"VIEW1",#N/A,FALSE,"P&amp;L Account 2001-2002";"VIEW2",#N/A,FALSE,"P&amp;L Account 2001-2002";"VIEW3",#N/A,FALSE,"P&amp;L Account 2001-2002";"VIEW4",#N/A,FALSE,"P&amp;L Account 2001-2002"}</definedName>
    <definedName name="__NEW1" localSheetId="10" hidden="1">{"VIEW1",#N/A,FALSE,"P&amp;L Account 2001-2002";"VIEW2",#N/A,FALSE,"P&amp;L Account 2001-2002";"VIEW3",#N/A,FALSE,"P&amp;L Account 2001-2002";"VIEW4",#N/A,FALSE,"P&amp;L Account 2001-2002"}</definedName>
    <definedName name="__NEW1" localSheetId="9" hidden="1">{"VIEW1",#N/A,FALSE,"P&amp;L Account 2001-2002";"VIEW2",#N/A,FALSE,"P&amp;L Account 2001-2002";"VIEW3",#N/A,FALSE,"P&amp;L Account 2001-2002";"VIEW4",#N/A,FALSE,"P&amp;L Account 2001-2002"}</definedName>
    <definedName name="__NEW1" localSheetId="8" hidden="1">{"VIEW1",#N/A,FALSE,"P&amp;L Account 2001-2002";"VIEW2",#N/A,FALSE,"P&amp;L Account 2001-2002";"VIEW3",#N/A,FALSE,"P&amp;L Account 2001-2002";"VIEW4",#N/A,FALSE,"P&amp;L Account 2001-2002"}</definedName>
    <definedName name="__NEW1" hidden="1">{"VIEW1",#N/A,FALSE,"P&amp;L Account 2001-2002";"VIEW2",#N/A,FALSE,"P&amp;L Account 2001-2002";"VIEW3",#N/A,FALSE,"P&amp;L Account 2001-2002";"VIEW4",#N/A,FALSE,"P&amp;L Account 2001-2002"}</definedName>
    <definedName name="__NEW1_1" localSheetId="10" hidden="1">{"VIEW1",#N/A,FALSE,"P&amp;L Account 2001-2002";"VIEW2",#N/A,FALSE,"P&amp;L Account 2001-2002";"VIEW3",#N/A,FALSE,"P&amp;L Account 2001-2002";"VIEW4",#N/A,FALSE,"P&amp;L Account 2001-2002"}</definedName>
    <definedName name="__NEW1_1" localSheetId="9" hidden="1">{"VIEW1",#N/A,FALSE,"P&amp;L Account 2001-2002";"VIEW2",#N/A,FALSE,"P&amp;L Account 2001-2002";"VIEW3",#N/A,FALSE,"P&amp;L Account 2001-2002";"VIEW4",#N/A,FALSE,"P&amp;L Account 2001-2002"}</definedName>
    <definedName name="__NEW1_1" hidden="1">{"VIEW1",#N/A,FALSE,"P&amp;L Account 2001-2002";"VIEW2",#N/A,FALSE,"P&amp;L Account 2001-2002";"VIEW3",#N/A,FALSE,"P&amp;L Account 2001-2002";"VIEW4",#N/A,FALSE,"P&amp;L Account 2001-2002"}</definedName>
    <definedName name="__NEW1_1_1" hidden="1">{"VIEW1",#N/A,FALSE,"P&amp;L Account 2001-2002";"VIEW2",#N/A,FALSE,"P&amp;L Account 2001-2002";"VIEW3",#N/A,FALSE,"P&amp;L Account 2001-2002";"VIEW4",#N/A,FALSE,"P&amp;L Account 2001-2002"}</definedName>
    <definedName name="__NEW1_1_2" hidden="1">{"VIEW1",#N/A,FALSE,"P&amp;L Account 2001-2002";"VIEW2",#N/A,FALSE,"P&amp;L Account 2001-2002";"VIEW3",#N/A,FALSE,"P&amp;L Account 2001-2002";"VIEW4",#N/A,FALSE,"P&amp;L Account 2001-2002"}</definedName>
    <definedName name="__NEW1_2" hidden="1">{"VIEW1",#N/A,FALSE,"P&amp;L Account 2001-2002";"VIEW2",#N/A,FALSE,"P&amp;L Account 2001-2002";"VIEW3",#N/A,FALSE,"P&amp;L Account 2001-2002";"VIEW4",#N/A,FALSE,"P&amp;L Account 2001-2002"}</definedName>
    <definedName name="__NEW1_3" hidden="1">{"VIEW1",#N/A,FALSE,"P&amp;L Account 2001-2002";"VIEW2",#N/A,FALSE,"P&amp;L Account 2001-2002";"VIEW3",#N/A,FALSE,"P&amp;L Account 2001-2002";"VIEW4",#N/A,FALSE,"P&amp;L Account 2001-2002"}</definedName>
    <definedName name="__NEW1_4" hidden="1">{"VIEW1",#N/A,FALSE,"P&amp;L Account 2001-2002";"VIEW2",#N/A,FALSE,"P&amp;L Account 2001-2002";"VIEW3",#N/A,FALSE,"P&amp;L Account 2001-2002";"VIEW4",#N/A,FALSE,"P&amp;L Account 2001-2002"}</definedName>
    <definedName name="__NEW1_5" hidden="1">{"VIEW1",#N/A,FALSE,"P&amp;L Account 2001-2002";"VIEW2",#N/A,FALSE,"P&amp;L Account 2001-2002";"VIEW3",#N/A,FALSE,"P&amp;L Account 2001-2002";"VIEW4",#N/A,FALSE,"P&amp;L Account 2001-2002"}</definedName>
    <definedName name="__NEW2" localSheetId="2" hidden="1">{"VIEW1",#N/A,FALSE,"P&amp;L Account 2001-2002";"VIEW2",#N/A,FALSE,"P&amp;L Account 2001-2002";"VIEW3",#N/A,FALSE,"P&amp;L Account 2001-2002";"VIEW4",#N/A,FALSE,"P&amp;L Account 2001-2002"}</definedName>
    <definedName name="__NEW2" localSheetId="10" hidden="1">{"VIEW1",#N/A,FALSE,"P&amp;L Account 2001-2002";"VIEW2",#N/A,FALSE,"P&amp;L Account 2001-2002";"VIEW3",#N/A,FALSE,"P&amp;L Account 2001-2002";"VIEW4",#N/A,FALSE,"P&amp;L Account 2001-2002"}</definedName>
    <definedName name="__NEW2" localSheetId="9" hidden="1">{"VIEW1",#N/A,FALSE,"P&amp;L Account 2001-2002";"VIEW2",#N/A,FALSE,"P&amp;L Account 2001-2002";"VIEW3",#N/A,FALSE,"P&amp;L Account 2001-2002";"VIEW4",#N/A,FALSE,"P&amp;L Account 2001-2002"}</definedName>
    <definedName name="__NEW2" localSheetId="8" hidden="1">{"VIEW1",#N/A,FALSE,"P&amp;L Account 2001-2002";"VIEW2",#N/A,FALSE,"P&amp;L Account 2001-2002";"VIEW3",#N/A,FALSE,"P&amp;L Account 2001-2002";"VIEW4",#N/A,FALSE,"P&amp;L Account 2001-2002"}</definedName>
    <definedName name="__NEW2" hidden="1">{"VIEW1",#N/A,FALSE,"P&amp;L Account 2001-2002";"VIEW2",#N/A,FALSE,"P&amp;L Account 2001-2002";"VIEW3",#N/A,FALSE,"P&amp;L Account 2001-2002";"VIEW4",#N/A,FALSE,"P&amp;L Account 2001-2002"}</definedName>
    <definedName name="__NEW2_1" localSheetId="10" hidden="1">{"VIEW1",#N/A,FALSE,"P&amp;L Account 2001-2002";"VIEW2",#N/A,FALSE,"P&amp;L Account 2001-2002";"VIEW3",#N/A,FALSE,"P&amp;L Account 2001-2002";"VIEW4",#N/A,FALSE,"P&amp;L Account 2001-2002"}</definedName>
    <definedName name="__NEW2_1" localSheetId="9" hidden="1">{"VIEW1",#N/A,FALSE,"P&amp;L Account 2001-2002";"VIEW2",#N/A,FALSE,"P&amp;L Account 2001-2002";"VIEW3",#N/A,FALSE,"P&amp;L Account 2001-2002";"VIEW4",#N/A,FALSE,"P&amp;L Account 2001-2002"}</definedName>
    <definedName name="__NEW2_1" hidden="1">{"VIEW1",#N/A,FALSE,"P&amp;L Account 2001-2002";"VIEW2",#N/A,FALSE,"P&amp;L Account 2001-2002";"VIEW3",#N/A,FALSE,"P&amp;L Account 2001-2002";"VIEW4",#N/A,FALSE,"P&amp;L Account 2001-2002"}</definedName>
    <definedName name="__NEW2_1_1" hidden="1">{"VIEW1",#N/A,FALSE,"P&amp;L Account 2001-2002";"VIEW2",#N/A,FALSE,"P&amp;L Account 2001-2002";"VIEW3",#N/A,FALSE,"P&amp;L Account 2001-2002";"VIEW4",#N/A,FALSE,"P&amp;L Account 2001-2002"}</definedName>
    <definedName name="__NEW2_1_2" hidden="1">{"VIEW1",#N/A,FALSE,"P&amp;L Account 2001-2002";"VIEW2",#N/A,FALSE,"P&amp;L Account 2001-2002";"VIEW3",#N/A,FALSE,"P&amp;L Account 2001-2002";"VIEW4",#N/A,FALSE,"P&amp;L Account 2001-2002"}</definedName>
    <definedName name="__NEW2_2" hidden="1">{"VIEW1",#N/A,FALSE,"P&amp;L Account 2001-2002";"VIEW2",#N/A,FALSE,"P&amp;L Account 2001-2002";"VIEW3",#N/A,FALSE,"P&amp;L Account 2001-2002";"VIEW4",#N/A,FALSE,"P&amp;L Account 2001-2002"}</definedName>
    <definedName name="__NEW2_3" hidden="1">{"VIEW1",#N/A,FALSE,"P&amp;L Account 2001-2002";"VIEW2",#N/A,FALSE,"P&amp;L Account 2001-2002";"VIEW3",#N/A,FALSE,"P&amp;L Account 2001-2002";"VIEW4",#N/A,FALSE,"P&amp;L Account 2001-2002"}</definedName>
    <definedName name="__NEW2_4" hidden="1">{"VIEW1",#N/A,FALSE,"P&amp;L Account 2001-2002";"VIEW2",#N/A,FALSE,"P&amp;L Account 2001-2002";"VIEW3",#N/A,FALSE,"P&amp;L Account 2001-2002";"VIEW4",#N/A,FALSE,"P&amp;L Account 2001-2002"}</definedName>
    <definedName name="__NEW2_5" hidden="1">{"VIEW1",#N/A,FALSE,"P&amp;L Account 2001-2002";"VIEW2",#N/A,FALSE,"P&amp;L Account 2001-2002";"VIEW3",#N/A,FALSE,"P&amp;L Account 2001-2002";"VIEW4",#N/A,FALSE,"P&amp;L Account 2001-2002"}</definedName>
    <definedName name="__s3" localSheetId="2" hidden="1">{"VIEW1",#N/A,FALSE,"P&amp;L Account 2001-2002";"VIEW2",#N/A,FALSE,"P&amp;L Account 2001-2002";"VIEW3",#N/A,FALSE,"P&amp;L Account 2001-2002";"VIEW4",#N/A,FALSE,"P&amp;L Account 2001-2002"}</definedName>
    <definedName name="__s3" localSheetId="10" hidden="1">{"VIEW1",#N/A,FALSE,"P&amp;L Account 2001-2002";"VIEW2",#N/A,FALSE,"P&amp;L Account 2001-2002";"VIEW3",#N/A,FALSE,"P&amp;L Account 2001-2002";"VIEW4",#N/A,FALSE,"P&amp;L Account 2001-2002"}</definedName>
    <definedName name="__s3" localSheetId="9" hidden="1">{"VIEW1",#N/A,FALSE,"P&amp;L Account 2001-2002";"VIEW2",#N/A,FALSE,"P&amp;L Account 2001-2002";"VIEW3",#N/A,FALSE,"P&amp;L Account 2001-2002";"VIEW4",#N/A,FALSE,"P&amp;L Account 2001-2002"}</definedName>
    <definedName name="__s3" localSheetId="8" hidden="1">{"VIEW1",#N/A,FALSE,"P&amp;L Account 2001-2002";"VIEW2",#N/A,FALSE,"P&amp;L Account 2001-2002";"VIEW3",#N/A,FALSE,"P&amp;L Account 2001-2002";"VIEW4",#N/A,FALSE,"P&amp;L Account 2001-2002"}</definedName>
    <definedName name="__s3" hidden="1">{"VIEW1",#N/A,FALSE,"P&amp;L Account 2001-2002";"VIEW2",#N/A,FALSE,"P&amp;L Account 2001-2002";"VIEW3",#N/A,FALSE,"P&amp;L Account 2001-2002";"VIEW4",#N/A,FALSE,"P&amp;L Account 2001-2002"}</definedName>
    <definedName name="__s3_1" localSheetId="10" hidden="1">{"VIEW1",#N/A,FALSE,"P&amp;L Account 2001-2002";"VIEW2",#N/A,FALSE,"P&amp;L Account 2001-2002";"VIEW3",#N/A,FALSE,"P&amp;L Account 2001-2002";"VIEW4",#N/A,FALSE,"P&amp;L Account 2001-2002"}</definedName>
    <definedName name="__s3_1" localSheetId="9" hidden="1">{"VIEW1",#N/A,FALSE,"P&amp;L Account 2001-2002";"VIEW2",#N/A,FALSE,"P&amp;L Account 2001-2002";"VIEW3",#N/A,FALSE,"P&amp;L Account 2001-2002";"VIEW4",#N/A,FALSE,"P&amp;L Account 2001-2002"}</definedName>
    <definedName name="__s3_1" hidden="1">{"VIEW1",#N/A,FALSE,"P&amp;L Account 2001-2002";"VIEW2",#N/A,FALSE,"P&amp;L Account 2001-2002";"VIEW3",#N/A,FALSE,"P&amp;L Account 2001-2002";"VIEW4",#N/A,FALSE,"P&amp;L Account 2001-2002"}</definedName>
    <definedName name="__s3_1_1" hidden="1">{"VIEW1",#N/A,FALSE,"P&amp;L Account 2001-2002";"VIEW2",#N/A,FALSE,"P&amp;L Account 2001-2002";"VIEW3",#N/A,FALSE,"P&amp;L Account 2001-2002";"VIEW4",#N/A,FALSE,"P&amp;L Account 2001-2002"}</definedName>
    <definedName name="__s3_1_2" hidden="1">{"VIEW1",#N/A,FALSE,"P&amp;L Account 2001-2002";"VIEW2",#N/A,FALSE,"P&amp;L Account 2001-2002";"VIEW3",#N/A,FALSE,"P&amp;L Account 2001-2002";"VIEW4",#N/A,FALSE,"P&amp;L Account 2001-2002"}</definedName>
    <definedName name="__s3_2" hidden="1">{"VIEW1",#N/A,FALSE,"P&amp;L Account 2001-2002";"VIEW2",#N/A,FALSE,"P&amp;L Account 2001-2002";"VIEW3",#N/A,FALSE,"P&amp;L Account 2001-2002";"VIEW4",#N/A,FALSE,"P&amp;L Account 2001-2002"}</definedName>
    <definedName name="__s3_3" hidden="1">{"VIEW1",#N/A,FALSE,"P&amp;L Account 2001-2002";"VIEW2",#N/A,FALSE,"P&amp;L Account 2001-2002";"VIEW3",#N/A,FALSE,"P&amp;L Account 2001-2002";"VIEW4",#N/A,FALSE,"P&amp;L Account 2001-2002"}</definedName>
    <definedName name="__s3_4" hidden="1">{"VIEW1",#N/A,FALSE,"P&amp;L Account 2001-2002";"VIEW2",#N/A,FALSE,"P&amp;L Account 2001-2002";"VIEW3",#N/A,FALSE,"P&amp;L Account 2001-2002";"VIEW4",#N/A,FALSE,"P&amp;L Account 2001-2002"}</definedName>
    <definedName name="__s3_5" hidden="1">{"VIEW1",#N/A,FALSE,"P&amp;L Account 2001-2002";"VIEW2",#N/A,FALSE,"P&amp;L Account 2001-2002";"VIEW3",#N/A,FALSE,"P&amp;L Account 2001-2002";"VIEW4",#N/A,FALSE,"P&amp;L Account 2001-2002"}</definedName>
    <definedName name="__S5" localSheetId="2" hidden="1">{"VIEW1",#N/A,FALSE,"P&amp;L Account 2001-2002";"VIEW2",#N/A,FALSE,"P&amp;L Account 2001-2002";"VIEW3",#N/A,FALSE,"P&amp;L Account 2001-2002";"VIEW4",#N/A,FALSE,"P&amp;L Account 2001-2002"}</definedName>
    <definedName name="__S5" localSheetId="10" hidden="1">{"VIEW1",#N/A,FALSE,"P&amp;L Account 2001-2002";"VIEW2",#N/A,FALSE,"P&amp;L Account 2001-2002";"VIEW3",#N/A,FALSE,"P&amp;L Account 2001-2002";"VIEW4",#N/A,FALSE,"P&amp;L Account 2001-2002"}</definedName>
    <definedName name="__S5" localSheetId="9" hidden="1">{"VIEW1",#N/A,FALSE,"P&amp;L Account 2001-2002";"VIEW2",#N/A,FALSE,"P&amp;L Account 2001-2002";"VIEW3",#N/A,FALSE,"P&amp;L Account 2001-2002";"VIEW4",#N/A,FALSE,"P&amp;L Account 2001-2002"}</definedName>
    <definedName name="__S5" localSheetId="8" hidden="1">{"VIEW1",#N/A,FALSE,"P&amp;L Account 2001-2002";"VIEW2",#N/A,FALSE,"P&amp;L Account 2001-2002";"VIEW3",#N/A,FALSE,"P&amp;L Account 2001-2002";"VIEW4",#N/A,FALSE,"P&amp;L Account 2001-2002"}</definedName>
    <definedName name="__S5" hidden="1">{"VIEW1",#N/A,FALSE,"P&amp;L Account 2001-2002";"VIEW2",#N/A,FALSE,"P&amp;L Account 2001-2002";"VIEW3",#N/A,FALSE,"P&amp;L Account 2001-2002";"VIEW4",#N/A,FALSE,"P&amp;L Account 2001-2002"}</definedName>
    <definedName name="__S5_1" localSheetId="10" hidden="1">{"VIEW1",#N/A,FALSE,"P&amp;L Account 2001-2002";"VIEW2",#N/A,FALSE,"P&amp;L Account 2001-2002";"VIEW3",#N/A,FALSE,"P&amp;L Account 2001-2002";"VIEW4",#N/A,FALSE,"P&amp;L Account 2001-2002"}</definedName>
    <definedName name="__S5_1" localSheetId="9" hidden="1">{"VIEW1",#N/A,FALSE,"P&amp;L Account 2001-2002";"VIEW2",#N/A,FALSE,"P&amp;L Account 2001-2002";"VIEW3",#N/A,FALSE,"P&amp;L Account 2001-2002";"VIEW4",#N/A,FALSE,"P&amp;L Account 2001-2002"}</definedName>
    <definedName name="__S5_1" hidden="1">{"VIEW1",#N/A,FALSE,"P&amp;L Account 2001-2002";"VIEW2",#N/A,FALSE,"P&amp;L Account 2001-2002";"VIEW3",#N/A,FALSE,"P&amp;L Account 2001-2002";"VIEW4",#N/A,FALSE,"P&amp;L Account 2001-2002"}</definedName>
    <definedName name="__S5_1_1" hidden="1">{"VIEW1",#N/A,FALSE,"P&amp;L Account 2001-2002";"VIEW2",#N/A,FALSE,"P&amp;L Account 2001-2002";"VIEW3",#N/A,FALSE,"P&amp;L Account 2001-2002";"VIEW4",#N/A,FALSE,"P&amp;L Account 2001-2002"}</definedName>
    <definedName name="__S5_1_2" hidden="1">{"VIEW1",#N/A,FALSE,"P&amp;L Account 2001-2002";"VIEW2",#N/A,FALSE,"P&amp;L Account 2001-2002";"VIEW3",#N/A,FALSE,"P&amp;L Account 2001-2002";"VIEW4",#N/A,FALSE,"P&amp;L Account 2001-2002"}</definedName>
    <definedName name="__S5_2" hidden="1">{"VIEW1",#N/A,FALSE,"P&amp;L Account 2001-2002";"VIEW2",#N/A,FALSE,"P&amp;L Account 2001-2002";"VIEW3",#N/A,FALSE,"P&amp;L Account 2001-2002";"VIEW4",#N/A,FALSE,"P&amp;L Account 2001-2002"}</definedName>
    <definedName name="__S5_3" hidden="1">{"VIEW1",#N/A,FALSE,"P&amp;L Account 2001-2002";"VIEW2",#N/A,FALSE,"P&amp;L Account 2001-2002";"VIEW3",#N/A,FALSE,"P&amp;L Account 2001-2002";"VIEW4",#N/A,FALSE,"P&amp;L Account 2001-2002"}</definedName>
    <definedName name="__S5_4" hidden="1">{"VIEW1",#N/A,FALSE,"P&amp;L Account 2001-2002";"VIEW2",#N/A,FALSE,"P&amp;L Account 2001-2002";"VIEW3",#N/A,FALSE,"P&amp;L Account 2001-2002";"VIEW4",#N/A,FALSE,"P&amp;L Account 2001-2002"}</definedName>
    <definedName name="__S5_5" hidden="1">{"VIEW1",#N/A,FALSE,"P&amp;L Account 2001-2002";"VIEW2",#N/A,FALSE,"P&amp;L Account 2001-2002";"VIEW3",#N/A,FALSE,"P&amp;L Account 2001-2002";"VIEW4",#N/A,FALSE,"P&amp;L Account 2001-2002"}</definedName>
    <definedName name="__vid5" localSheetId="2" hidden="1">{"VIEW1",#N/A,FALSE,"P&amp;L Account 2001-2002";"VIEW2",#N/A,FALSE,"P&amp;L Account 2001-2002";"VIEW3",#N/A,FALSE,"P&amp;L Account 2001-2002";"VIEW4",#N/A,FALSE,"P&amp;L Account 2001-2002"}</definedName>
    <definedName name="__vid5" localSheetId="10" hidden="1">{"VIEW1",#N/A,FALSE,"P&amp;L Account 2001-2002";"VIEW2",#N/A,FALSE,"P&amp;L Account 2001-2002";"VIEW3",#N/A,FALSE,"P&amp;L Account 2001-2002";"VIEW4",#N/A,FALSE,"P&amp;L Account 2001-2002"}</definedName>
    <definedName name="__vid5" localSheetId="9" hidden="1">{"VIEW1",#N/A,FALSE,"P&amp;L Account 2001-2002";"VIEW2",#N/A,FALSE,"P&amp;L Account 2001-2002";"VIEW3",#N/A,FALSE,"P&amp;L Account 2001-2002";"VIEW4",#N/A,FALSE,"P&amp;L Account 2001-2002"}</definedName>
    <definedName name="__vid5" localSheetId="8" hidden="1">{"VIEW1",#N/A,FALSE,"P&amp;L Account 2001-2002";"VIEW2",#N/A,FALSE,"P&amp;L Account 2001-2002";"VIEW3",#N/A,FALSE,"P&amp;L Account 2001-2002";"VIEW4",#N/A,FALSE,"P&amp;L Account 2001-2002"}</definedName>
    <definedName name="__vid5" hidden="1">{"VIEW1",#N/A,FALSE,"P&amp;L Account 2001-2002";"VIEW2",#N/A,FALSE,"P&amp;L Account 2001-2002";"VIEW3",#N/A,FALSE,"P&amp;L Account 2001-2002";"VIEW4",#N/A,FALSE,"P&amp;L Account 2001-2002"}</definedName>
    <definedName name="__vid5_1" localSheetId="10" hidden="1">{"VIEW1",#N/A,FALSE,"P&amp;L Account 2001-2002";"VIEW2",#N/A,FALSE,"P&amp;L Account 2001-2002";"VIEW3",#N/A,FALSE,"P&amp;L Account 2001-2002";"VIEW4",#N/A,FALSE,"P&amp;L Account 2001-2002"}</definedName>
    <definedName name="__vid5_1" localSheetId="9" hidden="1">{"VIEW1",#N/A,FALSE,"P&amp;L Account 2001-2002";"VIEW2",#N/A,FALSE,"P&amp;L Account 2001-2002";"VIEW3",#N/A,FALSE,"P&amp;L Account 2001-2002";"VIEW4",#N/A,FALSE,"P&amp;L Account 2001-2002"}</definedName>
    <definedName name="__vid5_1" hidden="1">{"VIEW1",#N/A,FALSE,"P&amp;L Account 2001-2002";"VIEW2",#N/A,FALSE,"P&amp;L Account 2001-2002";"VIEW3",#N/A,FALSE,"P&amp;L Account 2001-2002";"VIEW4",#N/A,FALSE,"P&amp;L Account 2001-2002"}</definedName>
    <definedName name="__vid5_1_1" hidden="1">{"VIEW1",#N/A,FALSE,"P&amp;L Account 2001-2002";"VIEW2",#N/A,FALSE,"P&amp;L Account 2001-2002";"VIEW3",#N/A,FALSE,"P&amp;L Account 2001-2002";"VIEW4",#N/A,FALSE,"P&amp;L Account 2001-2002"}</definedName>
    <definedName name="__vid5_1_2" hidden="1">{"VIEW1",#N/A,FALSE,"P&amp;L Account 2001-2002";"VIEW2",#N/A,FALSE,"P&amp;L Account 2001-2002";"VIEW3",#N/A,FALSE,"P&amp;L Account 2001-2002";"VIEW4",#N/A,FALSE,"P&amp;L Account 2001-2002"}</definedName>
    <definedName name="__vid5_2" hidden="1">{"VIEW1",#N/A,FALSE,"P&amp;L Account 2001-2002";"VIEW2",#N/A,FALSE,"P&amp;L Account 2001-2002";"VIEW3",#N/A,FALSE,"P&amp;L Account 2001-2002";"VIEW4",#N/A,FALSE,"P&amp;L Account 2001-2002"}</definedName>
    <definedName name="__vid5_3" hidden="1">{"VIEW1",#N/A,FALSE,"P&amp;L Account 2001-2002";"VIEW2",#N/A,FALSE,"P&amp;L Account 2001-2002";"VIEW3",#N/A,FALSE,"P&amp;L Account 2001-2002";"VIEW4",#N/A,FALSE,"P&amp;L Account 2001-2002"}</definedName>
    <definedName name="__vid5_4" hidden="1">{"VIEW1",#N/A,FALSE,"P&amp;L Account 2001-2002";"VIEW2",#N/A,FALSE,"P&amp;L Account 2001-2002";"VIEW3",#N/A,FALSE,"P&amp;L Account 2001-2002";"VIEW4",#N/A,FALSE,"P&amp;L Account 2001-2002"}</definedName>
    <definedName name="__vid5_5" hidden="1">{"VIEW1",#N/A,FALSE,"P&amp;L Account 2001-2002";"VIEW2",#N/A,FALSE,"P&amp;L Account 2001-2002";"VIEW3",#N/A,FALSE,"P&amp;L Account 2001-2002";"VIEW4",#N/A,FALSE,"P&amp;L Account 2001-2002"}</definedName>
    <definedName name="__vid6" localSheetId="2" hidden="1">{"VIEW1",#N/A,FALSE,"P&amp;L Account 2001-2002";"VIEW2",#N/A,FALSE,"P&amp;L Account 2001-2002";"VIEW3",#N/A,FALSE,"P&amp;L Account 2001-2002";"VIEW4",#N/A,FALSE,"P&amp;L Account 2001-2002"}</definedName>
    <definedName name="__vid6" localSheetId="10" hidden="1">{"VIEW1",#N/A,FALSE,"P&amp;L Account 2001-2002";"VIEW2",#N/A,FALSE,"P&amp;L Account 2001-2002";"VIEW3",#N/A,FALSE,"P&amp;L Account 2001-2002";"VIEW4",#N/A,FALSE,"P&amp;L Account 2001-2002"}</definedName>
    <definedName name="__vid6" localSheetId="9" hidden="1">{"VIEW1",#N/A,FALSE,"P&amp;L Account 2001-2002";"VIEW2",#N/A,FALSE,"P&amp;L Account 2001-2002";"VIEW3",#N/A,FALSE,"P&amp;L Account 2001-2002";"VIEW4",#N/A,FALSE,"P&amp;L Account 2001-2002"}</definedName>
    <definedName name="__vid6" localSheetId="8" hidden="1">{"VIEW1",#N/A,FALSE,"P&amp;L Account 2001-2002";"VIEW2",#N/A,FALSE,"P&amp;L Account 2001-2002";"VIEW3",#N/A,FALSE,"P&amp;L Account 2001-2002";"VIEW4",#N/A,FALSE,"P&amp;L Account 2001-2002"}</definedName>
    <definedName name="__vid6" hidden="1">{"VIEW1",#N/A,FALSE,"P&amp;L Account 2001-2002";"VIEW2",#N/A,FALSE,"P&amp;L Account 2001-2002";"VIEW3",#N/A,FALSE,"P&amp;L Account 2001-2002";"VIEW4",#N/A,FALSE,"P&amp;L Account 2001-2002"}</definedName>
    <definedName name="__vid6_1" localSheetId="10" hidden="1">{"VIEW1",#N/A,FALSE,"P&amp;L Account 2001-2002";"VIEW2",#N/A,FALSE,"P&amp;L Account 2001-2002";"VIEW3",#N/A,FALSE,"P&amp;L Account 2001-2002";"VIEW4",#N/A,FALSE,"P&amp;L Account 2001-2002"}</definedName>
    <definedName name="__vid6_1" localSheetId="9" hidden="1">{"VIEW1",#N/A,FALSE,"P&amp;L Account 2001-2002";"VIEW2",#N/A,FALSE,"P&amp;L Account 2001-2002";"VIEW3",#N/A,FALSE,"P&amp;L Account 2001-2002";"VIEW4",#N/A,FALSE,"P&amp;L Account 2001-2002"}</definedName>
    <definedName name="__vid6_1" hidden="1">{"VIEW1",#N/A,FALSE,"P&amp;L Account 2001-2002";"VIEW2",#N/A,FALSE,"P&amp;L Account 2001-2002";"VIEW3",#N/A,FALSE,"P&amp;L Account 2001-2002";"VIEW4",#N/A,FALSE,"P&amp;L Account 2001-2002"}</definedName>
    <definedName name="__vid6_1_1" hidden="1">{"VIEW1",#N/A,FALSE,"P&amp;L Account 2001-2002";"VIEW2",#N/A,FALSE,"P&amp;L Account 2001-2002";"VIEW3",#N/A,FALSE,"P&amp;L Account 2001-2002";"VIEW4",#N/A,FALSE,"P&amp;L Account 2001-2002"}</definedName>
    <definedName name="__vid6_1_2" hidden="1">{"VIEW1",#N/A,FALSE,"P&amp;L Account 2001-2002";"VIEW2",#N/A,FALSE,"P&amp;L Account 2001-2002";"VIEW3",#N/A,FALSE,"P&amp;L Account 2001-2002";"VIEW4",#N/A,FALSE,"P&amp;L Account 2001-2002"}</definedName>
    <definedName name="__vid6_2" hidden="1">{"VIEW1",#N/A,FALSE,"P&amp;L Account 2001-2002";"VIEW2",#N/A,FALSE,"P&amp;L Account 2001-2002";"VIEW3",#N/A,FALSE,"P&amp;L Account 2001-2002";"VIEW4",#N/A,FALSE,"P&amp;L Account 2001-2002"}</definedName>
    <definedName name="__vid6_3" hidden="1">{"VIEW1",#N/A,FALSE,"P&amp;L Account 2001-2002";"VIEW2",#N/A,FALSE,"P&amp;L Account 2001-2002";"VIEW3",#N/A,FALSE,"P&amp;L Account 2001-2002";"VIEW4",#N/A,FALSE,"P&amp;L Account 2001-2002"}</definedName>
    <definedName name="__vid6_4" hidden="1">{"VIEW1",#N/A,FALSE,"P&amp;L Account 2001-2002";"VIEW2",#N/A,FALSE,"P&amp;L Account 2001-2002";"VIEW3",#N/A,FALSE,"P&amp;L Account 2001-2002";"VIEW4",#N/A,FALSE,"P&amp;L Account 2001-2002"}</definedName>
    <definedName name="__vid6_5" hidden="1">{"VIEW1",#N/A,FALSE,"P&amp;L Account 2001-2002";"VIEW2",#N/A,FALSE,"P&amp;L Account 2001-2002";"VIEW3",#N/A,FALSE,"P&amp;L Account 2001-2002";"VIEW4",#N/A,FALSE,"P&amp;L Account 2001-2002"}</definedName>
    <definedName name="__VID7" localSheetId="2" hidden="1">{"VIEW1",#N/A,FALSE,"P&amp;L Account 2001-2002";"VIEW2",#N/A,FALSE,"P&amp;L Account 2001-2002";"VIEW3",#N/A,FALSE,"P&amp;L Account 2001-2002";"VIEW4",#N/A,FALSE,"P&amp;L Account 2001-2002"}</definedName>
    <definedName name="__VID7" localSheetId="10" hidden="1">{"VIEW1",#N/A,FALSE,"P&amp;L Account 2001-2002";"VIEW2",#N/A,FALSE,"P&amp;L Account 2001-2002";"VIEW3",#N/A,FALSE,"P&amp;L Account 2001-2002";"VIEW4",#N/A,FALSE,"P&amp;L Account 2001-2002"}</definedName>
    <definedName name="__VID7" localSheetId="9" hidden="1">{"VIEW1",#N/A,FALSE,"P&amp;L Account 2001-2002";"VIEW2",#N/A,FALSE,"P&amp;L Account 2001-2002";"VIEW3",#N/A,FALSE,"P&amp;L Account 2001-2002";"VIEW4",#N/A,FALSE,"P&amp;L Account 2001-2002"}</definedName>
    <definedName name="__VID7" localSheetId="8" hidden="1">{"VIEW1",#N/A,FALSE,"P&amp;L Account 2001-2002";"VIEW2",#N/A,FALSE,"P&amp;L Account 2001-2002";"VIEW3",#N/A,FALSE,"P&amp;L Account 2001-2002";"VIEW4",#N/A,FALSE,"P&amp;L Account 2001-2002"}</definedName>
    <definedName name="__VID7" hidden="1">{"VIEW1",#N/A,FALSE,"P&amp;L Account 2001-2002";"VIEW2",#N/A,FALSE,"P&amp;L Account 2001-2002";"VIEW3",#N/A,FALSE,"P&amp;L Account 2001-2002";"VIEW4",#N/A,FALSE,"P&amp;L Account 2001-2002"}</definedName>
    <definedName name="__VID7_1" localSheetId="10" hidden="1">{"VIEW1",#N/A,FALSE,"P&amp;L Account 2001-2002";"VIEW2",#N/A,FALSE,"P&amp;L Account 2001-2002";"VIEW3",#N/A,FALSE,"P&amp;L Account 2001-2002";"VIEW4",#N/A,FALSE,"P&amp;L Account 2001-2002"}</definedName>
    <definedName name="__VID7_1" localSheetId="9" hidden="1">{"VIEW1",#N/A,FALSE,"P&amp;L Account 2001-2002";"VIEW2",#N/A,FALSE,"P&amp;L Account 2001-2002";"VIEW3",#N/A,FALSE,"P&amp;L Account 2001-2002";"VIEW4",#N/A,FALSE,"P&amp;L Account 2001-2002"}</definedName>
    <definedName name="__VID7_1" hidden="1">{"VIEW1",#N/A,FALSE,"P&amp;L Account 2001-2002";"VIEW2",#N/A,FALSE,"P&amp;L Account 2001-2002";"VIEW3",#N/A,FALSE,"P&amp;L Account 2001-2002";"VIEW4",#N/A,FALSE,"P&amp;L Account 2001-2002"}</definedName>
    <definedName name="__VID7_1_1" hidden="1">{"VIEW1",#N/A,FALSE,"P&amp;L Account 2001-2002";"VIEW2",#N/A,FALSE,"P&amp;L Account 2001-2002";"VIEW3",#N/A,FALSE,"P&amp;L Account 2001-2002";"VIEW4",#N/A,FALSE,"P&amp;L Account 2001-2002"}</definedName>
    <definedName name="__VID7_1_2" hidden="1">{"VIEW1",#N/A,FALSE,"P&amp;L Account 2001-2002";"VIEW2",#N/A,FALSE,"P&amp;L Account 2001-2002";"VIEW3",#N/A,FALSE,"P&amp;L Account 2001-2002";"VIEW4",#N/A,FALSE,"P&amp;L Account 2001-2002"}</definedName>
    <definedName name="__VID7_2" hidden="1">{"VIEW1",#N/A,FALSE,"P&amp;L Account 2001-2002";"VIEW2",#N/A,FALSE,"P&amp;L Account 2001-2002";"VIEW3",#N/A,FALSE,"P&amp;L Account 2001-2002";"VIEW4",#N/A,FALSE,"P&amp;L Account 2001-2002"}</definedName>
    <definedName name="__VID7_3" hidden="1">{"VIEW1",#N/A,FALSE,"P&amp;L Account 2001-2002";"VIEW2",#N/A,FALSE,"P&amp;L Account 2001-2002";"VIEW3",#N/A,FALSE,"P&amp;L Account 2001-2002";"VIEW4",#N/A,FALSE,"P&amp;L Account 2001-2002"}</definedName>
    <definedName name="__VID7_4" hidden="1">{"VIEW1",#N/A,FALSE,"P&amp;L Account 2001-2002";"VIEW2",#N/A,FALSE,"P&amp;L Account 2001-2002";"VIEW3",#N/A,FALSE,"P&amp;L Account 2001-2002";"VIEW4",#N/A,FALSE,"P&amp;L Account 2001-2002"}</definedName>
    <definedName name="__VID7_5" hidden="1">{"VIEW1",#N/A,FALSE,"P&amp;L Account 2001-2002";"VIEW2",#N/A,FALSE,"P&amp;L Account 2001-2002";"VIEW3",#N/A,FALSE,"P&amp;L Account 2001-2002";"VIEW4",#N/A,FALSE,"P&amp;L Account 2001-2002"}</definedName>
    <definedName name="__VIR5" localSheetId="2" hidden="1">{"VIEW1",#N/A,FALSE,"P&amp;L Account 2001-2002";"VIEW2",#N/A,FALSE,"P&amp;L Account 2001-2002";"VIEW3",#N/A,FALSE,"P&amp;L Account 2001-2002";"VIEW4",#N/A,FALSE,"P&amp;L Account 2001-2002"}</definedName>
    <definedName name="__VIR5" localSheetId="10" hidden="1">{"VIEW1",#N/A,FALSE,"P&amp;L Account 2001-2002";"VIEW2",#N/A,FALSE,"P&amp;L Account 2001-2002";"VIEW3",#N/A,FALSE,"P&amp;L Account 2001-2002";"VIEW4",#N/A,FALSE,"P&amp;L Account 2001-2002"}</definedName>
    <definedName name="__VIR5" localSheetId="9" hidden="1">{"VIEW1",#N/A,FALSE,"P&amp;L Account 2001-2002";"VIEW2",#N/A,FALSE,"P&amp;L Account 2001-2002";"VIEW3",#N/A,FALSE,"P&amp;L Account 2001-2002";"VIEW4",#N/A,FALSE,"P&amp;L Account 2001-2002"}</definedName>
    <definedName name="__VIR5" localSheetId="8" hidden="1">{"VIEW1",#N/A,FALSE,"P&amp;L Account 2001-2002";"VIEW2",#N/A,FALSE,"P&amp;L Account 2001-2002";"VIEW3",#N/A,FALSE,"P&amp;L Account 2001-2002";"VIEW4",#N/A,FALSE,"P&amp;L Account 2001-2002"}</definedName>
    <definedName name="__VIR5" hidden="1">{"VIEW1",#N/A,FALSE,"P&amp;L Account 2001-2002";"VIEW2",#N/A,FALSE,"P&amp;L Account 2001-2002";"VIEW3",#N/A,FALSE,"P&amp;L Account 2001-2002";"VIEW4",#N/A,FALSE,"P&amp;L Account 2001-2002"}</definedName>
    <definedName name="__VIR5_1" localSheetId="10" hidden="1">{"VIEW1",#N/A,FALSE,"P&amp;L Account 2001-2002";"VIEW2",#N/A,FALSE,"P&amp;L Account 2001-2002";"VIEW3",#N/A,FALSE,"P&amp;L Account 2001-2002";"VIEW4",#N/A,FALSE,"P&amp;L Account 2001-2002"}</definedName>
    <definedName name="__VIR5_1" localSheetId="9" hidden="1">{"VIEW1",#N/A,FALSE,"P&amp;L Account 2001-2002";"VIEW2",#N/A,FALSE,"P&amp;L Account 2001-2002";"VIEW3",#N/A,FALSE,"P&amp;L Account 2001-2002";"VIEW4",#N/A,FALSE,"P&amp;L Account 2001-2002"}</definedName>
    <definedName name="__VIR5_1" hidden="1">{"VIEW1",#N/A,FALSE,"P&amp;L Account 2001-2002";"VIEW2",#N/A,FALSE,"P&amp;L Account 2001-2002";"VIEW3",#N/A,FALSE,"P&amp;L Account 2001-2002";"VIEW4",#N/A,FALSE,"P&amp;L Account 2001-2002"}</definedName>
    <definedName name="__VIR5_1_1" hidden="1">{"VIEW1",#N/A,FALSE,"P&amp;L Account 2001-2002";"VIEW2",#N/A,FALSE,"P&amp;L Account 2001-2002";"VIEW3",#N/A,FALSE,"P&amp;L Account 2001-2002";"VIEW4",#N/A,FALSE,"P&amp;L Account 2001-2002"}</definedName>
    <definedName name="__VIR5_1_2" hidden="1">{"VIEW1",#N/A,FALSE,"P&amp;L Account 2001-2002";"VIEW2",#N/A,FALSE,"P&amp;L Account 2001-2002";"VIEW3",#N/A,FALSE,"P&amp;L Account 2001-2002";"VIEW4",#N/A,FALSE,"P&amp;L Account 2001-2002"}</definedName>
    <definedName name="__VIR5_2" hidden="1">{"VIEW1",#N/A,FALSE,"P&amp;L Account 2001-2002";"VIEW2",#N/A,FALSE,"P&amp;L Account 2001-2002";"VIEW3",#N/A,FALSE,"P&amp;L Account 2001-2002";"VIEW4",#N/A,FALSE,"P&amp;L Account 2001-2002"}</definedName>
    <definedName name="__VIR5_3" hidden="1">{"VIEW1",#N/A,FALSE,"P&amp;L Account 2001-2002";"VIEW2",#N/A,FALSE,"P&amp;L Account 2001-2002";"VIEW3",#N/A,FALSE,"P&amp;L Account 2001-2002";"VIEW4",#N/A,FALSE,"P&amp;L Account 2001-2002"}</definedName>
    <definedName name="__VIR5_4" hidden="1">{"VIEW1",#N/A,FALSE,"P&amp;L Account 2001-2002";"VIEW2",#N/A,FALSE,"P&amp;L Account 2001-2002";"VIEW3",#N/A,FALSE,"P&amp;L Account 2001-2002";"VIEW4",#N/A,FALSE,"P&amp;L Account 2001-2002"}</definedName>
    <definedName name="__VIR5_5" hidden="1">{"VIEW1",#N/A,FALSE,"P&amp;L Account 2001-2002";"VIEW2",#N/A,FALSE,"P&amp;L Account 2001-2002";"VIEW3",#N/A,FALSE,"P&amp;L Account 2001-2002";"VIEW4",#N/A,FALSE,"P&amp;L Account 2001-2002"}</definedName>
    <definedName name="__VIR6" localSheetId="2" hidden="1">{"VIEW1",#N/A,FALSE,"P&amp;L Account 2001-2002";"VIEW2",#N/A,FALSE,"P&amp;L Account 2001-2002";"VIEW3",#N/A,FALSE,"P&amp;L Account 2001-2002";"VIEW4",#N/A,FALSE,"P&amp;L Account 2001-2002"}</definedName>
    <definedName name="__VIR6" localSheetId="10" hidden="1">{"VIEW1",#N/A,FALSE,"P&amp;L Account 2001-2002";"VIEW2",#N/A,FALSE,"P&amp;L Account 2001-2002";"VIEW3",#N/A,FALSE,"P&amp;L Account 2001-2002";"VIEW4",#N/A,FALSE,"P&amp;L Account 2001-2002"}</definedName>
    <definedName name="__VIR6" localSheetId="9" hidden="1">{"VIEW1",#N/A,FALSE,"P&amp;L Account 2001-2002";"VIEW2",#N/A,FALSE,"P&amp;L Account 2001-2002";"VIEW3",#N/A,FALSE,"P&amp;L Account 2001-2002";"VIEW4",#N/A,FALSE,"P&amp;L Account 2001-2002"}</definedName>
    <definedName name="__VIR6" localSheetId="8" hidden="1">{"VIEW1",#N/A,FALSE,"P&amp;L Account 2001-2002";"VIEW2",#N/A,FALSE,"P&amp;L Account 2001-2002";"VIEW3",#N/A,FALSE,"P&amp;L Account 2001-2002";"VIEW4",#N/A,FALSE,"P&amp;L Account 2001-2002"}</definedName>
    <definedName name="__VIR6" hidden="1">{"VIEW1",#N/A,FALSE,"P&amp;L Account 2001-2002";"VIEW2",#N/A,FALSE,"P&amp;L Account 2001-2002";"VIEW3",#N/A,FALSE,"P&amp;L Account 2001-2002";"VIEW4",#N/A,FALSE,"P&amp;L Account 2001-2002"}</definedName>
    <definedName name="__VIR6_1" localSheetId="10" hidden="1">{"VIEW1",#N/A,FALSE,"P&amp;L Account 2001-2002";"VIEW2",#N/A,FALSE,"P&amp;L Account 2001-2002";"VIEW3",#N/A,FALSE,"P&amp;L Account 2001-2002";"VIEW4",#N/A,FALSE,"P&amp;L Account 2001-2002"}</definedName>
    <definedName name="__VIR6_1" localSheetId="9" hidden="1">{"VIEW1",#N/A,FALSE,"P&amp;L Account 2001-2002";"VIEW2",#N/A,FALSE,"P&amp;L Account 2001-2002";"VIEW3",#N/A,FALSE,"P&amp;L Account 2001-2002";"VIEW4",#N/A,FALSE,"P&amp;L Account 2001-2002"}</definedName>
    <definedName name="__VIR6_1" hidden="1">{"VIEW1",#N/A,FALSE,"P&amp;L Account 2001-2002";"VIEW2",#N/A,FALSE,"P&amp;L Account 2001-2002";"VIEW3",#N/A,FALSE,"P&amp;L Account 2001-2002";"VIEW4",#N/A,FALSE,"P&amp;L Account 2001-2002"}</definedName>
    <definedName name="__VIR6_1_1" hidden="1">{"VIEW1",#N/A,FALSE,"P&amp;L Account 2001-2002";"VIEW2",#N/A,FALSE,"P&amp;L Account 2001-2002";"VIEW3",#N/A,FALSE,"P&amp;L Account 2001-2002";"VIEW4",#N/A,FALSE,"P&amp;L Account 2001-2002"}</definedName>
    <definedName name="__VIR6_1_2" hidden="1">{"VIEW1",#N/A,FALSE,"P&amp;L Account 2001-2002";"VIEW2",#N/A,FALSE,"P&amp;L Account 2001-2002";"VIEW3",#N/A,FALSE,"P&amp;L Account 2001-2002";"VIEW4",#N/A,FALSE,"P&amp;L Account 2001-2002"}</definedName>
    <definedName name="__VIR6_2" hidden="1">{"VIEW1",#N/A,FALSE,"P&amp;L Account 2001-2002";"VIEW2",#N/A,FALSE,"P&amp;L Account 2001-2002";"VIEW3",#N/A,FALSE,"P&amp;L Account 2001-2002";"VIEW4",#N/A,FALSE,"P&amp;L Account 2001-2002"}</definedName>
    <definedName name="__VIR6_3" hidden="1">{"VIEW1",#N/A,FALSE,"P&amp;L Account 2001-2002";"VIEW2",#N/A,FALSE,"P&amp;L Account 2001-2002";"VIEW3",#N/A,FALSE,"P&amp;L Account 2001-2002";"VIEW4",#N/A,FALSE,"P&amp;L Account 2001-2002"}</definedName>
    <definedName name="__VIR6_4" hidden="1">{"VIEW1",#N/A,FALSE,"P&amp;L Account 2001-2002";"VIEW2",#N/A,FALSE,"P&amp;L Account 2001-2002";"VIEW3",#N/A,FALSE,"P&amp;L Account 2001-2002";"VIEW4",#N/A,FALSE,"P&amp;L Account 2001-2002"}</definedName>
    <definedName name="__VIR6_5" hidden="1">{"VIEW1",#N/A,FALSE,"P&amp;L Account 2001-2002";"VIEW2",#N/A,FALSE,"P&amp;L Account 2001-2002";"VIEW3",#N/A,FALSE,"P&amp;L Account 2001-2002";"VIEW4",#N/A,FALSE,"P&amp;L Account 2001-2002"}</definedName>
    <definedName name="_A3" localSheetId="2" hidden="1">{"VIEW1",#N/A,FALSE,"P&amp;L Account 2001-2002";"VIEW2",#N/A,FALSE,"P&amp;L Account 2001-2002";"VIEW3",#N/A,FALSE,"P&amp;L Account 2001-2002";"VIEW4",#N/A,FALSE,"P&amp;L Account 2001-2002"}</definedName>
    <definedName name="_A3" localSheetId="10" hidden="1">{"VIEW1",#N/A,FALSE,"P&amp;L Account 2001-2002";"VIEW2",#N/A,FALSE,"P&amp;L Account 2001-2002";"VIEW3",#N/A,FALSE,"P&amp;L Account 2001-2002";"VIEW4",#N/A,FALSE,"P&amp;L Account 2001-2002"}</definedName>
    <definedName name="_A3" localSheetId="9" hidden="1">{"VIEW1",#N/A,FALSE,"P&amp;L Account 2001-2002";"VIEW2",#N/A,FALSE,"P&amp;L Account 2001-2002";"VIEW3",#N/A,FALSE,"P&amp;L Account 2001-2002";"VIEW4",#N/A,FALSE,"P&amp;L Account 2001-2002"}</definedName>
    <definedName name="_A3" localSheetId="8" hidden="1">{"VIEW1",#N/A,FALSE,"P&amp;L Account 2001-2002";"VIEW2",#N/A,FALSE,"P&amp;L Account 2001-2002";"VIEW3",#N/A,FALSE,"P&amp;L Account 2001-2002";"VIEW4",#N/A,FALSE,"P&amp;L Account 2001-2002"}</definedName>
    <definedName name="_A3" hidden="1">{"VIEW1",#N/A,FALSE,"P&amp;L Account 2001-2002";"VIEW2",#N/A,FALSE,"P&amp;L Account 2001-2002";"VIEW3",#N/A,FALSE,"P&amp;L Account 2001-2002";"VIEW4",#N/A,FALSE,"P&amp;L Account 2001-2002"}</definedName>
    <definedName name="_A3_1" localSheetId="10" hidden="1">{"VIEW1",#N/A,FALSE,"P&amp;L Account 2001-2002";"VIEW2",#N/A,FALSE,"P&amp;L Account 2001-2002";"VIEW3",#N/A,FALSE,"P&amp;L Account 2001-2002";"VIEW4",#N/A,FALSE,"P&amp;L Account 2001-2002"}</definedName>
    <definedName name="_A3_1" localSheetId="9" hidden="1">{"VIEW1",#N/A,FALSE,"P&amp;L Account 2001-2002";"VIEW2",#N/A,FALSE,"P&amp;L Account 2001-2002";"VIEW3",#N/A,FALSE,"P&amp;L Account 2001-2002";"VIEW4",#N/A,FALSE,"P&amp;L Account 2001-2002"}</definedName>
    <definedName name="_A3_1" hidden="1">{"VIEW1",#N/A,FALSE,"P&amp;L Account 2001-2002";"VIEW2",#N/A,FALSE,"P&amp;L Account 2001-2002";"VIEW3",#N/A,FALSE,"P&amp;L Account 2001-2002";"VIEW4",#N/A,FALSE,"P&amp;L Account 2001-2002"}</definedName>
    <definedName name="_A3_1_1" hidden="1">{"VIEW1",#N/A,FALSE,"P&amp;L Account 2001-2002";"VIEW2",#N/A,FALSE,"P&amp;L Account 2001-2002";"VIEW3",#N/A,FALSE,"P&amp;L Account 2001-2002";"VIEW4",#N/A,FALSE,"P&amp;L Account 2001-2002"}</definedName>
    <definedName name="_A3_1_2" hidden="1">{"VIEW1",#N/A,FALSE,"P&amp;L Account 2001-2002";"VIEW2",#N/A,FALSE,"P&amp;L Account 2001-2002";"VIEW3",#N/A,FALSE,"P&amp;L Account 2001-2002";"VIEW4",#N/A,FALSE,"P&amp;L Account 2001-2002"}</definedName>
    <definedName name="_A3_2" hidden="1">{"VIEW1",#N/A,FALSE,"P&amp;L Account 2001-2002";"VIEW2",#N/A,FALSE,"P&amp;L Account 2001-2002";"VIEW3",#N/A,FALSE,"P&amp;L Account 2001-2002";"VIEW4",#N/A,FALSE,"P&amp;L Account 2001-2002"}</definedName>
    <definedName name="_A3_3" hidden="1">{"VIEW1",#N/A,FALSE,"P&amp;L Account 2001-2002";"VIEW2",#N/A,FALSE,"P&amp;L Account 2001-2002";"VIEW3",#N/A,FALSE,"P&amp;L Account 2001-2002";"VIEW4",#N/A,FALSE,"P&amp;L Account 2001-2002"}</definedName>
    <definedName name="_A3_4" hidden="1">{"VIEW1",#N/A,FALSE,"P&amp;L Account 2001-2002";"VIEW2",#N/A,FALSE,"P&amp;L Account 2001-2002";"VIEW3",#N/A,FALSE,"P&amp;L Account 2001-2002";"VIEW4",#N/A,FALSE,"P&amp;L Account 2001-2002"}</definedName>
    <definedName name="_A3_5" hidden="1">{"VIEW1",#N/A,FALSE,"P&amp;L Account 2001-2002";"VIEW2",#N/A,FALSE,"P&amp;L Account 2001-2002";"VIEW3",#N/A,FALSE,"P&amp;L Account 2001-2002";"VIEW4",#N/A,FALSE,"P&amp;L Account 2001-2002"}</definedName>
    <definedName name="_AA36" localSheetId="2" hidden="1">{"VIEW1",#N/A,FALSE,"P&amp;L Account 2001-2002";"VIEW2",#N/A,FALSE,"P&amp;L Account 2001-2002";"VIEW3",#N/A,FALSE,"P&amp;L Account 2001-2002";"VIEW4",#N/A,FALSE,"P&amp;L Account 2001-2002"}</definedName>
    <definedName name="_AA36" localSheetId="10" hidden="1">{"VIEW1",#N/A,FALSE,"P&amp;L Account 2001-2002";"VIEW2",#N/A,FALSE,"P&amp;L Account 2001-2002";"VIEW3",#N/A,FALSE,"P&amp;L Account 2001-2002";"VIEW4",#N/A,FALSE,"P&amp;L Account 2001-2002"}</definedName>
    <definedName name="_AA36" localSheetId="9" hidden="1">{"VIEW1",#N/A,FALSE,"P&amp;L Account 2001-2002";"VIEW2",#N/A,FALSE,"P&amp;L Account 2001-2002";"VIEW3",#N/A,FALSE,"P&amp;L Account 2001-2002";"VIEW4",#N/A,FALSE,"P&amp;L Account 2001-2002"}</definedName>
    <definedName name="_AA36" localSheetId="8" hidden="1">{"VIEW1",#N/A,FALSE,"P&amp;L Account 2001-2002";"VIEW2",#N/A,FALSE,"P&amp;L Account 2001-2002";"VIEW3",#N/A,FALSE,"P&amp;L Account 2001-2002";"VIEW4",#N/A,FALSE,"P&amp;L Account 2001-2002"}</definedName>
    <definedName name="_AA36" hidden="1">{"VIEW1",#N/A,FALSE,"P&amp;L Account 2001-2002";"VIEW2",#N/A,FALSE,"P&amp;L Account 2001-2002";"VIEW3",#N/A,FALSE,"P&amp;L Account 2001-2002";"VIEW4",#N/A,FALSE,"P&amp;L Account 2001-2002"}</definedName>
    <definedName name="_AA36_1" localSheetId="10" hidden="1">{"VIEW1",#N/A,FALSE,"P&amp;L Account 2001-2002";"VIEW2",#N/A,FALSE,"P&amp;L Account 2001-2002";"VIEW3",#N/A,FALSE,"P&amp;L Account 2001-2002";"VIEW4",#N/A,FALSE,"P&amp;L Account 2001-2002"}</definedName>
    <definedName name="_AA36_1" localSheetId="9" hidden="1">{"VIEW1",#N/A,FALSE,"P&amp;L Account 2001-2002";"VIEW2",#N/A,FALSE,"P&amp;L Account 2001-2002";"VIEW3",#N/A,FALSE,"P&amp;L Account 2001-2002";"VIEW4",#N/A,FALSE,"P&amp;L Account 2001-2002"}</definedName>
    <definedName name="_AA36_1" hidden="1">{"VIEW1",#N/A,FALSE,"P&amp;L Account 2001-2002";"VIEW2",#N/A,FALSE,"P&amp;L Account 2001-2002";"VIEW3",#N/A,FALSE,"P&amp;L Account 2001-2002";"VIEW4",#N/A,FALSE,"P&amp;L Account 2001-2002"}</definedName>
    <definedName name="_AA36_1_1" hidden="1">{"VIEW1",#N/A,FALSE,"P&amp;L Account 2001-2002";"VIEW2",#N/A,FALSE,"P&amp;L Account 2001-2002";"VIEW3",#N/A,FALSE,"P&amp;L Account 2001-2002";"VIEW4",#N/A,FALSE,"P&amp;L Account 2001-2002"}</definedName>
    <definedName name="_AA36_1_2" hidden="1">{"VIEW1",#N/A,FALSE,"P&amp;L Account 2001-2002";"VIEW2",#N/A,FALSE,"P&amp;L Account 2001-2002";"VIEW3",#N/A,FALSE,"P&amp;L Account 2001-2002";"VIEW4",#N/A,FALSE,"P&amp;L Account 2001-2002"}</definedName>
    <definedName name="_AA36_2" hidden="1">{"VIEW1",#N/A,FALSE,"P&amp;L Account 2001-2002";"VIEW2",#N/A,FALSE,"P&amp;L Account 2001-2002";"VIEW3",#N/A,FALSE,"P&amp;L Account 2001-2002";"VIEW4",#N/A,FALSE,"P&amp;L Account 2001-2002"}</definedName>
    <definedName name="_AA36_3" hidden="1">{"VIEW1",#N/A,FALSE,"P&amp;L Account 2001-2002";"VIEW2",#N/A,FALSE,"P&amp;L Account 2001-2002";"VIEW3",#N/A,FALSE,"P&amp;L Account 2001-2002";"VIEW4",#N/A,FALSE,"P&amp;L Account 2001-2002"}</definedName>
    <definedName name="_AA36_4" hidden="1">{"VIEW1",#N/A,FALSE,"P&amp;L Account 2001-2002";"VIEW2",#N/A,FALSE,"P&amp;L Account 2001-2002";"VIEW3",#N/A,FALSE,"P&amp;L Account 2001-2002";"VIEW4",#N/A,FALSE,"P&amp;L Account 2001-2002"}</definedName>
    <definedName name="_AA36_5" hidden="1">{"VIEW1",#N/A,FALSE,"P&amp;L Account 2001-2002";"VIEW2",#N/A,FALSE,"P&amp;L Account 2001-2002";"VIEW3",#N/A,FALSE,"P&amp;L Account 2001-2002";"VIEW4",#N/A,FALSE,"P&amp;L Account 2001-2002"}</definedName>
    <definedName name="_exp2" localSheetId="2" hidden="1">{"VIEW1",#N/A,FALSE,"P&amp;L Account 2001-2002";"VIEW2",#N/A,FALSE,"P&amp;L Account 2001-2002";"VIEW3",#N/A,FALSE,"P&amp;L Account 2001-2002";"VIEW4",#N/A,FALSE,"P&amp;L Account 2001-2002"}</definedName>
    <definedName name="_exp2" localSheetId="10" hidden="1">{"VIEW1",#N/A,FALSE,"P&amp;L Account 2001-2002";"VIEW2",#N/A,FALSE,"P&amp;L Account 2001-2002";"VIEW3",#N/A,FALSE,"P&amp;L Account 2001-2002";"VIEW4",#N/A,FALSE,"P&amp;L Account 2001-2002"}</definedName>
    <definedName name="_exp2" localSheetId="9" hidden="1">{"VIEW1",#N/A,FALSE,"P&amp;L Account 2001-2002";"VIEW2",#N/A,FALSE,"P&amp;L Account 2001-2002";"VIEW3",#N/A,FALSE,"P&amp;L Account 2001-2002";"VIEW4",#N/A,FALSE,"P&amp;L Account 2001-2002"}</definedName>
    <definedName name="_exp2" localSheetId="8" hidden="1">{"VIEW1",#N/A,FALSE,"P&amp;L Account 2001-2002";"VIEW2",#N/A,FALSE,"P&amp;L Account 2001-2002";"VIEW3",#N/A,FALSE,"P&amp;L Account 2001-2002";"VIEW4",#N/A,FALSE,"P&amp;L Account 2001-2002"}</definedName>
    <definedName name="_exp2" hidden="1">{"VIEW1",#N/A,FALSE,"P&amp;L Account 2001-2002";"VIEW2",#N/A,FALSE,"P&amp;L Account 2001-2002";"VIEW3",#N/A,FALSE,"P&amp;L Account 2001-2002";"VIEW4",#N/A,FALSE,"P&amp;L Account 2001-2002"}</definedName>
    <definedName name="_exp2_1" localSheetId="10" hidden="1">{"VIEW1",#N/A,FALSE,"P&amp;L Account 2001-2002";"VIEW2",#N/A,FALSE,"P&amp;L Account 2001-2002";"VIEW3",#N/A,FALSE,"P&amp;L Account 2001-2002";"VIEW4",#N/A,FALSE,"P&amp;L Account 2001-2002"}</definedName>
    <definedName name="_exp2_1" localSheetId="9" hidden="1">{"VIEW1",#N/A,FALSE,"P&amp;L Account 2001-2002";"VIEW2",#N/A,FALSE,"P&amp;L Account 2001-2002";"VIEW3",#N/A,FALSE,"P&amp;L Account 2001-2002";"VIEW4",#N/A,FALSE,"P&amp;L Account 2001-2002"}</definedName>
    <definedName name="_exp2_1" hidden="1">{"VIEW1",#N/A,FALSE,"P&amp;L Account 2001-2002";"VIEW2",#N/A,FALSE,"P&amp;L Account 2001-2002";"VIEW3",#N/A,FALSE,"P&amp;L Account 2001-2002";"VIEW4",#N/A,FALSE,"P&amp;L Account 2001-2002"}</definedName>
    <definedName name="_exp2_1_1" hidden="1">{"VIEW1",#N/A,FALSE,"P&amp;L Account 2001-2002";"VIEW2",#N/A,FALSE,"P&amp;L Account 2001-2002";"VIEW3",#N/A,FALSE,"P&amp;L Account 2001-2002";"VIEW4",#N/A,FALSE,"P&amp;L Account 2001-2002"}</definedName>
    <definedName name="_exp2_1_2" hidden="1">{"VIEW1",#N/A,FALSE,"P&amp;L Account 2001-2002";"VIEW2",#N/A,FALSE,"P&amp;L Account 2001-2002";"VIEW3",#N/A,FALSE,"P&amp;L Account 2001-2002";"VIEW4",#N/A,FALSE,"P&amp;L Account 2001-2002"}</definedName>
    <definedName name="_exp2_2" hidden="1">{"VIEW1",#N/A,FALSE,"P&amp;L Account 2001-2002";"VIEW2",#N/A,FALSE,"P&amp;L Account 2001-2002";"VIEW3",#N/A,FALSE,"P&amp;L Account 2001-2002";"VIEW4",#N/A,FALSE,"P&amp;L Account 2001-2002"}</definedName>
    <definedName name="_exp2_3" hidden="1">{"VIEW1",#N/A,FALSE,"P&amp;L Account 2001-2002";"VIEW2",#N/A,FALSE,"P&amp;L Account 2001-2002";"VIEW3",#N/A,FALSE,"P&amp;L Account 2001-2002";"VIEW4",#N/A,FALSE,"P&amp;L Account 2001-2002"}</definedName>
    <definedName name="_exp2_4" hidden="1">{"VIEW1",#N/A,FALSE,"P&amp;L Account 2001-2002";"VIEW2",#N/A,FALSE,"P&amp;L Account 2001-2002";"VIEW3",#N/A,FALSE,"P&amp;L Account 2001-2002";"VIEW4",#N/A,FALSE,"P&amp;L Account 2001-2002"}</definedName>
    <definedName name="_exp2_5" hidden="1">{"VIEW1",#N/A,FALSE,"P&amp;L Account 2001-2002";"VIEW2",#N/A,FALSE,"P&amp;L Account 2001-2002";"VIEW3",#N/A,FALSE,"P&amp;L Account 2001-2002";"VIEW4",#N/A,FALSE,"P&amp;L Account 2001-2002"}</definedName>
    <definedName name="_Fill" localSheetId="2" hidden="1">#REF!</definedName>
    <definedName name="_Fill" localSheetId="10" hidden="1">#REF!</definedName>
    <definedName name="_Fill" localSheetId="9" hidden="1">#REF!</definedName>
    <definedName name="_Fill" localSheetId="5" hidden="1">#REF!</definedName>
    <definedName name="_Fill" localSheetId="8" hidden="1">#REF!</definedName>
    <definedName name="_Fill" hidden="1">#REF!</definedName>
    <definedName name="_xlnm._FilterDatabase" localSheetId="10" hidden="1">'Dep-IT'!$A$7:$AB$22</definedName>
    <definedName name="_xlnm._FilterDatabase" localSheetId="4" hidden="1">'Notes-BS'!$A$276:$N$283</definedName>
    <definedName name="_xlnm._FilterDatabase" localSheetId="11" hidden="1">TB!$A$6:$F$817</definedName>
    <definedName name="_FSE8" localSheetId="2" hidden="1">{"VIEW1",#N/A,FALSE,"P&amp;L Account 2001-2002";"VIEW2",#N/A,FALSE,"P&amp;L Account 2001-2002";"VIEW3",#N/A,FALSE,"P&amp;L Account 2001-2002";"VIEW4",#N/A,FALSE,"P&amp;L Account 2001-2002"}</definedName>
    <definedName name="_FSE8" localSheetId="10" hidden="1">{"VIEW1",#N/A,FALSE,"P&amp;L Account 2001-2002";"VIEW2",#N/A,FALSE,"P&amp;L Account 2001-2002";"VIEW3",#N/A,FALSE,"P&amp;L Account 2001-2002";"VIEW4",#N/A,FALSE,"P&amp;L Account 2001-2002"}</definedName>
    <definedName name="_FSE8" localSheetId="9" hidden="1">{"VIEW1",#N/A,FALSE,"P&amp;L Account 2001-2002";"VIEW2",#N/A,FALSE,"P&amp;L Account 2001-2002";"VIEW3",#N/A,FALSE,"P&amp;L Account 2001-2002";"VIEW4",#N/A,FALSE,"P&amp;L Account 2001-2002"}</definedName>
    <definedName name="_FSE8" localSheetId="8" hidden="1">{"VIEW1",#N/A,FALSE,"P&amp;L Account 2001-2002";"VIEW2",#N/A,FALSE,"P&amp;L Account 2001-2002";"VIEW3",#N/A,FALSE,"P&amp;L Account 2001-2002";"VIEW4",#N/A,FALSE,"P&amp;L Account 2001-2002"}</definedName>
    <definedName name="_FSE8" hidden="1">{"VIEW1",#N/A,FALSE,"P&amp;L Account 2001-2002";"VIEW2",#N/A,FALSE,"P&amp;L Account 2001-2002";"VIEW3",#N/A,FALSE,"P&amp;L Account 2001-2002";"VIEW4",#N/A,FALSE,"P&amp;L Account 2001-2002"}</definedName>
    <definedName name="_FSE8_1" localSheetId="10" hidden="1">{"VIEW1",#N/A,FALSE,"P&amp;L Account 2001-2002";"VIEW2",#N/A,FALSE,"P&amp;L Account 2001-2002";"VIEW3",#N/A,FALSE,"P&amp;L Account 2001-2002";"VIEW4",#N/A,FALSE,"P&amp;L Account 2001-2002"}</definedName>
    <definedName name="_FSE8_1" localSheetId="9" hidden="1">{"VIEW1",#N/A,FALSE,"P&amp;L Account 2001-2002";"VIEW2",#N/A,FALSE,"P&amp;L Account 2001-2002";"VIEW3",#N/A,FALSE,"P&amp;L Account 2001-2002";"VIEW4",#N/A,FALSE,"P&amp;L Account 2001-2002"}</definedName>
    <definedName name="_FSE8_1" hidden="1">{"VIEW1",#N/A,FALSE,"P&amp;L Account 2001-2002";"VIEW2",#N/A,FALSE,"P&amp;L Account 2001-2002";"VIEW3",#N/A,FALSE,"P&amp;L Account 2001-2002";"VIEW4",#N/A,FALSE,"P&amp;L Account 2001-2002"}</definedName>
    <definedName name="_FSE8_1_1" hidden="1">{"VIEW1",#N/A,FALSE,"P&amp;L Account 2001-2002";"VIEW2",#N/A,FALSE,"P&amp;L Account 2001-2002";"VIEW3",#N/A,FALSE,"P&amp;L Account 2001-2002";"VIEW4",#N/A,FALSE,"P&amp;L Account 2001-2002"}</definedName>
    <definedName name="_FSE8_1_2" hidden="1">{"VIEW1",#N/A,FALSE,"P&amp;L Account 2001-2002";"VIEW2",#N/A,FALSE,"P&amp;L Account 2001-2002";"VIEW3",#N/A,FALSE,"P&amp;L Account 2001-2002";"VIEW4",#N/A,FALSE,"P&amp;L Account 2001-2002"}</definedName>
    <definedName name="_FSE8_2" hidden="1">{"VIEW1",#N/A,FALSE,"P&amp;L Account 2001-2002";"VIEW2",#N/A,FALSE,"P&amp;L Account 2001-2002";"VIEW3",#N/A,FALSE,"P&amp;L Account 2001-2002";"VIEW4",#N/A,FALSE,"P&amp;L Account 2001-2002"}</definedName>
    <definedName name="_FSE8_3" hidden="1">{"VIEW1",#N/A,FALSE,"P&amp;L Account 2001-2002";"VIEW2",#N/A,FALSE,"P&amp;L Account 2001-2002";"VIEW3",#N/A,FALSE,"P&amp;L Account 2001-2002";"VIEW4",#N/A,FALSE,"P&amp;L Account 2001-2002"}</definedName>
    <definedName name="_FSE8_4" hidden="1">{"VIEW1",#N/A,FALSE,"P&amp;L Account 2001-2002";"VIEW2",#N/A,FALSE,"P&amp;L Account 2001-2002";"VIEW3",#N/A,FALSE,"P&amp;L Account 2001-2002";"VIEW4",#N/A,FALSE,"P&amp;L Account 2001-2002"}</definedName>
    <definedName name="_FSE8_5" hidden="1">{"VIEW1",#N/A,FALSE,"P&amp;L Account 2001-2002";"VIEW2",#N/A,FALSE,"P&amp;L Account 2001-2002";"VIEW3",#N/A,FALSE,"P&amp;L Account 2001-2002";"VIEW4",#N/A,FALSE,"P&amp;L Account 2001-2002"}</definedName>
    <definedName name="_Jan05" localSheetId="2" hidden="1">Main.SAPF4Help()</definedName>
    <definedName name="_Jan05" localSheetId="10" hidden="1">Main.SAPF4Help()</definedName>
    <definedName name="_Jan05" localSheetId="9" hidden="1">Main.SAPF4Help()</definedName>
    <definedName name="_Jan05" localSheetId="5" hidden="1">Main.SAPF4Help()</definedName>
    <definedName name="_Jan05" localSheetId="8" hidden="1">Main.SAPF4Help()</definedName>
    <definedName name="_Jan05" hidden="1">Main.SAPF4Help()</definedName>
    <definedName name="_Jan06" localSheetId="2" hidden="1">Main.SAPF4Help()</definedName>
    <definedName name="_Jan06" localSheetId="10" hidden="1">Main.SAPF4Help()</definedName>
    <definedName name="_Jan06" localSheetId="9" hidden="1">Main.SAPF4Help()</definedName>
    <definedName name="_Jan06" localSheetId="5" hidden="1">Main.SAPF4Help()</definedName>
    <definedName name="_Jan06" localSheetId="8" hidden="1">Main.SAPF4Help()</definedName>
    <definedName name="_Jan06" hidden="1">Main.SAPF4Help()</definedName>
    <definedName name="_Key1" localSheetId="2" hidden="1">#REF!</definedName>
    <definedName name="_Key1" localSheetId="10" hidden="1">#REF!</definedName>
    <definedName name="_Key1" localSheetId="9" hidden="1">#REF!</definedName>
    <definedName name="_Key1" localSheetId="5" hidden="1">#REF!</definedName>
    <definedName name="_Key1" hidden="1">#REF!</definedName>
    <definedName name="_Key2" localSheetId="2" hidden="1">#REF!</definedName>
    <definedName name="_Key2" localSheetId="10" hidden="1">#REF!</definedName>
    <definedName name="_key2" localSheetId="9" hidden="1">#REF!</definedName>
    <definedName name="_Key2" localSheetId="5" hidden="1">#REF!</definedName>
    <definedName name="_Key2" hidden="1">#REF!</definedName>
    <definedName name="_NEW1" localSheetId="2" hidden="1">{"VIEW1",#N/A,FALSE,"P&amp;L Account 2001-2002";"VIEW2",#N/A,FALSE,"P&amp;L Account 2001-2002";"VIEW3",#N/A,FALSE,"P&amp;L Account 2001-2002";"VIEW4",#N/A,FALSE,"P&amp;L Account 2001-2002"}</definedName>
    <definedName name="_NEW1" localSheetId="10" hidden="1">{"VIEW1",#N/A,FALSE,"P&amp;L Account 2001-2002";"VIEW2",#N/A,FALSE,"P&amp;L Account 2001-2002";"VIEW3",#N/A,FALSE,"P&amp;L Account 2001-2002";"VIEW4",#N/A,FALSE,"P&amp;L Account 2001-2002"}</definedName>
    <definedName name="_NEW1" localSheetId="9" hidden="1">{"VIEW1",#N/A,FALSE,"P&amp;L Account 2001-2002";"VIEW2",#N/A,FALSE,"P&amp;L Account 2001-2002";"VIEW3",#N/A,FALSE,"P&amp;L Account 2001-2002";"VIEW4",#N/A,FALSE,"P&amp;L Account 2001-2002"}</definedName>
    <definedName name="_NEW1" localSheetId="8" hidden="1">{"VIEW1",#N/A,FALSE,"P&amp;L Account 2001-2002";"VIEW2",#N/A,FALSE,"P&amp;L Account 2001-2002";"VIEW3",#N/A,FALSE,"P&amp;L Account 2001-2002";"VIEW4",#N/A,FALSE,"P&amp;L Account 2001-2002"}</definedName>
    <definedName name="_NEW1" hidden="1">{"VIEW1",#N/A,FALSE,"P&amp;L Account 2001-2002";"VIEW2",#N/A,FALSE,"P&amp;L Account 2001-2002";"VIEW3",#N/A,FALSE,"P&amp;L Account 2001-2002";"VIEW4",#N/A,FALSE,"P&amp;L Account 2001-2002"}</definedName>
    <definedName name="_NEW1_1" localSheetId="10" hidden="1">{"VIEW1",#N/A,FALSE,"P&amp;L Account 2001-2002";"VIEW2",#N/A,FALSE,"P&amp;L Account 2001-2002";"VIEW3",#N/A,FALSE,"P&amp;L Account 2001-2002";"VIEW4",#N/A,FALSE,"P&amp;L Account 2001-2002"}</definedName>
    <definedName name="_NEW1_1" localSheetId="9" hidden="1">{"VIEW1",#N/A,FALSE,"P&amp;L Account 2001-2002";"VIEW2",#N/A,FALSE,"P&amp;L Account 2001-2002";"VIEW3",#N/A,FALSE,"P&amp;L Account 2001-2002";"VIEW4",#N/A,FALSE,"P&amp;L Account 2001-2002"}</definedName>
    <definedName name="_NEW1_1" hidden="1">{"VIEW1",#N/A,FALSE,"P&amp;L Account 2001-2002";"VIEW2",#N/A,FALSE,"P&amp;L Account 2001-2002";"VIEW3",#N/A,FALSE,"P&amp;L Account 2001-2002";"VIEW4",#N/A,FALSE,"P&amp;L Account 2001-2002"}</definedName>
    <definedName name="_NEW1_1_1" hidden="1">{"VIEW1",#N/A,FALSE,"P&amp;L Account 2001-2002";"VIEW2",#N/A,FALSE,"P&amp;L Account 2001-2002";"VIEW3",#N/A,FALSE,"P&amp;L Account 2001-2002";"VIEW4",#N/A,FALSE,"P&amp;L Account 2001-2002"}</definedName>
    <definedName name="_NEW1_1_2" hidden="1">{"VIEW1",#N/A,FALSE,"P&amp;L Account 2001-2002";"VIEW2",#N/A,FALSE,"P&amp;L Account 2001-2002";"VIEW3",#N/A,FALSE,"P&amp;L Account 2001-2002";"VIEW4",#N/A,FALSE,"P&amp;L Account 2001-2002"}</definedName>
    <definedName name="_NEW1_2" hidden="1">{"VIEW1",#N/A,FALSE,"P&amp;L Account 2001-2002";"VIEW2",#N/A,FALSE,"P&amp;L Account 2001-2002";"VIEW3",#N/A,FALSE,"P&amp;L Account 2001-2002";"VIEW4",#N/A,FALSE,"P&amp;L Account 2001-2002"}</definedName>
    <definedName name="_NEW1_3" hidden="1">{"VIEW1",#N/A,FALSE,"P&amp;L Account 2001-2002";"VIEW2",#N/A,FALSE,"P&amp;L Account 2001-2002";"VIEW3",#N/A,FALSE,"P&amp;L Account 2001-2002";"VIEW4",#N/A,FALSE,"P&amp;L Account 2001-2002"}</definedName>
    <definedName name="_NEW1_4" hidden="1">{"VIEW1",#N/A,FALSE,"P&amp;L Account 2001-2002";"VIEW2",#N/A,FALSE,"P&amp;L Account 2001-2002";"VIEW3",#N/A,FALSE,"P&amp;L Account 2001-2002";"VIEW4",#N/A,FALSE,"P&amp;L Account 2001-2002"}</definedName>
    <definedName name="_NEW1_5" hidden="1">{"VIEW1",#N/A,FALSE,"P&amp;L Account 2001-2002";"VIEW2",#N/A,FALSE,"P&amp;L Account 2001-2002";"VIEW3",#N/A,FALSE,"P&amp;L Account 2001-2002";"VIEW4",#N/A,FALSE,"P&amp;L Account 2001-2002"}</definedName>
    <definedName name="_NEW2" localSheetId="2" hidden="1">{"VIEW1",#N/A,FALSE,"P&amp;L Account 2001-2002";"VIEW2",#N/A,FALSE,"P&amp;L Account 2001-2002";"VIEW3",#N/A,FALSE,"P&amp;L Account 2001-2002";"VIEW4",#N/A,FALSE,"P&amp;L Account 2001-2002"}</definedName>
    <definedName name="_NEW2" localSheetId="10" hidden="1">{"VIEW1",#N/A,FALSE,"P&amp;L Account 2001-2002";"VIEW2",#N/A,FALSE,"P&amp;L Account 2001-2002";"VIEW3",#N/A,FALSE,"P&amp;L Account 2001-2002";"VIEW4",#N/A,FALSE,"P&amp;L Account 2001-2002"}</definedName>
    <definedName name="_NEW2" localSheetId="9" hidden="1">{"VIEW1",#N/A,FALSE,"P&amp;L Account 2001-2002";"VIEW2",#N/A,FALSE,"P&amp;L Account 2001-2002";"VIEW3",#N/A,FALSE,"P&amp;L Account 2001-2002";"VIEW4",#N/A,FALSE,"P&amp;L Account 2001-2002"}</definedName>
    <definedName name="_NEW2" localSheetId="8" hidden="1">{"VIEW1",#N/A,FALSE,"P&amp;L Account 2001-2002";"VIEW2",#N/A,FALSE,"P&amp;L Account 2001-2002";"VIEW3",#N/A,FALSE,"P&amp;L Account 2001-2002";"VIEW4",#N/A,FALSE,"P&amp;L Account 2001-2002"}</definedName>
    <definedName name="_NEW2" hidden="1">{"VIEW1",#N/A,FALSE,"P&amp;L Account 2001-2002";"VIEW2",#N/A,FALSE,"P&amp;L Account 2001-2002";"VIEW3",#N/A,FALSE,"P&amp;L Account 2001-2002";"VIEW4",#N/A,FALSE,"P&amp;L Account 2001-2002"}</definedName>
    <definedName name="_NEW2_1" localSheetId="10" hidden="1">{"VIEW1",#N/A,FALSE,"P&amp;L Account 2001-2002";"VIEW2",#N/A,FALSE,"P&amp;L Account 2001-2002";"VIEW3",#N/A,FALSE,"P&amp;L Account 2001-2002";"VIEW4",#N/A,FALSE,"P&amp;L Account 2001-2002"}</definedName>
    <definedName name="_NEW2_1" localSheetId="9" hidden="1">{"VIEW1",#N/A,FALSE,"P&amp;L Account 2001-2002";"VIEW2",#N/A,FALSE,"P&amp;L Account 2001-2002";"VIEW3",#N/A,FALSE,"P&amp;L Account 2001-2002";"VIEW4",#N/A,FALSE,"P&amp;L Account 2001-2002"}</definedName>
    <definedName name="_NEW2_1" hidden="1">{"VIEW1",#N/A,FALSE,"P&amp;L Account 2001-2002";"VIEW2",#N/A,FALSE,"P&amp;L Account 2001-2002";"VIEW3",#N/A,FALSE,"P&amp;L Account 2001-2002";"VIEW4",#N/A,FALSE,"P&amp;L Account 2001-2002"}</definedName>
    <definedName name="_NEW2_1_1" hidden="1">{"VIEW1",#N/A,FALSE,"P&amp;L Account 2001-2002";"VIEW2",#N/A,FALSE,"P&amp;L Account 2001-2002";"VIEW3",#N/A,FALSE,"P&amp;L Account 2001-2002";"VIEW4",#N/A,FALSE,"P&amp;L Account 2001-2002"}</definedName>
    <definedName name="_NEW2_1_2" hidden="1">{"VIEW1",#N/A,FALSE,"P&amp;L Account 2001-2002";"VIEW2",#N/A,FALSE,"P&amp;L Account 2001-2002";"VIEW3",#N/A,FALSE,"P&amp;L Account 2001-2002";"VIEW4",#N/A,FALSE,"P&amp;L Account 2001-2002"}</definedName>
    <definedName name="_NEW2_2" hidden="1">{"VIEW1",#N/A,FALSE,"P&amp;L Account 2001-2002";"VIEW2",#N/A,FALSE,"P&amp;L Account 2001-2002";"VIEW3",#N/A,FALSE,"P&amp;L Account 2001-2002";"VIEW4",#N/A,FALSE,"P&amp;L Account 2001-2002"}</definedName>
    <definedName name="_NEW2_3" hidden="1">{"VIEW1",#N/A,FALSE,"P&amp;L Account 2001-2002";"VIEW2",#N/A,FALSE,"P&amp;L Account 2001-2002";"VIEW3",#N/A,FALSE,"P&amp;L Account 2001-2002";"VIEW4",#N/A,FALSE,"P&amp;L Account 2001-2002"}</definedName>
    <definedName name="_NEW2_4" hidden="1">{"VIEW1",#N/A,FALSE,"P&amp;L Account 2001-2002";"VIEW2",#N/A,FALSE,"P&amp;L Account 2001-2002";"VIEW3",#N/A,FALSE,"P&amp;L Account 2001-2002";"VIEW4",#N/A,FALSE,"P&amp;L Account 2001-2002"}</definedName>
    <definedName name="_NEW2_5" hidden="1">{"VIEW1",#N/A,FALSE,"P&amp;L Account 2001-2002";"VIEW2",#N/A,FALSE,"P&amp;L Account 2001-2002";"VIEW3",#N/A,FALSE,"P&amp;L Account 2001-2002";"VIEW4",#N/A,FALSE,"P&amp;L Account 2001-2002"}</definedName>
    <definedName name="_Order1" hidden="1">255</definedName>
    <definedName name="_Order2" hidden="1">255</definedName>
    <definedName name="_Parse_In" localSheetId="2" hidden="1">#REF!</definedName>
    <definedName name="_Parse_In" localSheetId="10" hidden="1">#REF!</definedName>
    <definedName name="_Parse_In" localSheetId="9" hidden="1">#REF!</definedName>
    <definedName name="_Parse_In" localSheetId="5" hidden="1">#REF!</definedName>
    <definedName name="_Parse_In" localSheetId="8" hidden="1">#REF!</definedName>
    <definedName name="_Parse_In" hidden="1">#REF!</definedName>
    <definedName name="_Parse_Out" localSheetId="2" hidden="1">#REF!</definedName>
    <definedName name="_Parse_Out" localSheetId="10" hidden="1">#REF!</definedName>
    <definedName name="_Parse_Out" localSheetId="9" hidden="1">#REF!</definedName>
    <definedName name="_Parse_Out" localSheetId="5" hidden="1">#REF!</definedName>
    <definedName name="_Parse_Out" hidden="1">#REF!</definedName>
    <definedName name="_s3" localSheetId="2" hidden="1">{"VIEW1",#N/A,FALSE,"P&amp;L Account 2001-2002";"VIEW2",#N/A,FALSE,"P&amp;L Account 2001-2002";"VIEW3",#N/A,FALSE,"P&amp;L Account 2001-2002";"VIEW4",#N/A,FALSE,"P&amp;L Account 2001-2002"}</definedName>
    <definedName name="_s3" localSheetId="10" hidden="1">{"VIEW1",#N/A,FALSE,"P&amp;L Account 2001-2002";"VIEW2",#N/A,FALSE,"P&amp;L Account 2001-2002";"VIEW3",#N/A,FALSE,"P&amp;L Account 2001-2002";"VIEW4",#N/A,FALSE,"P&amp;L Account 2001-2002"}</definedName>
    <definedName name="_s3" localSheetId="9" hidden="1">{"VIEW1",#N/A,FALSE,"P&amp;L Account 2001-2002";"VIEW2",#N/A,FALSE,"P&amp;L Account 2001-2002";"VIEW3",#N/A,FALSE,"P&amp;L Account 2001-2002";"VIEW4",#N/A,FALSE,"P&amp;L Account 2001-2002"}</definedName>
    <definedName name="_s3" localSheetId="8" hidden="1">{"VIEW1",#N/A,FALSE,"P&amp;L Account 2001-2002";"VIEW2",#N/A,FALSE,"P&amp;L Account 2001-2002";"VIEW3",#N/A,FALSE,"P&amp;L Account 2001-2002";"VIEW4",#N/A,FALSE,"P&amp;L Account 2001-2002"}</definedName>
    <definedName name="_s3" hidden="1">{"VIEW1",#N/A,FALSE,"P&amp;L Account 2001-2002";"VIEW2",#N/A,FALSE,"P&amp;L Account 2001-2002";"VIEW3",#N/A,FALSE,"P&amp;L Account 2001-2002";"VIEW4",#N/A,FALSE,"P&amp;L Account 2001-2002"}</definedName>
    <definedName name="_s3_1" localSheetId="10" hidden="1">{"VIEW1",#N/A,FALSE,"P&amp;L Account 2001-2002";"VIEW2",#N/A,FALSE,"P&amp;L Account 2001-2002";"VIEW3",#N/A,FALSE,"P&amp;L Account 2001-2002";"VIEW4",#N/A,FALSE,"P&amp;L Account 2001-2002"}</definedName>
    <definedName name="_s3_1" localSheetId="9" hidden="1">{"VIEW1",#N/A,FALSE,"P&amp;L Account 2001-2002";"VIEW2",#N/A,FALSE,"P&amp;L Account 2001-2002";"VIEW3",#N/A,FALSE,"P&amp;L Account 2001-2002";"VIEW4",#N/A,FALSE,"P&amp;L Account 2001-2002"}</definedName>
    <definedName name="_s3_1" hidden="1">{"VIEW1",#N/A,FALSE,"P&amp;L Account 2001-2002";"VIEW2",#N/A,FALSE,"P&amp;L Account 2001-2002";"VIEW3",#N/A,FALSE,"P&amp;L Account 2001-2002";"VIEW4",#N/A,FALSE,"P&amp;L Account 2001-2002"}</definedName>
    <definedName name="_s3_1_1" hidden="1">{"VIEW1",#N/A,FALSE,"P&amp;L Account 2001-2002";"VIEW2",#N/A,FALSE,"P&amp;L Account 2001-2002";"VIEW3",#N/A,FALSE,"P&amp;L Account 2001-2002";"VIEW4",#N/A,FALSE,"P&amp;L Account 2001-2002"}</definedName>
    <definedName name="_s3_1_2" hidden="1">{"VIEW1",#N/A,FALSE,"P&amp;L Account 2001-2002";"VIEW2",#N/A,FALSE,"P&amp;L Account 2001-2002";"VIEW3",#N/A,FALSE,"P&amp;L Account 2001-2002";"VIEW4",#N/A,FALSE,"P&amp;L Account 2001-2002"}</definedName>
    <definedName name="_s3_2" hidden="1">{"VIEW1",#N/A,FALSE,"P&amp;L Account 2001-2002";"VIEW2",#N/A,FALSE,"P&amp;L Account 2001-2002";"VIEW3",#N/A,FALSE,"P&amp;L Account 2001-2002";"VIEW4",#N/A,FALSE,"P&amp;L Account 2001-2002"}</definedName>
    <definedName name="_s3_3" hidden="1">{"VIEW1",#N/A,FALSE,"P&amp;L Account 2001-2002";"VIEW2",#N/A,FALSE,"P&amp;L Account 2001-2002";"VIEW3",#N/A,FALSE,"P&amp;L Account 2001-2002";"VIEW4",#N/A,FALSE,"P&amp;L Account 2001-2002"}</definedName>
    <definedName name="_s3_4" hidden="1">{"VIEW1",#N/A,FALSE,"P&amp;L Account 2001-2002";"VIEW2",#N/A,FALSE,"P&amp;L Account 2001-2002";"VIEW3",#N/A,FALSE,"P&amp;L Account 2001-2002";"VIEW4",#N/A,FALSE,"P&amp;L Account 2001-2002"}</definedName>
    <definedName name="_s3_5" hidden="1">{"VIEW1",#N/A,FALSE,"P&amp;L Account 2001-2002";"VIEW2",#N/A,FALSE,"P&amp;L Account 2001-2002";"VIEW3",#N/A,FALSE,"P&amp;L Account 2001-2002";"VIEW4",#N/A,FALSE,"P&amp;L Account 2001-2002"}</definedName>
    <definedName name="_S5" localSheetId="2" hidden="1">{"VIEW1",#N/A,FALSE,"P&amp;L Account 2001-2002";"VIEW2",#N/A,FALSE,"P&amp;L Account 2001-2002";"VIEW3",#N/A,FALSE,"P&amp;L Account 2001-2002";"VIEW4",#N/A,FALSE,"P&amp;L Account 2001-2002"}</definedName>
    <definedName name="_S5" localSheetId="10" hidden="1">{"VIEW1",#N/A,FALSE,"P&amp;L Account 2001-2002";"VIEW2",#N/A,FALSE,"P&amp;L Account 2001-2002";"VIEW3",#N/A,FALSE,"P&amp;L Account 2001-2002";"VIEW4",#N/A,FALSE,"P&amp;L Account 2001-2002"}</definedName>
    <definedName name="_S5" localSheetId="9" hidden="1">{"VIEW1",#N/A,FALSE,"P&amp;L Account 2001-2002";"VIEW2",#N/A,FALSE,"P&amp;L Account 2001-2002";"VIEW3",#N/A,FALSE,"P&amp;L Account 2001-2002";"VIEW4",#N/A,FALSE,"P&amp;L Account 2001-2002"}</definedName>
    <definedName name="_S5" localSheetId="8" hidden="1">{"VIEW1",#N/A,FALSE,"P&amp;L Account 2001-2002";"VIEW2",#N/A,FALSE,"P&amp;L Account 2001-2002";"VIEW3",#N/A,FALSE,"P&amp;L Account 2001-2002";"VIEW4",#N/A,FALSE,"P&amp;L Account 2001-2002"}</definedName>
    <definedName name="_S5" hidden="1">{"VIEW1",#N/A,FALSE,"P&amp;L Account 2001-2002";"VIEW2",#N/A,FALSE,"P&amp;L Account 2001-2002";"VIEW3",#N/A,FALSE,"P&amp;L Account 2001-2002";"VIEW4",#N/A,FALSE,"P&amp;L Account 2001-2002"}</definedName>
    <definedName name="_S5_1" localSheetId="10" hidden="1">{"VIEW1",#N/A,FALSE,"P&amp;L Account 2001-2002";"VIEW2",#N/A,FALSE,"P&amp;L Account 2001-2002";"VIEW3",#N/A,FALSE,"P&amp;L Account 2001-2002";"VIEW4",#N/A,FALSE,"P&amp;L Account 2001-2002"}</definedName>
    <definedName name="_S5_1" localSheetId="9" hidden="1">{"VIEW1",#N/A,FALSE,"P&amp;L Account 2001-2002";"VIEW2",#N/A,FALSE,"P&amp;L Account 2001-2002";"VIEW3",#N/A,FALSE,"P&amp;L Account 2001-2002";"VIEW4",#N/A,FALSE,"P&amp;L Account 2001-2002"}</definedName>
    <definedName name="_S5_1" hidden="1">{"VIEW1",#N/A,FALSE,"P&amp;L Account 2001-2002";"VIEW2",#N/A,FALSE,"P&amp;L Account 2001-2002";"VIEW3",#N/A,FALSE,"P&amp;L Account 2001-2002";"VIEW4",#N/A,FALSE,"P&amp;L Account 2001-2002"}</definedName>
    <definedName name="_S5_1_1" hidden="1">{"VIEW1",#N/A,FALSE,"P&amp;L Account 2001-2002";"VIEW2",#N/A,FALSE,"P&amp;L Account 2001-2002";"VIEW3",#N/A,FALSE,"P&amp;L Account 2001-2002";"VIEW4",#N/A,FALSE,"P&amp;L Account 2001-2002"}</definedName>
    <definedName name="_S5_1_2" hidden="1">{"VIEW1",#N/A,FALSE,"P&amp;L Account 2001-2002";"VIEW2",#N/A,FALSE,"P&amp;L Account 2001-2002";"VIEW3",#N/A,FALSE,"P&amp;L Account 2001-2002";"VIEW4",#N/A,FALSE,"P&amp;L Account 2001-2002"}</definedName>
    <definedName name="_S5_2" hidden="1">{"VIEW1",#N/A,FALSE,"P&amp;L Account 2001-2002";"VIEW2",#N/A,FALSE,"P&amp;L Account 2001-2002";"VIEW3",#N/A,FALSE,"P&amp;L Account 2001-2002";"VIEW4",#N/A,FALSE,"P&amp;L Account 2001-2002"}</definedName>
    <definedName name="_S5_3" hidden="1">{"VIEW1",#N/A,FALSE,"P&amp;L Account 2001-2002";"VIEW2",#N/A,FALSE,"P&amp;L Account 2001-2002";"VIEW3",#N/A,FALSE,"P&amp;L Account 2001-2002";"VIEW4",#N/A,FALSE,"P&amp;L Account 2001-2002"}</definedName>
    <definedName name="_S5_4" hidden="1">{"VIEW1",#N/A,FALSE,"P&amp;L Account 2001-2002";"VIEW2",#N/A,FALSE,"P&amp;L Account 2001-2002";"VIEW3",#N/A,FALSE,"P&amp;L Account 2001-2002";"VIEW4",#N/A,FALSE,"P&amp;L Account 2001-2002"}</definedName>
    <definedName name="_S5_5" hidden="1">{"VIEW1",#N/A,FALSE,"P&amp;L Account 2001-2002";"VIEW2",#N/A,FALSE,"P&amp;L Account 2001-2002";"VIEW3",#N/A,FALSE,"P&amp;L Account 2001-2002";"VIEW4",#N/A,FALSE,"P&amp;L Account 2001-2002"}</definedName>
    <definedName name="_Sort" localSheetId="2" hidden="1">#REF!</definedName>
    <definedName name="_Sort" localSheetId="10" hidden="1">#REF!</definedName>
    <definedName name="_Sort" localSheetId="9" hidden="1">#REF!</definedName>
    <definedName name="_Sort" localSheetId="5" hidden="1">#REF!</definedName>
    <definedName name="_Sort" hidden="1">#REF!</definedName>
    <definedName name="_vid5" localSheetId="2" hidden="1">{"VIEW1",#N/A,FALSE,"P&amp;L Account 2001-2002";"VIEW2",#N/A,FALSE,"P&amp;L Account 2001-2002";"VIEW3",#N/A,FALSE,"P&amp;L Account 2001-2002";"VIEW4",#N/A,FALSE,"P&amp;L Account 2001-2002"}</definedName>
    <definedName name="_vid5" localSheetId="10" hidden="1">{"VIEW1",#N/A,FALSE,"P&amp;L Account 2001-2002";"VIEW2",#N/A,FALSE,"P&amp;L Account 2001-2002";"VIEW3",#N/A,FALSE,"P&amp;L Account 2001-2002";"VIEW4",#N/A,FALSE,"P&amp;L Account 2001-2002"}</definedName>
    <definedName name="_vid5" localSheetId="9" hidden="1">{"VIEW1",#N/A,FALSE,"P&amp;L Account 2001-2002";"VIEW2",#N/A,FALSE,"P&amp;L Account 2001-2002";"VIEW3",#N/A,FALSE,"P&amp;L Account 2001-2002";"VIEW4",#N/A,FALSE,"P&amp;L Account 2001-2002"}</definedName>
    <definedName name="_vid5" localSheetId="8" hidden="1">{"VIEW1",#N/A,FALSE,"P&amp;L Account 2001-2002";"VIEW2",#N/A,FALSE,"P&amp;L Account 2001-2002";"VIEW3",#N/A,FALSE,"P&amp;L Account 2001-2002";"VIEW4",#N/A,FALSE,"P&amp;L Account 2001-2002"}</definedName>
    <definedName name="_vid5" hidden="1">{"VIEW1",#N/A,FALSE,"P&amp;L Account 2001-2002";"VIEW2",#N/A,FALSE,"P&amp;L Account 2001-2002";"VIEW3",#N/A,FALSE,"P&amp;L Account 2001-2002";"VIEW4",#N/A,FALSE,"P&amp;L Account 2001-2002"}</definedName>
    <definedName name="_vid5_1" localSheetId="10" hidden="1">{"VIEW1",#N/A,FALSE,"P&amp;L Account 2001-2002";"VIEW2",#N/A,FALSE,"P&amp;L Account 2001-2002";"VIEW3",#N/A,FALSE,"P&amp;L Account 2001-2002";"VIEW4",#N/A,FALSE,"P&amp;L Account 2001-2002"}</definedName>
    <definedName name="_vid5_1" localSheetId="9" hidden="1">{"VIEW1",#N/A,FALSE,"P&amp;L Account 2001-2002";"VIEW2",#N/A,FALSE,"P&amp;L Account 2001-2002";"VIEW3",#N/A,FALSE,"P&amp;L Account 2001-2002";"VIEW4",#N/A,FALSE,"P&amp;L Account 2001-2002"}</definedName>
    <definedName name="_vid5_1" hidden="1">{"VIEW1",#N/A,FALSE,"P&amp;L Account 2001-2002";"VIEW2",#N/A,FALSE,"P&amp;L Account 2001-2002";"VIEW3",#N/A,FALSE,"P&amp;L Account 2001-2002";"VIEW4",#N/A,FALSE,"P&amp;L Account 2001-2002"}</definedName>
    <definedName name="_vid5_1_1" hidden="1">{"VIEW1",#N/A,FALSE,"P&amp;L Account 2001-2002";"VIEW2",#N/A,FALSE,"P&amp;L Account 2001-2002";"VIEW3",#N/A,FALSE,"P&amp;L Account 2001-2002";"VIEW4",#N/A,FALSE,"P&amp;L Account 2001-2002"}</definedName>
    <definedName name="_vid5_1_2" hidden="1">{"VIEW1",#N/A,FALSE,"P&amp;L Account 2001-2002";"VIEW2",#N/A,FALSE,"P&amp;L Account 2001-2002";"VIEW3",#N/A,FALSE,"P&amp;L Account 2001-2002";"VIEW4",#N/A,FALSE,"P&amp;L Account 2001-2002"}</definedName>
    <definedName name="_vid5_2" hidden="1">{"VIEW1",#N/A,FALSE,"P&amp;L Account 2001-2002";"VIEW2",#N/A,FALSE,"P&amp;L Account 2001-2002";"VIEW3",#N/A,FALSE,"P&amp;L Account 2001-2002";"VIEW4",#N/A,FALSE,"P&amp;L Account 2001-2002"}</definedName>
    <definedName name="_vid5_3" hidden="1">{"VIEW1",#N/A,FALSE,"P&amp;L Account 2001-2002";"VIEW2",#N/A,FALSE,"P&amp;L Account 2001-2002";"VIEW3",#N/A,FALSE,"P&amp;L Account 2001-2002";"VIEW4",#N/A,FALSE,"P&amp;L Account 2001-2002"}</definedName>
    <definedName name="_vid5_4" hidden="1">{"VIEW1",#N/A,FALSE,"P&amp;L Account 2001-2002";"VIEW2",#N/A,FALSE,"P&amp;L Account 2001-2002";"VIEW3",#N/A,FALSE,"P&amp;L Account 2001-2002";"VIEW4",#N/A,FALSE,"P&amp;L Account 2001-2002"}</definedName>
    <definedName name="_vid5_5" hidden="1">{"VIEW1",#N/A,FALSE,"P&amp;L Account 2001-2002";"VIEW2",#N/A,FALSE,"P&amp;L Account 2001-2002";"VIEW3",#N/A,FALSE,"P&amp;L Account 2001-2002";"VIEW4",#N/A,FALSE,"P&amp;L Account 2001-2002"}</definedName>
    <definedName name="_vid6" localSheetId="2" hidden="1">{"VIEW1",#N/A,FALSE,"P&amp;L Account 2001-2002";"VIEW2",#N/A,FALSE,"P&amp;L Account 2001-2002";"VIEW3",#N/A,FALSE,"P&amp;L Account 2001-2002";"VIEW4",#N/A,FALSE,"P&amp;L Account 2001-2002"}</definedName>
    <definedName name="_vid6" localSheetId="10" hidden="1">{"VIEW1",#N/A,FALSE,"P&amp;L Account 2001-2002";"VIEW2",#N/A,FALSE,"P&amp;L Account 2001-2002";"VIEW3",#N/A,FALSE,"P&amp;L Account 2001-2002";"VIEW4",#N/A,FALSE,"P&amp;L Account 2001-2002"}</definedName>
    <definedName name="_vid6" localSheetId="9" hidden="1">{"VIEW1",#N/A,FALSE,"P&amp;L Account 2001-2002";"VIEW2",#N/A,FALSE,"P&amp;L Account 2001-2002";"VIEW3",#N/A,FALSE,"P&amp;L Account 2001-2002";"VIEW4",#N/A,FALSE,"P&amp;L Account 2001-2002"}</definedName>
    <definedName name="_vid6" localSheetId="8" hidden="1">{"VIEW1",#N/A,FALSE,"P&amp;L Account 2001-2002";"VIEW2",#N/A,FALSE,"P&amp;L Account 2001-2002";"VIEW3",#N/A,FALSE,"P&amp;L Account 2001-2002";"VIEW4",#N/A,FALSE,"P&amp;L Account 2001-2002"}</definedName>
    <definedName name="_vid6" hidden="1">{"VIEW1",#N/A,FALSE,"P&amp;L Account 2001-2002";"VIEW2",#N/A,FALSE,"P&amp;L Account 2001-2002";"VIEW3",#N/A,FALSE,"P&amp;L Account 2001-2002";"VIEW4",#N/A,FALSE,"P&amp;L Account 2001-2002"}</definedName>
    <definedName name="_vid6_1" localSheetId="10" hidden="1">{"VIEW1",#N/A,FALSE,"P&amp;L Account 2001-2002";"VIEW2",#N/A,FALSE,"P&amp;L Account 2001-2002";"VIEW3",#N/A,FALSE,"P&amp;L Account 2001-2002";"VIEW4",#N/A,FALSE,"P&amp;L Account 2001-2002"}</definedName>
    <definedName name="_vid6_1" localSheetId="9" hidden="1">{"VIEW1",#N/A,FALSE,"P&amp;L Account 2001-2002";"VIEW2",#N/A,FALSE,"P&amp;L Account 2001-2002";"VIEW3",#N/A,FALSE,"P&amp;L Account 2001-2002";"VIEW4",#N/A,FALSE,"P&amp;L Account 2001-2002"}</definedName>
    <definedName name="_vid6_1" hidden="1">{"VIEW1",#N/A,FALSE,"P&amp;L Account 2001-2002";"VIEW2",#N/A,FALSE,"P&amp;L Account 2001-2002";"VIEW3",#N/A,FALSE,"P&amp;L Account 2001-2002";"VIEW4",#N/A,FALSE,"P&amp;L Account 2001-2002"}</definedName>
    <definedName name="_vid6_1_1" hidden="1">{"VIEW1",#N/A,FALSE,"P&amp;L Account 2001-2002";"VIEW2",#N/A,FALSE,"P&amp;L Account 2001-2002";"VIEW3",#N/A,FALSE,"P&amp;L Account 2001-2002";"VIEW4",#N/A,FALSE,"P&amp;L Account 2001-2002"}</definedName>
    <definedName name="_vid6_1_2" hidden="1">{"VIEW1",#N/A,FALSE,"P&amp;L Account 2001-2002";"VIEW2",#N/A,FALSE,"P&amp;L Account 2001-2002";"VIEW3",#N/A,FALSE,"P&amp;L Account 2001-2002";"VIEW4",#N/A,FALSE,"P&amp;L Account 2001-2002"}</definedName>
    <definedName name="_vid6_2" hidden="1">{"VIEW1",#N/A,FALSE,"P&amp;L Account 2001-2002";"VIEW2",#N/A,FALSE,"P&amp;L Account 2001-2002";"VIEW3",#N/A,FALSE,"P&amp;L Account 2001-2002";"VIEW4",#N/A,FALSE,"P&amp;L Account 2001-2002"}</definedName>
    <definedName name="_vid6_3" hidden="1">{"VIEW1",#N/A,FALSE,"P&amp;L Account 2001-2002";"VIEW2",#N/A,FALSE,"P&amp;L Account 2001-2002";"VIEW3",#N/A,FALSE,"P&amp;L Account 2001-2002";"VIEW4",#N/A,FALSE,"P&amp;L Account 2001-2002"}</definedName>
    <definedName name="_vid6_4" hidden="1">{"VIEW1",#N/A,FALSE,"P&amp;L Account 2001-2002";"VIEW2",#N/A,FALSE,"P&amp;L Account 2001-2002";"VIEW3",#N/A,FALSE,"P&amp;L Account 2001-2002";"VIEW4",#N/A,FALSE,"P&amp;L Account 2001-2002"}</definedName>
    <definedName name="_vid6_5" hidden="1">{"VIEW1",#N/A,FALSE,"P&amp;L Account 2001-2002";"VIEW2",#N/A,FALSE,"P&amp;L Account 2001-2002";"VIEW3",#N/A,FALSE,"P&amp;L Account 2001-2002";"VIEW4",#N/A,FALSE,"P&amp;L Account 2001-2002"}</definedName>
    <definedName name="_VID7" localSheetId="2" hidden="1">{"VIEW1",#N/A,FALSE,"P&amp;L Account 2001-2002";"VIEW2",#N/A,FALSE,"P&amp;L Account 2001-2002";"VIEW3",#N/A,FALSE,"P&amp;L Account 2001-2002";"VIEW4",#N/A,FALSE,"P&amp;L Account 2001-2002"}</definedName>
    <definedName name="_VID7" localSheetId="10" hidden="1">{"VIEW1",#N/A,FALSE,"P&amp;L Account 2001-2002";"VIEW2",#N/A,FALSE,"P&amp;L Account 2001-2002";"VIEW3",#N/A,FALSE,"P&amp;L Account 2001-2002";"VIEW4",#N/A,FALSE,"P&amp;L Account 2001-2002"}</definedName>
    <definedName name="_VID7" localSheetId="9" hidden="1">{"VIEW1",#N/A,FALSE,"P&amp;L Account 2001-2002";"VIEW2",#N/A,FALSE,"P&amp;L Account 2001-2002";"VIEW3",#N/A,FALSE,"P&amp;L Account 2001-2002";"VIEW4",#N/A,FALSE,"P&amp;L Account 2001-2002"}</definedName>
    <definedName name="_VID7" localSheetId="8" hidden="1">{"VIEW1",#N/A,FALSE,"P&amp;L Account 2001-2002";"VIEW2",#N/A,FALSE,"P&amp;L Account 2001-2002";"VIEW3",#N/A,FALSE,"P&amp;L Account 2001-2002";"VIEW4",#N/A,FALSE,"P&amp;L Account 2001-2002"}</definedName>
    <definedName name="_VID7" hidden="1">{"VIEW1",#N/A,FALSE,"P&amp;L Account 2001-2002";"VIEW2",#N/A,FALSE,"P&amp;L Account 2001-2002";"VIEW3",#N/A,FALSE,"P&amp;L Account 2001-2002";"VIEW4",#N/A,FALSE,"P&amp;L Account 2001-2002"}</definedName>
    <definedName name="_VID7_1" localSheetId="10" hidden="1">{"VIEW1",#N/A,FALSE,"P&amp;L Account 2001-2002";"VIEW2",#N/A,FALSE,"P&amp;L Account 2001-2002";"VIEW3",#N/A,FALSE,"P&amp;L Account 2001-2002";"VIEW4",#N/A,FALSE,"P&amp;L Account 2001-2002"}</definedName>
    <definedName name="_VID7_1" localSheetId="9" hidden="1">{"VIEW1",#N/A,FALSE,"P&amp;L Account 2001-2002";"VIEW2",#N/A,FALSE,"P&amp;L Account 2001-2002";"VIEW3",#N/A,FALSE,"P&amp;L Account 2001-2002";"VIEW4",#N/A,FALSE,"P&amp;L Account 2001-2002"}</definedName>
    <definedName name="_VID7_1" hidden="1">{"VIEW1",#N/A,FALSE,"P&amp;L Account 2001-2002";"VIEW2",#N/A,FALSE,"P&amp;L Account 2001-2002";"VIEW3",#N/A,FALSE,"P&amp;L Account 2001-2002";"VIEW4",#N/A,FALSE,"P&amp;L Account 2001-2002"}</definedName>
    <definedName name="_VID7_1_1" hidden="1">{"VIEW1",#N/A,FALSE,"P&amp;L Account 2001-2002";"VIEW2",#N/A,FALSE,"P&amp;L Account 2001-2002";"VIEW3",#N/A,FALSE,"P&amp;L Account 2001-2002";"VIEW4",#N/A,FALSE,"P&amp;L Account 2001-2002"}</definedName>
    <definedName name="_VID7_1_2" hidden="1">{"VIEW1",#N/A,FALSE,"P&amp;L Account 2001-2002";"VIEW2",#N/A,FALSE,"P&amp;L Account 2001-2002";"VIEW3",#N/A,FALSE,"P&amp;L Account 2001-2002";"VIEW4",#N/A,FALSE,"P&amp;L Account 2001-2002"}</definedName>
    <definedName name="_VID7_2" hidden="1">{"VIEW1",#N/A,FALSE,"P&amp;L Account 2001-2002";"VIEW2",#N/A,FALSE,"P&amp;L Account 2001-2002";"VIEW3",#N/A,FALSE,"P&amp;L Account 2001-2002";"VIEW4",#N/A,FALSE,"P&amp;L Account 2001-2002"}</definedName>
    <definedName name="_VID7_3" hidden="1">{"VIEW1",#N/A,FALSE,"P&amp;L Account 2001-2002";"VIEW2",#N/A,FALSE,"P&amp;L Account 2001-2002";"VIEW3",#N/A,FALSE,"P&amp;L Account 2001-2002";"VIEW4",#N/A,FALSE,"P&amp;L Account 2001-2002"}</definedName>
    <definedName name="_VID7_4" hidden="1">{"VIEW1",#N/A,FALSE,"P&amp;L Account 2001-2002";"VIEW2",#N/A,FALSE,"P&amp;L Account 2001-2002";"VIEW3",#N/A,FALSE,"P&amp;L Account 2001-2002";"VIEW4",#N/A,FALSE,"P&amp;L Account 2001-2002"}</definedName>
    <definedName name="_VID7_5" hidden="1">{"VIEW1",#N/A,FALSE,"P&amp;L Account 2001-2002";"VIEW2",#N/A,FALSE,"P&amp;L Account 2001-2002";"VIEW3",#N/A,FALSE,"P&amp;L Account 2001-2002";"VIEW4",#N/A,FALSE,"P&amp;L Account 2001-2002"}</definedName>
    <definedName name="_VIR5" localSheetId="2" hidden="1">{"VIEW1",#N/A,FALSE,"P&amp;L Account 2001-2002";"VIEW2",#N/A,FALSE,"P&amp;L Account 2001-2002";"VIEW3",#N/A,FALSE,"P&amp;L Account 2001-2002";"VIEW4",#N/A,FALSE,"P&amp;L Account 2001-2002"}</definedName>
    <definedName name="_VIR5" localSheetId="10" hidden="1">{"VIEW1",#N/A,FALSE,"P&amp;L Account 2001-2002";"VIEW2",#N/A,FALSE,"P&amp;L Account 2001-2002";"VIEW3",#N/A,FALSE,"P&amp;L Account 2001-2002";"VIEW4",#N/A,FALSE,"P&amp;L Account 2001-2002"}</definedName>
    <definedName name="_VIR5" localSheetId="9" hidden="1">{"VIEW1",#N/A,FALSE,"P&amp;L Account 2001-2002";"VIEW2",#N/A,FALSE,"P&amp;L Account 2001-2002";"VIEW3",#N/A,FALSE,"P&amp;L Account 2001-2002";"VIEW4",#N/A,FALSE,"P&amp;L Account 2001-2002"}</definedName>
    <definedName name="_VIR5" localSheetId="8" hidden="1">{"VIEW1",#N/A,FALSE,"P&amp;L Account 2001-2002";"VIEW2",#N/A,FALSE,"P&amp;L Account 2001-2002";"VIEW3",#N/A,FALSE,"P&amp;L Account 2001-2002";"VIEW4",#N/A,FALSE,"P&amp;L Account 2001-2002"}</definedName>
    <definedName name="_VIR5" hidden="1">{"VIEW1",#N/A,FALSE,"P&amp;L Account 2001-2002";"VIEW2",#N/A,FALSE,"P&amp;L Account 2001-2002";"VIEW3",#N/A,FALSE,"P&amp;L Account 2001-2002";"VIEW4",#N/A,FALSE,"P&amp;L Account 2001-2002"}</definedName>
    <definedName name="_VIR5_1" localSheetId="10" hidden="1">{"VIEW1",#N/A,FALSE,"P&amp;L Account 2001-2002";"VIEW2",#N/A,FALSE,"P&amp;L Account 2001-2002";"VIEW3",#N/A,FALSE,"P&amp;L Account 2001-2002";"VIEW4",#N/A,FALSE,"P&amp;L Account 2001-2002"}</definedName>
    <definedName name="_VIR5_1" localSheetId="9" hidden="1">{"VIEW1",#N/A,FALSE,"P&amp;L Account 2001-2002";"VIEW2",#N/A,FALSE,"P&amp;L Account 2001-2002";"VIEW3",#N/A,FALSE,"P&amp;L Account 2001-2002";"VIEW4",#N/A,FALSE,"P&amp;L Account 2001-2002"}</definedName>
    <definedName name="_VIR5_1" hidden="1">{"VIEW1",#N/A,FALSE,"P&amp;L Account 2001-2002";"VIEW2",#N/A,FALSE,"P&amp;L Account 2001-2002";"VIEW3",#N/A,FALSE,"P&amp;L Account 2001-2002";"VIEW4",#N/A,FALSE,"P&amp;L Account 2001-2002"}</definedName>
    <definedName name="_VIR5_1_1" hidden="1">{"VIEW1",#N/A,FALSE,"P&amp;L Account 2001-2002";"VIEW2",#N/A,FALSE,"P&amp;L Account 2001-2002";"VIEW3",#N/A,FALSE,"P&amp;L Account 2001-2002";"VIEW4",#N/A,FALSE,"P&amp;L Account 2001-2002"}</definedName>
    <definedName name="_VIR5_1_2" hidden="1">{"VIEW1",#N/A,FALSE,"P&amp;L Account 2001-2002";"VIEW2",#N/A,FALSE,"P&amp;L Account 2001-2002";"VIEW3",#N/A,FALSE,"P&amp;L Account 2001-2002";"VIEW4",#N/A,FALSE,"P&amp;L Account 2001-2002"}</definedName>
    <definedName name="_VIR5_2" hidden="1">{"VIEW1",#N/A,FALSE,"P&amp;L Account 2001-2002";"VIEW2",#N/A,FALSE,"P&amp;L Account 2001-2002";"VIEW3",#N/A,FALSE,"P&amp;L Account 2001-2002";"VIEW4",#N/A,FALSE,"P&amp;L Account 2001-2002"}</definedName>
    <definedName name="_VIR5_3" hidden="1">{"VIEW1",#N/A,FALSE,"P&amp;L Account 2001-2002";"VIEW2",#N/A,FALSE,"P&amp;L Account 2001-2002";"VIEW3",#N/A,FALSE,"P&amp;L Account 2001-2002";"VIEW4",#N/A,FALSE,"P&amp;L Account 2001-2002"}</definedName>
    <definedName name="_VIR5_4" hidden="1">{"VIEW1",#N/A,FALSE,"P&amp;L Account 2001-2002";"VIEW2",#N/A,FALSE,"P&amp;L Account 2001-2002";"VIEW3",#N/A,FALSE,"P&amp;L Account 2001-2002";"VIEW4",#N/A,FALSE,"P&amp;L Account 2001-2002"}</definedName>
    <definedName name="_VIR5_5" hidden="1">{"VIEW1",#N/A,FALSE,"P&amp;L Account 2001-2002";"VIEW2",#N/A,FALSE,"P&amp;L Account 2001-2002";"VIEW3",#N/A,FALSE,"P&amp;L Account 2001-2002";"VIEW4",#N/A,FALSE,"P&amp;L Account 2001-2002"}</definedName>
    <definedName name="_VIR6" localSheetId="2" hidden="1">{"VIEW1",#N/A,FALSE,"P&amp;L Account 2001-2002";"VIEW2",#N/A,FALSE,"P&amp;L Account 2001-2002";"VIEW3",#N/A,FALSE,"P&amp;L Account 2001-2002";"VIEW4",#N/A,FALSE,"P&amp;L Account 2001-2002"}</definedName>
    <definedName name="_VIR6" localSheetId="10" hidden="1">{"VIEW1",#N/A,FALSE,"P&amp;L Account 2001-2002";"VIEW2",#N/A,FALSE,"P&amp;L Account 2001-2002";"VIEW3",#N/A,FALSE,"P&amp;L Account 2001-2002";"VIEW4",#N/A,FALSE,"P&amp;L Account 2001-2002"}</definedName>
    <definedName name="_VIR6" localSheetId="9" hidden="1">{"VIEW1",#N/A,FALSE,"P&amp;L Account 2001-2002";"VIEW2",#N/A,FALSE,"P&amp;L Account 2001-2002";"VIEW3",#N/A,FALSE,"P&amp;L Account 2001-2002";"VIEW4",#N/A,FALSE,"P&amp;L Account 2001-2002"}</definedName>
    <definedName name="_VIR6" localSheetId="8" hidden="1">{"VIEW1",#N/A,FALSE,"P&amp;L Account 2001-2002";"VIEW2",#N/A,FALSE,"P&amp;L Account 2001-2002";"VIEW3",#N/A,FALSE,"P&amp;L Account 2001-2002";"VIEW4",#N/A,FALSE,"P&amp;L Account 2001-2002"}</definedName>
    <definedName name="_VIR6" hidden="1">{"VIEW1",#N/A,FALSE,"P&amp;L Account 2001-2002";"VIEW2",#N/A,FALSE,"P&amp;L Account 2001-2002";"VIEW3",#N/A,FALSE,"P&amp;L Account 2001-2002";"VIEW4",#N/A,FALSE,"P&amp;L Account 2001-2002"}</definedName>
    <definedName name="_VIR6_1" localSheetId="10" hidden="1">{"VIEW1",#N/A,FALSE,"P&amp;L Account 2001-2002";"VIEW2",#N/A,FALSE,"P&amp;L Account 2001-2002";"VIEW3",#N/A,FALSE,"P&amp;L Account 2001-2002";"VIEW4",#N/A,FALSE,"P&amp;L Account 2001-2002"}</definedName>
    <definedName name="_VIR6_1" localSheetId="9" hidden="1">{"VIEW1",#N/A,FALSE,"P&amp;L Account 2001-2002";"VIEW2",#N/A,FALSE,"P&amp;L Account 2001-2002";"VIEW3",#N/A,FALSE,"P&amp;L Account 2001-2002";"VIEW4",#N/A,FALSE,"P&amp;L Account 2001-2002"}</definedName>
    <definedName name="_VIR6_1" hidden="1">{"VIEW1",#N/A,FALSE,"P&amp;L Account 2001-2002";"VIEW2",#N/A,FALSE,"P&amp;L Account 2001-2002";"VIEW3",#N/A,FALSE,"P&amp;L Account 2001-2002";"VIEW4",#N/A,FALSE,"P&amp;L Account 2001-2002"}</definedName>
    <definedName name="_VIR6_1_1" hidden="1">{"VIEW1",#N/A,FALSE,"P&amp;L Account 2001-2002";"VIEW2",#N/A,FALSE,"P&amp;L Account 2001-2002";"VIEW3",#N/A,FALSE,"P&amp;L Account 2001-2002";"VIEW4",#N/A,FALSE,"P&amp;L Account 2001-2002"}</definedName>
    <definedName name="_VIR6_1_2" hidden="1">{"VIEW1",#N/A,FALSE,"P&amp;L Account 2001-2002";"VIEW2",#N/A,FALSE,"P&amp;L Account 2001-2002";"VIEW3",#N/A,FALSE,"P&amp;L Account 2001-2002";"VIEW4",#N/A,FALSE,"P&amp;L Account 2001-2002"}</definedName>
    <definedName name="_VIR6_2" hidden="1">{"VIEW1",#N/A,FALSE,"P&amp;L Account 2001-2002";"VIEW2",#N/A,FALSE,"P&amp;L Account 2001-2002";"VIEW3",#N/A,FALSE,"P&amp;L Account 2001-2002";"VIEW4",#N/A,FALSE,"P&amp;L Account 2001-2002"}</definedName>
    <definedName name="_VIR6_3" hidden="1">{"VIEW1",#N/A,FALSE,"P&amp;L Account 2001-2002";"VIEW2",#N/A,FALSE,"P&amp;L Account 2001-2002";"VIEW3",#N/A,FALSE,"P&amp;L Account 2001-2002";"VIEW4",#N/A,FALSE,"P&amp;L Account 2001-2002"}</definedName>
    <definedName name="_VIR6_4" hidden="1">{"VIEW1",#N/A,FALSE,"P&amp;L Account 2001-2002";"VIEW2",#N/A,FALSE,"P&amp;L Account 2001-2002";"VIEW3",#N/A,FALSE,"P&amp;L Account 2001-2002";"VIEW4",#N/A,FALSE,"P&amp;L Account 2001-2002"}</definedName>
    <definedName name="_VIR6_5" hidden="1">{"VIEW1",#N/A,FALSE,"P&amp;L Account 2001-2002";"VIEW2",#N/A,FALSE,"P&amp;L Account 2001-2002";"VIEW3",#N/A,FALSE,"P&amp;L Account 2001-2002";"VIEW4",#N/A,FALSE,"P&amp;L Account 2001-2002"}</definedName>
    <definedName name="a" localSheetId="2" hidden="1">{"FORNDV",#N/A,FALSE,"Sheet1"}</definedName>
    <definedName name="a" localSheetId="10" hidden="1">{"FORNDV",#N/A,FALSE,"Sheet1"}</definedName>
    <definedName name="a" localSheetId="9" hidden="1">{"FORNDV",#N/A,FALSE,"Sheet1"}</definedName>
    <definedName name="a" hidden="1">{"FORNDV",#N/A,FALSE,"Sheet1"}</definedName>
    <definedName name="a_1" localSheetId="10" hidden="1">{"FORNDV",#N/A,FALSE,"Sheet1"}</definedName>
    <definedName name="a_1" localSheetId="9" hidden="1">{"FORNDV",#N/A,FALSE,"Sheet1"}</definedName>
    <definedName name="a_1" hidden="1">{"FORNDV",#N/A,FALSE,"Sheet1"}</definedName>
    <definedName name="a_1_1" hidden="1">{"FORNDV",#N/A,FALSE,"Sheet1"}</definedName>
    <definedName name="a_1_2" hidden="1">{"FORNDV",#N/A,FALSE,"Sheet1"}</definedName>
    <definedName name="a_2" hidden="1">{"FORNDV",#N/A,FALSE,"Sheet1"}</definedName>
    <definedName name="a_3" hidden="1">{"FORNDV",#N/A,FALSE,"Sheet1"}</definedName>
    <definedName name="a_4" hidden="1">{"FORNDV",#N/A,FALSE,"Sheet1"}</definedName>
    <definedName name="a_5" hidden="1">{"FORNDV",#N/A,FALSE,"Sheet1"}</definedName>
    <definedName name="a4a4a4a4a4a" localSheetId="2" hidden="1">{"VIEW1",#N/A,FALSE,"P&amp;L Account 2001-2002";"VIEW2",#N/A,FALSE,"P&amp;L Account 2001-2002";"VIEW3",#N/A,FALSE,"P&amp;L Account 2001-2002";"VIEW4",#N/A,FALSE,"P&amp;L Account 2001-2002"}</definedName>
    <definedName name="a4a4a4a4a4a" localSheetId="10" hidden="1">{"VIEW1",#N/A,FALSE,"P&amp;L Account 2001-2002";"VIEW2",#N/A,FALSE,"P&amp;L Account 2001-2002";"VIEW3",#N/A,FALSE,"P&amp;L Account 2001-2002";"VIEW4",#N/A,FALSE,"P&amp;L Account 2001-2002"}</definedName>
    <definedName name="a4a4a4a4a4a" localSheetId="9" hidden="1">{"VIEW1",#N/A,FALSE,"P&amp;L Account 2001-2002";"VIEW2",#N/A,FALSE,"P&amp;L Account 2001-2002";"VIEW3",#N/A,FALSE,"P&amp;L Account 2001-2002";"VIEW4",#N/A,FALSE,"P&amp;L Account 2001-2002"}</definedName>
    <definedName name="a4a4a4a4a4a" localSheetId="8" hidden="1">{"VIEW1",#N/A,FALSE,"P&amp;L Account 2001-2002";"VIEW2",#N/A,FALSE,"P&amp;L Account 2001-2002";"VIEW3",#N/A,FALSE,"P&amp;L Account 2001-2002";"VIEW4",#N/A,FALSE,"P&amp;L Account 2001-2002"}</definedName>
    <definedName name="a4a4a4a4a4a" hidden="1">{"VIEW1",#N/A,FALSE,"P&amp;L Account 2001-2002";"VIEW2",#N/A,FALSE,"P&amp;L Account 2001-2002";"VIEW3",#N/A,FALSE,"P&amp;L Account 2001-2002";"VIEW4",#N/A,FALSE,"P&amp;L Account 2001-2002"}</definedName>
    <definedName name="a4a4a4a4a4a_1" localSheetId="10" hidden="1">{"VIEW1",#N/A,FALSE,"P&amp;L Account 2001-2002";"VIEW2",#N/A,FALSE,"P&amp;L Account 2001-2002";"VIEW3",#N/A,FALSE,"P&amp;L Account 2001-2002";"VIEW4",#N/A,FALSE,"P&amp;L Account 2001-2002"}</definedName>
    <definedName name="a4a4a4a4a4a_1" localSheetId="9" hidden="1">{"VIEW1",#N/A,FALSE,"P&amp;L Account 2001-2002";"VIEW2",#N/A,FALSE,"P&amp;L Account 2001-2002";"VIEW3",#N/A,FALSE,"P&amp;L Account 2001-2002";"VIEW4",#N/A,FALSE,"P&amp;L Account 2001-2002"}</definedName>
    <definedName name="a4a4a4a4a4a_1" hidden="1">{"VIEW1",#N/A,FALSE,"P&amp;L Account 2001-2002";"VIEW2",#N/A,FALSE,"P&amp;L Account 2001-2002";"VIEW3",#N/A,FALSE,"P&amp;L Account 2001-2002";"VIEW4",#N/A,FALSE,"P&amp;L Account 2001-2002"}</definedName>
    <definedName name="a4a4a4a4a4a_1_1" hidden="1">{"VIEW1",#N/A,FALSE,"P&amp;L Account 2001-2002";"VIEW2",#N/A,FALSE,"P&amp;L Account 2001-2002";"VIEW3",#N/A,FALSE,"P&amp;L Account 2001-2002";"VIEW4",#N/A,FALSE,"P&amp;L Account 2001-2002"}</definedName>
    <definedName name="a4a4a4a4a4a_1_2" hidden="1">{"VIEW1",#N/A,FALSE,"P&amp;L Account 2001-2002";"VIEW2",#N/A,FALSE,"P&amp;L Account 2001-2002";"VIEW3",#N/A,FALSE,"P&amp;L Account 2001-2002";"VIEW4",#N/A,FALSE,"P&amp;L Account 2001-2002"}</definedName>
    <definedName name="a4a4a4a4a4a_2" hidden="1">{"VIEW1",#N/A,FALSE,"P&amp;L Account 2001-2002";"VIEW2",#N/A,FALSE,"P&amp;L Account 2001-2002";"VIEW3",#N/A,FALSE,"P&amp;L Account 2001-2002";"VIEW4",#N/A,FALSE,"P&amp;L Account 2001-2002"}</definedName>
    <definedName name="a4a4a4a4a4a_3" hidden="1">{"VIEW1",#N/A,FALSE,"P&amp;L Account 2001-2002";"VIEW2",#N/A,FALSE,"P&amp;L Account 2001-2002";"VIEW3",#N/A,FALSE,"P&amp;L Account 2001-2002";"VIEW4",#N/A,FALSE,"P&amp;L Account 2001-2002"}</definedName>
    <definedName name="a4a4a4a4a4a_4" hidden="1">{"VIEW1",#N/A,FALSE,"P&amp;L Account 2001-2002";"VIEW2",#N/A,FALSE,"P&amp;L Account 2001-2002";"VIEW3",#N/A,FALSE,"P&amp;L Account 2001-2002";"VIEW4",#N/A,FALSE,"P&amp;L Account 2001-2002"}</definedName>
    <definedName name="a4a4a4a4a4a_5" hidden="1">{"VIEW1",#N/A,FALSE,"P&amp;L Account 2001-2002";"VIEW2",#N/A,FALSE,"P&amp;L Account 2001-2002";"VIEW3",#N/A,FALSE,"P&amp;L Account 2001-2002";"VIEW4",#N/A,FALSE,"P&amp;L Account 2001-2002"}</definedName>
    <definedName name="aa" localSheetId="2" hidden="1">{#N/A,#N/A,FALSE,"Banksum";#N/A,#N/A,FALSE,"Banksum"}</definedName>
    <definedName name="aa" localSheetId="10" hidden="1">{#N/A,#N/A,FALSE,"Banksum";#N/A,#N/A,FALSE,"Banksum"}</definedName>
    <definedName name="aa" localSheetId="9" hidden="1">{#N/A,#N/A,FALSE,"Banksum";#N/A,#N/A,FALSE,"Banksum"}</definedName>
    <definedName name="aa" localSheetId="8" hidden="1">{#N/A,#N/A,FALSE,"Banksum";#N/A,#N/A,FALSE,"Banksum"}</definedName>
    <definedName name="aa" hidden="1">{#N/A,#N/A,FALSE,"Banksum";#N/A,#N/A,FALSE,"Banksum"}</definedName>
    <definedName name="aa_1" localSheetId="10" hidden="1">{#N/A,#N/A,FALSE,"Banksum";#N/A,#N/A,FALSE,"Banksum"}</definedName>
    <definedName name="aa_1" localSheetId="9" hidden="1">{#N/A,#N/A,FALSE,"Banksum";#N/A,#N/A,FALSE,"Banksum"}</definedName>
    <definedName name="aa_1" hidden="1">{#N/A,#N/A,FALSE,"Banksum";#N/A,#N/A,FALSE,"Banksum"}</definedName>
    <definedName name="aa_1_1" hidden="1">{#N/A,#N/A,FALSE,"Banksum";#N/A,#N/A,FALSE,"Banksum"}</definedName>
    <definedName name="aa_1_2" hidden="1">{#N/A,#N/A,FALSE,"Banksum";#N/A,#N/A,FALSE,"Banksum"}</definedName>
    <definedName name="aa_2" hidden="1">{#N/A,#N/A,FALSE,"Banksum";#N/A,#N/A,FALSE,"Banksum"}</definedName>
    <definedName name="aa_3" hidden="1">{#N/A,#N/A,FALSE,"Banksum";#N/A,#N/A,FALSE,"Banksum"}</definedName>
    <definedName name="aa_4" hidden="1">{#N/A,#N/A,FALSE,"Banksum";#N/A,#N/A,FALSE,"Banksum"}</definedName>
    <definedName name="aa_5" hidden="1">{#N/A,#N/A,FALSE,"Banksum";#N/A,#N/A,FALSE,"Banksum"}</definedName>
    <definedName name="abc" localSheetId="2" hidden="1">{#N/A,#N/A,FALSE,"Banksum";#N/A,#N/A,FALSE,"Banksum"}</definedName>
    <definedName name="abc" localSheetId="10" hidden="1">{#N/A,#N/A,FALSE,"Banksum";#N/A,#N/A,FALSE,"Banksum"}</definedName>
    <definedName name="abc" localSheetId="9" hidden="1">{#N/A,#N/A,FALSE,"Banksum";#N/A,#N/A,FALSE,"Banksum"}</definedName>
    <definedName name="abc" localSheetId="8" hidden="1">{#N/A,#N/A,FALSE,"Banksum";#N/A,#N/A,FALSE,"Banksum"}</definedName>
    <definedName name="abc" hidden="1">{#N/A,#N/A,FALSE,"Banksum";#N/A,#N/A,FALSE,"Banksum"}</definedName>
    <definedName name="abc_1" localSheetId="10" hidden="1">{#N/A,#N/A,FALSE,"Banksum";#N/A,#N/A,FALSE,"Banksum"}</definedName>
    <definedName name="abc_1" localSheetId="9" hidden="1">{#N/A,#N/A,FALSE,"Banksum";#N/A,#N/A,FALSE,"Banksum"}</definedName>
    <definedName name="abc_1" hidden="1">{#N/A,#N/A,FALSE,"Banksum";#N/A,#N/A,FALSE,"Banksum"}</definedName>
    <definedName name="abc_1_1" hidden="1">{#N/A,#N/A,FALSE,"Banksum";#N/A,#N/A,FALSE,"Banksum"}</definedName>
    <definedName name="abc_1_2" hidden="1">{#N/A,#N/A,FALSE,"Banksum";#N/A,#N/A,FALSE,"Banksum"}</definedName>
    <definedName name="abc_2" hidden="1">{#N/A,#N/A,FALSE,"Banksum";#N/A,#N/A,FALSE,"Banksum"}</definedName>
    <definedName name="abc_3" hidden="1">{#N/A,#N/A,FALSE,"Banksum";#N/A,#N/A,FALSE,"Banksum"}</definedName>
    <definedName name="abc_4" hidden="1">{#N/A,#N/A,FALSE,"Banksum";#N/A,#N/A,FALSE,"Banksum"}</definedName>
    <definedName name="abc_5" hidden="1">{#N/A,#N/A,FALSE,"Banksum";#N/A,#N/A,FALSE,"Banksum"}</definedName>
    <definedName name="abcdefg" localSheetId="2" hidden="1">{"VIEW1",#N/A,FALSE,"P&amp;L Account 2001-2002";"VIEW2",#N/A,FALSE,"P&amp;L Account 2001-2002";"VIEW3",#N/A,FALSE,"P&amp;L Account 2001-2002";"VIEW4",#N/A,FALSE,"P&amp;L Account 2001-2002"}</definedName>
    <definedName name="abcdefg" localSheetId="10" hidden="1">{"VIEW1",#N/A,FALSE,"P&amp;L Account 2001-2002";"VIEW2",#N/A,FALSE,"P&amp;L Account 2001-2002";"VIEW3",#N/A,FALSE,"P&amp;L Account 2001-2002";"VIEW4",#N/A,FALSE,"P&amp;L Account 2001-2002"}</definedName>
    <definedName name="abcdefg" localSheetId="9" hidden="1">{"VIEW1",#N/A,FALSE,"P&amp;L Account 2001-2002";"VIEW2",#N/A,FALSE,"P&amp;L Account 2001-2002";"VIEW3",#N/A,FALSE,"P&amp;L Account 2001-2002";"VIEW4",#N/A,FALSE,"P&amp;L Account 2001-2002"}</definedName>
    <definedName name="abcdefg" localSheetId="8" hidden="1">{"VIEW1",#N/A,FALSE,"P&amp;L Account 2001-2002";"VIEW2",#N/A,FALSE,"P&amp;L Account 2001-2002";"VIEW3",#N/A,FALSE,"P&amp;L Account 2001-2002";"VIEW4",#N/A,FALSE,"P&amp;L Account 2001-2002"}</definedName>
    <definedName name="abcdefg" hidden="1">{"VIEW1",#N/A,FALSE,"P&amp;L Account 2001-2002";"VIEW2",#N/A,FALSE,"P&amp;L Account 2001-2002";"VIEW3",#N/A,FALSE,"P&amp;L Account 2001-2002";"VIEW4",#N/A,FALSE,"P&amp;L Account 2001-2002"}</definedName>
    <definedName name="abcdefg_1" localSheetId="10" hidden="1">{"VIEW1",#N/A,FALSE,"P&amp;L Account 2001-2002";"VIEW2",#N/A,FALSE,"P&amp;L Account 2001-2002";"VIEW3",#N/A,FALSE,"P&amp;L Account 2001-2002";"VIEW4",#N/A,FALSE,"P&amp;L Account 2001-2002"}</definedName>
    <definedName name="abcdefg_1" localSheetId="9" hidden="1">{"VIEW1",#N/A,FALSE,"P&amp;L Account 2001-2002";"VIEW2",#N/A,FALSE,"P&amp;L Account 2001-2002";"VIEW3",#N/A,FALSE,"P&amp;L Account 2001-2002";"VIEW4",#N/A,FALSE,"P&amp;L Account 2001-2002"}</definedName>
    <definedName name="abcdefg_1" hidden="1">{"VIEW1",#N/A,FALSE,"P&amp;L Account 2001-2002";"VIEW2",#N/A,FALSE,"P&amp;L Account 2001-2002";"VIEW3",#N/A,FALSE,"P&amp;L Account 2001-2002";"VIEW4",#N/A,FALSE,"P&amp;L Account 2001-2002"}</definedName>
    <definedName name="abcdefg_1_1" hidden="1">{"VIEW1",#N/A,FALSE,"P&amp;L Account 2001-2002";"VIEW2",#N/A,FALSE,"P&amp;L Account 2001-2002";"VIEW3",#N/A,FALSE,"P&amp;L Account 2001-2002";"VIEW4",#N/A,FALSE,"P&amp;L Account 2001-2002"}</definedName>
    <definedName name="abcdefg_1_2" hidden="1">{"VIEW1",#N/A,FALSE,"P&amp;L Account 2001-2002";"VIEW2",#N/A,FALSE,"P&amp;L Account 2001-2002";"VIEW3",#N/A,FALSE,"P&amp;L Account 2001-2002";"VIEW4",#N/A,FALSE,"P&amp;L Account 2001-2002"}</definedName>
    <definedName name="abcdefg_2" hidden="1">{"VIEW1",#N/A,FALSE,"P&amp;L Account 2001-2002";"VIEW2",#N/A,FALSE,"P&amp;L Account 2001-2002";"VIEW3",#N/A,FALSE,"P&amp;L Account 2001-2002";"VIEW4",#N/A,FALSE,"P&amp;L Account 2001-2002"}</definedName>
    <definedName name="abcdefg_3" hidden="1">{"VIEW1",#N/A,FALSE,"P&amp;L Account 2001-2002";"VIEW2",#N/A,FALSE,"P&amp;L Account 2001-2002";"VIEW3",#N/A,FALSE,"P&amp;L Account 2001-2002";"VIEW4",#N/A,FALSE,"P&amp;L Account 2001-2002"}</definedName>
    <definedName name="abcdefg_4" hidden="1">{"VIEW1",#N/A,FALSE,"P&amp;L Account 2001-2002";"VIEW2",#N/A,FALSE,"P&amp;L Account 2001-2002";"VIEW3",#N/A,FALSE,"P&amp;L Account 2001-2002";"VIEW4",#N/A,FALSE,"P&amp;L Account 2001-2002"}</definedName>
    <definedName name="abcdefg_5" hidden="1">{"VIEW1",#N/A,FALSE,"P&amp;L Account 2001-2002";"VIEW2",#N/A,FALSE,"P&amp;L Account 2001-2002";"VIEW3",#N/A,FALSE,"P&amp;L Account 2001-2002";"VIEW4",#N/A,FALSE,"P&amp;L Account 2001-2002"}</definedName>
    <definedName name="ABH" localSheetId="2" hidden="1">{"VIEW1",#N/A,FALSE,"P&amp;L Account 2001-2002";"VIEW2",#N/A,FALSE,"P&amp;L Account 2001-2002";"VIEW3",#N/A,FALSE,"P&amp;L Account 2001-2002";"VIEW4",#N/A,FALSE,"P&amp;L Account 2001-2002"}</definedName>
    <definedName name="ABH" localSheetId="10" hidden="1">{"VIEW1",#N/A,FALSE,"P&amp;L Account 2001-2002";"VIEW2",#N/A,FALSE,"P&amp;L Account 2001-2002";"VIEW3",#N/A,FALSE,"P&amp;L Account 2001-2002";"VIEW4",#N/A,FALSE,"P&amp;L Account 2001-2002"}</definedName>
    <definedName name="ABH" localSheetId="9" hidden="1">{"VIEW1",#N/A,FALSE,"P&amp;L Account 2001-2002";"VIEW2",#N/A,FALSE,"P&amp;L Account 2001-2002";"VIEW3",#N/A,FALSE,"P&amp;L Account 2001-2002";"VIEW4",#N/A,FALSE,"P&amp;L Account 2001-2002"}</definedName>
    <definedName name="ABH" localSheetId="8" hidden="1">{"VIEW1",#N/A,FALSE,"P&amp;L Account 2001-2002";"VIEW2",#N/A,FALSE,"P&amp;L Account 2001-2002";"VIEW3",#N/A,FALSE,"P&amp;L Account 2001-2002";"VIEW4",#N/A,FALSE,"P&amp;L Account 2001-2002"}</definedName>
    <definedName name="ABH" hidden="1">{"VIEW1",#N/A,FALSE,"P&amp;L Account 2001-2002";"VIEW2",#N/A,FALSE,"P&amp;L Account 2001-2002";"VIEW3",#N/A,FALSE,"P&amp;L Account 2001-2002";"VIEW4",#N/A,FALSE,"P&amp;L Account 2001-2002"}</definedName>
    <definedName name="ABH_1" localSheetId="10" hidden="1">{"VIEW1",#N/A,FALSE,"P&amp;L Account 2001-2002";"VIEW2",#N/A,FALSE,"P&amp;L Account 2001-2002";"VIEW3",#N/A,FALSE,"P&amp;L Account 2001-2002";"VIEW4",#N/A,FALSE,"P&amp;L Account 2001-2002"}</definedName>
    <definedName name="ABH_1" localSheetId="9" hidden="1">{"VIEW1",#N/A,FALSE,"P&amp;L Account 2001-2002";"VIEW2",#N/A,FALSE,"P&amp;L Account 2001-2002";"VIEW3",#N/A,FALSE,"P&amp;L Account 2001-2002";"VIEW4",#N/A,FALSE,"P&amp;L Account 2001-2002"}</definedName>
    <definedName name="ABH_1" hidden="1">{"VIEW1",#N/A,FALSE,"P&amp;L Account 2001-2002";"VIEW2",#N/A,FALSE,"P&amp;L Account 2001-2002";"VIEW3",#N/A,FALSE,"P&amp;L Account 2001-2002";"VIEW4",#N/A,FALSE,"P&amp;L Account 2001-2002"}</definedName>
    <definedName name="ABH_1_1" hidden="1">{"VIEW1",#N/A,FALSE,"P&amp;L Account 2001-2002";"VIEW2",#N/A,FALSE,"P&amp;L Account 2001-2002";"VIEW3",#N/A,FALSE,"P&amp;L Account 2001-2002";"VIEW4",#N/A,FALSE,"P&amp;L Account 2001-2002"}</definedName>
    <definedName name="ABH_1_2" hidden="1">{"VIEW1",#N/A,FALSE,"P&amp;L Account 2001-2002";"VIEW2",#N/A,FALSE,"P&amp;L Account 2001-2002";"VIEW3",#N/A,FALSE,"P&amp;L Account 2001-2002";"VIEW4",#N/A,FALSE,"P&amp;L Account 2001-2002"}</definedName>
    <definedName name="ABH_2" hidden="1">{"VIEW1",#N/A,FALSE,"P&amp;L Account 2001-2002";"VIEW2",#N/A,FALSE,"P&amp;L Account 2001-2002";"VIEW3",#N/A,FALSE,"P&amp;L Account 2001-2002";"VIEW4",#N/A,FALSE,"P&amp;L Account 2001-2002"}</definedName>
    <definedName name="ABH_3" hidden="1">{"VIEW1",#N/A,FALSE,"P&amp;L Account 2001-2002";"VIEW2",#N/A,FALSE,"P&amp;L Account 2001-2002";"VIEW3",#N/A,FALSE,"P&amp;L Account 2001-2002";"VIEW4",#N/A,FALSE,"P&amp;L Account 2001-2002"}</definedName>
    <definedName name="ABH_4" hidden="1">{"VIEW1",#N/A,FALSE,"P&amp;L Account 2001-2002";"VIEW2",#N/A,FALSE,"P&amp;L Account 2001-2002";"VIEW3",#N/A,FALSE,"P&amp;L Account 2001-2002";"VIEW4",#N/A,FALSE,"P&amp;L Account 2001-2002"}</definedName>
    <definedName name="ABH_5" hidden="1">{"VIEW1",#N/A,FALSE,"P&amp;L Account 2001-2002";"VIEW2",#N/A,FALSE,"P&amp;L Account 2001-2002";"VIEW3",#N/A,FALSE,"P&amp;L Account 2001-2002";"VIEW4",#N/A,FALSE,"P&amp;L Account 2001-2002"}</definedName>
    <definedName name="ABS" localSheetId="2" hidden="1">{"VIEW1",#N/A,FALSE,"P&amp;L Account 2001-2002";"VIEW2",#N/A,FALSE,"P&amp;L Account 2001-2002";"VIEW3",#N/A,FALSE,"P&amp;L Account 2001-2002";"VIEW4",#N/A,FALSE,"P&amp;L Account 2001-2002"}</definedName>
    <definedName name="ABS" localSheetId="10" hidden="1">{"VIEW1",#N/A,FALSE,"P&amp;L Account 2001-2002";"VIEW2",#N/A,FALSE,"P&amp;L Account 2001-2002";"VIEW3",#N/A,FALSE,"P&amp;L Account 2001-2002";"VIEW4",#N/A,FALSE,"P&amp;L Account 2001-2002"}</definedName>
    <definedName name="ABS" localSheetId="9" hidden="1">{"VIEW1",#N/A,FALSE,"P&amp;L Account 2001-2002";"VIEW2",#N/A,FALSE,"P&amp;L Account 2001-2002";"VIEW3",#N/A,FALSE,"P&amp;L Account 2001-2002";"VIEW4",#N/A,FALSE,"P&amp;L Account 2001-2002"}</definedName>
    <definedName name="ABS" localSheetId="8" hidden="1">{"VIEW1",#N/A,FALSE,"P&amp;L Account 2001-2002";"VIEW2",#N/A,FALSE,"P&amp;L Account 2001-2002";"VIEW3",#N/A,FALSE,"P&amp;L Account 2001-2002";"VIEW4",#N/A,FALSE,"P&amp;L Account 2001-2002"}</definedName>
    <definedName name="ABS" hidden="1">{"VIEW1",#N/A,FALSE,"P&amp;L Account 2001-2002";"VIEW2",#N/A,FALSE,"P&amp;L Account 2001-2002";"VIEW3",#N/A,FALSE,"P&amp;L Account 2001-2002";"VIEW4",#N/A,FALSE,"P&amp;L Account 2001-2002"}</definedName>
    <definedName name="ABS_1" localSheetId="10" hidden="1">{"VIEW1",#N/A,FALSE,"P&amp;L Account 2001-2002";"VIEW2",#N/A,FALSE,"P&amp;L Account 2001-2002";"VIEW3",#N/A,FALSE,"P&amp;L Account 2001-2002";"VIEW4",#N/A,FALSE,"P&amp;L Account 2001-2002"}</definedName>
    <definedName name="ABS_1" localSheetId="9" hidden="1">{"VIEW1",#N/A,FALSE,"P&amp;L Account 2001-2002";"VIEW2",#N/A,FALSE,"P&amp;L Account 2001-2002";"VIEW3",#N/A,FALSE,"P&amp;L Account 2001-2002";"VIEW4",#N/A,FALSE,"P&amp;L Account 2001-2002"}</definedName>
    <definedName name="ABS_1" hidden="1">{"VIEW1",#N/A,FALSE,"P&amp;L Account 2001-2002";"VIEW2",#N/A,FALSE,"P&amp;L Account 2001-2002";"VIEW3",#N/A,FALSE,"P&amp;L Account 2001-2002";"VIEW4",#N/A,FALSE,"P&amp;L Account 2001-2002"}</definedName>
    <definedName name="ABS_1_1" hidden="1">{"VIEW1",#N/A,FALSE,"P&amp;L Account 2001-2002";"VIEW2",#N/A,FALSE,"P&amp;L Account 2001-2002";"VIEW3",#N/A,FALSE,"P&amp;L Account 2001-2002";"VIEW4",#N/A,FALSE,"P&amp;L Account 2001-2002"}</definedName>
    <definedName name="ABS_1_2" hidden="1">{"VIEW1",#N/A,FALSE,"P&amp;L Account 2001-2002";"VIEW2",#N/A,FALSE,"P&amp;L Account 2001-2002";"VIEW3",#N/A,FALSE,"P&amp;L Account 2001-2002";"VIEW4",#N/A,FALSE,"P&amp;L Account 2001-2002"}</definedName>
    <definedName name="ABS_2" hidden="1">{"VIEW1",#N/A,FALSE,"P&amp;L Account 2001-2002";"VIEW2",#N/A,FALSE,"P&amp;L Account 2001-2002";"VIEW3",#N/A,FALSE,"P&amp;L Account 2001-2002";"VIEW4",#N/A,FALSE,"P&amp;L Account 2001-2002"}</definedName>
    <definedName name="ABS_3" hidden="1">{"VIEW1",#N/A,FALSE,"P&amp;L Account 2001-2002";"VIEW2",#N/A,FALSE,"P&amp;L Account 2001-2002";"VIEW3",#N/A,FALSE,"P&amp;L Account 2001-2002";"VIEW4",#N/A,FALSE,"P&amp;L Account 2001-2002"}</definedName>
    <definedName name="ABS_4" hidden="1">{"VIEW1",#N/A,FALSE,"P&amp;L Account 2001-2002";"VIEW2",#N/A,FALSE,"P&amp;L Account 2001-2002";"VIEW3",#N/A,FALSE,"P&amp;L Account 2001-2002";"VIEW4",#N/A,FALSE,"P&amp;L Account 2001-2002"}</definedName>
    <definedName name="ABS_5" hidden="1">{"VIEW1",#N/A,FALSE,"P&amp;L Account 2001-2002";"VIEW2",#N/A,FALSE,"P&amp;L Account 2001-2002";"VIEW3",#N/A,FALSE,"P&amp;L Account 2001-2002";"VIEW4",#N/A,FALSE,"P&amp;L Account 2001-2002"}</definedName>
    <definedName name="ADMIN" localSheetId="2" hidden="1">{#N/A,#N/A,TRUE,"KOCH P&amp;L";#N/A,#N/A,TRUE,"sumpl";#N/A,#N/A,TRUE,"2000";#N/A,#N/A,TRUE,"2001";#N/A,#N/A,TRUE,"2002";#N/A,#N/A,TRUE,"2003 ";#N/A,#N/A,TRUE,"brg comm";#N/A,#N/A,TRUE,"lsm comm"}</definedName>
    <definedName name="ADMIN" localSheetId="10" hidden="1">{#N/A,#N/A,TRUE,"KOCH P&amp;L";#N/A,#N/A,TRUE,"sumpl";#N/A,#N/A,TRUE,"2000";#N/A,#N/A,TRUE,"2001";#N/A,#N/A,TRUE,"2002";#N/A,#N/A,TRUE,"2003 ";#N/A,#N/A,TRUE,"brg comm";#N/A,#N/A,TRUE,"lsm comm"}</definedName>
    <definedName name="ADMIN" localSheetId="9" hidden="1">{#N/A,#N/A,TRUE,"KOCH P&amp;L";#N/A,#N/A,TRUE,"sumpl";#N/A,#N/A,TRUE,"2000";#N/A,#N/A,TRUE,"2001";#N/A,#N/A,TRUE,"2002";#N/A,#N/A,TRUE,"2003 ";#N/A,#N/A,TRUE,"brg comm";#N/A,#N/A,TRUE,"lsm comm"}</definedName>
    <definedName name="ADMIN" hidden="1">{#N/A,#N/A,TRUE,"KOCH P&amp;L";#N/A,#N/A,TRUE,"sumpl";#N/A,#N/A,TRUE,"2000";#N/A,#N/A,TRUE,"2001";#N/A,#N/A,TRUE,"2002";#N/A,#N/A,TRUE,"2003 ";#N/A,#N/A,TRUE,"brg comm";#N/A,#N/A,TRUE,"lsm comm"}</definedName>
    <definedName name="ADMIN_1" localSheetId="10" hidden="1">{#N/A,#N/A,TRUE,"KOCH P&amp;L";#N/A,#N/A,TRUE,"sumpl";#N/A,#N/A,TRUE,"2000";#N/A,#N/A,TRUE,"2001";#N/A,#N/A,TRUE,"2002";#N/A,#N/A,TRUE,"2003 ";#N/A,#N/A,TRUE,"brg comm";#N/A,#N/A,TRUE,"lsm comm"}</definedName>
    <definedName name="ADMIN_1" localSheetId="9" hidden="1">{#N/A,#N/A,TRUE,"KOCH P&amp;L";#N/A,#N/A,TRUE,"sumpl";#N/A,#N/A,TRUE,"2000";#N/A,#N/A,TRUE,"2001";#N/A,#N/A,TRUE,"2002";#N/A,#N/A,TRUE,"2003 ";#N/A,#N/A,TRUE,"brg comm";#N/A,#N/A,TRUE,"lsm comm"}</definedName>
    <definedName name="ADMIN_1" hidden="1">{#N/A,#N/A,TRUE,"KOCH P&amp;L";#N/A,#N/A,TRUE,"sumpl";#N/A,#N/A,TRUE,"2000";#N/A,#N/A,TRUE,"2001";#N/A,#N/A,TRUE,"2002";#N/A,#N/A,TRUE,"2003 ";#N/A,#N/A,TRUE,"brg comm";#N/A,#N/A,TRUE,"lsm comm"}</definedName>
    <definedName name="ADMIN_1_1" hidden="1">{#N/A,#N/A,TRUE,"KOCH P&amp;L";#N/A,#N/A,TRUE,"sumpl";#N/A,#N/A,TRUE,"2000";#N/A,#N/A,TRUE,"2001";#N/A,#N/A,TRUE,"2002";#N/A,#N/A,TRUE,"2003 ";#N/A,#N/A,TRUE,"brg comm";#N/A,#N/A,TRUE,"lsm comm"}</definedName>
    <definedName name="ADMIN_1_2" hidden="1">{#N/A,#N/A,TRUE,"KOCH P&amp;L";#N/A,#N/A,TRUE,"sumpl";#N/A,#N/A,TRUE,"2000";#N/A,#N/A,TRUE,"2001";#N/A,#N/A,TRUE,"2002";#N/A,#N/A,TRUE,"2003 ";#N/A,#N/A,TRUE,"brg comm";#N/A,#N/A,TRUE,"lsm comm"}</definedName>
    <definedName name="ADMIN_2" hidden="1">{#N/A,#N/A,TRUE,"KOCH P&amp;L";#N/A,#N/A,TRUE,"sumpl";#N/A,#N/A,TRUE,"2000";#N/A,#N/A,TRUE,"2001";#N/A,#N/A,TRUE,"2002";#N/A,#N/A,TRUE,"2003 ";#N/A,#N/A,TRUE,"brg comm";#N/A,#N/A,TRUE,"lsm comm"}</definedName>
    <definedName name="ADMIN_3" hidden="1">{#N/A,#N/A,TRUE,"KOCH P&amp;L";#N/A,#N/A,TRUE,"sumpl";#N/A,#N/A,TRUE,"2000";#N/A,#N/A,TRUE,"2001";#N/A,#N/A,TRUE,"2002";#N/A,#N/A,TRUE,"2003 ";#N/A,#N/A,TRUE,"brg comm";#N/A,#N/A,TRUE,"lsm comm"}</definedName>
    <definedName name="ADMIN_4" hidden="1">{#N/A,#N/A,TRUE,"KOCH P&amp;L";#N/A,#N/A,TRUE,"sumpl";#N/A,#N/A,TRUE,"2000";#N/A,#N/A,TRUE,"2001";#N/A,#N/A,TRUE,"2002";#N/A,#N/A,TRUE,"2003 ";#N/A,#N/A,TRUE,"brg comm";#N/A,#N/A,TRUE,"lsm comm"}</definedName>
    <definedName name="ADMIN_5" hidden="1">{#N/A,#N/A,TRUE,"KOCH P&amp;L";#N/A,#N/A,TRUE,"sumpl";#N/A,#N/A,TRUE,"2000";#N/A,#N/A,TRUE,"2001";#N/A,#N/A,TRUE,"2002";#N/A,#N/A,TRUE,"2003 ";#N/A,#N/A,TRUE,"brg comm";#N/A,#N/A,TRUE,"lsm comm"}</definedName>
    <definedName name="ADMINISTRATION" localSheetId="2" hidden="1">{"'Bsheet BIS'!$A$1:$F$43"}</definedName>
    <definedName name="ADMINISTRATION" localSheetId="10" hidden="1">{"'Bsheet BIS'!$A$1:$F$43"}</definedName>
    <definedName name="ADMINISTRATION" localSheetId="9" hidden="1">{"'Bsheet BIS'!$A$1:$F$43"}</definedName>
    <definedName name="ADMINISTRATION" hidden="1">{"'Bsheet BIS'!$A$1:$F$43"}</definedName>
    <definedName name="ADMINISTRATION_1" localSheetId="10" hidden="1">{"'Bsheet BIS'!$A$1:$F$43"}</definedName>
    <definedName name="ADMINISTRATION_1" localSheetId="9" hidden="1">{"'Bsheet BIS'!$A$1:$F$43"}</definedName>
    <definedName name="ADMINISTRATION_1" hidden="1">{"'Bsheet BIS'!$A$1:$F$43"}</definedName>
    <definedName name="ADMINISTRATION_1_1" hidden="1">{"'Bsheet BIS'!$A$1:$F$43"}</definedName>
    <definedName name="ADMINISTRATION_1_2" hidden="1">{"'Bsheet BIS'!$A$1:$F$43"}</definedName>
    <definedName name="ADMINISTRATION_2" hidden="1">{"'Bsheet BIS'!$A$1:$F$43"}</definedName>
    <definedName name="ADMINISTRATION_3" hidden="1">{"'Bsheet BIS'!$A$1:$F$43"}</definedName>
    <definedName name="ADMINISTRATION_4" hidden="1">{"'Bsheet BIS'!$A$1:$F$43"}</definedName>
    <definedName name="ADMINISTRATION_5" hidden="1">{"'Bsheet BIS'!$A$1:$F$43"}</definedName>
    <definedName name="ADMN" localSheetId="2" hidden="1">{"'Bsheet BIS'!$A$1:$F$43"}</definedName>
    <definedName name="ADMN" localSheetId="10" hidden="1">{"'Bsheet BIS'!$A$1:$F$43"}</definedName>
    <definedName name="ADMN" localSheetId="9" hidden="1">{"'Bsheet BIS'!$A$1:$F$43"}</definedName>
    <definedName name="ADMN" hidden="1">{"'Bsheet BIS'!$A$1:$F$43"}</definedName>
    <definedName name="ADMN_1" localSheetId="10" hidden="1">{"'Bsheet BIS'!$A$1:$F$43"}</definedName>
    <definedName name="ADMN_1" localSheetId="9" hidden="1">{"'Bsheet BIS'!$A$1:$F$43"}</definedName>
    <definedName name="ADMN_1" hidden="1">{"'Bsheet BIS'!$A$1:$F$43"}</definedName>
    <definedName name="ADMN_1_1" hidden="1">{"'Bsheet BIS'!$A$1:$F$43"}</definedName>
    <definedName name="ADMN_1_2" hidden="1">{"'Bsheet BIS'!$A$1:$F$43"}</definedName>
    <definedName name="ADMN_2" hidden="1">{"'Bsheet BIS'!$A$1:$F$43"}</definedName>
    <definedName name="ADMN_3" hidden="1">{"'Bsheet BIS'!$A$1:$F$43"}</definedName>
    <definedName name="ADMN_4" hidden="1">{"'Bsheet BIS'!$A$1:$F$43"}</definedName>
    <definedName name="ADMN_5" hidden="1">{"'Bsheet BIS'!$A$1:$F$43"}</definedName>
    <definedName name="af" localSheetId="2" hidden="1">#REF!</definedName>
    <definedName name="af" localSheetId="10" hidden="1">#REF!</definedName>
    <definedName name="af" localSheetId="9" hidden="1">#REF!</definedName>
    <definedName name="af" localSheetId="5" hidden="1">#REF!</definedName>
    <definedName name="af" hidden="1">#REF!</definedName>
    <definedName name="AFF" localSheetId="2" hidden="1">{"VIEW1",#N/A,FALSE,"P&amp;L Account 2001-2002";"VIEW2",#N/A,FALSE,"P&amp;L Account 2001-2002";"VIEW3",#N/A,FALSE,"P&amp;L Account 2001-2002";"VIEW4",#N/A,FALSE,"P&amp;L Account 2001-2002"}</definedName>
    <definedName name="AFF" localSheetId="10" hidden="1">{"VIEW1",#N/A,FALSE,"P&amp;L Account 2001-2002";"VIEW2",#N/A,FALSE,"P&amp;L Account 2001-2002";"VIEW3",#N/A,FALSE,"P&amp;L Account 2001-2002";"VIEW4",#N/A,FALSE,"P&amp;L Account 2001-2002"}</definedName>
    <definedName name="AFF" localSheetId="9" hidden="1">{"VIEW1",#N/A,FALSE,"P&amp;L Account 2001-2002";"VIEW2",#N/A,FALSE,"P&amp;L Account 2001-2002";"VIEW3",#N/A,FALSE,"P&amp;L Account 2001-2002";"VIEW4",#N/A,FALSE,"P&amp;L Account 2001-2002"}</definedName>
    <definedName name="AFF" localSheetId="8" hidden="1">{"VIEW1",#N/A,FALSE,"P&amp;L Account 2001-2002";"VIEW2",#N/A,FALSE,"P&amp;L Account 2001-2002";"VIEW3",#N/A,FALSE,"P&amp;L Account 2001-2002";"VIEW4",#N/A,FALSE,"P&amp;L Account 2001-2002"}</definedName>
    <definedName name="AFF" hidden="1">{"VIEW1",#N/A,FALSE,"P&amp;L Account 2001-2002";"VIEW2",#N/A,FALSE,"P&amp;L Account 2001-2002";"VIEW3",#N/A,FALSE,"P&amp;L Account 2001-2002";"VIEW4",#N/A,FALSE,"P&amp;L Account 2001-2002"}</definedName>
    <definedName name="AFF_1" localSheetId="10" hidden="1">{"VIEW1",#N/A,FALSE,"P&amp;L Account 2001-2002";"VIEW2",#N/A,FALSE,"P&amp;L Account 2001-2002";"VIEW3",#N/A,FALSE,"P&amp;L Account 2001-2002";"VIEW4",#N/A,FALSE,"P&amp;L Account 2001-2002"}</definedName>
    <definedName name="AFF_1" localSheetId="9" hidden="1">{"VIEW1",#N/A,FALSE,"P&amp;L Account 2001-2002";"VIEW2",#N/A,FALSE,"P&amp;L Account 2001-2002";"VIEW3",#N/A,FALSE,"P&amp;L Account 2001-2002";"VIEW4",#N/A,FALSE,"P&amp;L Account 2001-2002"}</definedName>
    <definedName name="AFF_1" hidden="1">{"VIEW1",#N/A,FALSE,"P&amp;L Account 2001-2002";"VIEW2",#N/A,FALSE,"P&amp;L Account 2001-2002";"VIEW3",#N/A,FALSE,"P&amp;L Account 2001-2002";"VIEW4",#N/A,FALSE,"P&amp;L Account 2001-2002"}</definedName>
    <definedName name="AFF_1_1" hidden="1">{"VIEW1",#N/A,FALSE,"P&amp;L Account 2001-2002";"VIEW2",#N/A,FALSE,"P&amp;L Account 2001-2002";"VIEW3",#N/A,FALSE,"P&amp;L Account 2001-2002";"VIEW4",#N/A,FALSE,"P&amp;L Account 2001-2002"}</definedName>
    <definedName name="AFF_1_2" hidden="1">{"VIEW1",#N/A,FALSE,"P&amp;L Account 2001-2002";"VIEW2",#N/A,FALSE,"P&amp;L Account 2001-2002";"VIEW3",#N/A,FALSE,"P&amp;L Account 2001-2002";"VIEW4",#N/A,FALSE,"P&amp;L Account 2001-2002"}</definedName>
    <definedName name="AFF_2" hidden="1">{"VIEW1",#N/A,FALSE,"P&amp;L Account 2001-2002";"VIEW2",#N/A,FALSE,"P&amp;L Account 2001-2002";"VIEW3",#N/A,FALSE,"P&amp;L Account 2001-2002";"VIEW4",#N/A,FALSE,"P&amp;L Account 2001-2002"}</definedName>
    <definedName name="AFF_3" hidden="1">{"VIEW1",#N/A,FALSE,"P&amp;L Account 2001-2002";"VIEW2",#N/A,FALSE,"P&amp;L Account 2001-2002";"VIEW3",#N/A,FALSE,"P&amp;L Account 2001-2002";"VIEW4",#N/A,FALSE,"P&amp;L Account 2001-2002"}</definedName>
    <definedName name="AFF_4" hidden="1">{"VIEW1",#N/A,FALSE,"P&amp;L Account 2001-2002";"VIEW2",#N/A,FALSE,"P&amp;L Account 2001-2002";"VIEW3",#N/A,FALSE,"P&amp;L Account 2001-2002";"VIEW4",#N/A,FALSE,"P&amp;L Account 2001-2002"}</definedName>
    <definedName name="AFF_5" hidden="1">{"VIEW1",#N/A,FALSE,"P&amp;L Account 2001-2002";"VIEW2",#N/A,FALSE,"P&amp;L Account 2001-2002";"VIEW3",#N/A,FALSE,"P&amp;L Account 2001-2002";"VIEW4",#N/A,FALSE,"P&amp;L Account 2001-2002"}</definedName>
    <definedName name="ALKHSHDKJHALKFJW" localSheetId="2" hidden="1">{"VIEW1",#N/A,FALSE,"P&amp;L Account 2001-2002";"VIEW2",#N/A,FALSE,"P&amp;L Account 2001-2002";"VIEW3",#N/A,FALSE,"P&amp;L Account 2001-2002";"VIEW4",#N/A,FALSE,"P&amp;L Account 2001-2002"}</definedName>
    <definedName name="ALKHSHDKJHALKFJW" localSheetId="10" hidden="1">{"VIEW1",#N/A,FALSE,"P&amp;L Account 2001-2002";"VIEW2",#N/A,FALSE,"P&amp;L Account 2001-2002";"VIEW3",#N/A,FALSE,"P&amp;L Account 2001-2002";"VIEW4",#N/A,FALSE,"P&amp;L Account 2001-2002"}</definedName>
    <definedName name="ALKHSHDKJHALKFJW" localSheetId="9" hidden="1">{"VIEW1",#N/A,FALSE,"P&amp;L Account 2001-2002";"VIEW2",#N/A,FALSE,"P&amp;L Account 2001-2002";"VIEW3",#N/A,FALSE,"P&amp;L Account 2001-2002";"VIEW4",#N/A,FALSE,"P&amp;L Account 2001-2002"}</definedName>
    <definedName name="ALKHSHDKJHALKFJW" localSheetId="8" hidden="1">{"VIEW1",#N/A,FALSE,"P&amp;L Account 2001-2002";"VIEW2",#N/A,FALSE,"P&amp;L Account 2001-2002";"VIEW3",#N/A,FALSE,"P&amp;L Account 2001-2002";"VIEW4",#N/A,FALSE,"P&amp;L Account 2001-2002"}</definedName>
    <definedName name="ALKHSHDKJHALKFJW" hidden="1">{"VIEW1",#N/A,FALSE,"P&amp;L Account 2001-2002";"VIEW2",#N/A,FALSE,"P&amp;L Account 2001-2002";"VIEW3",#N/A,FALSE,"P&amp;L Account 2001-2002";"VIEW4",#N/A,FALSE,"P&amp;L Account 2001-2002"}</definedName>
    <definedName name="ALKHSHDKJHALKFJW_1" localSheetId="10" hidden="1">{"VIEW1",#N/A,FALSE,"P&amp;L Account 2001-2002";"VIEW2",#N/A,FALSE,"P&amp;L Account 2001-2002";"VIEW3",#N/A,FALSE,"P&amp;L Account 2001-2002";"VIEW4",#N/A,FALSE,"P&amp;L Account 2001-2002"}</definedName>
    <definedName name="ALKHSHDKJHALKFJW_1" localSheetId="9" hidden="1">{"VIEW1",#N/A,FALSE,"P&amp;L Account 2001-2002";"VIEW2",#N/A,FALSE,"P&amp;L Account 2001-2002";"VIEW3",#N/A,FALSE,"P&amp;L Account 2001-2002";"VIEW4",#N/A,FALSE,"P&amp;L Account 2001-2002"}</definedName>
    <definedName name="ALKHSHDKJHALKFJW_1" hidden="1">{"VIEW1",#N/A,FALSE,"P&amp;L Account 2001-2002";"VIEW2",#N/A,FALSE,"P&amp;L Account 2001-2002";"VIEW3",#N/A,FALSE,"P&amp;L Account 2001-2002";"VIEW4",#N/A,FALSE,"P&amp;L Account 2001-2002"}</definedName>
    <definedName name="ALKHSHDKJHALKFJW_1_1" hidden="1">{"VIEW1",#N/A,FALSE,"P&amp;L Account 2001-2002";"VIEW2",#N/A,FALSE,"P&amp;L Account 2001-2002";"VIEW3",#N/A,FALSE,"P&amp;L Account 2001-2002";"VIEW4",#N/A,FALSE,"P&amp;L Account 2001-2002"}</definedName>
    <definedName name="ALKHSHDKJHALKFJW_1_2" hidden="1">{"VIEW1",#N/A,FALSE,"P&amp;L Account 2001-2002";"VIEW2",#N/A,FALSE,"P&amp;L Account 2001-2002";"VIEW3",#N/A,FALSE,"P&amp;L Account 2001-2002";"VIEW4",#N/A,FALSE,"P&amp;L Account 2001-2002"}</definedName>
    <definedName name="ALKHSHDKJHALKFJW_2" hidden="1">{"VIEW1",#N/A,FALSE,"P&amp;L Account 2001-2002";"VIEW2",#N/A,FALSE,"P&amp;L Account 2001-2002";"VIEW3",#N/A,FALSE,"P&amp;L Account 2001-2002";"VIEW4",#N/A,FALSE,"P&amp;L Account 2001-2002"}</definedName>
    <definedName name="ALKHSHDKJHALKFJW_3" hidden="1">{"VIEW1",#N/A,FALSE,"P&amp;L Account 2001-2002";"VIEW2",#N/A,FALSE,"P&amp;L Account 2001-2002";"VIEW3",#N/A,FALSE,"P&amp;L Account 2001-2002";"VIEW4",#N/A,FALSE,"P&amp;L Account 2001-2002"}</definedName>
    <definedName name="ALKHSHDKJHALKFJW_4" hidden="1">{"VIEW1",#N/A,FALSE,"P&amp;L Account 2001-2002";"VIEW2",#N/A,FALSE,"P&amp;L Account 2001-2002";"VIEW3",#N/A,FALSE,"P&amp;L Account 2001-2002";"VIEW4",#N/A,FALSE,"P&amp;L Account 2001-2002"}</definedName>
    <definedName name="ALKHSHDKJHALKFJW_5" hidden="1">{"VIEW1",#N/A,FALSE,"P&amp;L Account 2001-2002";"VIEW2",#N/A,FALSE,"P&amp;L Account 2001-2002";"VIEW3",#N/A,FALSE,"P&amp;L Account 2001-2002";"VIEW4",#N/A,FALSE,"P&amp;L Account 2001-2002"}</definedName>
    <definedName name="AMIT" localSheetId="2" hidden="1">{"VIEW1",#N/A,FALSE,"P&amp;L Account 2001-2002";"VIEW2",#N/A,FALSE,"P&amp;L Account 2001-2002";"VIEW3",#N/A,FALSE,"P&amp;L Account 2001-2002";"VIEW4",#N/A,FALSE,"P&amp;L Account 2001-2002"}</definedName>
    <definedName name="AMIT" localSheetId="10" hidden="1">{"VIEW1",#N/A,FALSE,"P&amp;L Account 2001-2002";"VIEW2",#N/A,FALSE,"P&amp;L Account 2001-2002";"VIEW3",#N/A,FALSE,"P&amp;L Account 2001-2002";"VIEW4",#N/A,FALSE,"P&amp;L Account 2001-2002"}</definedName>
    <definedName name="AMIT" localSheetId="9" hidden="1">{"VIEW1",#N/A,FALSE,"P&amp;L Account 2001-2002";"VIEW2",#N/A,FALSE,"P&amp;L Account 2001-2002";"VIEW3",#N/A,FALSE,"P&amp;L Account 2001-2002";"VIEW4",#N/A,FALSE,"P&amp;L Account 2001-2002"}</definedName>
    <definedName name="AMIT" localSheetId="8" hidden="1">{"VIEW1",#N/A,FALSE,"P&amp;L Account 2001-2002";"VIEW2",#N/A,FALSE,"P&amp;L Account 2001-2002";"VIEW3",#N/A,FALSE,"P&amp;L Account 2001-2002";"VIEW4",#N/A,FALSE,"P&amp;L Account 2001-2002"}</definedName>
    <definedName name="AMIT" hidden="1">{"VIEW1",#N/A,FALSE,"P&amp;L Account 2001-2002";"VIEW2",#N/A,FALSE,"P&amp;L Account 2001-2002";"VIEW3",#N/A,FALSE,"P&amp;L Account 2001-2002";"VIEW4",#N/A,FALSE,"P&amp;L Account 2001-2002"}</definedName>
    <definedName name="AMIT_1" localSheetId="10" hidden="1">{"VIEW1",#N/A,FALSE,"P&amp;L Account 2001-2002";"VIEW2",#N/A,FALSE,"P&amp;L Account 2001-2002";"VIEW3",#N/A,FALSE,"P&amp;L Account 2001-2002";"VIEW4",#N/A,FALSE,"P&amp;L Account 2001-2002"}</definedName>
    <definedName name="AMIT_1" localSheetId="9" hidden="1">{"VIEW1",#N/A,FALSE,"P&amp;L Account 2001-2002";"VIEW2",#N/A,FALSE,"P&amp;L Account 2001-2002";"VIEW3",#N/A,FALSE,"P&amp;L Account 2001-2002";"VIEW4",#N/A,FALSE,"P&amp;L Account 2001-2002"}</definedName>
    <definedName name="AMIT_1" hidden="1">{"VIEW1",#N/A,FALSE,"P&amp;L Account 2001-2002";"VIEW2",#N/A,FALSE,"P&amp;L Account 2001-2002";"VIEW3",#N/A,FALSE,"P&amp;L Account 2001-2002";"VIEW4",#N/A,FALSE,"P&amp;L Account 2001-2002"}</definedName>
    <definedName name="AMIT_1_1" hidden="1">{"VIEW1",#N/A,FALSE,"P&amp;L Account 2001-2002";"VIEW2",#N/A,FALSE,"P&amp;L Account 2001-2002";"VIEW3",#N/A,FALSE,"P&amp;L Account 2001-2002";"VIEW4",#N/A,FALSE,"P&amp;L Account 2001-2002"}</definedName>
    <definedName name="AMIT_1_2" hidden="1">{"VIEW1",#N/A,FALSE,"P&amp;L Account 2001-2002";"VIEW2",#N/A,FALSE,"P&amp;L Account 2001-2002";"VIEW3",#N/A,FALSE,"P&amp;L Account 2001-2002";"VIEW4",#N/A,FALSE,"P&amp;L Account 2001-2002"}</definedName>
    <definedName name="AMIT_2" hidden="1">{"VIEW1",#N/A,FALSE,"P&amp;L Account 2001-2002";"VIEW2",#N/A,FALSE,"P&amp;L Account 2001-2002";"VIEW3",#N/A,FALSE,"P&amp;L Account 2001-2002";"VIEW4",#N/A,FALSE,"P&amp;L Account 2001-2002"}</definedName>
    <definedName name="AMIT_3" hidden="1">{"VIEW1",#N/A,FALSE,"P&amp;L Account 2001-2002";"VIEW2",#N/A,FALSE,"P&amp;L Account 2001-2002";"VIEW3",#N/A,FALSE,"P&amp;L Account 2001-2002";"VIEW4",#N/A,FALSE,"P&amp;L Account 2001-2002"}</definedName>
    <definedName name="AMIT_4" hidden="1">{"VIEW1",#N/A,FALSE,"P&amp;L Account 2001-2002";"VIEW2",#N/A,FALSE,"P&amp;L Account 2001-2002";"VIEW3",#N/A,FALSE,"P&amp;L Account 2001-2002";"VIEW4",#N/A,FALSE,"P&amp;L Account 2001-2002"}</definedName>
    <definedName name="AMIT_5" hidden="1">{"VIEW1",#N/A,FALSE,"P&amp;L Account 2001-2002";"VIEW2",#N/A,FALSE,"P&amp;L Account 2001-2002";"VIEW3",#N/A,FALSE,"P&amp;L Account 2001-2002";"VIEW4",#N/A,FALSE,"P&amp;L Account 2001-2002"}</definedName>
    <definedName name="ann" localSheetId="2" hidden="1">{#N/A,#N/A,FALSE,"Banksum";#N/A,#N/A,FALSE,"Banksum"}</definedName>
    <definedName name="ann" localSheetId="10" hidden="1">{#N/A,#N/A,FALSE,"Banksum";#N/A,#N/A,FALSE,"Banksum"}</definedName>
    <definedName name="ann" localSheetId="9" hidden="1">{#N/A,#N/A,FALSE,"Banksum";#N/A,#N/A,FALSE,"Banksum"}</definedName>
    <definedName name="ann" localSheetId="8" hidden="1">{#N/A,#N/A,FALSE,"Banksum";#N/A,#N/A,FALSE,"Banksum"}</definedName>
    <definedName name="ann" hidden="1">{#N/A,#N/A,FALSE,"Banksum";#N/A,#N/A,FALSE,"Banksum"}</definedName>
    <definedName name="ann_1" localSheetId="10" hidden="1">{#N/A,#N/A,FALSE,"Banksum";#N/A,#N/A,FALSE,"Banksum"}</definedName>
    <definedName name="ann_1" localSheetId="9" hidden="1">{#N/A,#N/A,FALSE,"Banksum";#N/A,#N/A,FALSE,"Banksum"}</definedName>
    <definedName name="ann_1" hidden="1">{#N/A,#N/A,FALSE,"Banksum";#N/A,#N/A,FALSE,"Banksum"}</definedName>
    <definedName name="ann_1_1" hidden="1">{#N/A,#N/A,FALSE,"Banksum";#N/A,#N/A,FALSE,"Banksum"}</definedName>
    <definedName name="ann_1_2" hidden="1">{#N/A,#N/A,FALSE,"Banksum";#N/A,#N/A,FALSE,"Banksum"}</definedName>
    <definedName name="ann_2" hidden="1">{#N/A,#N/A,FALSE,"Banksum";#N/A,#N/A,FALSE,"Banksum"}</definedName>
    <definedName name="ann_3" hidden="1">{#N/A,#N/A,FALSE,"Banksum";#N/A,#N/A,FALSE,"Banksum"}</definedName>
    <definedName name="ann_4" hidden="1">{#N/A,#N/A,FALSE,"Banksum";#N/A,#N/A,FALSE,"Banksum"}</definedName>
    <definedName name="ann_5" hidden="1">{#N/A,#N/A,FALSE,"Banksum";#N/A,#N/A,FALSE,"Banksum"}</definedName>
    <definedName name="Annx1" localSheetId="2" hidden="1">{#N/A,#N/A,FALSE,"Banksum";#N/A,#N/A,FALSE,"Banksum"}</definedName>
    <definedName name="Annx1" localSheetId="10" hidden="1">{#N/A,#N/A,FALSE,"Banksum";#N/A,#N/A,FALSE,"Banksum"}</definedName>
    <definedName name="Annx1" localSheetId="9" hidden="1">{#N/A,#N/A,FALSE,"Banksum";#N/A,#N/A,FALSE,"Banksum"}</definedName>
    <definedName name="Annx1" localSheetId="8" hidden="1">{#N/A,#N/A,FALSE,"Banksum";#N/A,#N/A,FALSE,"Banksum"}</definedName>
    <definedName name="Annx1" hidden="1">{#N/A,#N/A,FALSE,"Banksum";#N/A,#N/A,FALSE,"Banksum"}</definedName>
    <definedName name="Annx1_1" localSheetId="10" hidden="1">{#N/A,#N/A,FALSE,"Banksum";#N/A,#N/A,FALSE,"Banksum"}</definedName>
    <definedName name="Annx1_1" localSheetId="9" hidden="1">{#N/A,#N/A,FALSE,"Banksum";#N/A,#N/A,FALSE,"Banksum"}</definedName>
    <definedName name="Annx1_1" hidden="1">{#N/A,#N/A,FALSE,"Banksum";#N/A,#N/A,FALSE,"Banksum"}</definedName>
    <definedName name="Annx1_1_1" hidden="1">{#N/A,#N/A,FALSE,"Banksum";#N/A,#N/A,FALSE,"Banksum"}</definedName>
    <definedName name="Annx1_1_2" hidden="1">{#N/A,#N/A,FALSE,"Banksum";#N/A,#N/A,FALSE,"Banksum"}</definedName>
    <definedName name="Annx1_2" hidden="1">{#N/A,#N/A,FALSE,"Banksum";#N/A,#N/A,FALSE,"Banksum"}</definedName>
    <definedName name="Annx1_3" hidden="1">{#N/A,#N/A,FALSE,"Banksum";#N/A,#N/A,FALSE,"Banksum"}</definedName>
    <definedName name="Annx1_4" hidden="1">{#N/A,#N/A,FALSE,"Banksum";#N/A,#N/A,FALSE,"Banksum"}</definedName>
    <definedName name="Annx1_5" hidden="1">{#N/A,#N/A,FALSE,"Banksum";#N/A,#N/A,FALSE,"Banksum"}</definedName>
    <definedName name="APR" localSheetId="2" hidden="1">{"VIEW1",#N/A,FALSE,"P&amp;L Account 2001-2002";"VIEW2",#N/A,FALSE,"P&amp;L Account 2001-2002";"VIEW3",#N/A,FALSE,"P&amp;L Account 2001-2002";"VIEW4",#N/A,FALSE,"P&amp;L Account 2001-2002"}</definedName>
    <definedName name="APR" localSheetId="10" hidden="1">{"VIEW1",#N/A,FALSE,"P&amp;L Account 2001-2002";"VIEW2",#N/A,FALSE,"P&amp;L Account 2001-2002";"VIEW3",#N/A,FALSE,"P&amp;L Account 2001-2002";"VIEW4",#N/A,FALSE,"P&amp;L Account 2001-2002"}</definedName>
    <definedName name="APR" localSheetId="9" hidden="1">{"VIEW1",#N/A,FALSE,"P&amp;L Account 2001-2002";"VIEW2",#N/A,FALSE,"P&amp;L Account 2001-2002";"VIEW3",#N/A,FALSE,"P&amp;L Account 2001-2002";"VIEW4",#N/A,FALSE,"P&amp;L Account 2001-2002"}</definedName>
    <definedName name="APR" localSheetId="8" hidden="1">{"VIEW1",#N/A,FALSE,"P&amp;L Account 2001-2002";"VIEW2",#N/A,FALSE,"P&amp;L Account 2001-2002";"VIEW3",#N/A,FALSE,"P&amp;L Account 2001-2002";"VIEW4",#N/A,FALSE,"P&amp;L Account 2001-2002"}</definedName>
    <definedName name="APR" hidden="1">{"VIEW1",#N/A,FALSE,"P&amp;L Account 2001-2002";"VIEW2",#N/A,FALSE,"P&amp;L Account 2001-2002";"VIEW3",#N/A,FALSE,"P&amp;L Account 2001-2002";"VIEW4",#N/A,FALSE,"P&amp;L Account 2001-2002"}</definedName>
    <definedName name="APR_1" localSheetId="10" hidden="1">{"VIEW1",#N/A,FALSE,"P&amp;L Account 2001-2002";"VIEW2",#N/A,FALSE,"P&amp;L Account 2001-2002";"VIEW3",#N/A,FALSE,"P&amp;L Account 2001-2002";"VIEW4",#N/A,FALSE,"P&amp;L Account 2001-2002"}</definedName>
    <definedName name="APR_1" localSheetId="9" hidden="1">{"VIEW1",#N/A,FALSE,"P&amp;L Account 2001-2002";"VIEW2",#N/A,FALSE,"P&amp;L Account 2001-2002";"VIEW3",#N/A,FALSE,"P&amp;L Account 2001-2002";"VIEW4",#N/A,FALSE,"P&amp;L Account 2001-2002"}</definedName>
    <definedName name="APR_1" hidden="1">{"VIEW1",#N/A,FALSE,"P&amp;L Account 2001-2002";"VIEW2",#N/A,FALSE,"P&amp;L Account 2001-2002";"VIEW3",#N/A,FALSE,"P&amp;L Account 2001-2002";"VIEW4",#N/A,FALSE,"P&amp;L Account 2001-2002"}</definedName>
    <definedName name="APR_1_1" hidden="1">{"VIEW1",#N/A,FALSE,"P&amp;L Account 2001-2002";"VIEW2",#N/A,FALSE,"P&amp;L Account 2001-2002";"VIEW3",#N/A,FALSE,"P&amp;L Account 2001-2002";"VIEW4",#N/A,FALSE,"P&amp;L Account 2001-2002"}</definedName>
    <definedName name="APR_1_2" hidden="1">{"VIEW1",#N/A,FALSE,"P&amp;L Account 2001-2002";"VIEW2",#N/A,FALSE,"P&amp;L Account 2001-2002";"VIEW3",#N/A,FALSE,"P&amp;L Account 2001-2002";"VIEW4",#N/A,FALSE,"P&amp;L Account 2001-2002"}</definedName>
    <definedName name="APR_2" hidden="1">{"VIEW1",#N/A,FALSE,"P&amp;L Account 2001-2002";"VIEW2",#N/A,FALSE,"P&amp;L Account 2001-2002";"VIEW3",#N/A,FALSE,"P&amp;L Account 2001-2002";"VIEW4",#N/A,FALSE,"P&amp;L Account 2001-2002"}</definedName>
    <definedName name="APR_3" hidden="1">{"VIEW1",#N/A,FALSE,"P&amp;L Account 2001-2002";"VIEW2",#N/A,FALSE,"P&amp;L Account 2001-2002";"VIEW3",#N/A,FALSE,"P&amp;L Account 2001-2002";"VIEW4",#N/A,FALSE,"P&amp;L Account 2001-2002"}</definedName>
    <definedName name="APR_4" hidden="1">{"VIEW1",#N/A,FALSE,"P&amp;L Account 2001-2002";"VIEW2",#N/A,FALSE,"P&amp;L Account 2001-2002";"VIEW3",#N/A,FALSE,"P&amp;L Account 2001-2002";"VIEW4",#N/A,FALSE,"P&amp;L Account 2001-2002"}</definedName>
    <definedName name="APR_5" hidden="1">{"VIEW1",#N/A,FALSE,"P&amp;L Account 2001-2002";"VIEW2",#N/A,FALSE,"P&amp;L Account 2001-2002";"VIEW3",#N/A,FALSE,"P&amp;L Account 2001-2002";"VIEW4",#N/A,FALSE,"P&amp;L Account 2001-2002"}</definedName>
    <definedName name="aps" localSheetId="2" hidden="1">{"VIEW1",#N/A,FALSE,"P&amp;L Account 2001-2002";"VIEW2",#N/A,FALSE,"P&amp;L Account 2001-2002";"VIEW3",#N/A,FALSE,"P&amp;L Account 2001-2002";"VIEW4",#N/A,FALSE,"P&amp;L Account 2001-2002"}</definedName>
    <definedName name="aps" localSheetId="10" hidden="1">{"VIEW1",#N/A,FALSE,"P&amp;L Account 2001-2002";"VIEW2",#N/A,FALSE,"P&amp;L Account 2001-2002";"VIEW3",#N/A,FALSE,"P&amp;L Account 2001-2002";"VIEW4",#N/A,FALSE,"P&amp;L Account 2001-2002"}</definedName>
    <definedName name="aps" localSheetId="9" hidden="1">{"VIEW1",#N/A,FALSE,"P&amp;L Account 2001-2002";"VIEW2",#N/A,FALSE,"P&amp;L Account 2001-2002";"VIEW3",#N/A,FALSE,"P&amp;L Account 2001-2002";"VIEW4",#N/A,FALSE,"P&amp;L Account 2001-2002"}</definedName>
    <definedName name="aps" localSheetId="8" hidden="1">{"VIEW1",#N/A,FALSE,"P&amp;L Account 2001-2002";"VIEW2",#N/A,FALSE,"P&amp;L Account 2001-2002";"VIEW3",#N/A,FALSE,"P&amp;L Account 2001-2002";"VIEW4",#N/A,FALSE,"P&amp;L Account 2001-2002"}</definedName>
    <definedName name="aps" hidden="1">{"VIEW1",#N/A,FALSE,"P&amp;L Account 2001-2002";"VIEW2",#N/A,FALSE,"P&amp;L Account 2001-2002";"VIEW3",#N/A,FALSE,"P&amp;L Account 2001-2002";"VIEW4",#N/A,FALSE,"P&amp;L Account 2001-2002"}</definedName>
    <definedName name="aps_1" localSheetId="10" hidden="1">{"VIEW1",#N/A,FALSE,"P&amp;L Account 2001-2002";"VIEW2",#N/A,FALSE,"P&amp;L Account 2001-2002";"VIEW3",#N/A,FALSE,"P&amp;L Account 2001-2002";"VIEW4",#N/A,FALSE,"P&amp;L Account 2001-2002"}</definedName>
    <definedName name="aps_1" localSheetId="9" hidden="1">{"VIEW1",#N/A,FALSE,"P&amp;L Account 2001-2002";"VIEW2",#N/A,FALSE,"P&amp;L Account 2001-2002";"VIEW3",#N/A,FALSE,"P&amp;L Account 2001-2002";"VIEW4",#N/A,FALSE,"P&amp;L Account 2001-2002"}</definedName>
    <definedName name="aps_1" hidden="1">{"VIEW1",#N/A,FALSE,"P&amp;L Account 2001-2002";"VIEW2",#N/A,FALSE,"P&amp;L Account 2001-2002";"VIEW3",#N/A,FALSE,"P&amp;L Account 2001-2002";"VIEW4",#N/A,FALSE,"P&amp;L Account 2001-2002"}</definedName>
    <definedName name="aps_1_1" hidden="1">{"VIEW1",#N/A,FALSE,"P&amp;L Account 2001-2002";"VIEW2",#N/A,FALSE,"P&amp;L Account 2001-2002";"VIEW3",#N/A,FALSE,"P&amp;L Account 2001-2002";"VIEW4",#N/A,FALSE,"P&amp;L Account 2001-2002"}</definedName>
    <definedName name="aps_1_2" hidden="1">{"VIEW1",#N/A,FALSE,"P&amp;L Account 2001-2002";"VIEW2",#N/A,FALSE,"P&amp;L Account 2001-2002";"VIEW3",#N/A,FALSE,"P&amp;L Account 2001-2002";"VIEW4",#N/A,FALSE,"P&amp;L Account 2001-2002"}</definedName>
    <definedName name="aps_2" hidden="1">{"VIEW1",#N/A,FALSE,"P&amp;L Account 2001-2002";"VIEW2",#N/A,FALSE,"P&amp;L Account 2001-2002";"VIEW3",#N/A,FALSE,"P&amp;L Account 2001-2002";"VIEW4",#N/A,FALSE,"P&amp;L Account 2001-2002"}</definedName>
    <definedName name="aps_3" hidden="1">{"VIEW1",#N/A,FALSE,"P&amp;L Account 2001-2002";"VIEW2",#N/A,FALSE,"P&amp;L Account 2001-2002";"VIEW3",#N/A,FALSE,"P&amp;L Account 2001-2002";"VIEW4",#N/A,FALSE,"P&amp;L Account 2001-2002"}</definedName>
    <definedName name="aps_4" hidden="1">{"VIEW1",#N/A,FALSE,"P&amp;L Account 2001-2002";"VIEW2",#N/A,FALSE,"P&amp;L Account 2001-2002";"VIEW3",#N/A,FALSE,"P&amp;L Account 2001-2002";"VIEW4",#N/A,FALSE,"P&amp;L Account 2001-2002"}</definedName>
    <definedName name="aps_5" hidden="1">{"VIEW1",#N/A,FALSE,"P&amp;L Account 2001-2002";"VIEW2",#N/A,FALSE,"P&amp;L Account 2001-2002";"VIEW3",#N/A,FALSE,"P&amp;L Account 2001-2002";"VIEW4",#N/A,FALSE,"P&amp;L Account 2001-2002"}</definedName>
    <definedName name="AS" localSheetId="2" hidden="1">{"VIEW1",#N/A,FALSE,"P&amp;L Account 2001-2002";"VIEW2",#N/A,FALSE,"P&amp;L Account 2001-2002";"VIEW3",#N/A,FALSE,"P&amp;L Account 2001-2002";"VIEW4",#N/A,FALSE,"P&amp;L Account 2001-2002"}</definedName>
    <definedName name="AS" localSheetId="10" hidden="1">{"VIEW1",#N/A,FALSE,"P&amp;L Account 2001-2002";"VIEW2",#N/A,FALSE,"P&amp;L Account 2001-2002";"VIEW3",#N/A,FALSE,"P&amp;L Account 2001-2002";"VIEW4",#N/A,FALSE,"P&amp;L Account 2001-2002"}</definedName>
    <definedName name="AS" localSheetId="9" hidden="1">{"VIEW1",#N/A,FALSE,"P&amp;L Account 2001-2002";"VIEW2",#N/A,FALSE,"P&amp;L Account 2001-2002";"VIEW3",#N/A,FALSE,"P&amp;L Account 2001-2002";"VIEW4",#N/A,FALSE,"P&amp;L Account 2001-2002"}</definedName>
    <definedName name="AS" localSheetId="8" hidden="1">{"VIEW1",#N/A,FALSE,"P&amp;L Account 2001-2002";"VIEW2",#N/A,FALSE,"P&amp;L Account 2001-2002";"VIEW3",#N/A,FALSE,"P&amp;L Account 2001-2002";"VIEW4",#N/A,FALSE,"P&amp;L Account 2001-2002"}</definedName>
    <definedName name="AS" hidden="1">{"VIEW1",#N/A,FALSE,"P&amp;L Account 2001-2002";"VIEW2",#N/A,FALSE,"P&amp;L Account 2001-2002";"VIEW3",#N/A,FALSE,"P&amp;L Account 2001-2002";"VIEW4",#N/A,FALSE,"P&amp;L Account 2001-2002"}</definedName>
    <definedName name="AS_1" localSheetId="10" hidden="1">{"VIEW1",#N/A,FALSE,"P&amp;L Account 2001-2002";"VIEW2",#N/A,FALSE,"P&amp;L Account 2001-2002";"VIEW3",#N/A,FALSE,"P&amp;L Account 2001-2002";"VIEW4",#N/A,FALSE,"P&amp;L Account 2001-2002"}</definedName>
    <definedName name="AS_1" localSheetId="9" hidden="1">{"VIEW1",#N/A,FALSE,"P&amp;L Account 2001-2002";"VIEW2",#N/A,FALSE,"P&amp;L Account 2001-2002";"VIEW3",#N/A,FALSE,"P&amp;L Account 2001-2002";"VIEW4",#N/A,FALSE,"P&amp;L Account 2001-2002"}</definedName>
    <definedName name="AS_1" hidden="1">{"VIEW1",#N/A,FALSE,"P&amp;L Account 2001-2002";"VIEW2",#N/A,FALSE,"P&amp;L Account 2001-2002";"VIEW3",#N/A,FALSE,"P&amp;L Account 2001-2002";"VIEW4",#N/A,FALSE,"P&amp;L Account 2001-2002"}</definedName>
    <definedName name="AS_1_1" hidden="1">{"VIEW1",#N/A,FALSE,"P&amp;L Account 2001-2002";"VIEW2",#N/A,FALSE,"P&amp;L Account 2001-2002";"VIEW3",#N/A,FALSE,"P&amp;L Account 2001-2002";"VIEW4",#N/A,FALSE,"P&amp;L Account 2001-2002"}</definedName>
    <definedName name="AS_1_2" hidden="1">{"VIEW1",#N/A,FALSE,"P&amp;L Account 2001-2002";"VIEW2",#N/A,FALSE,"P&amp;L Account 2001-2002";"VIEW3",#N/A,FALSE,"P&amp;L Account 2001-2002";"VIEW4",#N/A,FALSE,"P&amp;L Account 2001-2002"}</definedName>
    <definedName name="AS_2" hidden="1">{"VIEW1",#N/A,FALSE,"P&amp;L Account 2001-2002";"VIEW2",#N/A,FALSE,"P&amp;L Account 2001-2002";"VIEW3",#N/A,FALSE,"P&amp;L Account 2001-2002";"VIEW4",#N/A,FALSE,"P&amp;L Account 2001-2002"}</definedName>
    <definedName name="AS_3" hidden="1">{"VIEW1",#N/A,FALSE,"P&amp;L Account 2001-2002";"VIEW2",#N/A,FALSE,"P&amp;L Account 2001-2002";"VIEW3",#N/A,FALSE,"P&amp;L Account 2001-2002";"VIEW4",#N/A,FALSE,"P&amp;L Account 2001-2002"}</definedName>
    <definedName name="AS_4" hidden="1">{"VIEW1",#N/A,FALSE,"P&amp;L Account 2001-2002";"VIEW2",#N/A,FALSE,"P&amp;L Account 2001-2002";"VIEW3",#N/A,FALSE,"P&amp;L Account 2001-2002";"VIEW4",#N/A,FALSE,"P&amp;L Account 2001-2002"}</definedName>
    <definedName name="AS_5" hidden="1">{"VIEW1",#N/A,FALSE,"P&amp;L Account 2001-2002";"VIEW2",#N/A,FALSE,"P&amp;L Account 2001-2002";"VIEW3",#N/A,FALSE,"P&amp;L Account 2001-2002";"VIEW4",#N/A,FALSE,"P&amp;L Account 2001-2002"}</definedName>
    <definedName name="AS2DocOpenMode" hidden="1">"AS2DocumentEdit"</definedName>
    <definedName name="asas" localSheetId="2" hidden="1">{#N/A,#N/A,FALSE,"Banksum";#N/A,#N/A,FALSE,"Banksum"}</definedName>
    <definedName name="asas" localSheetId="10" hidden="1">{#N/A,#N/A,FALSE,"Banksum";#N/A,#N/A,FALSE,"Banksum"}</definedName>
    <definedName name="asas" localSheetId="9" hidden="1">{#N/A,#N/A,FALSE,"Banksum";#N/A,#N/A,FALSE,"Banksum"}</definedName>
    <definedName name="asas" localSheetId="8" hidden="1">{#N/A,#N/A,FALSE,"Banksum";#N/A,#N/A,FALSE,"Banksum"}</definedName>
    <definedName name="asas" hidden="1">{#N/A,#N/A,FALSE,"Banksum";#N/A,#N/A,FALSE,"Banksum"}</definedName>
    <definedName name="asas_1" localSheetId="10" hidden="1">{#N/A,#N/A,FALSE,"Banksum";#N/A,#N/A,FALSE,"Banksum"}</definedName>
    <definedName name="asas_1" localSheetId="9" hidden="1">{#N/A,#N/A,FALSE,"Banksum";#N/A,#N/A,FALSE,"Banksum"}</definedName>
    <definedName name="asas_1" hidden="1">{#N/A,#N/A,FALSE,"Banksum";#N/A,#N/A,FALSE,"Banksum"}</definedName>
    <definedName name="asas_1_1" hidden="1">{#N/A,#N/A,FALSE,"Banksum";#N/A,#N/A,FALSE,"Banksum"}</definedName>
    <definedName name="asas_1_2" hidden="1">{#N/A,#N/A,FALSE,"Banksum";#N/A,#N/A,FALSE,"Banksum"}</definedName>
    <definedName name="asas_2" hidden="1">{#N/A,#N/A,FALSE,"Banksum";#N/A,#N/A,FALSE,"Banksum"}</definedName>
    <definedName name="asas_3" hidden="1">{#N/A,#N/A,FALSE,"Banksum";#N/A,#N/A,FALSE,"Banksum"}</definedName>
    <definedName name="asas_4" hidden="1">{#N/A,#N/A,FALSE,"Banksum";#N/A,#N/A,FALSE,"Banksum"}</definedName>
    <definedName name="asas_5" hidden="1">{#N/A,#N/A,FALSE,"Banksum";#N/A,#N/A,FALSE,"Banksum"}</definedName>
    <definedName name="ASD" localSheetId="2" hidden="1">{"VIEW1",#N/A,FALSE,"P&amp;L Account 2001-2002";"VIEW2",#N/A,FALSE,"P&amp;L Account 2001-2002";"VIEW3",#N/A,FALSE,"P&amp;L Account 2001-2002";"VIEW4",#N/A,FALSE,"P&amp;L Account 2001-2002"}</definedName>
    <definedName name="ASD" localSheetId="10" hidden="1">{"VIEW1",#N/A,FALSE,"P&amp;L Account 2001-2002";"VIEW2",#N/A,FALSE,"P&amp;L Account 2001-2002";"VIEW3",#N/A,FALSE,"P&amp;L Account 2001-2002";"VIEW4",#N/A,FALSE,"P&amp;L Account 2001-2002"}</definedName>
    <definedName name="ASD" localSheetId="9" hidden="1">{"VIEW1",#N/A,FALSE,"P&amp;L Account 2001-2002";"VIEW2",#N/A,FALSE,"P&amp;L Account 2001-2002";"VIEW3",#N/A,FALSE,"P&amp;L Account 2001-2002";"VIEW4",#N/A,FALSE,"P&amp;L Account 2001-2002"}</definedName>
    <definedName name="ASD" localSheetId="8" hidden="1">{"VIEW1",#N/A,FALSE,"P&amp;L Account 2001-2002";"VIEW2",#N/A,FALSE,"P&amp;L Account 2001-2002";"VIEW3",#N/A,FALSE,"P&amp;L Account 2001-2002";"VIEW4",#N/A,FALSE,"P&amp;L Account 2001-2002"}</definedName>
    <definedName name="ASD" hidden="1">{"VIEW1",#N/A,FALSE,"P&amp;L Account 2001-2002";"VIEW2",#N/A,FALSE,"P&amp;L Account 2001-2002";"VIEW3",#N/A,FALSE,"P&amp;L Account 2001-2002";"VIEW4",#N/A,FALSE,"P&amp;L Account 2001-2002"}</definedName>
    <definedName name="ASD_1" localSheetId="10" hidden="1">{"VIEW1",#N/A,FALSE,"P&amp;L Account 2001-2002";"VIEW2",#N/A,FALSE,"P&amp;L Account 2001-2002";"VIEW3",#N/A,FALSE,"P&amp;L Account 2001-2002";"VIEW4",#N/A,FALSE,"P&amp;L Account 2001-2002"}</definedName>
    <definedName name="ASD_1" localSheetId="9" hidden="1">{"VIEW1",#N/A,FALSE,"P&amp;L Account 2001-2002";"VIEW2",#N/A,FALSE,"P&amp;L Account 2001-2002";"VIEW3",#N/A,FALSE,"P&amp;L Account 2001-2002";"VIEW4",#N/A,FALSE,"P&amp;L Account 2001-2002"}</definedName>
    <definedName name="ASD_1" hidden="1">{"VIEW1",#N/A,FALSE,"P&amp;L Account 2001-2002";"VIEW2",#N/A,FALSE,"P&amp;L Account 2001-2002";"VIEW3",#N/A,FALSE,"P&amp;L Account 2001-2002";"VIEW4",#N/A,FALSE,"P&amp;L Account 2001-2002"}</definedName>
    <definedName name="ASD_1_1" hidden="1">{"VIEW1",#N/A,FALSE,"P&amp;L Account 2001-2002";"VIEW2",#N/A,FALSE,"P&amp;L Account 2001-2002";"VIEW3",#N/A,FALSE,"P&amp;L Account 2001-2002";"VIEW4",#N/A,FALSE,"P&amp;L Account 2001-2002"}</definedName>
    <definedName name="ASD_1_2" hidden="1">{"VIEW1",#N/A,FALSE,"P&amp;L Account 2001-2002";"VIEW2",#N/A,FALSE,"P&amp;L Account 2001-2002";"VIEW3",#N/A,FALSE,"P&amp;L Account 2001-2002";"VIEW4",#N/A,FALSE,"P&amp;L Account 2001-2002"}</definedName>
    <definedName name="ASD_2" hidden="1">{"VIEW1",#N/A,FALSE,"P&amp;L Account 2001-2002";"VIEW2",#N/A,FALSE,"P&amp;L Account 2001-2002";"VIEW3",#N/A,FALSE,"P&amp;L Account 2001-2002";"VIEW4",#N/A,FALSE,"P&amp;L Account 2001-2002"}</definedName>
    <definedName name="ASD_3" hidden="1">{"VIEW1",#N/A,FALSE,"P&amp;L Account 2001-2002";"VIEW2",#N/A,FALSE,"P&amp;L Account 2001-2002";"VIEW3",#N/A,FALSE,"P&amp;L Account 2001-2002";"VIEW4",#N/A,FALSE,"P&amp;L Account 2001-2002"}</definedName>
    <definedName name="ASD_4" hidden="1">{"VIEW1",#N/A,FALSE,"P&amp;L Account 2001-2002";"VIEW2",#N/A,FALSE,"P&amp;L Account 2001-2002";"VIEW3",#N/A,FALSE,"P&amp;L Account 2001-2002";"VIEW4",#N/A,FALSE,"P&amp;L Account 2001-2002"}</definedName>
    <definedName name="ASD_5" hidden="1">{"VIEW1",#N/A,FALSE,"P&amp;L Account 2001-2002";"VIEW2",#N/A,FALSE,"P&amp;L Account 2001-2002";"VIEW3",#N/A,FALSE,"P&amp;L Account 2001-2002";"VIEW4",#N/A,FALSE,"P&amp;L Account 2001-2002"}</definedName>
    <definedName name="ASDFDS" localSheetId="2" hidden="1">{"VIEW1",#N/A,FALSE,"P&amp;L Account 2001-2002";"VIEW2",#N/A,FALSE,"P&amp;L Account 2001-2002";"VIEW3",#N/A,FALSE,"P&amp;L Account 2001-2002";"VIEW4",#N/A,FALSE,"P&amp;L Account 2001-2002"}</definedName>
    <definedName name="ASDFDS" localSheetId="10" hidden="1">{"VIEW1",#N/A,FALSE,"P&amp;L Account 2001-2002";"VIEW2",#N/A,FALSE,"P&amp;L Account 2001-2002";"VIEW3",#N/A,FALSE,"P&amp;L Account 2001-2002";"VIEW4",#N/A,FALSE,"P&amp;L Account 2001-2002"}</definedName>
    <definedName name="ASDFDS" localSheetId="9" hidden="1">{"VIEW1",#N/A,FALSE,"P&amp;L Account 2001-2002";"VIEW2",#N/A,FALSE,"P&amp;L Account 2001-2002";"VIEW3",#N/A,FALSE,"P&amp;L Account 2001-2002";"VIEW4",#N/A,FALSE,"P&amp;L Account 2001-2002"}</definedName>
    <definedName name="ASDFDS" localSheetId="8" hidden="1">{"VIEW1",#N/A,FALSE,"P&amp;L Account 2001-2002";"VIEW2",#N/A,FALSE,"P&amp;L Account 2001-2002";"VIEW3",#N/A,FALSE,"P&amp;L Account 2001-2002";"VIEW4",#N/A,FALSE,"P&amp;L Account 2001-2002"}</definedName>
    <definedName name="ASDFDS" hidden="1">{"VIEW1",#N/A,FALSE,"P&amp;L Account 2001-2002";"VIEW2",#N/A,FALSE,"P&amp;L Account 2001-2002";"VIEW3",#N/A,FALSE,"P&amp;L Account 2001-2002";"VIEW4",#N/A,FALSE,"P&amp;L Account 2001-2002"}</definedName>
    <definedName name="ASDFDS_1" localSheetId="10" hidden="1">{"VIEW1",#N/A,FALSE,"P&amp;L Account 2001-2002";"VIEW2",#N/A,FALSE,"P&amp;L Account 2001-2002";"VIEW3",#N/A,FALSE,"P&amp;L Account 2001-2002";"VIEW4",#N/A,FALSE,"P&amp;L Account 2001-2002"}</definedName>
    <definedName name="ASDFDS_1" localSheetId="9" hidden="1">{"VIEW1",#N/A,FALSE,"P&amp;L Account 2001-2002";"VIEW2",#N/A,FALSE,"P&amp;L Account 2001-2002";"VIEW3",#N/A,FALSE,"P&amp;L Account 2001-2002";"VIEW4",#N/A,FALSE,"P&amp;L Account 2001-2002"}</definedName>
    <definedName name="ASDFDS_1" hidden="1">{"VIEW1",#N/A,FALSE,"P&amp;L Account 2001-2002";"VIEW2",#N/A,FALSE,"P&amp;L Account 2001-2002";"VIEW3",#N/A,FALSE,"P&amp;L Account 2001-2002";"VIEW4",#N/A,FALSE,"P&amp;L Account 2001-2002"}</definedName>
    <definedName name="ASDFDS_1_1" hidden="1">{"VIEW1",#N/A,FALSE,"P&amp;L Account 2001-2002";"VIEW2",#N/A,FALSE,"P&amp;L Account 2001-2002";"VIEW3",#N/A,FALSE,"P&amp;L Account 2001-2002";"VIEW4",#N/A,FALSE,"P&amp;L Account 2001-2002"}</definedName>
    <definedName name="ASDFDS_1_2" hidden="1">{"VIEW1",#N/A,FALSE,"P&amp;L Account 2001-2002";"VIEW2",#N/A,FALSE,"P&amp;L Account 2001-2002";"VIEW3",#N/A,FALSE,"P&amp;L Account 2001-2002";"VIEW4",#N/A,FALSE,"P&amp;L Account 2001-2002"}</definedName>
    <definedName name="ASDFDS_2" hidden="1">{"VIEW1",#N/A,FALSE,"P&amp;L Account 2001-2002";"VIEW2",#N/A,FALSE,"P&amp;L Account 2001-2002";"VIEW3",#N/A,FALSE,"P&amp;L Account 2001-2002";"VIEW4",#N/A,FALSE,"P&amp;L Account 2001-2002"}</definedName>
    <definedName name="ASDFDS_3" hidden="1">{"VIEW1",#N/A,FALSE,"P&amp;L Account 2001-2002";"VIEW2",#N/A,FALSE,"P&amp;L Account 2001-2002";"VIEW3",#N/A,FALSE,"P&amp;L Account 2001-2002";"VIEW4",#N/A,FALSE,"P&amp;L Account 2001-2002"}</definedName>
    <definedName name="ASDFDS_4" hidden="1">{"VIEW1",#N/A,FALSE,"P&amp;L Account 2001-2002";"VIEW2",#N/A,FALSE,"P&amp;L Account 2001-2002";"VIEW3",#N/A,FALSE,"P&amp;L Account 2001-2002";"VIEW4",#N/A,FALSE,"P&amp;L Account 2001-2002"}</definedName>
    <definedName name="ASDFDS_5" hidden="1">{"VIEW1",#N/A,FALSE,"P&amp;L Account 2001-2002";"VIEW2",#N/A,FALSE,"P&amp;L Account 2001-2002";"VIEW3",#N/A,FALSE,"P&amp;L Account 2001-2002";"VIEW4",#N/A,FALSE,"P&amp;L Account 2001-2002"}</definedName>
    <definedName name="ASDFDSG" localSheetId="2" hidden="1">{"VIEW1",#N/A,FALSE,"P&amp;L Account 2001-2002";"VIEW2",#N/A,FALSE,"P&amp;L Account 2001-2002";"VIEW3",#N/A,FALSE,"P&amp;L Account 2001-2002";"VIEW4",#N/A,FALSE,"P&amp;L Account 2001-2002"}</definedName>
    <definedName name="ASDFDSG" localSheetId="10" hidden="1">{"VIEW1",#N/A,FALSE,"P&amp;L Account 2001-2002";"VIEW2",#N/A,FALSE,"P&amp;L Account 2001-2002";"VIEW3",#N/A,FALSE,"P&amp;L Account 2001-2002";"VIEW4",#N/A,FALSE,"P&amp;L Account 2001-2002"}</definedName>
    <definedName name="ASDFDSG" localSheetId="9" hidden="1">{"VIEW1",#N/A,FALSE,"P&amp;L Account 2001-2002";"VIEW2",#N/A,FALSE,"P&amp;L Account 2001-2002";"VIEW3",#N/A,FALSE,"P&amp;L Account 2001-2002";"VIEW4",#N/A,FALSE,"P&amp;L Account 2001-2002"}</definedName>
    <definedName name="ASDFDSG" localSheetId="8" hidden="1">{"VIEW1",#N/A,FALSE,"P&amp;L Account 2001-2002";"VIEW2",#N/A,FALSE,"P&amp;L Account 2001-2002";"VIEW3",#N/A,FALSE,"P&amp;L Account 2001-2002";"VIEW4",#N/A,FALSE,"P&amp;L Account 2001-2002"}</definedName>
    <definedName name="ASDFDSG" hidden="1">{"VIEW1",#N/A,FALSE,"P&amp;L Account 2001-2002";"VIEW2",#N/A,FALSE,"P&amp;L Account 2001-2002";"VIEW3",#N/A,FALSE,"P&amp;L Account 2001-2002";"VIEW4",#N/A,FALSE,"P&amp;L Account 2001-2002"}</definedName>
    <definedName name="ASDFDSG_1" localSheetId="10" hidden="1">{"VIEW1",#N/A,FALSE,"P&amp;L Account 2001-2002";"VIEW2",#N/A,FALSE,"P&amp;L Account 2001-2002";"VIEW3",#N/A,FALSE,"P&amp;L Account 2001-2002";"VIEW4",#N/A,FALSE,"P&amp;L Account 2001-2002"}</definedName>
    <definedName name="ASDFDSG_1" localSheetId="9" hidden="1">{"VIEW1",#N/A,FALSE,"P&amp;L Account 2001-2002";"VIEW2",#N/A,FALSE,"P&amp;L Account 2001-2002";"VIEW3",#N/A,FALSE,"P&amp;L Account 2001-2002";"VIEW4",#N/A,FALSE,"P&amp;L Account 2001-2002"}</definedName>
    <definedName name="ASDFDSG_1" hidden="1">{"VIEW1",#N/A,FALSE,"P&amp;L Account 2001-2002";"VIEW2",#N/A,FALSE,"P&amp;L Account 2001-2002";"VIEW3",#N/A,FALSE,"P&amp;L Account 2001-2002";"VIEW4",#N/A,FALSE,"P&amp;L Account 2001-2002"}</definedName>
    <definedName name="ASDFDSG_1_1" hidden="1">{"VIEW1",#N/A,FALSE,"P&amp;L Account 2001-2002";"VIEW2",#N/A,FALSE,"P&amp;L Account 2001-2002";"VIEW3",#N/A,FALSE,"P&amp;L Account 2001-2002";"VIEW4",#N/A,FALSE,"P&amp;L Account 2001-2002"}</definedName>
    <definedName name="ASDFDSG_1_2" hidden="1">{"VIEW1",#N/A,FALSE,"P&amp;L Account 2001-2002";"VIEW2",#N/A,FALSE,"P&amp;L Account 2001-2002";"VIEW3",#N/A,FALSE,"P&amp;L Account 2001-2002";"VIEW4",#N/A,FALSE,"P&amp;L Account 2001-2002"}</definedName>
    <definedName name="ASDFDSG_2" hidden="1">{"VIEW1",#N/A,FALSE,"P&amp;L Account 2001-2002";"VIEW2",#N/A,FALSE,"P&amp;L Account 2001-2002";"VIEW3",#N/A,FALSE,"P&amp;L Account 2001-2002";"VIEW4",#N/A,FALSE,"P&amp;L Account 2001-2002"}</definedName>
    <definedName name="ASDFDSG_3" hidden="1">{"VIEW1",#N/A,FALSE,"P&amp;L Account 2001-2002";"VIEW2",#N/A,FALSE,"P&amp;L Account 2001-2002";"VIEW3",#N/A,FALSE,"P&amp;L Account 2001-2002";"VIEW4",#N/A,FALSE,"P&amp;L Account 2001-2002"}</definedName>
    <definedName name="ASDFDSG_4" hidden="1">{"VIEW1",#N/A,FALSE,"P&amp;L Account 2001-2002";"VIEW2",#N/A,FALSE,"P&amp;L Account 2001-2002";"VIEW3",#N/A,FALSE,"P&amp;L Account 2001-2002";"VIEW4",#N/A,FALSE,"P&amp;L Account 2001-2002"}</definedName>
    <definedName name="ASDFDSG_5" hidden="1">{"VIEW1",#N/A,FALSE,"P&amp;L Account 2001-2002";"VIEW2",#N/A,FALSE,"P&amp;L Account 2001-2002";"VIEW3",#N/A,FALSE,"P&amp;L Account 2001-2002";"VIEW4",#N/A,FALSE,"P&amp;L Account 2001-2002"}</definedName>
    <definedName name="ASDFSD" localSheetId="2" hidden="1">{"VIEW1",#N/A,FALSE,"P&amp;L Account 2001-2002";"VIEW2",#N/A,FALSE,"P&amp;L Account 2001-2002";"VIEW3",#N/A,FALSE,"P&amp;L Account 2001-2002";"VIEW4",#N/A,FALSE,"P&amp;L Account 2001-2002"}</definedName>
    <definedName name="ASDFSD" localSheetId="10" hidden="1">{"VIEW1",#N/A,FALSE,"P&amp;L Account 2001-2002";"VIEW2",#N/A,FALSE,"P&amp;L Account 2001-2002";"VIEW3",#N/A,FALSE,"P&amp;L Account 2001-2002";"VIEW4",#N/A,FALSE,"P&amp;L Account 2001-2002"}</definedName>
    <definedName name="ASDFSD" localSheetId="9" hidden="1">{"VIEW1",#N/A,FALSE,"P&amp;L Account 2001-2002";"VIEW2",#N/A,FALSE,"P&amp;L Account 2001-2002";"VIEW3",#N/A,FALSE,"P&amp;L Account 2001-2002";"VIEW4",#N/A,FALSE,"P&amp;L Account 2001-2002"}</definedName>
    <definedName name="ASDFSD" localSheetId="8" hidden="1">{"VIEW1",#N/A,FALSE,"P&amp;L Account 2001-2002";"VIEW2",#N/A,FALSE,"P&amp;L Account 2001-2002";"VIEW3",#N/A,FALSE,"P&amp;L Account 2001-2002";"VIEW4",#N/A,FALSE,"P&amp;L Account 2001-2002"}</definedName>
    <definedName name="ASDFSD" hidden="1">{"VIEW1",#N/A,FALSE,"P&amp;L Account 2001-2002";"VIEW2",#N/A,FALSE,"P&amp;L Account 2001-2002";"VIEW3",#N/A,FALSE,"P&amp;L Account 2001-2002";"VIEW4",#N/A,FALSE,"P&amp;L Account 2001-2002"}</definedName>
    <definedName name="ASDFSD_1" localSheetId="10" hidden="1">{"VIEW1",#N/A,FALSE,"P&amp;L Account 2001-2002";"VIEW2",#N/A,FALSE,"P&amp;L Account 2001-2002";"VIEW3",#N/A,FALSE,"P&amp;L Account 2001-2002";"VIEW4",#N/A,FALSE,"P&amp;L Account 2001-2002"}</definedName>
    <definedName name="ASDFSD_1" localSheetId="9" hidden="1">{"VIEW1",#N/A,FALSE,"P&amp;L Account 2001-2002";"VIEW2",#N/A,FALSE,"P&amp;L Account 2001-2002";"VIEW3",#N/A,FALSE,"P&amp;L Account 2001-2002";"VIEW4",#N/A,FALSE,"P&amp;L Account 2001-2002"}</definedName>
    <definedName name="ASDFSD_1" hidden="1">{"VIEW1",#N/A,FALSE,"P&amp;L Account 2001-2002";"VIEW2",#N/A,FALSE,"P&amp;L Account 2001-2002";"VIEW3",#N/A,FALSE,"P&amp;L Account 2001-2002";"VIEW4",#N/A,FALSE,"P&amp;L Account 2001-2002"}</definedName>
    <definedName name="ASDFSD_1_1" hidden="1">{"VIEW1",#N/A,FALSE,"P&amp;L Account 2001-2002";"VIEW2",#N/A,FALSE,"P&amp;L Account 2001-2002";"VIEW3",#N/A,FALSE,"P&amp;L Account 2001-2002";"VIEW4",#N/A,FALSE,"P&amp;L Account 2001-2002"}</definedName>
    <definedName name="ASDFSD_1_2" hidden="1">{"VIEW1",#N/A,FALSE,"P&amp;L Account 2001-2002";"VIEW2",#N/A,FALSE,"P&amp;L Account 2001-2002";"VIEW3",#N/A,FALSE,"P&amp;L Account 2001-2002";"VIEW4",#N/A,FALSE,"P&amp;L Account 2001-2002"}</definedName>
    <definedName name="ASDFSD_2" hidden="1">{"VIEW1",#N/A,FALSE,"P&amp;L Account 2001-2002";"VIEW2",#N/A,FALSE,"P&amp;L Account 2001-2002";"VIEW3",#N/A,FALSE,"P&amp;L Account 2001-2002";"VIEW4",#N/A,FALSE,"P&amp;L Account 2001-2002"}</definedName>
    <definedName name="ASDFSD_3" hidden="1">{"VIEW1",#N/A,FALSE,"P&amp;L Account 2001-2002";"VIEW2",#N/A,FALSE,"P&amp;L Account 2001-2002";"VIEW3",#N/A,FALSE,"P&amp;L Account 2001-2002";"VIEW4",#N/A,FALSE,"P&amp;L Account 2001-2002"}</definedName>
    <definedName name="ASDFSD_4" hidden="1">{"VIEW1",#N/A,FALSE,"P&amp;L Account 2001-2002";"VIEW2",#N/A,FALSE,"P&amp;L Account 2001-2002";"VIEW3",#N/A,FALSE,"P&amp;L Account 2001-2002";"VIEW4",#N/A,FALSE,"P&amp;L Account 2001-2002"}</definedName>
    <definedName name="ASDFSD_5" hidden="1">{"VIEW1",#N/A,FALSE,"P&amp;L Account 2001-2002";"VIEW2",#N/A,FALSE,"P&amp;L Account 2001-2002";"VIEW3",#N/A,FALSE,"P&amp;L Account 2001-2002";"VIEW4",#N/A,FALSE,"P&amp;L Account 2001-2002"}</definedName>
    <definedName name="ASDG" localSheetId="2" hidden="1">{"VIEW1",#N/A,FALSE,"P&amp;L Account 2001-2002";"VIEW2",#N/A,FALSE,"P&amp;L Account 2001-2002";"VIEW3",#N/A,FALSE,"P&amp;L Account 2001-2002";"VIEW4",#N/A,FALSE,"P&amp;L Account 2001-2002"}</definedName>
    <definedName name="ASDG" localSheetId="10" hidden="1">{"VIEW1",#N/A,FALSE,"P&amp;L Account 2001-2002";"VIEW2",#N/A,FALSE,"P&amp;L Account 2001-2002";"VIEW3",#N/A,FALSE,"P&amp;L Account 2001-2002";"VIEW4",#N/A,FALSE,"P&amp;L Account 2001-2002"}</definedName>
    <definedName name="ASDG" localSheetId="9" hidden="1">{"VIEW1",#N/A,FALSE,"P&amp;L Account 2001-2002";"VIEW2",#N/A,FALSE,"P&amp;L Account 2001-2002";"VIEW3",#N/A,FALSE,"P&amp;L Account 2001-2002";"VIEW4",#N/A,FALSE,"P&amp;L Account 2001-2002"}</definedName>
    <definedName name="ASDG" localSheetId="8" hidden="1">{"VIEW1",#N/A,FALSE,"P&amp;L Account 2001-2002";"VIEW2",#N/A,FALSE,"P&amp;L Account 2001-2002";"VIEW3",#N/A,FALSE,"P&amp;L Account 2001-2002";"VIEW4",#N/A,FALSE,"P&amp;L Account 2001-2002"}</definedName>
    <definedName name="ASDG" hidden="1">{"VIEW1",#N/A,FALSE,"P&amp;L Account 2001-2002";"VIEW2",#N/A,FALSE,"P&amp;L Account 2001-2002";"VIEW3",#N/A,FALSE,"P&amp;L Account 2001-2002";"VIEW4",#N/A,FALSE,"P&amp;L Account 2001-2002"}</definedName>
    <definedName name="ASDG_1" localSheetId="10" hidden="1">{"VIEW1",#N/A,FALSE,"P&amp;L Account 2001-2002";"VIEW2",#N/A,FALSE,"P&amp;L Account 2001-2002";"VIEW3",#N/A,FALSE,"P&amp;L Account 2001-2002";"VIEW4",#N/A,FALSE,"P&amp;L Account 2001-2002"}</definedName>
    <definedName name="ASDG_1" localSheetId="9" hidden="1">{"VIEW1",#N/A,FALSE,"P&amp;L Account 2001-2002";"VIEW2",#N/A,FALSE,"P&amp;L Account 2001-2002";"VIEW3",#N/A,FALSE,"P&amp;L Account 2001-2002";"VIEW4",#N/A,FALSE,"P&amp;L Account 2001-2002"}</definedName>
    <definedName name="ASDG_1" hidden="1">{"VIEW1",#N/A,FALSE,"P&amp;L Account 2001-2002";"VIEW2",#N/A,FALSE,"P&amp;L Account 2001-2002";"VIEW3",#N/A,FALSE,"P&amp;L Account 2001-2002";"VIEW4",#N/A,FALSE,"P&amp;L Account 2001-2002"}</definedName>
    <definedName name="ASDG_1_1" hidden="1">{"VIEW1",#N/A,FALSE,"P&amp;L Account 2001-2002";"VIEW2",#N/A,FALSE,"P&amp;L Account 2001-2002";"VIEW3",#N/A,FALSE,"P&amp;L Account 2001-2002";"VIEW4",#N/A,FALSE,"P&amp;L Account 2001-2002"}</definedName>
    <definedName name="ASDG_1_2" hidden="1">{"VIEW1",#N/A,FALSE,"P&amp;L Account 2001-2002";"VIEW2",#N/A,FALSE,"P&amp;L Account 2001-2002";"VIEW3",#N/A,FALSE,"P&amp;L Account 2001-2002";"VIEW4",#N/A,FALSE,"P&amp;L Account 2001-2002"}</definedName>
    <definedName name="ASDG_2" hidden="1">{"VIEW1",#N/A,FALSE,"P&amp;L Account 2001-2002";"VIEW2",#N/A,FALSE,"P&amp;L Account 2001-2002";"VIEW3",#N/A,FALSE,"P&amp;L Account 2001-2002";"VIEW4",#N/A,FALSE,"P&amp;L Account 2001-2002"}</definedName>
    <definedName name="ASDG_3" hidden="1">{"VIEW1",#N/A,FALSE,"P&amp;L Account 2001-2002";"VIEW2",#N/A,FALSE,"P&amp;L Account 2001-2002";"VIEW3",#N/A,FALSE,"P&amp;L Account 2001-2002";"VIEW4",#N/A,FALSE,"P&amp;L Account 2001-2002"}</definedName>
    <definedName name="ASDG_4" hidden="1">{"VIEW1",#N/A,FALSE,"P&amp;L Account 2001-2002";"VIEW2",#N/A,FALSE,"P&amp;L Account 2001-2002";"VIEW3",#N/A,FALSE,"P&amp;L Account 2001-2002";"VIEW4",#N/A,FALSE,"P&amp;L Account 2001-2002"}</definedName>
    <definedName name="ASDG_5" hidden="1">{"VIEW1",#N/A,FALSE,"P&amp;L Account 2001-2002";"VIEW2",#N/A,FALSE,"P&amp;L Account 2001-2002";"VIEW3",#N/A,FALSE,"P&amp;L Account 2001-2002";"VIEW4",#N/A,FALSE,"P&amp;L Account 2001-2002"}</definedName>
    <definedName name="ASDGASDG" localSheetId="2" hidden="1">{"VIEW1",#N/A,FALSE,"P&amp;L Account 2001-2002";"VIEW2",#N/A,FALSE,"P&amp;L Account 2001-2002";"VIEW3",#N/A,FALSE,"P&amp;L Account 2001-2002";"VIEW4",#N/A,FALSE,"P&amp;L Account 2001-2002"}</definedName>
    <definedName name="ASDGASDG" localSheetId="10" hidden="1">{"VIEW1",#N/A,FALSE,"P&amp;L Account 2001-2002";"VIEW2",#N/A,FALSE,"P&amp;L Account 2001-2002";"VIEW3",#N/A,FALSE,"P&amp;L Account 2001-2002";"VIEW4",#N/A,FALSE,"P&amp;L Account 2001-2002"}</definedName>
    <definedName name="ASDGASDG" localSheetId="9" hidden="1">{"VIEW1",#N/A,FALSE,"P&amp;L Account 2001-2002";"VIEW2",#N/A,FALSE,"P&amp;L Account 2001-2002";"VIEW3",#N/A,FALSE,"P&amp;L Account 2001-2002";"VIEW4",#N/A,FALSE,"P&amp;L Account 2001-2002"}</definedName>
    <definedName name="ASDGASDG" localSheetId="8" hidden="1">{"VIEW1",#N/A,FALSE,"P&amp;L Account 2001-2002";"VIEW2",#N/A,FALSE,"P&amp;L Account 2001-2002";"VIEW3",#N/A,FALSE,"P&amp;L Account 2001-2002";"VIEW4",#N/A,FALSE,"P&amp;L Account 2001-2002"}</definedName>
    <definedName name="ASDGASDG" hidden="1">{"VIEW1",#N/A,FALSE,"P&amp;L Account 2001-2002";"VIEW2",#N/A,FALSE,"P&amp;L Account 2001-2002";"VIEW3",#N/A,FALSE,"P&amp;L Account 2001-2002";"VIEW4",#N/A,FALSE,"P&amp;L Account 2001-2002"}</definedName>
    <definedName name="ASDGASDG_1" localSheetId="10" hidden="1">{"VIEW1",#N/A,FALSE,"P&amp;L Account 2001-2002";"VIEW2",#N/A,FALSE,"P&amp;L Account 2001-2002";"VIEW3",#N/A,FALSE,"P&amp;L Account 2001-2002";"VIEW4",#N/A,FALSE,"P&amp;L Account 2001-2002"}</definedName>
    <definedName name="ASDGASDG_1" localSheetId="9" hidden="1">{"VIEW1",#N/A,FALSE,"P&amp;L Account 2001-2002";"VIEW2",#N/A,FALSE,"P&amp;L Account 2001-2002";"VIEW3",#N/A,FALSE,"P&amp;L Account 2001-2002";"VIEW4",#N/A,FALSE,"P&amp;L Account 2001-2002"}</definedName>
    <definedName name="ASDGASDG_1" hidden="1">{"VIEW1",#N/A,FALSE,"P&amp;L Account 2001-2002";"VIEW2",#N/A,FALSE,"P&amp;L Account 2001-2002";"VIEW3",#N/A,FALSE,"P&amp;L Account 2001-2002";"VIEW4",#N/A,FALSE,"P&amp;L Account 2001-2002"}</definedName>
    <definedName name="ASDGASDG_1_1" hidden="1">{"VIEW1",#N/A,FALSE,"P&amp;L Account 2001-2002";"VIEW2",#N/A,FALSE,"P&amp;L Account 2001-2002";"VIEW3",#N/A,FALSE,"P&amp;L Account 2001-2002";"VIEW4",#N/A,FALSE,"P&amp;L Account 2001-2002"}</definedName>
    <definedName name="ASDGASDG_1_2" hidden="1">{"VIEW1",#N/A,FALSE,"P&amp;L Account 2001-2002";"VIEW2",#N/A,FALSE,"P&amp;L Account 2001-2002";"VIEW3",#N/A,FALSE,"P&amp;L Account 2001-2002";"VIEW4",#N/A,FALSE,"P&amp;L Account 2001-2002"}</definedName>
    <definedName name="ASDGASDG_2" hidden="1">{"VIEW1",#N/A,FALSE,"P&amp;L Account 2001-2002";"VIEW2",#N/A,FALSE,"P&amp;L Account 2001-2002";"VIEW3",#N/A,FALSE,"P&amp;L Account 2001-2002";"VIEW4",#N/A,FALSE,"P&amp;L Account 2001-2002"}</definedName>
    <definedName name="ASDGASDG_3" hidden="1">{"VIEW1",#N/A,FALSE,"P&amp;L Account 2001-2002";"VIEW2",#N/A,FALSE,"P&amp;L Account 2001-2002";"VIEW3",#N/A,FALSE,"P&amp;L Account 2001-2002";"VIEW4",#N/A,FALSE,"P&amp;L Account 2001-2002"}</definedName>
    <definedName name="ASDGASDG_4" hidden="1">{"VIEW1",#N/A,FALSE,"P&amp;L Account 2001-2002";"VIEW2",#N/A,FALSE,"P&amp;L Account 2001-2002";"VIEW3",#N/A,FALSE,"P&amp;L Account 2001-2002";"VIEW4",#N/A,FALSE,"P&amp;L Account 2001-2002"}</definedName>
    <definedName name="ASDGASDG_5" hidden="1">{"VIEW1",#N/A,FALSE,"P&amp;L Account 2001-2002";"VIEW2",#N/A,FALSE,"P&amp;L Account 2001-2002";"VIEW3",#N/A,FALSE,"P&amp;L Account 2001-2002";"VIEW4",#N/A,FALSE,"P&amp;L Account 2001-2002"}</definedName>
    <definedName name="ASDGASG" localSheetId="2" hidden="1">{"VIEW1",#N/A,FALSE,"P&amp;L Account 2001-2002";"VIEW2",#N/A,FALSE,"P&amp;L Account 2001-2002";"VIEW3",#N/A,FALSE,"P&amp;L Account 2001-2002";"VIEW4",#N/A,FALSE,"P&amp;L Account 2001-2002"}</definedName>
    <definedName name="ASDGASG" localSheetId="10" hidden="1">{"VIEW1",#N/A,FALSE,"P&amp;L Account 2001-2002";"VIEW2",#N/A,FALSE,"P&amp;L Account 2001-2002";"VIEW3",#N/A,FALSE,"P&amp;L Account 2001-2002";"VIEW4",#N/A,FALSE,"P&amp;L Account 2001-2002"}</definedName>
    <definedName name="ASDGASG" localSheetId="9" hidden="1">{"VIEW1",#N/A,FALSE,"P&amp;L Account 2001-2002";"VIEW2",#N/A,FALSE,"P&amp;L Account 2001-2002";"VIEW3",#N/A,FALSE,"P&amp;L Account 2001-2002";"VIEW4",#N/A,FALSE,"P&amp;L Account 2001-2002"}</definedName>
    <definedName name="ASDGASG" localSheetId="8" hidden="1">{"VIEW1",#N/A,FALSE,"P&amp;L Account 2001-2002";"VIEW2",#N/A,FALSE,"P&amp;L Account 2001-2002";"VIEW3",#N/A,FALSE,"P&amp;L Account 2001-2002";"VIEW4",#N/A,FALSE,"P&amp;L Account 2001-2002"}</definedName>
    <definedName name="ASDGASG" hidden="1">{"VIEW1",#N/A,FALSE,"P&amp;L Account 2001-2002";"VIEW2",#N/A,FALSE,"P&amp;L Account 2001-2002";"VIEW3",#N/A,FALSE,"P&amp;L Account 2001-2002";"VIEW4",#N/A,FALSE,"P&amp;L Account 2001-2002"}</definedName>
    <definedName name="ASDGASG_1" localSheetId="10" hidden="1">{"VIEW1",#N/A,FALSE,"P&amp;L Account 2001-2002";"VIEW2",#N/A,FALSE,"P&amp;L Account 2001-2002";"VIEW3",#N/A,FALSE,"P&amp;L Account 2001-2002";"VIEW4",#N/A,FALSE,"P&amp;L Account 2001-2002"}</definedName>
    <definedName name="ASDGASG_1" localSheetId="9" hidden="1">{"VIEW1",#N/A,FALSE,"P&amp;L Account 2001-2002";"VIEW2",#N/A,FALSE,"P&amp;L Account 2001-2002";"VIEW3",#N/A,FALSE,"P&amp;L Account 2001-2002";"VIEW4",#N/A,FALSE,"P&amp;L Account 2001-2002"}</definedName>
    <definedName name="ASDGASG_1" hidden="1">{"VIEW1",#N/A,FALSE,"P&amp;L Account 2001-2002";"VIEW2",#N/A,FALSE,"P&amp;L Account 2001-2002";"VIEW3",#N/A,FALSE,"P&amp;L Account 2001-2002";"VIEW4",#N/A,FALSE,"P&amp;L Account 2001-2002"}</definedName>
    <definedName name="ASDGASG_1_1" hidden="1">{"VIEW1",#N/A,FALSE,"P&amp;L Account 2001-2002";"VIEW2",#N/A,FALSE,"P&amp;L Account 2001-2002";"VIEW3",#N/A,FALSE,"P&amp;L Account 2001-2002";"VIEW4",#N/A,FALSE,"P&amp;L Account 2001-2002"}</definedName>
    <definedName name="ASDGASG_1_2" hidden="1">{"VIEW1",#N/A,FALSE,"P&amp;L Account 2001-2002";"VIEW2",#N/A,FALSE,"P&amp;L Account 2001-2002";"VIEW3",#N/A,FALSE,"P&amp;L Account 2001-2002";"VIEW4",#N/A,FALSE,"P&amp;L Account 2001-2002"}</definedName>
    <definedName name="ASDGASG_2" hidden="1">{"VIEW1",#N/A,FALSE,"P&amp;L Account 2001-2002";"VIEW2",#N/A,FALSE,"P&amp;L Account 2001-2002";"VIEW3",#N/A,FALSE,"P&amp;L Account 2001-2002";"VIEW4",#N/A,FALSE,"P&amp;L Account 2001-2002"}</definedName>
    <definedName name="ASDGASG_3" hidden="1">{"VIEW1",#N/A,FALSE,"P&amp;L Account 2001-2002";"VIEW2",#N/A,FALSE,"P&amp;L Account 2001-2002";"VIEW3",#N/A,FALSE,"P&amp;L Account 2001-2002";"VIEW4",#N/A,FALSE,"P&amp;L Account 2001-2002"}</definedName>
    <definedName name="ASDGASG_4" hidden="1">{"VIEW1",#N/A,FALSE,"P&amp;L Account 2001-2002";"VIEW2",#N/A,FALSE,"P&amp;L Account 2001-2002";"VIEW3",#N/A,FALSE,"P&amp;L Account 2001-2002";"VIEW4",#N/A,FALSE,"P&amp;L Account 2001-2002"}</definedName>
    <definedName name="ASDGASG_5" hidden="1">{"VIEW1",#N/A,FALSE,"P&amp;L Account 2001-2002";"VIEW2",#N/A,FALSE,"P&amp;L Account 2001-2002";"VIEW3",#N/A,FALSE,"P&amp;L Account 2001-2002";"VIEW4",#N/A,FALSE,"P&amp;L Account 2001-2002"}</definedName>
    <definedName name="ASDGS" localSheetId="2" hidden="1">{"VIEW1",#N/A,FALSE,"P&amp;L Account 2001-2002";"VIEW2",#N/A,FALSE,"P&amp;L Account 2001-2002";"VIEW3",#N/A,FALSE,"P&amp;L Account 2001-2002";"VIEW4",#N/A,FALSE,"P&amp;L Account 2001-2002"}</definedName>
    <definedName name="ASDGS" localSheetId="10" hidden="1">{"VIEW1",#N/A,FALSE,"P&amp;L Account 2001-2002";"VIEW2",#N/A,FALSE,"P&amp;L Account 2001-2002";"VIEW3",#N/A,FALSE,"P&amp;L Account 2001-2002";"VIEW4",#N/A,FALSE,"P&amp;L Account 2001-2002"}</definedName>
    <definedName name="ASDGS" localSheetId="9" hidden="1">{"VIEW1",#N/A,FALSE,"P&amp;L Account 2001-2002";"VIEW2",#N/A,FALSE,"P&amp;L Account 2001-2002";"VIEW3",#N/A,FALSE,"P&amp;L Account 2001-2002";"VIEW4",#N/A,FALSE,"P&amp;L Account 2001-2002"}</definedName>
    <definedName name="ASDGS" localSheetId="8" hidden="1">{"VIEW1",#N/A,FALSE,"P&amp;L Account 2001-2002";"VIEW2",#N/A,FALSE,"P&amp;L Account 2001-2002";"VIEW3",#N/A,FALSE,"P&amp;L Account 2001-2002";"VIEW4",#N/A,FALSE,"P&amp;L Account 2001-2002"}</definedName>
    <definedName name="ASDGS" hidden="1">{"VIEW1",#N/A,FALSE,"P&amp;L Account 2001-2002";"VIEW2",#N/A,FALSE,"P&amp;L Account 2001-2002";"VIEW3",#N/A,FALSE,"P&amp;L Account 2001-2002";"VIEW4",#N/A,FALSE,"P&amp;L Account 2001-2002"}</definedName>
    <definedName name="ASDGS_1" localSheetId="10" hidden="1">{"VIEW1",#N/A,FALSE,"P&amp;L Account 2001-2002";"VIEW2",#N/A,FALSE,"P&amp;L Account 2001-2002";"VIEW3",#N/A,FALSE,"P&amp;L Account 2001-2002";"VIEW4",#N/A,FALSE,"P&amp;L Account 2001-2002"}</definedName>
    <definedName name="ASDGS_1" localSheetId="9" hidden="1">{"VIEW1",#N/A,FALSE,"P&amp;L Account 2001-2002";"VIEW2",#N/A,FALSE,"P&amp;L Account 2001-2002";"VIEW3",#N/A,FALSE,"P&amp;L Account 2001-2002";"VIEW4",#N/A,FALSE,"P&amp;L Account 2001-2002"}</definedName>
    <definedName name="ASDGS_1" hidden="1">{"VIEW1",#N/A,FALSE,"P&amp;L Account 2001-2002";"VIEW2",#N/A,FALSE,"P&amp;L Account 2001-2002";"VIEW3",#N/A,FALSE,"P&amp;L Account 2001-2002";"VIEW4",#N/A,FALSE,"P&amp;L Account 2001-2002"}</definedName>
    <definedName name="ASDGS_1_1" hidden="1">{"VIEW1",#N/A,FALSE,"P&amp;L Account 2001-2002";"VIEW2",#N/A,FALSE,"P&amp;L Account 2001-2002";"VIEW3",#N/A,FALSE,"P&amp;L Account 2001-2002";"VIEW4",#N/A,FALSE,"P&amp;L Account 2001-2002"}</definedName>
    <definedName name="ASDGS_1_2" hidden="1">{"VIEW1",#N/A,FALSE,"P&amp;L Account 2001-2002";"VIEW2",#N/A,FALSE,"P&amp;L Account 2001-2002";"VIEW3",#N/A,FALSE,"P&amp;L Account 2001-2002";"VIEW4",#N/A,FALSE,"P&amp;L Account 2001-2002"}</definedName>
    <definedName name="ASDGS_2" hidden="1">{"VIEW1",#N/A,FALSE,"P&amp;L Account 2001-2002";"VIEW2",#N/A,FALSE,"P&amp;L Account 2001-2002";"VIEW3",#N/A,FALSE,"P&amp;L Account 2001-2002";"VIEW4",#N/A,FALSE,"P&amp;L Account 2001-2002"}</definedName>
    <definedName name="ASDGS_3" hidden="1">{"VIEW1",#N/A,FALSE,"P&amp;L Account 2001-2002";"VIEW2",#N/A,FALSE,"P&amp;L Account 2001-2002";"VIEW3",#N/A,FALSE,"P&amp;L Account 2001-2002";"VIEW4",#N/A,FALSE,"P&amp;L Account 2001-2002"}</definedName>
    <definedName name="ASDGS_4" hidden="1">{"VIEW1",#N/A,FALSE,"P&amp;L Account 2001-2002";"VIEW2",#N/A,FALSE,"P&amp;L Account 2001-2002";"VIEW3",#N/A,FALSE,"P&amp;L Account 2001-2002";"VIEW4",#N/A,FALSE,"P&amp;L Account 2001-2002"}</definedName>
    <definedName name="ASDGS_5" hidden="1">{"VIEW1",#N/A,FALSE,"P&amp;L Account 2001-2002";"VIEW2",#N/A,FALSE,"P&amp;L Account 2001-2002";"VIEW3",#N/A,FALSE,"P&amp;L Account 2001-2002";"VIEW4",#N/A,FALSE,"P&amp;L Account 2001-2002"}</definedName>
    <definedName name="ASDGSG" localSheetId="2" hidden="1">{"VIEW1",#N/A,FALSE,"P&amp;L Account 2001-2002";"VIEW2",#N/A,FALSE,"P&amp;L Account 2001-2002";"VIEW3",#N/A,FALSE,"P&amp;L Account 2001-2002";"VIEW4",#N/A,FALSE,"P&amp;L Account 2001-2002"}</definedName>
    <definedName name="ASDGSG" localSheetId="10" hidden="1">{"VIEW1",#N/A,FALSE,"P&amp;L Account 2001-2002";"VIEW2",#N/A,FALSE,"P&amp;L Account 2001-2002";"VIEW3",#N/A,FALSE,"P&amp;L Account 2001-2002";"VIEW4",#N/A,FALSE,"P&amp;L Account 2001-2002"}</definedName>
    <definedName name="ASDGSG" localSheetId="9" hidden="1">{"VIEW1",#N/A,FALSE,"P&amp;L Account 2001-2002";"VIEW2",#N/A,FALSE,"P&amp;L Account 2001-2002";"VIEW3",#N/A,FALSE,"P&amp;L Account 2001-2002";"VIEW4",#N/A,FALSE,"P&amp;L Account 2001-2002"}</definedName>
    <definedName name="ASDGSG" localSheetId="8" hidden="1">{"VIEW1",#N/A,FALSE,"P&amp;L Account 2001-2002";"VIEW2",#N/A,FALSE,"P&amp;L Account 2001-2002";"VIEW3",#N/A,FALSE,"P&amp;L Account 2001-2002";"VIEW4",#N/A,FALSE,"P&amp;L Account 2001-2002"}</definedName>
    <definedName name="ASDGSG" hidden="1">{"VIEW1",#N/A,FALSE,"P&amp;L Account 2001-2002";"VIEW2",#N/A,FALSE,"P&amp;L Account 2001-2002";"VIEW3",#N/A,FALSE,"P&amp;L Account 2001-2002";"VIEW4",#N/A,FALSE,"P&amp;L Account 2001-2002"}</definedName>
    <definedName name="ASDGSG_1" localSheetId="10" hidden="1">{"VIEW1",#N/A,FALSE,"P&amp;L Account 2001-2002";"VIEW2",#N/A,FALSE,"P&amp;L Account 2001-2002";"VIEW3",#N/A,FALSE,"P&amp;L Account 2001-2002";"VIEW4",#N/A,FALSE,"P&amp;L Account 2001-2002"}</definedName>
    <definedName name="ASDGSG_1" localSheetId="9" hidden="1">{"VIEW1",#N/A,FALSE,"P&amp;L Account 2001-2002";"VIEW2",#N/A,FALSE,"P&amp;L Account 2001-2002";"VIEW3",#N/A,FALSE,"P&amp;L Account 2001-2002";"VIEW4",#N/A,FALSE,"P&amp;L Account 2001-2002"}</definedName>
    <definedName name="ASDGSG_1" hidden="1">{"VIEW1",#N/A,FALSE,"P&amp;L Account 2001-2002";"VIEW2",#N/A,FALSE,"P&amp;L Account 2001-2002";"VIEW3",#N/A,FALSE,"P&amp;L Account 2001-2002";"VIEW4",#N/A,FALSE,"P&amp;L Account 2001-2002"}</definedName>
    <definedName name="ASDGSG_1_1" hidden="1">{"VIEW1",#N/A,FALSE,"P&amp;L Account 2001-2002";"VIEW2",#N/A,FALSE,"P&amp;L Account 2001-2002";"VIEW3",#N/A,FALSE,"P&amp;L Account 2001-2002";"VIEW4",#N/A,FALSE,"P&amp;L Account 2001-2002"}</definedName>
    <definedName name="ASDGSG_1_2" hidden="1">{"VIEW1",#N/A,FALSE,"P&amp;L Account 2001-2002";"VIEW2",#N/A,FALSE,"P&amp;L Account 2001-2002";"VIEW3",#N/A,FALSE,"P&amp;L Account 2001-2002";"VIEW4",#N/A,FALSE,"P&amp;L Account 2001-2002"}</definedName>
    <definedName name="ASDGSG_2" hidden="1">{"VIEW1",#N/A,FALSE,"P&amp;L Account 2001-2002";"VIEW2",#N/A,FALSE,"P&amp;L Account 2001-2002";"VIEW3",#N/A,FALSE,"P&amp;L Account 2001-2002";"VIEW4",#N/A,FALSE,"P&amp;L Account 2001-2002"}</definedName>
    <definedName name="ASDGSG_3" hidden="1">{"VIEW1",#N/A,FALSE,"P&amp;L Account 2001-2002";"VIEW2",#N/A,FALSE,"P&amp;L Account 2001-2002";"VIEW3",#N/A,FALSE,"P&amp;L Account 2001-2002";"VIEW4",#N/A,FALSE,"P&amp;L Account 2001-2002"}</definedName>
    <definedName name="ASDGSG_4" hidden="1">{"VIEW1",#N/A,FALSE,"P&amp;L Account 2001-2002";"VIEW2",#N/A,FALSE,"P&amp;L Account 2001-2002";"VIEW3",#N/A,FALSE,"P&amp;L Account 2001-2002";"VIEW4",#N/A,FALSE,"P&amp;L Account 2001-2002"}</definedName>
    <definedName name="ASDGSG_5" hidden="1">{"VIEW1",#N/A,FALSE,"P&amp;L Account 2001-2002";"VIEW2",#N/A,FALSE,"P&amp;L Account 2001-2002";"VIEW3",#N/A,FALSE,"P&amp;L Account 2001-2002";"VIEW4",#N/A,FALSE,"P&amp;L Account 2001-2002"}</definedName>
    <definedName name="ASDGV" localSheetId="2" hidden="1">{"VIEW1",#N/A,FALSE,"P&amp;L Account 2001-2002";"VIEW2",#N/A,FALSE,"P&amp;L Account 2001-2002";"VIEW3",#N/A,FALSE,"P&amp;L Account 2001-2002";"VIEW4",#N/A,FALSE,"P&amp;L Account 2001-2002"}</definedName>
    <definedName name="ASDGV" localSheetId="10" hidden="1">{"VIEW1",#N/A,FALSE,"P&amp;L Account 2001-2002";"VIEW2",#N/A,FALSE,"P&amp;L Account 2001-2002";"VIEW3",#N/A,FALSE,"P&amp;L Account 2001-2002";"VIEW4",#N/A,FALSE,"P&amp;L Account 2001-2002"}</definedName>
    <definedName name="ASDGV" localSheetId="9" hidden="1">{"VIEW1",#N/A,FALSE,"P&amp;L Account 2001-2002";"VIEW2",#N/A,FALSE,"P&amp;L Account 2001-2002";"VIEW3",#N/A,FALSE,"P&amp;L Account 2001-2002";"VIEW4",#N/A,FALSE,"P&amp;L Account 2001-2002"}</definedName>
    <definedName name="ASDGV" localSheetId="8" hidden="1">{"VIEW1",#N/A,FALSE,"P&amp;L Account 2001-2002";"VIEW2",#N/A,FALSE,"P&amp;L Account 2001-2002";"VIEW3",#N/A,FALSE,"P&amp;L Account 2001-2002";"VIEW4",#N/A,FALSE,"P&amp;L Account 2001-2002"}</definedName>
    <definedName name="ASDGV" hidden="1">{"VIEW1",#N/A,FALSE,"P&amp;L Account 2001-2002";"VIEW2",#N/A,FALSE,"P&amp;L Account 2001-2002";"VIEW3",#N/A,FALSE,"P&amp;L Account 2001-2002";"VIEW4",#N/A,FALSE,"P&amp;L Account 2001-2002"}</definedName>
    <definedName name="ASDGV_1" localSheetId="10" hidden="1">{"VIEW1",#N/A,FALSE,"P&amp;L Account 2001-2002";"VIEW2",#N/A,FALSE,"P&amp;L Account 2001-2002";"VIEW3",#N/A,FALSE,"P&amp;L Account 2001-2002";"VIEW4",#N/A,FALSE,"P&amp;L Account 2001-2002"}</definedName>
    <definedName name="ASDGV_1" localSheetId="9" hidden="1">{"VIEW1",#N/A,FALSE,"P&amp;L Account 2001-2002";"VIEW2",#N/A,FALSE,"P&amp;L Account 2001-2002";"VIEW3",#N/A,FALSE,"P&amp;L Account 2001-2002";"VIEW4",#N/A,FALSE,"P&amp;L Account 2001-2002"}</definedName>
    <definedName name="ASDGV_1" hidden="1">{"VIEW1",#N/A,FALSE,"P&amp;L Account 2001-2002";"VIEW2",#N/A,FALSE,"P&amp;L Account 2001-2002";"VIEW3",#N/A,FALSE,"P&amp;L Account 2001-2002";"VIEW4",#N/A,FALSE,"P&amp;L Account 2001-2002"}</definedName>
    <definedName name="ASDGV_1_1" hidden="1">{"VIEW1",#N/A,FALSE,"P&amp;L Account 2001-2002";"VIEW2",#N/A,FALSE,"P&amp;L Account 2001-2002";"VIEW3",#N/A,FALSE,"P&amp;L Account 2001-2002";"VIEW4",#N/A,FALSE,"P&amp;L Account 2001-2002"}</definedName>
    <definedName name="ASDGV_1_2" hidden="1">{"VIEW1",#N/A,FALSE,"P&amp;L Account 2001-2002";"VIEW2",#N/A,FALSE,"P&amp;L Account 2001-2002";"VIEW3",#N/A,FALSE,"P&amp;L Account 2001-2002";"VIEW4",#N/A,FALSE,"P&amp;L Account 2001-2002"}</definedName>
    <definedName name="ASDGV_2" hidden="1">{"VIEW1",#N/A,FALSE,"P&amp;L Account 2001-2002";"VIEW2",#N/A,FALSE,"P&amp;L Account 2001-2002";"VIEW3",#N/A,FALSE,"P&amp;L Account 2001-2002";"VIEW4",#N/A,FALSE,"P&amp;L Account 2001-2002"}</definedName>
    <definedName name="ASDGV_3" hidden="1">{"VIEW1",#N/A,FALSE,"P&amp;L Account 2001-2002";"VIEW2",#N/A,FALSE,"P&amp;L Account 2001-2002";"VIEW3",#N/A,FALSE,"P&amp;L Account 2001-2002";"VIEW4",#N/A,FALSE,"P&amp;L Account 2001-2002"}</definedName>
    <definedName name="ASDGV_4" hidden="1">{"VIEW1",#N/A,FALSE,"P&amp;L Account 2001-2002";"VIEW2",#N/A,FALSE,"P&amp;L Account 2001-2002";"VIEW3",#N/A,FALSE,"P&amp;L Account 2001-2002";"VIEW4",#N/A,FALSE,"P&amp;L Account 2001-2002"}</definedName>
    <definedName name="ASDGV_5" hidden="1">{"VIEW1",#N/A,FALSE,"P&amp;L Account 2001-2002";"VIEW2",#N/A,FALSE,"P&amp;L Account 2001-2002";"VIEW3",#N/A,FALSE,"P&amp;L Account 2001-2002";"VIEW4",#N/A,FALSE,"P&amp;L Account 2001-2002"}</definedName>
    <definedName name="ASE" localSheetId="2" hidden="1">{"VIEW1",#N/A,FALSE,"P&amp;L Account 2001-2002";"VIEW2",#N/A,FALSE,"P&amp;L Account 2001-2002";"VIEW3",#N/A,FALSE,"P&amp;L Account 2001-2002";"VIEW4",#N/A,FALSE,"P&amp;L Account 2001-2002"}</definedName>
    <definedName name="ASE" localSheetId="10" hidden="1">{"VIEW1",#N/A,FALSE,"P&amp;L Account 2001-2002";"VIEW2",#N/A,FALSE,"P&amp;L Account 2001-2002";"VIEW3",#N/A,FALSE,"P&amp;L Account 2001-2002";"VIEW4",#N/A,FALSE,"P&amp;L Account 2001-2002"}</definedName>
    <definedName name="ASE" localSheetId="9" hidden="1">{"VIEW1",#N/A,FALSE,"P&amp;L Account 2001-2002";"VIEW2",#N/A,FALSE,"P&amp;L Account 2001-2002";"VIEW3",#N/A,FALSE,"P&amp;L Account 2001-2002";"VIEW4",#N/A,FALSE,"P&amp;L Account 2001-2002"}</definedName>
    <definedName name="ASE" localSheetId="8" hidden="1">{"VIEW1",#N/A,FALSE,"P&amp;L Account 2001-2002";"VIEW2",#N/A,FALSE,"P&amp;L Account 2001-2002";"VIEW3",#N/A,FALSE,"P&amp;L Account 2001-2002";"VIEW4",#N/A,FALSE,"P&amp;L Account 2001-2002"}</definedName>
    <definedName name="ASE" hidden="1">{"VIEW1",#N/A,FALSE,"P&amp;L Account 2001-2002";"VIEW2",#N/A,FALSE,"P&amp;L Account 2001-2002";"VIEW3",#N/A,FALSE,"P&amp;L Account 2001-2002";"VIEW4",#N/A,FALSE,"P&amp;L Account 2001-2002"}</definedName>
    <definedName name="ASE_1" localSheetId="10" hidden="1">{"VIEW1",#N/A,FALSE,"P&amp;L Account 2001-2002";"VIEW2",#N/A,FALSE,"P&amp;L Account 2001-2002";"VIEW3",#N/A,FALSE,"P&amp;L Account 2001-2002";"VIEW4",#N/A,FALSE,"P&amp;L Account 2001-2002"}</definedName>
    <definedName name="ASE_1" localSheetId="9" hidden="1">{"VIEW1",#N/A,FALSE,"P&amp;L Account 2001-2002";"VIEW2",#N/A,FALSE,"P&amp;L Account 2001-2002";"VIEW3",#N/A,FALSE,"P&amp;L Account 2001-2002";"VIEW4",#N/A,FALSE,"P&amp;L Account 2001-2002"}</definedName>
    <definedName name="ASE_1" hidden="1">{"VIEW1",#N/A,FALSE,"P&amp;L Account 2001-2002";"VIEW2",#N/A,FALSE,"P&amp;L Account 2001-2002";"VIEW3",#N/A,FALSE,"P&amp;L Account 2001-2002";"VIEW4",#N/A,FALSE,"P&amp;L Account 2001-2002"}</definedName>
    <definedName name="ASE_1_1" hidden="1">{"VIEW1",#N/A,FALSE,"P&amp;L Account 2001-2002";"VIEW2",#N/A,FALSE,"P&amp;L Account 2001-2002";"VIEW3",#N/A,FALSE,"P&amp;L Account 2001-2002";"VIEW4",#N/A,FALSE,"P&amp;L Account 2001-2002"}</definedName>
    <definedName name="ASE_1_2" hidden="1">{"VIEW1",#N/A,FALSE,"P&amp;L Account 2001-2002";"VIEW2",#N/A,FALSE,"P&amp;L Account 2001-2002";"VIEW3",#N/A,FALSE,"P&amp;L Account 2001-2002";"VIEW4",#N/A,FALSE,"P&amp;L Account 2001-2002"}</definedName>
    <definedName name="ASE_2" hidden="1">{"VIEW1",#N/A,FALSE,"P&amp;L Account 2001-2002";"VIEW2",#N/A,FALSE,"P&amp;L Account 2001-2002";"VIEW3",#N/A,FALSE,"P&amp;L Account 2001-2002";"VIEW4",#N/A,FALSE,"P&amp;L Account 2001-2002"}</definedName>
    <definedName name="ASE_3" hidden="1">{"VIEW1",#N/A,FALSE,"P&amp;L Account 2001-2002";"VIEW2",#N/A,FALSE,"P&amp;L Account 2001-2002";"VIEW3",#N/A,FALSE,"P&amp;L Account 2001-2002";"VIEW4",#N/A,FALSE,"P&amp;L Account 2001-2002"}</definedName>
    <definedName name="ASE_4" hidden="1">{"VIEW1",#N/A,FALSE,"P&amp;L Account 2001-2002";"VIEW2",#N/A,FALSE,"P&amp;L Account 2001-2002";"VIEW3",#N/A,FALSE,"P&amp;L Account 2001-2002";"VIEW4",#N/A,FALSE,"P&amp;L Account 2001-2002"}</definedName>
    <definedName name="ASE_5" hidden="1">{"VIEW1",#N/A,FALSE,"P&amp;L Account 2001-2002";"VIEW2",#N/A,FALSE,"P&amp;L Account 2001-2002";"VIEW3",#N/A,FALSE,"P&amp;L Account 2001-2002";"VIEW4",#N/A,FALSE,"P&amp;L Account 2001-2002"}</definedName>
    <definedName name="asf" localSheetId="2" hidden="1">{"VIEW1",#N/A,FALSE,"P&amp;L Account 2001-2002";"VIEW2",#N/A,FALSE,"P&amp;L Account 2001-2002";"VIEW3",#N/A,FALSE,"P&amp;L Account 2001-2002";"VIEW4",#N/A,FALSE,"P&amp;L Account 2001-2002"}</definedName>
    <definedName name="asf" localSheetId="10" hidden="1">{"VIEW1",#N/A,FALSE,"P&amp;L Account 2001-2002";"VIEW2",#N/A,FALSE,"P&amp;L Account 2001-2002";"VIEW3",#N/A,FALSE,"P&amp;L Account 2001-2002";"VIEW4",#N/A,FALSE,"P&amp;L Account 2001-2002"}</definedName>
    <definedName name="asf" localSheetId="9" hidden="1">{"VIEW1",#N/A,FALSE,"P&amp;L Account 2001-2002";"VIEW2",#N/A,FALSE,"P&amp;L Account 2001-2002";"VIEW3",#N/A,FALSE,"P&amp;L Account 2001-2002";"VIEW4",#N/A,FALSE,"P&amp;L Account 2001-2002"}</definedName>
    <definedName name="asf" localSheetId="8" hidden="1">{"VIEW1",#N/A,FALSE,"P&amp;L Account 2001-2002";"VIEW2",#N/A,FALSE,"P&amp;L Account 2001-2002";"VIEW3",#N/A,FALSE,"P&amp;L Account 2001-2002";"VIEW4",#N/A,FALSE,"P&amp;L Account 2001-2002"}</definedName>
    <definedName name="asf" hidden="1">{"VIEW1",#N/A,FALSE,"P&amp;L Account 2001-2002";"VIEW2",#N/A,FALSE,"P&amp;L Account 2001-2002";"VIEW3",#N/A,FALSE,"P&amp;L Account 2001-2002";"VIEW4",#N/A,FALSE,"P&amp;L Account 2001-2002"}</definedName>
    <definedName name="asf_1" localSheetId="10" hidden="1">{"VIEW1",#N/A,FALSE,"P&amp;L Account 2001-2002";"VIEW2",#N/A,FALSE,"P&amp;L Account 2001-2002";"VIEW3",#N/A,FALSE,"P&amp;L Account 2001-2002";"VIEW4",#N/A,FALSE,"P&amp;L Account 2001-2002"}</definedName>
    <definedName name="asf_1" localSheetId="9" hidden="1">{"VIEW1",#N/A,FALSE,"P&amp;L Account 2001-2002";"VIEW2",#N/A,FALSE,"P&amp;L Account 2001-2002";"VIEW3",#N/A,FALSE,"P&amp;L Account 2001-2002";"VIEW4",#N/A,FALSE,"P&amp;L Account 2001-2002"}</definedName>
    <definedName name="asf_1" hidden="1">{"VIEW1",#N/A,FALSE,"P&amp;L Account 2001-2002";"VIEW2",#N/A,FALSE,"P&amp;L Account 2001-2002";"VIEW3",#N/A,FALSE,"P&amp;L Account 2001-2002";"VIEW4",#N/A,FALSE,"P&amp;L Account 2001-2002"}</definedName>
    <definedName name="asf_1_1" hidden="1">{"VIEW1",#N/A,FALSE,"P&amp;L Account 2001-2002";"VIEW2",#N/A,FALSE,"P&amp;L Account 2001-2002";"VIEW3",#N/A,FALSE,"P&amp;L Account 2001-2002";"VIEW4",#N/A,FALSE,"P&amp;L Account 2001-2002"}</definedName>
    <definedName name="asf_1_2" hidden="1">{"VIEW1",#N/A,FALSE,"P&amp;L Account 2001-2002";"VIEW2",#N/A,FALSE,"P&amp;L Account 2001-2002";"VIEW3",#N/A,FALSE,"P&amp;L Account 2001-2002";"VIEW4",#N/A,FALSE,"P&amp;L Account 2001-2002"}</definedName>
    <definedName name="asf_2" hidden="1">{"VIEW1",#N/A,FALSE,"P&amp;L Account 2001-2002";"VIEW2",#N/A,FALSE,"P&amp;L Account 2001-2002";"VIEW3",#N/A,FALSE,"P&amp;L Account 2001-2002";"VIEW4",#N/A,FALSE,"P&amp;L Account 2001-2002"}</definedName>
    <definedName name="asf_3" hidden="1">{"VIEW1",#N/A,FALSE,"P&amp;L Account 2001-2002";"VIEW2",#N/A,FALSE,"P&amp;L Account 2001-2002";"VIEW3",#N/A,FALSE,"P&amp;L Account 2001-2002";"VIEW4",#N/A,FALSE,"P&amp;L Account 2001-2002"}</definedName>
    <definedName name="asf_4" hidden="1">{"VIEW1",#N/A,FALSE,"P&amp;L Account 2001-2002";"VIEW2",#N/A,FALSE,"P&amp;L Account 2001-2002";"VIEW3",#N/A,FALSE,"P&amp;L Account 2001-2002";"VIEW4",#N/A,FALSE,"P&amp;L Account 2001-2002"}</definedName>
    <definedName name="asf_5" hidden="1">{"VIEW1",#N/A,FALSE,"P&amp;L Account 2001-2002";"VIEW2",#N/A,FALSE,"P&amp;L Account 2001-2002";"VIEW3",#N/A,FALSE,"P&amp;L Account 2001-2002";"VIEW4",#N/A,FALSE,"P&amp;L Account 2001-2002"}</definedName>
    <definedName name="ASFDSG" localSheetId="2" hidden="1">{"VIEW1",#N/A,FALSE,"P&amp;L Account 2001-2002";"VIEW2",#N/A,FALSE,"P&amp;L Account 2001-2002";"VIEW3",#N/A,FALSE,"P&amp;L Account 2001-2002";"VIEW4",#N/A,FALSE,"P&amp;L Account 2001-2002"}</definedName>
    <definedName name="ASFDSG" localSheetId="10" hidden="1">{"VIEW1",#N/A,FALSE,"P&amp;L Account 2001-2002";"VIEW2",#N/A,FALSE,"P&amp;L Account 2001-2002";"VIEW3",#N/A,FALSE,"P&amp;L Account 2001-2002";"VIEW4",#N/A,FALSE,"P&amp;L Account 2001-2002"}</definedName>
    <definedName name="ASFDSG" localSheetId="9" hidden="1">{"VIEW1",#N/A,FALSE,"P&amp;L Account 2001-2002";"VIEW2",#N/A,FALSE,"P&amp;L Account 2001-2002";"VIEW3",#N/A,FALSE,"P&amp;L Account 2001-2002";"VIEW4",#N/A,FALSE,"P&amp;L Account 2001-2002"}</definedName>
    <definedName name="ASFDSG" localSheetId="8" hidden="1">{"VIEW1",#N/A,FALSE,"P&amp;L Account 2001-2002";"VIEW2",#N/A,FALSE,"P&amp;L Account 2001-2002";"VIEW3",#N/A,FALSE,"P&amp;L Account 2001-2002";"VIEW4",#N/A,FALSE,"P&amp;L Account 2001-2002"}</definedName>
    <definedName name="ASFDSG" hidden="1">{"VIEW1",#N/A,FALSE,"P&amp;L Account 2001-2002";"VIEW2",#N/A,FALSE,"P&amp;L Account 2001-2002";"VIEW3",#N/A,FALSE,"P&amp;L Account 2001-2002";"VIEW4",#N/A,FALSE,"P&amp;L Account 2001-2002"}</definedName>
    <definedName name="ASFDSG_1" localSheetId="10" hidden="1">{"VIEW1",#N/A,FALSE,"P&amp;L Account 2001-2002";"VIEW2",#N/A,FALSE,"P&amp;L Account 2001-2002";"VIEW3",#N/A,FALSE,"P&amp;L Account 2001-2002";"VIEW4",#N/A,FALSE,"P&amp;L Account 2001-2002"}</definedName>
    <definedName name="ASFDSG_1" localSheetId="9" hidden="1">{"VIEW1",#N/A,FALSE,"P&amp;L Account 2001-2002";"VIEW2",#N/A,FALSE,"P&amp;L Account 2001-2002";"VIEW3",#N/A,FALSE,"P&amp;L Account 2001-2002";"VIEW4",#N/A,FALSE,"P&amp;L Account 2001-2002"}</definedName>
    <definedName name="ASFDSG_1" hidden="1">{"VIEW1",#N/A,FALSE,"P&amp;L Account 2001-2002";"VIEW2",#N/A,FALSE,"P&amp;L Account 2001-2002";"VIEW3",#N/A,FALSE,"P&amp;L Account 2001-2002";"VIEW4",#N/A,FALSE,"P&amp;L Account 2001-2002"}</definedName>
    <definedName name="ASFDSG_1_1" hidden="1">{"VIEW1",#N/A,FALSE,"P&amp;L Account 2001-2002";"VIEW2",#N/A,FALSE,"P&amp;L Account 2001-2002";"VIEW3",#N/A,FALSE,"P&amp;L Account 2001-2002";"VIEW4",#N/A,FALSE,"P&amp;L Account 2001-2002"}</definedName>
    <definedName name="ASFDSG_1_2" hidden="1">{"VIEW1",#N/A,FALSE,"P&amp;L Account 2001-2002";"VIEW2",#N/A,FALSE,"P&amp;L Account 2001-2002";"VIEW3",#N/A,FALSE,"P&amp;L Account 2001-2002";"VIEW4",#N/A,FALSE,"P&amp;L Account 2001-2002"}</definedName>
    <definedName name="ASFDSG_2" hidden="1">{"VIEW1",#N/A,FALSE,"P&amp;L Account 2001-2002";"VIEW2",#N/A,FALSE,"P&amp;L Account 2001-2002";"VIEW3",#N/A,FALSE,"P&amp;L Account 2001-2002";"VIEW4",#N/A,FALSE,"P&amp;L Account 2001-2002"}</definedName>
    <definedName name="ASFDSG_3" hidden="1">{"VIEW1",#N/A,FALSE,"P&amp;L Account 2001-2002";"VIEW2",#N/A,FALSE,"P&amp;L Account 2001-2002";"VIEW3",#N/A,FALSE,"P&amp;L Account 2001-2002";"VIEW4",#N/A,FALSE,"P&amp;L Account 2001-2002"}</definedName>
    <definedName name="ASFDSG_4" hidden="1">{"VIEW1",#N/A,FALSE,"P&amp;L Account 2001-2002";"VIEW2",#N/A,FALSE,"P&amp;L Account 2001-2002";"VIEW3",#N/A,FALSE,"P&amp;L Account 2001-2002";"VIEW4",#N/A,FALSE,"P&amp;L Account 2001-2002"}</definedName>
    <definedName name="ASFDSG_5" hidden="1">{"VIEW1",#N/A,FALSE,"P&amp;L Account 2001-2002";"VIEW2",#N/A,FALSE,"P&amp;L Account 2001-2002";"VIEW3",#N/A,FALSE,"P&amp;L Account 2001-2002";"VIEW4",#N/A,FALSE,"P&amp;L Account 2001-2002"}</definedName>
    <definedName name="ASFGF" localSheetId="2" hidden="1">{"VIEW1",#N/A,FALSE,"P&amp;L Account 2001-2002";"VIEW2",#N/A,FALSE,"P&amp;L Account 2001-2002";"VIEW3",#N/A,FALSE,"P&amp;L Account 2001-2002";"VIEW4",#N/A,FALSE,"P&amp;L Account 2001-2002"}</definedName>
    <definedName name="ASFGF" localSheetId="10" hidden="1">{"VIEW1",#N/A,FALSE,"P&amp;L Account 2001-2002";"VIEW2",#N/A,FALSE,"P&amp;L Account 2001-2002";"VIEW3",#N/A,FALSE,"P&amp;L Account 2001-2002";"VIEW4",#N/A,FALSE,"P&amp;L Account 2001-2002"}</definedName>
    <definedName name="ASFGF" localSheetId="9" hidden="1">{"VIEW1",#N/A,FALSE,"P&amp;L Account 2001-2002";"VIEW2",#N/A,FALSE,"P&amp;L Account 2001-2002";"VIEW3",#N/A,FALSE,"P&amp;L Account 2001-2002";"VIEW4",#N/A,FALSE,"P&amp;L Account 2001-2002"}</definedName>
    <definedName name="ASFGF" localSheetId="8" hidden="1">{"VIEW1",#N/A,FALSE,"P&amp;L Account 2001-2002";"VIEW2",#N/A,FALSE,"P&amp;L Account 2001-2002";"VIEW3",#N/A,FALSE,"P&amp;L Account 2001-2002";"VIEW4",#N/A,FALSE,"P&amp;L Account 2001-2002"}</definedName>
    <definedName name="ASFGF" hidden="1">{"VIEW1",#N/A,FALSE,"P&amp;L Account 2001-2002";"VIEW2",#N/A,FALSE,"P&amp;L Account 2001-2002";"VIEW3",#N/A,FALSE,"P&amp;L Account 2001-2002";"VIEW4",#N/A,FALSE,"P&amp;L Account 2001-2002"}</definedName>
    <definedName name="ASFGF_1" localSheetId="10" hidden="1">{"VIEW1",#N/A,FALSE,"P&amp;L Account 2001-2002";"VIEW2",#N/A,FALSE,"P&amp;L Account 2001-2002";"VIEW3",#N/A,FALSE,"P&amp;L Account 2001-2002";"VIEW4",#N/A,FALSE,"P&amp;L Account 2001-2002"}</definedName>
    <definedName name="ASFGF_1" localSheetId="9" hidden="1">{"VIEW1",#N/A,FALSE,"P&amp;L Account 2001-2002";"VIEW2",#N/A,FALSE,"P&amp;L Account 2001-2002";"VIEW3",#N/A,FALSE,"P&amp;L Account 2001-2002";"VIEW4",#N/A,FALSE,"P&amp;L Account 2001-2002"}</definedName>
    <definedName name="ASFGF_1" hidden="1">{"VIEW1",#N/A,FALSE,"P&amp;L Account 2001-2002";"VIEW2",#N/A,FALSE,"P&amp;L Account 2001-2002";"VIEW3",#N/A,FALSE,"P&amp;L Account 2001-2002";"VIEW4",#N/A,FALSE,"P&amp;L Account 2001-2002"}</definedName>
    <definedName name="ASFGF_1_1" hidden="1">{"VIEW1",#N/A,FALSE,"P&amp;L Account 2001-2002";"VIEW2",#N/A,FALSE,"P&amp;L Account 2001-2002";"VIEW3",#N/A,FALSE,"P&amp;L Account 2001-2002";"VIEW4",#N/A,FALSE,"P&amp;L Account 2001-2002"}</definedName>
    <definedName name="ASFGF_1_2" hidden="1">{"VIEW1",#N/A,FALSE,"P&amp;L Account 2001-2002";"VIEW2",#N/A,FALSE,"P&amp;L Account 2001-2002";"VIEW3",#N/A,FALSE,"P&amp;L Account 2001-2002";"VIEW4",#N/A,FALSE,"P&amp;L Account 2001-2002"}</definedName>
    <definedName name="ASFGF_2" hidden="1">{"VIEW1",#N/A,FALSE,"P&amp;L Account 2001-2002";"VIEW2",#N/A,FALSE,"P&amp;L Account 2001-2002";"VIEW3",#N/A,FALSE,"P&amp;L Account 2001-2002";"VIEW4",#N/A,FALSE,"P&amp;L Account 2001-2002"}</definedName>
    <definedName name="ASFGF_3" hidden="1">{"VIEW1",#N/A,FALSE,"P&amp;L Account 2001-2002";"VIEW2",#N/A,FALSE,"P&amp;L Account 2001-2002";"VIEW3",#N/A,FALSE,"P&amp;L Account 2001-2002";"VIEW4",#N/A,FALSE,"P&amp;L Account 2001-2002"}</definedName>
    <definedName name="ASFGF_4" hidden="1">{"VIEW1",#N/A,FALSE,"P&amp;L Account 2001-2002";"VIEW2",#N/A,FALSE,"P&amp;L Account 2001-2002";"VIEW3",#N/A,FALSE,"P&amp;L Account 2001-2002";"VIEW4",#N/A,FALSE,"P&amp;L Account 2001-2002"}</definedName>
    <definedName name="ASFGF_5" hidden="1">{"VIEW1",#N/A,FALSE,"P&amp;L Account 2001-2002";"VIEW2",#N/A,FALSE,"P&amp;L Account 2001-2002";"VIEW3",#N/A,FALSE,"P&amp;L Account 2001-2002";"VIEW4",#N/A,FALSE,"P&amp;L Account 2001-2002"}</definedName>
    <definedName name="ASG" localSheetId="2" hidden="1">{"VIEW1",#N/A,FALSE,"P&amp;L Account 2001-2002";"VIEW2",#N/A,FALSE,"P&amp;L Account 2001-2002";"VIEW3",#N/A,FALSE,"P&amp;L Account 2001-2002";"VIEW4",#N/A,FALSE,"P&amp;L Account 2001-2002"}</definedName>
    <definedName name="ASG" localSheetId="10" hidden="1">{"VIEW1",#N/A,FALSE,"P&amp;L Account 2001-2002";"VIEW2",#N/A,FALSE,"P&amp;L Account 2001-2002";"VIEW3",#N/A,FALSE,"P&amp;L Account 2001-2002";"VIEW4",#N/A,FALSE,"P&amp;L Account 2001-2002"}</definedName>
    <definedName name="ASG" localSheetId="9" hidden="1">{"VIEW1",#N/A,FALSE,"P&amp;L Account 2001-2002";"VIEW2",#N/A,FALSE,"P&amp;L Account 2001-2002";"VIEW3",#N/A,FALSE,"P&amp;L Account 2001-2002";"VIEW4",#N/A,FALSE,"P&amp;L Account 2001-2002"}</definedName>
    <definedName name="ASG" localSheetId="8" hidden="1">{"VIEW1",#N/A,FALSE,"P&amp;L Account 2001-2002";"VIEW2",#N/A,FALSE,"P&amp;L Account 2001-2002";"VIEW3",#N/A,FALSE,"P&amp;L Account 2001-2002";"VIEW4",#N/A,FALSE,"P&amp;L Account 2001-2002"}</definedName>
    <definedName name="ASG" hidden="1">{"VIEW1",#N/A,FALSE,"P&amp;L Account 2001-2002";"VIEW2",#N/A,FALSE,"P&amp;L Account 2001-2002";"VIEW3",#N/A,FALSE,"P&amp;L Account 2001-2002";"VIEW4",#N/A,FALSE,"P&amp;L Account 2001-2002"}</definedName>
    <definedName name="ASG_1" localSheetId="10" hidden="1">{"VIEW1",#N/A,FALSE,"P&amp;L Account 2001-2002";"VIEW2",#N/A,FALSE,"P&amp;L Account 2001-2002";"VIEW3",#N/A,FALSE,"P&amp;L Account 2001-2002";"VIEW4",#N/A,FALSE,"P&amp;L Account 2001-2002"}</definedName>
    <definedName name="ASG_1" localSheetId="9" hidden="1">{"VIEW1",#N/A,FALSE,"P&amp;L Account 2001-2002";"VIEW2",#N/A,FALSE,"P&amp;L Account 2001-2002";"VIEW3",#N/A,FALSE,"P&amp;L Account 2001-2002";"VIEW4",#N/A,FALSE,"P&amp;L Account 2001-2002"}</definedName>
    <definedName name="ASG_1" hidden="1">{"VIEW1",#N/A,FALSE,"P&amp;L Account 2001-2002";"VIEW2",#N/A,FALSE,"P&amp;L Account 2001-2002";"VIEW3",#N/A,FALSE,"P&amp;L Account 2001-2002";"VIEW4",#N/A,FALSE,"P&amp;L Account 2001-2002"}</definedName>
    <definedName name="ASG_1_1" hidden="1">{"VIEW1",#N/A,FALSE,"P&amp;L Account 2001-2002";"VIEW2",#N/A,FALSE,"P&amp;L Account 2001-2002";"VIEW3",#N/A,FALSE,"P&amp;L Account 2001-2002";"VIEW4",#N/A,FALSE,"P&amp;L Account 2001-2002"}</definedName>
    <definedName name="ASG_1_2" hidden="1">{"VIEW1",#N/A,FALSE,"P&amp;L Account 2001-2002";"VIEW2",#N/A,FALSE,"P&amp;L Account 2001-2002";"VIEW3",#N/A,FALSE,"P&amp;L Account 2001-2002";"VIEW4",#N/A,FALSE,"P&amp;L Account 2001-2002"}</definedName>
    <definedName name="ASG_2" hidden="1">{"VIEW1",#N/A,FALSE,"P&amp;L Account 2001-2002";"VIEW2",#N/A,FALSE,"P&amp;L Account 2001-2002";"VIEW3",#N/A,FALSE,"P&amp;L Account 2001-2002";"VIEW4",#N/A,FALSE,"P&amp;L Account 2001-2002"}</definedName>
    <definedName name="ASG_3" hidden="1">{"VIEW1",#N/A,FALSE,"P&amp;L Account 2001-2002";"VIEW2",#N/A,FALSE,"P&amp;L Account 2001-2002";"VIEW3",#N/A,FALSE,"P&amp;L Account 2001-2002";"VIEW4",#N/A,FALSE,"P&amp;L Account 2001-2002"}</definedName>
    <definedName name="ASG_4" hidden="1">{"VIEW1",#N/A,FALSE,"P&amp;L Account 2001-2002";"VIEW2",#N/A,FALSE,"P&amp;L Account 2001-2002";"VIEW3",#N/A,FALSE,"P&amp;L Account 2001-2002";"VIEW4",#N/A,FALSE,"P&amp;L Account 2001-2002"}</definedName>
    <definedName name="ASG_5" hidden="1">{"VIEW1",#N/A,FALSE,"P&amp;L Account 2001-2002";"VIEW2",#N/A,FALSE,"P&amp;L Account 2001-2002";"VIEW3",#N/A,FALSE,"P&amp;L Account 2001-2002";"VIEW4",#N/A,FALSE,"P&amp;L Account 2001-2002"}</definedName>
    <definedName name="ASOK" localSheetId="2" hidden="1">{"VIEW1",#N/A,FALSE,"P&amp;L Account 2001-2002";"VIEW2",#N/A,FALSE,"P&amp;L Account 2001-2002";"VIEW3",#N/A,FALSE,"P&amp;L Account 2001-2002";"VIEW4",#N/A,FALSE,"P&amp;L Account 2001-2002"}</definedName>
    <definedName name="ASOK" localSheetId="10" hidden="1">{"VIEW1",#N/A,FALSE,"P&amp;L Account 2001-2002";"VIEW2",#N/A,FALSE,"P&amp;L Account 2001-2002";"VIEW3",#N/A,FALSE,"P&amp;L Account 2001-2002";"VIEW4",#N/A,FALSE,"P&amp;L Account 2001-2002"}</definedName>
    <definedName name="ASOK" localSheetId="9" hidden="1">{"VIEW1",#N/A,FALSE,"P&amp;L Account 2001-2002";"VIEW2",#N/A,FALSE,"P&amp;L Account 2001-2002";"VIEW3",#N/A,FALSE,"P&amp;L Account 2001-2002";"VIEW4",#N/A,FALSE,"P&amp;L Account 2001-2002"}</definedName>
    <definedName name="ASOK" localSheetId="8" hidden="1">{"VIEW1",#N/A,FALSE,"P&amp;L Account 2001-2002";"VIEW2",#N/A,FALSE,"P&amp;L Account 2001-2002";"VIEW3",#N/A,FALSE,"P&amp;L Account 2001-2002";"VIEW4",#N/A,FALSE,"P&amp;L Account 2001-2002"}</definedName>
    <definedName name="ASOK" hidden="1">{"VIEW1",#N/A,FALSE,"P&amp;L Account 2001-2002";"VIEW2",#N/A,FALSE,"P&amp;L Account 2001-2002";"VIEW3",#N/A,FALSE,"P&amp;L Account 2001-2002";"VIEW4",#N/A,FALSE,"P&amp;L Account 2001-2002"}</definedName>
    <definedName name="ASOK_1" localSheetId="10" hidden="1">{"VIEW1",#N/A,FALSE,"P&amp;L Account 2001-2002";"VIEW2",#N/A,FALSE,"P&amp;L Account 2001-2002";"VIEW3",#N/A,FALSE,"P&amp;L Account 2001-2002";"VIEW4",#N/A,FALSE,"P&amp;L Account 2001-2002"}</definedName>
    <definedName name="ASOK_1" localSheetId="9" hidden="1">{"VIEW1",#N/A,FALSE,"P&amp;L Account 2001-2002";"VIEW2",#N/A,FALSE,"P&amp;L Account 2001-2002";"VIEW3",#N/A,FALSE,"P&amp;L Account 2001-2002";"VIEW4",#N/A,FALSE,"P&amp;L Account 2001-2002"}</definedName>
    <definedName name="ASOK_1" hidden="1">{"VIEW1",#N/A,FALSE,"P&amp;L Account 2001-2002";"VIEW2",#N/A,FALSE,"P&amp;L Account 2001-2002";"VIEW3",#N/A,FALSE,"P&amp;L Account 2001-2002";"VIEW4",#N/A,FALSE,"P&amp;L Account 2001-2002"}</definedName>
    <definedName name="ASOK_1_1" hidden="1">{"VIEW1",#N/A,FALSE,"P&amp;L Account 2001-2002";"VIEW2",#N/A,FALSE,"P&amp;L Account 2001-2002";"VIEW3",#N/A,FALSE,"P&amp;L Account 2001-2002";"VIEW4",#N/A,FALSE,"P&amp;L Account 2001-2002"}</definedName>
    <definedName name="ASOK_1_2" hidden="1">{"VIEW1",#N/A,FALSE,"P&amp;L Account 2001-2002";"VIEW2",#N/A,FALSE,"P&amp;L Account 2001-2002";"VIEW3",#N/A,FALSE,"P&amp;L Account 2001-2002";"VIEW4",#N/A,FALSE,"P&amp;L Account 2001-2002"}</definedName>
    <definedName name="ASOK_2" hidden="1">{"VIEW1",#N/A,FALSE,"P&amp;L Account 2001-2002";"VIEW2",#N/A,FALSE,"P&amp;L Account 2001-2002";"VIEW3",#N/A,FALSE,"P&amp;L Account 2001-2002";"VIEW4",#N/A,FALSE,"P&amp;L Account 2001-2002"}</definedName>
    <definedName name="ASOK_3" hidden="1">{"VIEW1",#N/A,FALSE,"P&amp;L Account 2001-2002";"VIEW2",#N/A,FALSE,"P&amp;L Account 2001-2002";"VIEW3",#N/A,FALSE,"P&amp;L Account 2001-2002";"VIEW4",#N/A,FALSE,"P&amp;L Account 2001-2002"}</definedName>
    <definedName name="ASOK_4" hidden="1">{"VIEW1",#N/A,FALSE,"P&amp;L Account 2001-2002";"VIEW2",#N/A,FALSE,"P&amp;L Account 2001-2002";"VIEW3",#N/A,FALSE,"P&amp;L Account 2001-2002";"VIEW4",#N/A,FALSE,"P&amp;L Account 2001-2002"}</definedName>
    <definedName name="ASOK_5" hidden="1">{"VIEW1",#N/A,FALSE,"P&amp;L Account 2001-2002";"VIEW2",#N/A,FALSE,"P&amp;L Account 2001-2002";"VIEW3",#N/A,FALSE,"P&amp;L Account 2001-2002";"VIEW4",#N/A,FALSE,"P&amp;L Account 2001-2002"}</definedName>
    <definedName name="ATE" localSheetId="2" hidden="1">{"VIEW1",#N/A,FALSE,"P&amp;L Account 2001-2002";"VIEW2",#N/A,FALSE,"P&amp;L Account 2001-2002";"VIEW3",#N/A,FALSE,"P&amp;L Account 2001-2002";"VIEW4",#N/A,FALSE,"P&amp;L Account 2001-2002"}</definedName>
    <definedName name="ATE" localSheetId="10" hidden="1">{"VIEW1",#N/A,FALSE,"P&amp;L Account 2001-2002";"VIEW2",#N/A,FALSE,"P&amp;L Account 2001-2002";"VIEW3",#N/A,FALSE,"P&amp;L Account 2001-2002";"VIEW4",#N/A,FALSE,"P&amp;L Account 2001-2002"}</definedName>
    <definedName name="ATE" localSheetId="9" hidden="1">{"VIEW1",#N/A,FALSE,"P&amp;L Account 2001-2002";"VIEW2",#N/A,FALSE,"P&amp;L Account 2001-2002";"VIEW3",#N/A,FALSE,"P&amp;L Account 2001-2002";"VIEW4",#N/A,FALSE,"P&amp;L Account 2001-2002"}</definedName>
    <definedName name="ATE" localSheetId="8" hidden="1">{"VIEW1",#N/A,FALSE,"P&amp;L Account 2001-2002";"VIEW2",#N/A,FALSE,"P&amp;L Account 2001-2002";"VIEW3",#N/A,FALSE,"P&amp;L Account 2001-2002";"VIEW4",#N/A,FALSE,"P&amp;L Account 2001-2002"}</definedName>
    <definedName name="ATE" hidden="1">{"VIEW1",#N/A,FALSE,"P&amp;L Account 2001-2002";"VIEW2",#N/A,FALSE,"P&amp;L Account 2001-2002";"VIEW3",#N/A,FALSE,"P&amp;L Account 2001-2002";"VIEW4",#N/A,FALSE,"P&amp;L Account 2001-2002"}</definedName>
    <definedName name="ATE_1" localSheetId="10" hidden="1">{"VIEW1",#N/A,FALSE,"P&amp;L Account 2001-2002";"VIEW2",#N/A,FALSE,"P&amp;L Account 2001-2002";"VIEW3",#N/A,FALSE,"P&amp;L Account 2001-2002";"VIEW4",#N/A,FALSE,"P&amp;L Account 2001-2002"}</definedName>
    <definedName name="ATE_1" localSheetId="9" hidden="1">{"VIEW1",#N/A,FALSE,"P&amp;L Account 2001-2002";"VIEW2",#N/A,FALSE,"P&amp;L Account 2001-2002";"VIEW3",#N/A,FALSE,"P&amp;L Account 2001-2002";"VIEW4",#N/A,FALSE,"P&amp;L Account 2001-2002"}</definedName>
    <definedName name="ATE_1" hidden="1">{"VIEW1",#N/A,FALSE,"P&amp;L Account 2001-2002";"VIEW2",#N/A,FALSE,"P&amp;L Account 2001-2002";"VIEW3",#N/A,FALSE,"P&amp;L Account 2001-2002";"VIEW4",#N/A,FALSE,"P&amp;L Account 2001-2002"}</definedName>
    <definedName name="ATE_1_1" hidden="1">{"VIEW1",#N/A,FALSE,"P&amp;L Account 2001-2002";"VIEW2",#N/A,FALSE,"P&amp;L Account 2001-2002";"VIEW3",#N/A,FALSE,"P&amp;L Account 2001-2002";"VIEW4",#N/A,FALSE,"P&amp;L Account 2001-2002"}</definedName>
    <definedName name="ATE_1_2" hidden="1">{"VIEW1",#N/A,FALSE,"P&amp;L Account 2001-2002";"VIEW2",#N/A,FALSE,"P&amp;L Account 2001-2002";"VIEW3",#N/A,FALSE,"P&amp;L Account 2001-2002";"VIEW4",#N/A,FALSE,"P&amp;L Account 2001-2002"}</definedName>
    <definedName name="ATE_2" hidden="1">{"VIEW1",#N/A,FALSE,"P&amp;L Account 2001-2002";"VIEW2",#N/A,FALSE,"P&amp;L Account 2001-2002";"VIEW3",#N/A,FALSE,"P&amp;L Account 2001-2002";"VIEW4",#N/A,FALSE,"P&amp;L Account 2001-2002"}</definedName>
    <definedName name="ATE_3" hidden="1">{"VIEW1",#N/A,FALSE,"P&amp;L Account 2001-2002";"VIEW2",#N/A,FALSE,"P&amp;L Account 2001-2002";"VIEW3",#N/A,FALSE,"P&amp;L Account 2001-2002";"VIEW4",#N/A,FALSE,"P&amp;L Account 2001-2002"}</definedName>
    <definedName name="ATE_4" hidden="1">{"VIEW1",#N/A,FALSE,"P&amp;L Account 2001-2002";"VIEW2",#N/A,FALSE,"P&amp;L Account 2001-2002";"VIEW3",#N/A,FALSE,"P&amp;L Account 2001-2002";"VIEW4",#N/A,FALSE,"P&amp;L Account 2001-2002"}</definedName>
    <definedName name="ATE_5" hidden="1">{"VIEW1",#N/A,FALSE,"P&amp;L Account 2001-2002";"VIEW2",#N/A,FALSE,"P&amp;L Account 2001-2002";"VIEW3",#N/A,FALSE,"P&amp;L Account 2001-2002";"VIEW4",#N/A,FALSE,"P&amp;L Account 2001-2002"}</definedName>
    <definedName name="aug" localSheetId="2" hidden="1">{"VIEW1",#N/A,FALSE,"P&amp;L Account 2001-2002";"VIEW2",#N/A,FALSE,"P&amp;L Account 2001-2002";"VIEW3",#N/A,FALSE,"P&amp;L Account 2001-2002";"VIEW4",#N/A,FALSE,"P&amp;L Account 2001-2002"}</definedName>
    <definedName name="aug" localSheetId="10" hidden="1">{"VIEW1",#N/A,FALSE,"P&amp;L Account 2001-2002";"VIEW2",#N/A,FALSE,"P&amp;L Account 2001-2002";"VIEW3",#N/A,FALSE,"P&amp;L Account 2001-2002";"VIEW4",#N/A,FALSE,"P&amp;L Account 2001-2002"}</definedName>
    <definedName name="aug" localSheetId="9" hidden="1">{"VIEW1",#N/A,FALSE,"P&amp;L Account 2001-2002";"VIEW2",#N/A,FALSE,"P&amp;L Account 2001-2002";"VIEW3",#N/A,FALSE,"P&amp;L Account 2001-2002";"VIEW4",#N/A,FALSE,"P&amp;L Account 2001-2002"}</definedName>
    <definedName name="aug" localSheetId="8" hidden="1">{"VIEW1",#N/A,FALSE,"P&amp;L Account 2001-2002";"VIEW2",#N/A,FALSE,"P&amp;L Account 2001-2002";"VIEW3",#N/A,FALSE,"P&amp;L Account 2001-2002";"VIEW4",#N/A,FALSE,"P&amp;L Account 2001-2002"}</definedName>
    <definedName name="aug" hidden="1">{"VIEW1",#N/A,FALSE,"P&amp;L Account 2001-2002";"VIEW2",#N/A,FALSE,"P&amp;L Account 2001-2002";"VIEW3",#N/A,FALSE,"P&amp;L Account 2001-2002";"VIEW4",#N/A,FALSE,"P&amp;L Account 2001-2002"}</definedName>
    <definedName name="aug_1" localSheetId="10" hidden="1">{"VIEW1",#N/A,FALSE,"P&amp;L Account 2001-2002";"VIEW2",#N/A,FALSE,"P&amp;L Account 2001-2002";"VIEW3",#N/A,FALSE,"P&amp;L Account 2001-2002";"VIEW4",#N/A,FALSE,"P&amp;L Account 2001-2002"}</definedName>
    <definedName name="aug_1" localSheetId="9" hidden="1">{"VIEW1",#N/A,FALSE,"P&amp;L Account 2001-2002";"VIEW2",#N/A,FALSE,"P&amp;L Account 2001-2002";"VIEW3",#N/A,FALSE,"P&amp;L Account 2001-2002";"VIEW4",#N/A,FALSE,"P&amp;L Account 2001-2002"}</definedName>
    <definedName name="aug_1" hidden="1">{"VIEW1",#N/A,FALSE,"P&amp;L Account 2001-2002";"VIEW2",#N/A,FALSE,"P&amp;L Account 2001-2002";"VIEW3",#N/A,FALSE,"P&amp;L Account 2001-2002";"VIEW4",#N/A,FALSE,"P&amp;L Account 2001-2002"}</definedName>
    <definedName name="aug_1_1" hidden="1">{"VIEW1",#N/A,FALSE,"P&amp;L Account 2001-2002";"VIEW2",#N/A,FALSE,"P&amp;L Account 2001-2002";"VIEW3",#N/A,FALSE,"P&amp;L Account 2001-2002";"VIEW4",#N/A,FALSE,"P&amp;L Account 2001-2002"}</definedName>
    <definedName name="aug_1_2" hidden="1">{"VIEW1",#N/A,FALSE,"P&amp;L Account 2001-2002";"VIEW2",#N/A,FALSE,"P&amp;L Account 2001-2002";"VIEW3",#N/A,FALSE,"P&amp;L Account 2001-2002";"VIEW4",#N/A,FALSE,"P&amp;L Account 2001-2002"}</definedName>
    <definedName name="aug_2" hidden="1">{"VIEW1",#N/A,FALSE,"P&amp;L Account 2001-2002";"VIEW2",#N/A,FALSE,"P&amp;L Account 2001-2002";"VIEW3",#N/A,FALSE,"P&amp;L Account 2001-2002";"VIEW4",#N/A,FALSE,"P&amp;L Account 2001-2002"}</definedName>
    <definedName name="aug_3" hidden="1">{"VIEW1",#N/A,FALSE,"P&amp;L Account 2001-2002";"VIEW2",#N/A,FALSE,"P&amp;L Account 2001-2002";"VIEW3",#N/A,FALSE,"P&amp;L Account 2001-2002";"VIEW4",#N/A,FALSE,"P&amp;L Account 2001-2002"}</definedName>
    <definedName name="aug_4" hidden="1">{"VIEW1",#N/A,FALSE,"P&amp;L Account 2001-2002";"VIEW2",#N/A,FALSE,"P&amp;L Account 2001-2002";"VIEW3",#N/A,FALSE,"P&amp;L Account 2001-2002";"VIEW4",#N/A,FALSE,"P&amp;L Account 2001-2002"}</definedName>
    <definedName name="aug_5" hidden="1">{"VIEW1",#N/A,FALSE,"P&amp;L Account 2001-2002";"VIEW2",#N/A,FALSE,"P&amp;L Account 2001-2002";"VIEW3",#N/A,FALSE,"P&amp;L Account 2001-2002";"VIEW4",#N/A,FALSE,"P&amp;L Account 2001-2002"}</definedName>
    <definedName name="b" localSheetId="2" hidden="1">{"FORNDV",#N/A,FALSE,"Sheet1"}</definedName>
    <definedName name="b" localSheetId="10" hidden="1">{"FORNDV",#N/A,FALSE,"Sheet1"}</definedName>
    <definedName name="b" localSheetId="9" hidden="1">{"FORNDV",#N/A,FALSE,"Sheet1"}</definedName>
    <definedName name="b" hidden="1">{"FORNDV",#N/A,FALSE,"Sheet1"}</definedName>
    <definedName name="b_1" localSheetId="10" hidden="1">{"FORNDV",#N/A,FALSE,"Sheet1"}</definedName>
    <definedName name="b_1" localSheetId="9" hidden="1">{"FORNDV",#N/A,FALSE,"Sheet1"}</definedName>
    <definedName name="b_1" hidden="1">{"FORNDV",#N/A,FALSE,"Sheet1"}</definedName>
    <definedName name="b_1_1" hidden="1">{"FORNDV",#N/A,FALSE,"Sheet1"}</definedName>
    <definedName name="b_1_2" hidden="1">{"FORNDV",#N/A,FALSE,"Sheet1"}</definedName>
    <definedName name="b_2" hidden="1">{"FORNDV",#N/A,FALSE,"Sheet1"}</definedName>
    <definedName name="b_3" hidden="1">{"FORNDV",#N/A,FALSE,"Sheet1"}</definedName>
    <definedName name="b_4" hidden="1">{"FORNDV",#N/A,FALSE,"Sheet1"}</definedName>
    <definedName name="b_5" hidden="1">{"FORNDV",#N/A,FALSE,"Sheet1"}</definedName>
    <definedName name="B2L" localSheetId="2" hidden="1">{"VIEW1",#N/A,FALSE,"P&amp;L Account 2001-2002";"VIEW2",#N/A,FALSE,"P&amp;L Account 2001-2002";"VIEW3",#N/A,FALSE,"P&amp;L Account 2001-2002";"VIEW4",#N/A,FALSE,"P&amp;L Account 2001-2002"}</definedName>
    <definedName name="B2L" localSheetId="10" hidden="1">{"VIEW1",#N/A,FALSE,"P&amp;L Account 2001-2002";"VIEW2",#N/A,FALSE,"P&amp;L Account 2001-2002";"VIEW3",#N/A,FALSE,"P&amp;L Account 2001-2002";"VIEW4",#N/A,FALSE,"P&amp;L Account 2001-2002"}</definedName>
    <definedName name="B2L" localSheetId="9" hidden="1">{"VIEW1",#N/A,FALSE,"P&amp;L Account 2001-2002";"VIEW2",#N/A,FALSE,"P&amp;L Account 2001-2002";"VIEW3",#N/A,FALSE,"P&amp;L Account 2001-2002";"VIEW4",#N/A,FALSE,"P&amp;L Account 2001-2002"}</definedName>
    <definedName name="B2L" localSheetId="8" hidden="1">{"VIEW1",#N/A,FALSE,"P&amp;L Account 2001-2002";"VIEW2",#N/A,FALSE,"P&amp;L Account 2001-2002";"VIEW3",#N/A,FALSE,"P&amp;L Account 2001-2002";"VIEW4",#N/A,FALSE,"P&amp;L Account 2001-2002"}</definedName>
    <definedName name="B2L" hidden="1">{"VIEW1",#N/A,FALSE,"P&amp;L Account 2001-2002";"VIEW2",#N/A,FALSE,"P&amp;L Account 2001-2002";"VIEW3",#N/A,FALSE,"P&amp;L Account 2001-2002";"VIEW4",#N/A,FALSE,"P&amp;L Account 2001-2002"}</definedName>
    <definedName name="B2L_1" localSheetId="10" hidden="1">{"VIEW1",#N/A,FALSE,"P&amp;L Account 2001-2002";"VIEW2",#N/A,FALSE,"P&amp;L Account 2001-2002";"VIEW3",#N/A,FALSE,"P&amp;L Account 2001-2002";"VIEW4",#N/A,FALSE,"P&amp;L Account 2001-2002"}</definedName>
    <definedName name="B2L_1" localSheetId="9" hidden="1">{"VIEW1",#N/A,FALSE,"P&amp;L Account 2001-2002";"VIEW2",#N/A,FALSE,"P&amp;L Account 2001-2002";"VIEW3",#N/A,FALSE,"P&amp;L Account 2001-2002";"VIEW4",#N/A,FALSE,"P&amp;L Account 2001-2002"}</definedName>
    <definedName name="B2L_1" hidden="1">{"VIEW1",#N/A,FALSE,"P&amp;L Account 2001-2002";"VIEW2",#N/A,FALSE,"P&amp;L Account 2001-2002";"VIEW3",#N/A,FALSE,"P&amp;L Account 2001-2002";"VIEW4",#N/A,FALSE,"P&amp;L Account 2001-2002"}</definedName>
    <definedName name="B2L_1_1" hidden="1">{"VIEW1",#N/A,FALSE,"P&amp;L Account 2001-2002";"VIEW2",#N/A,FALSE,"P&amp;L Account 2001-2002";"VIEW3",#N/A,FALSE,"P&amp;L Account 2001-2002";"VIEW4",#N/A,FALSE,"P&amp;L Account 2001-2002"}</definedName>
    <definedName name="B2L_1_2" hidden="1">{"VIEW1",#N/A,FALSE,"P&amp;L Account 2001-2002";"VIEW2",#N/A,FALSE,"P&amp;L Account 2001-2002";"VIEW3",#N/A,FALSE,"P&amp;L Account 2001-2002";"VIEW4",#N/A,FALSE,"P&amp;L Account 2001-2002"}</definedName>
    <definedName name="B2L_2" hidden="1">{"VIEW1",#N/A,FALSE,"P&amp;L Account 2001-2002";"VIEW2",#N/A,FALSE,"P&amp;L Account 2001-2002";"VIEW3",#N/A,FALSE,"P&amp;L Account 2001-2002";"VIEW4",#N/A,FALSE,"P&amp;L Account 2001-2002"}</definedName>
    <definedName name="B2L_3" hidden="1">{"VIEW1",#N/A,FALSE,"P&amp;L Account 2001-2002";"VIEW2",#N/A,FALSE,"P&amp;L Account 2001-2002";"VIEW3",#N/A,FALSE,"P&amp;L Account 2001-2002";"VIEW4",#N/A,FALSE,"P&amp;L Account 2001-2002"}</definedName>
    <definedName name="B2L_4" hidden="1">{"VIEW1",#N/A,FALSE,"P&amp;L Account 2001-2002";"VIEW2",#N/A,FALSE,"P&amp;L Account 2001-2002";"VIEW3",#N/A,FALSE,"P&amp;L Account 2001-2002";"VIEW4",#N/A,FALSE,"P&amp;L Account 2001-2002"}</definedName>
    <definedName name="B2L_5" hidden="1">{"VIEW1",#N/A,FALSE,"P&amp;L Account 2001-2002";"VIEW2",#N/A,FALSE,"P&amp;L Account 2001-2002";"VIEW3",#N/A,FALSE,"P&amp;L Account 2001-2002";"VIEW4",#N/A,FALSE,"P&amp;L Account 2001-2002"}</definedName>
    <definedName name="B2R" localSheetId="2" hidden="1">{"VIEW1",#N/A,FALSE,"P&amp;L Account 2001-2002";"VIEW2",#N/A,FALSE,"P&amp;L Account 2001-2002";"VIEW3",#N/A,FALSE,"P&amp;L Account 2001-2002";"VIEW4",#N/A,FALSE,"P&amp;L Account 2001-2002"}</definedName>
    <definedName name="B2R" localSheetId="10" hidden="1">{"VIEW1",#N/A,FALSE,"P&amp;L Account 2001-2002";"VIEW2",#N/A,FALSE,"P&amp;L Account 2001-2002";"VIEW3",#N/A,FALSE,"P&amp;L Account 2001-2002";"VIEW4",#N/A,FALSE,"P&amp;L Account 2001-2002"}</definedName>
    <definedName name="B2R" localSheetId="9" hidden="1">{"VIEW1",#N/A,FALSE,"P&amp;L Account 2001-2002";"VIEW2",#N/A,FALSE,"P&amp;L Account 2001-2002";"VIEW3",#N/A,FALSE,"P&amp;L Account 2001-2002";"VIEW4",#N/A,FALSE,"P&amp;L Account 2001-2002"}</definedName>
    <definedName name="B2R" localSheetId="8" hidden="1">{"VIEW1",#N/A,FALSE,"P&amp;L Account 2001-2002";"VIEW2",#N/A,FALSE,"P&amp;L Account 2001-2002";"VIEW3",#N/A,FALSE,"P&amp;L Account 2001-2002";"VIEW4",#N/A,FALSE,"P&amp;L Account 2001-2002"}</definedName>
    <definedName name="B2R" hidden="1">{"VIEW1",#N/A,FALSE,"P&amp;L Account 2001-2002";"VIEW2",#N/A,FALSE,"P&amp;L Account 2001-2002";"VIEW3",#N/A,FALSE,"P&amp;L Account 2001-2002";"VIEW4",#N/A,FALSE,"P&amp;L Account 2001-2002"}</definedName>
    <definedName name="B2R_1" localSheetId="10" hidden="1">{"VIEW1",#N/A,FALSE,"P&amp;L Account 2001-2002";"VIEW2",#N/A,FALSE,"P&amp;L Account 2001-2002";"VIEW3",#N/A,FALSE,"P&amp;L Account 2001-2002";"VIEW4",#N/A,FALSE,"P&amp;L Account 2001-2002"}</definedName>
    <definedName name="B2R_1" localSheetId="9" hidden="1">{"VIEW1",#N/A,FALSE,"P&amp;L Account 2001-2002";"VIEW2",#N/A,FALSE,"P&amp;L Account 2001-2002";"VIEW3",#N/A,FALSE,"P&amp;L Account 2001-2002";"VIEW4",#N/A,FALSE,"P&amp;L Account 2001-2002"}</definedName>
    <definedName name="B2R_1" hidden="1">{"VIEW1",#N/A,FALSE,"P&amp;L Account 2001-2002";"VIEW2",#N/A,FALSE,"P&amp;L Account 2001-2002";"VIEW3",#N/A,FALSE,"P&amp;L Account 2001-2002";"VIEW4",#N/A,FALSE,"P&amp;L Account 2001-2002"}</definedName>
    <definedName name="B2R_1_1" hidden="1">{"VIEW1",#N/A,FALSE,"P&amp;L Account 2001-2002";"VIEW2",#N/A,FALSE,"P&amp;L Account 2001-2002";"VIEW3",#N/A,FALSE,"P&amp;L Account 2001-2002";"VIEW4",#N/A,FALSE,"P&amp;L Account 2001-2002"}</definedName>
    <definedName name="B2R_1_2" hidden="1">{"VIEW1",#N/A,FALSE,"P&amp;L Account 2001-2002";"VIEW2",#N/A,FALSE,"P&amp;L Account 2001-2002";"VIEW3",#N/A,FALSE,"P&amp;L Account 2001-2002";"VIEW4",#N/A,FALSE,"P&amp;L Account 2001-2002"}</definedName>
    <definedName name="B2R_2" hidden="1">{"VIEW1",#N/A,FALSE,"P&amp;L Account 2001-2002";"VIEW2",#N/A,FALSE,"P&amp;L Account 2001-2002";"VIEW3",#N/A,FALSE,"P&amp;L Account 2001-2002";"VIEW4",#N/A,FALSE,"P&amp;L Account 2001-2002"}</definedName>
    <definedName name="B2R_3" hidden="1">{"VIEW1",#N/A,FALSE,"P&amp;L Account 2001-2002";"VIEW2",#N/A,FALSE,"P&amp;L Account 2001-2002";"VIEW3",#N/A,FALSE,"P&amp;L Account 2001-2002";"VIEW4",#N/A,FALSE,"P&amp;L Account 2001-2002"}</definedName>
    <definedName name="B2R_4" hidden="1">{"VIEW1",#N/A,FALSE,"P&amp;L Account 2001-2002";"VIEW2",#N/A,FALSE,"P&amp;L Account 2001-2002";"VIEW3",#N/A,FALSE,"P&amp;L Account 2001-2002";"VIEW4",#N/A,FALSE,"P&amp;L Account 2001-2002"}</definedName>
    <definedName name="B2R_5" hidden="1">{"VIEW1",#N/A,FALSE,"P&amp;L Account 2001-2002";"VIEW2",#N/A,FALSE,"P&amp;L Account 2001-2002";"VIEW3",#N/A,FALSE,"P&amp;L Account 2001-2002";"VIEW4",#N/A,FALSE,"P&amp;L Account 2001-2002"}</definedName>
    <definedName name="BARBER" localSheetId="2" hidden="1">{"VIEW1",#N/A,FALSE,"P&amp;L Account 2001-2002";"VIEW2",#N/A,FALSE,"P&amp;L Account 2001-2002";"VIEW3",#N/A,FALSE,"P&amp;L Account 2001-2002";"VIEW4",#N/A,FALSE,"P&amp;L Account 2001-2002"}</definedName>
    <definedName name="BARBER" localSheetId="10" hidden="1">{"VIEW1",#N/A,FALSE,"P&amp;L Account 2001-2002";"VIEW2",#N/A,FALSE,"P&amp;L Account 2001-2002";"VIEW3",#N/A,FALSE,"P&amp;L Account 2001-2002";"VIEW4",#N/A,FALSE,"P&amp;L Account 2001-2002"}</definedName>
    <definedName name="BARBER" localSheetId="9" hidden="1">{"VIEW1",#N/A,FALSE,"P&amp;L Account 2001-2002";"VIEW2",#N/A,FALSE,"P&amp;L Account 2001-2002";"VIEW3",#N/A,FALSE,"P&amp;L Account 2001-2002";"VIEW4",#N/A,FALSE,"P&amp;L Account 2001-2002"}</definedName>
    <definedName name="BARBER" localSheetId="8" hidden="1">{"VIEW1",#N/A,FALSE,"P&amp;L Account 2001-2002";"VIEW2",#N/A,FALSE,"P&amp;L Account 2001-2002";"VIEW3",#N/A,FALSE,"P&amp;L Account 2001-2002";"VIEW4",#N/A,FALSE,"P&amp;L Account 2001-2002"}</definedName>
    <definedName name="BARBER" hidden="1">{"VIEW1",#N/A,FALSE,"P&amp;L Account 2001-2002";"VIEW2",#N/A,FALSE,"P&amp;L Account 2001-2002";"VIEW3",#N/A,FALSE,"P&amp;L Account 2001-2002";"VIEW4",#N/A,FALSE,"P&amp;L Account 2001-2002"}</definedName>
    <definedName name="BARBER_1" localSheetId="10" hidden="1">{"VIEW1",#N/A,FALSE,"P&amp;L Account 2001-2002";"VIEW2",#N/A,FALSE,"P&amp;L Account 2001-2002";"VIEW3",#N/A,FALSE,"P&amp;L Account 2001-2002";"VIEW4",#N/A,FALSE,"P&amp;L Account 2001-2002"}</definedName>
    <definedName name="BARBER_1" localSheetId="9" hidden="1">{"VIEW1",#N/A,FALSE,"P&amp;L Account 2001-2002";"VIEW2",#N/A,FALSE,"P&amp;L Account 2001-2002";"VIEW3",#N/A,FALSE,"P&amp;L Account 2001-2002";"VIEW4",#N/A,FALSE,"P&amp;L Account 2001-2002"}</definedName>
    <definedName name="BARBER_1" hidden="1">{"VIEW1",#N/A,FALSE,"P&amp;L Account 2001-2002";"VIEW2",#N/A,FALSE,"P&amp;L Account 2001-2002";"VIEW3",#N/A,FALSE,"P&amp;L Account 2001-2002";"VIEW4",#N/A,FALSE,"P&amp;L Account 2001-2002"}</definedName>
    <definedName name="BARBER_1_1" hidden="1">{"VIEW1",#N/A,FALSE,"P&amp;L Account 2001-2002";"VIEW2",#N/A,FALSE,"P&amp;L Account 2001-2002";"VIEW3",#N/A,FALSE,"P&amp;L Account 2001-2002";"VIEW4",#N/A,FALSE,"P&amp;L Account 2001-2002"}</definedName>
    <definedName name="BARBER_1_2" hidden="1">{"VIEW1",#N/A,FALSE,"P&amp;L Account 2001-2002";"VIEW2",#N/A,FALSE,"P&amp;L Account 2001-2002";"VIEW3",#N/A,FALSE,"P&amp;L Account 2001-2002";"VIEW4",#N/A,FALSE,"P&amp;L Account 2001-2002"}</definedName>
    <definedName name="BARBER_2" hidden="1">{"VIEW1",#N/A,FALSE,"P&amp;L Account 2001-2002";"VIEW2",#N/A,FALSE,"P&amp;L Account 2001-2002";"VIEW3",#N/A,FALSE,"P&amp;L Account 2001-2002";"VIEW4",#N/A,FALSE,"P&amp;L Account 2001-2002"}</definedName>
    <definedName name="BARBER_3" hidden="1">{"VIEW1",#N/A,FALSE,"P&amp;L Account 2001-2002";"VIEW2",#N/A,FALSE,"P&amp;L Account 2001-2002";"VIEW3",#N/A,FALSE,"P&amp;L Account 2001-2002";"VIEW4",#N/A,FALSE,"P&amp;L Account 2001-2002"}</definedName>
    <definedName name="BARBER_4" hidden="1">{"VIEW1",#N/A,FALSE,"P&amp;L Account 2001-2002";"VIEW2",#N/A,FALSE,"P&amp;L Account 2001-2002";"VIEW3",#N/A,FALSE,"P&amp;L Account 2001-2002";"VIEW4",#N/A,FALSE,"P&amp;L Account 2001-2002"}</definedName>
    <definedName name="BARBER_5" hidden="1">{"VIEW1",#N/A,FALSE,"P&amp;L Account 2001-2002";"VIEW2",#N/A,FALSE,"P&amp;L Account 2001-2002";"VIEW3",#N/A,FALSE,"P&amp;L Account 2001-2002";"VIEW4",#N/A,FALSE,"P&amp;L Account 2001-2002"}</definedName>
    <definedName name="BC" localSheetId="2" hidden="1">{"VIEW1",#N/A,FALSE,"P&amp;L Account 2001-2002";"VIEW2",#N/A,FALSE,"P&amp;L Account 2001-2002";"VIEW3",#N/A,FALSE,"P&amp;L Account 2001-2002";"VIEW4",#N/A,FALSE,"P&amp;L Account 2001-2002"}</definedName>
    <definedName name="BC" localSheetId="10" hidden="1">{"VIEW1",#N/A,FALSE,"P&amp;L Account 2001-2002";"VIEW2",#N/A,FALSE,"P&amp;L Account 2001-2002";"VIEW3",#N/A,FALSE,"P&amp;L Account 2001-2002";"VIEW4",#N/A,FALSE,"P&amp;L Account 2001-2002"}</definedName>
    <definedName name="BC" localSheetId="9" hidden="1">{"VIEW1",#N/A,FALSE,"P&amp;L Account 2001-2002";"VIEW2",#N/A,FALSE,"P&amp;L Account 2001-2002";"VIEW3",#N/A,FALSE,"P&amp;L Account 2001-2002";"VIEW4",#N/A,FALSE,"P&amp;L Account 2001-2002"}</definedName>
    <definedName name="BC" localSheetId="8" hidden="1">{"VIEW1",#N/A,FALSE,"P&amp;L Account 2001-2002";"VIEW2",#N/A,FALSE,"P&amp;L Account 2001-2002";"VIEW3",#N/A,FALSE,"P&amp;L Account 2001-2002";"VIEW4",#N/A,FALSE,"P&amp;L Account 2001-2002"}</definedName>
    <definedName name="BC" hidden="1">{"VIEW1",#N/A,FALSE,"P&amp;L Account 2001-2002";"VIEW2",#N/A,FALSE,"P&amp;L Account 2001-2002";"VIEW3",#N/A,FALSE,"P&amp;L Account 2001-2002";"VIEW4",#N/A,FALSE,"P&amp;L Account 2001-2002"}</definedName>
    <definedName name="BC_1" localSheetId="10" hidden="1">{"VIEW1",#N/A,FALSE,"P&amp;L Account 2001-2002";"VIEW2",#N/A,FALSE,"P&amp;L Account 2001-2002";"VIEW3",#N/A,FALSE,"P&amp;L Account 2001-2002";"VIEW4",#N/A,FALSE,"P&amp;L Account 2001-2002"}</definedName>
    <definedName name="BC_1" localSheetId="9" hidden="1">{"VIEW1",#N/A,FALSE,"P&amp;L Account 2001-2002";"VIEW2",#N/A,FALSE,"P&amp;L Account 2001-2002";"VIEW3",#N/A,FALSE,"P&amp;L Account 2001-2002";"VIEW4",#N/A,FALSE,"P&amp;L Account 2001-2002"}</definedName>
    <definedName name="BC_1" hidden="1">{"VIEW1",#N/A,FALSE,"P&amp;L Account 2001-2002";"VIEW2",#N/A,FALSE,"P&amp;L Account 2001-2002";"VIEW3",#N/A,FALSE,"P&amp;L Account 2001-2002";"VIEW4",#N/A,FALSE,"P&amp;L Account 2001-2002"}</definedName>
    <definedName name="BC_1_1" hidden="1">{"VIEW1",#N/A,FALSE,"P&amp;L Account 2001-2002";"VIEW2",#N/A,FALSE,"P&amp;L Account 2001-2002";"VIEW3",#N/A,FALSE,"P&amp;L Account 2001-2002";"VIEW4",#N/A,FALSE,"P&amp;L Account 2001-2002"}</definedName>
    <definedName name="BC_1_2" hidden="1">{"VIEW1",#N/A,FALSE,"P&amp;L Account 2001-2002";"VIEW2",#N/A,FALSE,"P&amp;L Account 2001-2002";"VIEW3",#N/A,FALSE,"P&amp;L Account 2001-2002";"VIEW4",#N/A,FALSE,"P&amp;L Account 2001-2002"}</definedName>
    <definedName name="BC_2" hidden="1">{"VIEW1",#N/A,FALSE,"P&amp;L Account 2001-2002";"VIEW2",#N/A,FALSE,"P&amp;L Account 2001-2002";"VIEW3",#N/A,FALSE,"P&amp;L Account 2001-2002";"VIEW4",#N/A,FALSE,"P&amp;L Account 2001-2002"}</definedName>
    <definedName name="BC_3" hidden="1">{"VIEW1",#N/A,FALSE,"P&amp;L Account 2001-2002";"VIEW2",#N/A,FALSE,"P&amp;L Account 2001-2002";"VIEW3",#N/A,FALSE,"P&amp;L Account 2001-2002";"VIEW4",#N/A,FALSE,"P&amp;L Account 2001-2002"}</definedName>
    <definedName name="BC_4" hidden="1">{"VIEW1",#N/A,FALSE,"P&amp;L Account 2001-2002";"VIEW2",#N/A,FALSE,"P&amp;L Account 2001-2002";"VIEW3",#N/A,FALSE,"P&amp;L Account 2001-2002";"VIEW4",#N/A,FALSE,"P&amp;L Account 2001-2002"}</definedName>
    <definedName name="BC_5" hidden="1">{"VIEW1",#N/A,FALSE,"P&amp;L Account 2001-2002";"VIEW2",#N/A,FALSE,"P&amp;L Account 2001-2002";"VIEW3",#N/A,FALSE,"P&amp;L Account 2001-2002";"VIEW4",#N/A,FALSE,"P&amp;L Account 2001-2002"}</definedName>
    <definedName name="BD" localSheetId="2" hidden="1">{"VIEW1",#N/A,FALSE,"P&amp;L Account 2001-2002";"VIEW2",#N/A,FALSE,"P&amp;L Account 2001-2002";"VIEW3",#N/A,FALSE,"P&amp;L Account 2001-2002";"VIEW4",#N/A,FALSE,"P&amp;L Account 2001-2002"}</definedName>
    <definedName name="BD" localSheetId="10" hidden="1">{"VIEW1",#N/A,FALSE,"P&amp;L Account 2001-2002";"VIEW2",#N/A,FALSE,"P&amp;L Account 2001-2002";"VIEW3",#N/A,FALSE,"P&amp;L Account 2001-2002";"VIEW4",#N/A,FALSE,"P&amp;L Account 2001-2002"}</definedName>
    <definedName name="BD" localSheetId="9" hidden="1">{"VIEW1",#N/A,FALSE,"P&amp;L Account 2001-2002";"VIEW2",#N/A,FALSE,"P&amp;L Account 2001-2002";"VIEW3",#N/A,FALSE,"P&amp;L Account 2001-2002";"VIEW4",#N/A,FALSE,"P&amp;L Account 2001-2002"}</definedName>
    <definedName name="BD" localSheetId="8" hidden="1">{"VIEW1",#N/A,FALSE,"P&amp;L Account 2001-2002";"VIEW2",#N/A,FALSE,"P&amp;L Account 2001-2002";"VIEW3",#N/A,FALSE,"P&amp;L Account 2001-2002";"VIEW4",#N/A,FALSE,"P&amp;L Account 2001-2002"}</definedName>
    <definedName name="BD" hidden="1">{"VIEW1",#N/A,FALSE,"P&amp;L Account 2001-2002";"VIEW2",#N/A,FALSE,"P&amp;L Account 2001-2002";"VIEW3",#N/A,FALSE,"P&amp;L Account 2001-2002";"VIEW4",#N/A,FALSE,"P&amp;L Account 2001-2002"}</definedName>
    <definedName name="BD_1" localSheetId="10" hidden="1">{"VIEW1",#N/A,FALSE,"P&amp;L Account 2001-2002";"VIEW2",#N/A,FALSE,"P&amp;L Account 2001-2002";"VIEW3",#N/A,FALSE,"P&amp;L Account 2001-2002";"VIEW4",#N/A,FALSE,"P&amp;L Account 2001-2002"}</definedName>
    <definedName name="BD_1" localSheetId="9" hidden="1">{"VIEW1",#N/A,FALSE,"P&amp;L Account 2001-2002";"VIEW2",#N/A,FALSE,"P&amp;L Account 2001-2002";"VIEW3",#N/A,FALSE,"P&amp;L Account 2001-2002";"VIEW4",#N/A,FALSE,"P&amp;L Account 2001-2002"}</definedName>
    <definedName name="BD_1" hidden="1">{"VIEW1",#N/A,FALSE,"P&amp;L Account 2001-2002";"VIEW2",#N/A,FALSE,"P&amp;L Account 2001-2002";"VIEW3",#N/A,FALSE,"P&amp;L Account 2001-2002";"VIEW4",#N/A,FALSE,"P&amp;L Account 2001-2002"}</definedName>
    <definedName name="BD_1_1" hidden="1">{"VIEW1",#N/A,FALSE,"P&amp;L Account 2001-2002";"VIEW2",#N/A,FALSE,"P&amp;L Account 2001-2002";"VIEW3",#N/A,FALSE,"P&amp;L Account 2001-2002";"VIEW4",#N/A,FALSE,"P&amp;L Account 2001-2002"}</definedName>
    <definedName name="BD_1_2" hidden="1">{"VIEW1",#N/A,FALSE,"P&amp;L Account 2001-2002";"VIEW2",#N/A,FALSE,"P&amp;L Account 2001-2002";"VIEW3",#N/A,FALSE,"P&amp;L Account 2001-2002";"VIEW4",#N/A,FALSE,"P&amp;L Account 2001-2002"}</definedName>
    <definedName name="BD_2" hidden="1">{"VIEW1",#N/A,FALSE,"P&amp;L Account 2001-2002";"VIEW2",#N/A,FALSE,"P&amp;L Account 2001-2002";"VIEW3",#N/A,FALSE,"P&amp;L Account 2001-2002";"VIEW4",#N/A,FALSE,"P&amp;L Account 2001-2002"}</definedName>
    <definedName name="BD_3" hidden="1">{"VIEW1",#N/A,FALSE,"P&amp;L Account 2001-2002";"VIEW2",#N/A,FALSE,"P&amp;L Account 2001-2002";"VIEW3",#N/A,FALSE,"P&amp;L Account 2001-2002";"VIEW4",#N/A,FALSE,"P&amp;L Account 2001-2002"}</definedName>
    <definedName name="BD_4" hidden="1">{"VIEW1",#N/A,FALSE,"P&amp;L Account 2001-2002";"VIEW2",#N/A,FALSE,"P&amp;L Account 2001-2002";"VIEW3",#N/A,FALSE,"P&amp;L Account 2001-2002";"VIEW4",#N/A,FALSE,"P&amp;L Account 2001-2002"}</definedName>
    <definedName name="BD_5" hidden="1">{"VIEW1",#N/A,FALSE,"P&amp;L Account 2001-2002";"VIEW2",#N/A,FALSE,"P&amp;L Account 2001-2002";"VIEW3",#N/A,FALSE,"P&amp;L Account 2001-2002";"VIEW4",#N/A,FALSE,"P&amp;L Account 2001-2002"}</definedName>
    <definedName name="BDC" localSheetId="2" hidden="1">{"VIEW1",#N/A,FALSE,"P&amp;L Account 2001-2002";"VIEW2",#N/A,FALSE,"P&amp;L Account 2001-2002";"VIEW3",#N/A,FALSE,"P&amp;L Account 2001-2002";"VIEW4",#N/A,FALSE,"P&amp;L Account 2001-2002"}</definedName>
    <definedName name="BDC" localSheetId="10" hidden="1">{"VIEW1",#N/A,FALSE,"P&amp;L Account 2001-2002";"VIEW2",#N/A,FALSE,"P&amp;L Account 2001-2002";"VIEW3",#N/A,FALSE,"P&amp;L Account 2001-2002";"VIEW4",#N/A,FALSE,"P&amp;L Account 2001-2002"}</definedName>
    <definedName name="BDC" localSheetId="9" hidden="1">{"VIEW1",#N/A,FALSE,"P&amp;L Account 2001-2002";"VIEW2",#N/A,FALSE,"P&amp;L Account 2001-2002";"VIEW3",#N/A,FALSE,"P&amp;L Account 2001-2002";"VIEW4",#N/A,FALSE,"P&amp;L Account 2001-2002"}</definedName>
    <definedName name="BDC" localSheetId="8" hidden="1">{"VIEW1",#N/A,FALSE,"P&amp;L Account 2001-2002";"VIEW2",#N/A,FALSE,"P&amp;L Account 2001-2002";"VIEW3",#N/A,FALSE,"P&amp;L Account 2001-2002";"VIEW4",#N/A,FALSE,"P&amp;L Account 2001-2002"}</definedName>
    <definedName name="BDC" hidden="1">{"VIEW1",#N/A,FALSE,"P&amp;L Account 2001-2002";"VIEW2",#N/A,FALSE,"P&amp;L Account 2001-2002";"VIEW3",#N/A,FALSE,"P&amp;L Account 2001-2002";"VIEW4",#N/A,FALSE,"P&amp;L Account 2001-2002"}</definedName>
    <definedName name="BDC_1" localSheetId="10" hidden="1">{"VIEW1",#N/A,FALSE,"P&amp;L Account 2001-2002";"VIEW2",#N/A,FALSE,"P&amp;L Account 2001-2002";"VIEW3",#N/A,FALSE,"P&amp;L Account 2001-2002";"VIEW4",#N/A,FALSE,"P&amp;L Account 2001-2002"}</definedName>
    <definedName name="BDC_1" localSheetId="9" hidden="1">{"VIEW1",#N/A,FALSE,"P&amp;L Account 2001-2002";"VIEW2",#N/A,FALSE,"P&amp;L Account 2001-2002";"VIEW3",#N/A,FALSE,"P&amp;L Account 2001-2002";"VIEW4",#N/A,FALSE,"P&amp;L Account 2001-2002"}</definedName>
    <definedName name="BDC_1" hidden="1">{"VIEW1",#N/A,FALSE,"P&amp;L Account 2001-2002";"VIEW2",#N/A,FALSE,"P&amp;L Account 2001-2002";"VIEW3",#N/A,FALSE,"P&amp;L Account 2001-2002";"VIEW4",#N/A,FALSE,"P&amp;L Account 2001-2002"}</definedName>
    <definedName name="BDC_1_1" hidden="1">{"VIEW1",#N/A,FALSE,"P&amp;L Account 2001-2002";"VIEW2",#N/A,FALSE,"P&amp;L Account 2001-2002";"VIEW3",#N/A,FALSE,"P&amp;L Account 2001-2002";"VIEW4",#N/A,FALSE,"P&amp;L Account 2001-2002"}</definedName>
    <definedName name="BDC_1_2" hidden="1">{"VIEW1",#N/A,FALSE,"P&amp;L Account 2001-2002";"VIEW2",#N/A,FALSE,"P&amp;L Account 2001-2002";"VIEW3",#N/A,FALSE,"P&amp;L Account 2001-2002";"VIEW4",#N/A,FALSE,"P&amp;L Account 2001-2002"}</definedName>
    <definedName name="BDC_2" hidden="1">{"VIEW1",#N/A,FALSE,"P&amp;L Account 2001-2002";"VIEW2",#N/A,FALSE,"P&amp;L Account 2001-2002";"VIEW3",#N/A,FALSE,"P&amp;L Account 2001-2002";"VIEW4",#N/A,FALSE,"P&amp;L Account 2001-2002"}</definedName>
    <definedName name="BDC_3" hidden="1">{"VIEW1",#N/A,FALSE,"P&amp;L Account 2001-2002";"VIEW2",#N/A,FALSE,"P&amp;L Account 2001-2002";"VIEW3",#N/A,FALSE,"P&amp;L Account 2001-2002";"VIEW4",#N/A,FALSE,"P&amp;L Account 2001-2002"}</definedName>
    <definedName name="BDC_4" hidden="1">{"VIEW1",#N/A,FALSE,"P&amp;L Account 2001-2002";"VIEW2",#N/A,FALSE,"P&amp;L Account 2001-2002";"VIEW3",#N/A,FALSE,"P&amp;L Account 2001-2002";"VIEW4",#N/A,FALSE,"P&amp;L Account 2001-2002"}</definedName>
    <definedName name="BDC_5" hidden="1">{"VIEW1",#N/A,FALSE,"P&amp;L Account 2001-2002";"VIEW2",#N/A,FALSE,"P&amp;L Account 2001-2002";"VIEW3",#N/A,FALSE,"P&amp;L Account 2001-2002";"VIEW4",#N/A,FALSE,"P&amp;L Account 2001-2002"}</definedName>
    <definedName name="BL" localSheetId="2" hidden="1">{"VIEW1",#N/A,FALSE,"P&amp;L Account 2001-2002";"VIEW2",#N/A,FALSE,"P&amp;L Account 2001-2002";"VIEW3",#N/A,FALSE,"P&amp;L Account 2001-2002";"VIEW4",#N/A,FALSE,"P&amp;L Account 2001-2002"}</definedName>
    <definedName name="BL" localSheetId="10" hidden="1">{"VIEW1",#N/A,FALSE,"P&amp;L Account 2001-2002";"VIEW2",#N/A,FALSE,"P&amp;L Account 2001-2002";"VIEW3",#N/A,FALSE,"P&amp;L Account 2001-2002";"VIEW4",#N/A,FALSE,"P&amp;L Account 2001-2002"}</definedName>
    <definedName name="BL" localSheetId="9" hidden="1">{"VIEW1",#N/A,FALSE,"P&amp;L Account 2001-2002";"VIEW2",#N/A,FALSE,"P&amp;L Account 2001-2002";"VIEW3",#N/A,FALSE,"P&amp;L Account 2001-2002";"VIEW4",#N/A,FALSE,"P&amp;L Account 2001-2002"}</definedName>
    <definedName name="BL" localSheetId="8" hidden="1">{"VIEW1",#N/A,FALSE,"P&amp;L Account 2001-2002";"VIEW2",#N/A,FALSE,"P&amp;L Account 2001-2002";"VIEW3",#N/A,FALSE,"P&amp;L Account 2001-2002";"VIEW4",#N/A,FALSE,"P&amp;L Account 2001-2002"}</definedName>
    <definedName name="BL" hidden="1">{"VIEW1",#N/A,FALSE,"P&amp;L Account 2001-2002";"VIEW2",#N/A,FALSE,"P&amp;L Account 2001-2002";"VIEW3",#N/A,FALSE,"P&amp;L Account 2001-2002";"VIEW4",#N/A,FALSE,"P&amp;L Account 2001-2002"}</definedName>
    <definedName name="BL_1" localSheetId="10" hidden="1">{"VIEW1",#N/A,FALSE,"P&amp;L Account 2001-2002";"VIEW2",#N/A,FALSE,"P&amp;L Account 2001-2002";"VIEW3",#N/A,FALSE,"P&amp;L Account 2001-2002";"VIEW4",#N/A,FALSE,"P&amp;L Account 2001-2002"}</definedName>
    <definedName name="BL_1" localSheetId="9" hidden="1">{"VIEW1",#N/A,FALSE,"P&amp;L Account 2001-2002";"VIEW2",#N/A,FALSE,"P&amp;L Account 2001-2002";"VIEW3",#N/A,FALSE,"P&amp;L Account 2001-2002";"VIEW4",#N/A,FALSE,"P&amp;L Account 2001-2002"}</definedName>
    <definedName name="BL_1" hidden="1">{"VIEW1",#N/A,FALSE,"P&amp;L Account 2001-2002";"VIEW2",#N/A,FALSE,"P&amp;L Account 2001-2002";"VIEW3",#N/A,FALSE,"P&amp;L Account 2001-2002";"VIEW4",#N/A,FALSE,"P&amp;L Account 2001-2002"}</definedName>
    <definedName name="BL_1_1" hidden="1">{"VIEW1",#N/A,FALSE,"P&amp;L Account 2001-2002";"VIEW2",#N/A,FALSE,"P&amp;L Account 2001-2002";"VIEW3",#N/A,FALSE,"P&amp;L Account 2001-2002";"VIEW4",#N/A,FALSE,"P&amp;L Account 2001-2002"}</definedName>
    <definedName name="BL_1_2" hidden="1">{"VIEW1",#N/A,FALSE,"P&amp;L Account 2001-2002";"VIEW2",#N/A,FALSE,"P&amp;L Account 2001-2002";"VIEW3",#N/A,FALSE,"P&amp;L Account 2001-2002";"VIEW4",#N/A,FALSE,"P&amp;L Account 2001-2002"}</definedName>
    <definedName name="BL_2" hidden="1">{"VIEW1",#N/A,FALSE,"P&amp;L Account 2001-2002";"VIEW2",#N/A,FALSE,"P&amp;L Account 2001-2002";"VIEW3",#N/A,FALSE,"P&amp;L Account 2001-2002";"VIEW4",#N/A,FALSE,"P&amp;L Account 2001-2002"}</definedName>
    <definedName name="BL_3" hidden="1">{"VIEW1",#N/A,FALSE,"P&amp;L Account 2001-2002";"VIEW2",#N/A,FALSE,"P&amp;L Account 2001-2002";"VIEW3",#N/A,FALSE,"P&amp;L Account 2001-2002";"VIEW4",#N/A,FALSE,"P&amp;L Account 2001-2002"}</definedName>
    <definedName name="BL_4" hidden="1">{"VIEW1",#N/A,FALSE,"P&amp;L Account 2001-2002";"VIEW2",#N/A,FALSE,"P&amp;L Account 2001-2002";"VIEW3",#N/A,FALSE,"P&amp;L Account 2001-2002";"VIEW4",#N/A,FALSE,"P&amp;L Account 2001-2002"}</definedName>
    <definedName name="BL_5" hidden="1">{"VIEW1",#N/A,FALSE,"P&amp;L Account 2001-2002";"VIEW2",#N/A,FALSE,"P&amp;L Account 2001-2002";"VIEW3",#N/A,FALSE,"P&amp;L Account 2001-2002";"VIEW4",#N/A,FALSE,"P&amp;L Account 2001-2002"}</definedName>
    <definedName name="CAP" localSheetId="2" hidden="1">{"VIEW1",#N/A,FALSE,"P&amp;L Account 2001-2002";"VIEW2",#N/A,FALSE,"P&amp;L Account 2001-2002";"VIEW3",#N/A,FALSE,"P&amp;L Account 2001-2002";"VIEW4",#N/A,FALSE,"P&amp;L Account 2001-2002"}</definedName>
    <definedName name="CAP" localSheetId="10" hidden="1">{"VIEW1",#N/A,FALSE,"P&amp;L Account 2001-2002";"VIEW2",#N/A,FALSE,"P&amp;L Account 2001-2002";"VIEW3",#N/A,FALSE,"P&amp;L Account 2001-2002";"VIEW4",#N/A,FALSE,"P&amp;L Account 2001-2002"}</definedName>
    <definedName name="CAP" localSheetId="9" hidden="1">{"VIEW1",#N/A,FALSE,"P&amp;L Account 2001-2002";"VIEW2",#N/A,FALSE,"P&amp;L Account 2001-2002";"VIEW3",#N/A,FALSE,"P&amp;L Account 2001-2002";"VIEW4",#N/A,FALSE,"P&amp;L Account 2001-2002"}</definedName>
    <definedName name="CAP" localSheetId="8" hidden="1">{"VIEW1",#N/A,FALSE,"P&amp;L Account 2001-2002";"VIEW2",#N/A,FALSE,"P&amp;L Account 2001-2002";"VIEW3",#N/A,FALSE,"P&amp;L Account 2001-2002";"VIEW4",#N/A,FALSE,"P&amp;L Account 2001-2002"}</definedName>
    <definedName name="CAP" hidden="1">{"VIEW1",#N/A,FALSE,"P&amp;L Account 2001-2002";"VIEW2",#N/A,FALSE,"P&amp;L Account 2001-2002";"VIEW3",#N/A,FALSE,"P&amp;L Account 2001-2002";"VIEW4",#N/A,FALSE,"P&amp;L Account 2001-2002"}</definedName>
    <definedName name="CAP_1" localSheetId="10" hidden="1">{"VIEW1",#N/A,FALSE,"P&amp;L Account 2001-2002";"VIEW2",#N/A,FALSE,"P&amp;L Account 2001-2002";"VIEW3",#N/A,FALSE,"P&amp;L Account 2001-2002";"VIEW4",#N/A,FALSE,"P&amp;L Account 2001-2002"}</definedName>
    <definedName name="CAP_1" localSheetId="9" hidden="1">{"VIEW1",#N/A,FALSE,"P&amp;L Account 2001-2002";"VIEW2",#N/A,FALSE,"P&amp;L Account 2001-2002";"VIEW3",#N/A,FALSE,"P&amp;L Account 2001-2002";"VIEW4",#N/A,FALSE,"P&amp;L Account 2001-2002"}</definedName>
    <definedName name="CAP_1" hidden="1">{"VIEW1",#N/A,FALSE,"P&amp;L Account 2001-2002";"VIEW2",#N/A,FALSE,"P&amp;L Account 2001-2002";"VIEW3",#N/A,FALSE,"P&amp;L Account 2001-2002";"VIEW4",#N/A,FALSE,"P&amp;L Account 2001-2002"}</definedName>
    <definedName name="CAP_1_1" hidden="1">{"VIEW1",#N/A,FALSE,"P&amp;L Account 2001-2002";"VIEW2",#N/A,FALSE,"P&amp;L Account 2001-2002";"VIEW3",#N/A,FALSE,"P&amp;L Account 2001-2002";"VIEW4",#N/A,FALSE,"P&amp;L Account 2001-2002"}</definedName>
    <definedName name="CAP_1_2" hidden="1">{"VIEW1",#N/A,FALSE,"P&amp;L Account 2001-2002";"VIEW2",#N/A,FALSE,"P&amp;L Account 2001-2002";"VIEW3",#N/A,FALSE,"P&amp;L Account 2001-2002";"VIEW4",#N/A,FALSE,"P&amp;L Account 2001-2002"}</definedName>
    <definedName name="CAP_2" hidden="1">{"VIEW1",#N/A,FALSE,"P&amp;L Account 2001-2002";"VIEW2",#N/A,FALSE,"P&amp;L Account 2001-2002";"VIEW3",#N/A,FALSE,"P&amp;L Account 2001-2002";"VIEW4",#N/A,FALSE,"P&amp;L Account 2001-2002"}</definedName>
    <definedName name="CAP_3" hidden="1">{"VIEW1",#N/A,FALSE,"P&amp;L Account 2001-2002";"VIEW2",#N/A,FALSE,"P&amp;L Account 2001-2002";"VIEW3",#N/A,FALSE,"P&amp;L Account 2001-2002";"VIEW4",#N/A,FALSE,"P&amp;L Account 2001-2002"}</definedName>
    <definedName name="CAP_4" hidden="1">{"VIEW1",#N/A,FALSE,"P&amp;L Account 2001-2002";"VIEW2",#N/A,FALSE,"P&amp;L Account 2001-2002";"VIEW3",#N/A,FALSE,"P&amp;L Account 2001-2002";"VIEW4",#N/A,FALSE,"P&amp;L Account 2001-2002"}</definedName>
    <definedName name="CAP_5" hidden="1">{"VIEW1",#N/A,FALSE,"P&amp;L Account 2001-2002";"VIEW2",#N/A,FALSE,"P&amp;L Account 2001-2002";"VIEW3",#N/A,FALSE,"P&amp;L Account 2001-2002";"VIEW4",#N/A,FALSE,"P&amp;L Account 2001-2002"}</definedName>
    <definedName name="CAPS" localSheetId="2" hidden="1">{"VIEW1",#N/A,FALSE,"P&amp;L Account 2001-2002";"VIEW2",#N/A,FALSE,"P&amp;L Account 2001-2002";"VIEW3",#N/A,FALSE,"P&amp;L Account 2001-2002";"VIEW4",#N/A,FALSE,"P&amp;L Account 2001-2002"}</definedName>
    <definedName name="CAPS" localSheetId="10" hidden="1">{"VIEW1",#N/A,FALSE,"P&amp;L Account 2001-2002";"VIEW2",#N/A,FALSE,"P&amp;L Account 2001-2002";"VIEW3",#N/A,FALSE,"P&amp;L Account 2001-2002";"VIEW4",#N/A,FALSE,"P&amp;L Account 2001-2002"}</definedName>
    <definedName name="CAPS" localSheetId="9" hidden="1">{"VIEW1",#N/A,FALSE,"P&amp;L Account 2001-2002";"VIEW2",#N/A,FALSE,"P&amp;L Account 2001-2002";"VIEW3",#N/A,FALSE,"P&amp;L Account 2001-2002";"VIEW4",#N/A,FALSE,"P&amp;L Account 2001-2002"}</definedName>
    <definedName name="CAPS" localSheetId="8" hidden="1">{"VIEW1",#N/A,FALSE,"P&amp;L Account 2001-2002";"VIEW2",#N/A,FALSE,"P&amp;L Account 2001-2002";"VIEW3",#N/A,FALSE,"P&amp;L Account 2001-2002";"VIEW4",#N/A,FALSE,"P&amp;L Account 2001-2002"}</definedName>
    <definedName name="CAPS" hidden="1">{"VIEW1",#N/A,FALSE,"P&amp;L Account 2001-2002";"VIEW2",#N/A,FALSE,"P&amp;L Account 2001-2002";"VIEW3",#N/A,FALSE,"P&amp;L Account 2001-2002";"VIEW4",#N/A,FALSE,"P&amp;L Account 2001-2002"}</definedName>
    <definedName name="CAPS_1" localSheetId="10" hidden="1">{"VIEW1",#N/A,FALSE,"P&amp;L Account 2001-2002";"VIEW2",#N/A,FALSE,"P&amp;L Account 2001-2002";"VIEW3",#N/A,FALSE,"P&amp;L Account 2001-2002";"VIEW4",#N/A,FALSE,"P&amp;L Account 2001-2002"}</definedName>
    <definedName name="CAPS_1" localSheetId="9" hidden="1">{"VIEW1",#N/A,FALSE,"P&amp;L Account 2001-2002";"VIEW2",#N/A,FALSE,"P&amp;L Account 2001-2002";"VIEW3",#N/A,FALSE,"P&amp;L Account 2001-2002";"VIEW4",#N/A,FALSE,"P&amp;L Account 2001-2002"}</definedName>
    <definedName name="CAPS_1" hidden="1">{"VIEW1",#N/A,FALSE,"P&amp;L Account 2001-2002";"VIEW2",#N/A,FALSE,"P&amp;L Account 2001-2002";"VIEW3",#N/A,FALSE,"P&amp;L Account 2001-2002";"VIEW4",#N/A,FALSE,"P&amp;L Account 2001-2002"}</definedName>
    <definedName name="CAPS_1_1" hidden="1">{"VIEW1",#N/A,FALSE,"P&amp;L Account 2001-2002";"VIEW2",#N/A,FALSE,"P&amp;L Account 2001-2002";"VIEW3",#N/A,FALSE,"P&amp;L Account 2001-2002";"VIEW4",#N/A,FALSE,"P&amp;L Account 2001-2002"}</definedName>
    <definedName name="CAPS_1_2" hidden="1">{"VIEW1",#N/A,FALSE,"P&amp;L Account 2001-2002";"VIEW2",#N/A,FALSE,"P&amp;L Account 2001-2002";"VIEW3",#N/A,FALSE,"P&amp;L Account 2001-2002";"VIEW4",#N/A,FALSE,"P&amp;L Account 2001-2002"}</definedName>
    <definedName name="CAPS_2" hidden="1">{"VIEW1",#N/A,FALSE,"P&amp;L Account 2001-2002";"VIEW2",#N/A,FALSE,"P&amp;L Account 2001-2002";"VIEW3",#N/A,FALSE,"P&amp;L Account 2001-2002";"VIEW4",#N/A,FALSE,"P&amp;L Account 2001-2002"}</definedName>
    <definedName name="CAPS_3" hidden="1">{"VIEW1",#N/A,FALSE,"P&amp;L Account 2001-2002";"VIEW2",#N/A,FALSE,"P&amp;L Account 2001-2002";"VIEW3",#N/A,FALSE,"P&amp;L Account 2001-2002";"VIEW4",#N/A,FALSE,"P&amp;L Account 2001-2002"}</definedName>
    <definedName name="CAPS_4" hidden="1">{"VIEW1",#N/A,FALSE,"P&amp;L Account 2001-2002";"VIEW2",#N/A,FALSE,"P&amp;L Account 2001-2002";"VIEW3",#N/A,FALSE,"P&amp;L Account 2001-2002";"VIEW4",#N/A,FALSE,"P&amp;L Account 2001-2002"}</definedName>
    <definedName name="CAPS_5" hidden="1">{"VIEW1",#N/A,FALSE,"P&amp;L Account 2001-2002";"VIEW2",#N/A,FALSE,"P&amp;L Account 2001-2002";"VIEW3",#N/A,FALSE,"P&amp;L Account 2001-2002";"VIEW4",#N/A,FALSE,"P&amp;L Account 2001-2002"}</definedName>
    <definedName name="cashflow" localSheetId="2" hidden="1">{"VIEW1",#N/A,FALSE,"P&amp;L Account 2001-2002";"VIEW2",#N/A,FALSE,"P&amp;L Account 2001-2002";"VIEW3",#N/A,FALSE,"P&amp;L Account 2001-2002";"VIEW4",#N/A,FALSE,"P&amp;L Account 2001-2002"}</definedName>
    <definedName name="cashflow" localSheetId="10" hidden="1">{"VIEW1",#N/A,FALSE,"P&amp;L Account 2001-2002";"VIEW2",#N/A,FALSE,"P&amp;L Account 2001-2002";"VIEW3",#N/A,FALSE,"P&amp;L Account 2001-2002";"VIEW4",#N/A,FALSE,"P&amp;L Account 2001-2002"}</definedName>
    <definedName name="cashflow" localSheetId="9" hidden="1">{"VIEW1",#N/A,FALSE,"P&amp;L Account 2001-2002";"VIEW2",#N/A,FALSE,"P&amp;L Account 2001-2002";"VIEW3",#N/A,FALSE,"P&amp;L Account 2001-2002";"VIEW4",#N/A,FALSE,"P&amp;L Account 2001-2002"}</definedName>
    <definedName name="cashflow" localSheetId="8" hidden="1">{"VIEW1",#N/A,FALSE,"P&amp;L Account 2001-2002";"VIEW2",#N/A,FALSE,"P&amp;L Account 2001-2002";"VIEW3",#N/A,FALSE,"P&amp;L Account 2001-2002";"VIEW4",#N/A,FALSE,"P&amp;L Account 2001-2002"}</definedName>
    <definedName name="cashflow" hidden="1">{"VIEW1",#N/A,FALSE,"P&amp;L Account 2001-2002";"VIEW2",#N/A,FALSE,"P&amp;L Account 2001-2002";"VIEW3",#N/A,FALSE,"P&amp;L Account 2001-2002";"VIEW4",#N/A,FALSE,"P&amp;L Account 2001-2002"}</definedName>
    <definedName name="cashflow_1" localSheetId="10" hidden="1">{"VIEW1",#N/A,FALSE,"P&amp;L Account 2001-2002";"VIEW2",#N/A,FALSE,"P&amp;L Account 2001-2002";"VIEW3",#N/A,FALSE,"P&amp;L Account 2001-2002";"VIEW4",#N/A,FALSE,"P&amp;L Account 2001-2002"}</definedName>
    <definedName name="cashflow_1" localSheetId="9" hidden="1">{"VIEW1",#N/A,FALSE,"P&amp;L Account 2001-2002";"VIEW2",#N/A,FALSE,"P&amp;L Account 2001-2002";"VIEW3",#N/A,FALSE,"P&amp;L Account 2001-2002";"VIEW4",#N/A,FALSE,"P&amp;L Account 2001-2002"}</definedName>
    <definedName name="cashflow_1" hidden="1">{"VIEW1",#N/A,FALSE,"P&amp;L Account 2001-2002";"VIEW2",#N/A,FALSE,"P&amp;L Account 2001-2002";"VIEW3",#N/A,FALSE,"P&amp;L Account 2001-2002";"VIEW4",#N/A,FALSE,"P&amp;L Account 2001-2002"}</definedName>
    <definedName name="cashflow_1_1" hidden="1">{"VIEW1",#N/A,FALSE,"P&amp;L Account 2001-2002";"VIEW2",#N/A,FALSE,"P&amp;L Account 2001-2002";"VIEW3",#N/A,FALSE,"P&amp;L Account 2001-2002";"VIEW4",#N/A,FALSE,"P&amp;L Account 2001-2002"}</definedName>
    <definedName name="cashflow_1_2" hidden="1">{"VIEW1",#N/A,FALSE,"P&amp;L Account 2001-2002";"VIEW2",#N/A,FALSE,"P&amp;L Account 2001-2002";"VIEW3",#N/A,FALSE,"P&amp;L Account 2001-2002";"VIEW4",#N/A,FALSE,"P&amp;L Account 2001-2002"}</definedName>
    <definedName name="cashflow_2" hidden="1">{"VIEW1",#N/A,FALSE,"P&amp;L Account 2001-2002";"VIEW2",#N/A,FALSE,"P&amp;L Account 2001-2002";"VIEW3",#N/A,FALSE,"P&amp;L Account 2001-2002";"VIEW4",#N/A,FALSE,"P&amp;L Account 2001-2002"}</definedName>
    <definedName name="cashflow_3" hidden="1">{"VIEW1",#N/A,FALSE,"P&amp;L Account 2001-2002";"VIEW2",#N/A,FALSE,"P&amp;L Account 2001-2002";"VIEW3",#N/A,FALSE,"P&amp;L Account 2001-2002";"VIEW4",#N/A,FALSE,"P&amp;L Account 2001-2002"}</definedName>
    <definedName name="cashflow_4" hidden="1">{"VIEW1",#N/A,FALSE,"P&amp;L Account 2001-2002";"VIEW2",#N/A,FALSE,"P&amp;L Account 2001-2002";"VIEW3",#N/A,FALSE,"P&amp;L Account 2001-2002";"VIEW4",#N/A,FALSE,"P&amp;L Account 2001-2002"}</definedName>
    <definedName name="cashflow_5" hidden="1">{"VIEW1",#N/A,FALSE,"P&amp;L Account 2001-2002";"VIEW2",#N/A,FALSE,"P&amp;L Account 2001-2002";"VIEW3",#N/A,FALSE,"P&amp;L Account 2001-2002";"VIEW4",#N/A,FALSE,"P&amp;L Account 2001-2002"}</definedName>
    <definedName name="cashflow2" localSheetId="2" hidden="1">{#N/A,#N/A,FALSE,"10"}</definedName>
    <definedName name="cashflow2" localSheetId="10" hidden="1">{#N/A,#N/A,FALSE,"10"}</definedName>
    <definedName name="cashflow2" localSheetId="9" hidden="1">{#N/A,#N/A,FALSE,"10"}</definedName>
    <definedName name="cashflow2" hidden="1">{#N/A,#N/A,FALSE,"10"}</definedName>
    <definedName name="cashflow2_1" localSheetId="10" hidden="1">{#N/A,#N/A,FALSE,"10"}</definedName>
    <definedName name="cashflow2_1" localSheetId="9" hidden="1">{#N/A,#N/A,FALSE,"10"}</definedName>
    <definedName name="cashflow2_1" hidden="1">{#N/A,#N/A,FALSE,"10"}</definedName>
    <definedName name="cashflow2_1_1" hidden="1">{#N/A,#N/A,FALSE,"10"}</definedName>
    <definedName name="cashflow2_1_2" hidden="1">{#N/A,#N/A,FALSE,"10"}</definedName>
    <definedName name="cashflow2_2" hidden="1">{#N/A,#N/A,FALSE,"10"}</definedName>
    <definedName name="cashflow2_3" hidden="1">{#N/A,#N/A,FALSE,"10"}</definedName>
    <definedName name="cashflow2_4" hidden="1">{#N/A,#N/A,FALSE,"10"}</definedName>
    <definedName name="cashflow2_5" hidden="1">{#N/A,#N/A,FALSE,"10"}</definedName>
    <definedName name="CBV" localSheetId="2" hidden="1">{"VIEW1",#N/A,FALSE,"P&amp;L Account 2001-2002";"VIEW2",#N/A,FALSE,"P&amp;L Account 2001-2002";"VIEW3",#N/A,FALSE,"P&amp;L Account 2001-2002";"VIEW4",#N/A,FALSE,"P&amp;L Account 2001-2002"}</definedName>
    <definedName name="CBV" localSheetId="10" hidden="1">{"VIEW1",#N/A,FALSE,"P&amp;L Account 2001-2002";"VIEW2",#N/A,FALSE,"P&amp;L Account 2001-2002";"VIEW3",#N/A,FALSE,"P&amp;L Account 2001-2002";"VIEW4",#N/A,FALSE,"P&amp;L Account 2001-2002"}</definedName>
    <definedName name="CBV" localSheetId="9" hidden="1">{"VIEW1",#N/A,FALSE,"P&amp;L Account 2001-2002";"VIEW2",#N/A,FALSE,"P&amp;L Account 2001-2002";"VIEW3",#N/A,FALSE,"P&amp;L Account 2001-2002";"VIEW4",#N/A,FALSE,"P&amp;L Account 2001-2002"}</definedName>
    <definedName name="CBV" localSheetId="8" hidden="1">{"VIEW1",#N/A,FALSE,"P&amp;L Account 2001-2002";"VIEW2",#N/A,FALSE,"P&amp;L Account 2001-2002";"VIEW3",#N/A,FALSE,"P&amp;L Account 2001-2002";"VIEW4",#N/A,FALSE,"P&amp;L Account 2001-2002"}</definedName>
    <definedName name="CBV" hidden="1">{"VIEW1",#N/A,FALSE,"P&amp;L Account 2001-2002";"VIEW2",#N/A,FALSE,"P&amp;L Account 2001-2002";"VIEW3",#N/A,FALSE,"P&amp;L Account 2001-2002";"VIEW4",#N/A,FALSE,"P&amp;L Account 2001-2002"}</definedName>
    <definedName name="CBV_1" localSheetId="10" hidden="1">{"VIEW1",#N/A,FALSE,"P&amp;L Account 2001-2002";"VIEW2",#N/A,FALSE,"P&amp;L Account 2001-2002";"VIEW3",#N/A,FALSE,"P&amp;L Account 2001-2002";"VIEW4",#N/A,FALSE,"P&amp;L Account 2001-2002"}</definedName>
    <definedName name="CBV_1" localSheetId="9" hidden="1">{"VIEW1",#N/A,FALSE,"P&amp;L Account 2001-2002";"VIEW2",#N/A,FALSE,"P&amp;L Account 2001-2002";"VIEW3",#N/A,FALSE,"P&amp;L Account 2001-2002";"VIEW4",#N/A,FALSE,"P&amp;L Account 2001-2002"}</definedName>
    <definedName name="CBV_1" hidden="1">{"VIEW1",#N/A,FALSE,"P&amp;L Account 2001-2002";"VIEW2",#N/A,FALSE,"P&amp;L Account 2001-2002";"VIEW3",#N/A,FALSE,"P&amp;L Account 2001-2002";"VIEW4",#N/A,FALSE,"P&amp;L Account 2001-2002"}</definedName>
    <definedName name="CBV_1_1" hidden="1">{"VIEW1",#N/A,FALSE,"P&amp;L Account 2001-2002";"VIEW2",#N/A,FALSE,"P&amp;L Account 2001-2002";"VIEW3",#N/A,FALSE,"P&amp;L Account 2001-2002";"VIEW4",#N/A,FALSE,"P&amp;L Account 2001-2002"}</definedName>
    <definedName name="CBV_1_2" hidden="1">{"VIEW1",#N/A,FALSE,"P&amp;L Account 2001-2002";"VIEW2",#N/A,FALSE,"P&amp;L Account 2001-2002";"VIEW3",#N/A,FALSE,"P&amp;L Account 2001-2002";"VIEW4",#N/A,FALSE,"P&amp;L Account 2001-2002"}</definedName>
    <definedName name="CBV_2" hidden="1">{"VIEW1",#N/A,FALSE,"P&amp;L Account 2001-2002";"VIEW2",#N/A,FALSE,"P&amp;L Account 2001-2002";"VIEW3",#N/A,FALSE,"P&amp;L Account 2001-2002";"VIEW4",#N/A,FALSE,"P&amp;L Account 2001-2002"}</definedName>
    <definedName name="CBV_3" hidden="1">{"VIEW1",#N/A,FALSE,"P&amp;L Account 2001-2002";"VIEW2",#N/A,FALSE,"P&amp;L Account 2001-2002";"VIEW3",#N/A,FALSE,"P&amp;L Account 2001-2002";"VIEW4",#N/A,FALSE,"P&amp;L Account 2001-2002"}</definedName>
    <definedName name="CBV_4" hidden="1">{"VIEW1",#N/A,FALSE,"P&amp;L Account 2001-2002";"VIEW2",#N/A,FALSE,"P&amp;L Account 2001-2002";"VIEW3",#N/A,FALSE,"P&amp;L Account 2001-2002";"VIEW4",#N/A,FALSE,"P&amp;L Account 2001-2002"}</definedName>
    <definedName name="CBV_5" hidden="1">{"VIEW1",#N/A,FALSE,"P&amp;L Account 2001-2002";"VIEW2",#N/A,FALSE,"P&amp;L Account 2001-2002";"VIEW3",#N/A,FALSE,"P&amp;L Account 2001-2002";"VIEW4",#N/A,FALSE,"P&amp;L Account 2001-2002"}</definedName>
    <definedName name="CCC" localSheetId="2" hidden="1">{"VIEW1",#N/A,FALSE,"P&amp;L Account 2001-2002";"VIEW2",#N/A,FALSE,"P&amp;L Account 2001-2002";"VIEW3",#N/A,FALSE,"P&amp;L Account 2001-2002";"VIEW4",#N/A,FALSE,"P&amp;L Account 2001-2002"}</definedName>
    <definedName name="CCC" localSheetId="10" hidden="1">{"VIEW1",#N/A,FALSE,"P&amp;L Account 2001-2002";"VIEW2",#N/A,FALSE,"P&amp;L Account 2001-2002";"VIEW3",#N/A,FALSE,"P&amp;L Account 2001-2002";"VIEW4",#N/A,FALSE,"P&amp;L Account 2001-2002"}</definedName>
    <definedName name="CCC" localSheetId="9" hidden="1">{"VIEW1",#N/A,FALSE,"P&amp;L Account 2001-2002";"VIEW2",#N/A,FALSE,"P&amp;L Account 2001-2002";"VIEW3",#N/A,FALSE,"P&amp;L Account 2001-2002";"VIEW4",#N/A,FALSE,"P&amp;L Account 2001-2002"}</definedName>
    <definedName name="CCC" localSheetId="8" hidden="1">{"VIEW1",#N/A,FALSE,"P&amp;L Account 2001-2002";"VIEW2",#N/A,FALSE,"P&amp;L Account 2001-2002";"VIEW3",#N/A,FALSE,"P&amp;L Account 2001-2002";"VIEW4",#N/A,FALSE,"P&amp;L Account 2001-2002"}</definedName>
    <definedName name="CCC" hidden="1">{"VIEW1",#N/A,FALSE,"P&amp;L Account 2001-2002";"VIEW2",#N/A,FALSE,"P&amp;L Account 2001-2002";"VIEW3",#N/A,FALSE,"P&amp;L Account 2001-2002";"VIEW4",#N/A,FALSE,"P&amp;L Account 2001-2002"}</definedName>
    <definedName name="CCC_1" localSheetId="10" hidden="1">{"VIEW1",#N/A,FALSE,"P&amp;L Account 2001-2002";"VIEW2",#N/A,FALSE,"P&amp;L Account 2001-2002";"VIEW3",#N/A,FALSE,"P&amp;L Account 2001-2002";"VIEW4",#N/A,FALSE,"P&amp;L Account 2001-2002"}</definedName>
    <definedName name="CCC_1" localSheetId="9" hidden="1">{"VIEW1",#N/A,FALSE,"P&amp;L Account 2001-2002";"VIEW2",#N/A,FALSE,"P&amp;L Account 2001-2002";"VIEW3",#N/A,FALSE,"P&amp;L Account 2001-2002";"VIEW4",#N/A,FALSE,"P&amp;L Account 2001-2002"}</definedName>
    <definedName name="CCC_1" hidden="1">{"VIEW1",#N/A,FALSE,"P&amp;L Account 2001-2002";"VIEW2",#N/A,FALSE,"P&amp;L Account 2001-2002";"VIEW3",#N/A,FALSE,"P&amp;L Account 2001-2002";"VIEW4",#N/A,FALSE,"P&amp;L Account 2001-2002"}</definedName>
    <definedName name="CCC_1_1" hidden="1">{"VIEW1",#N/A,FALSE,"P&amp;L Account 2001-2002";"VIEW2",#N/A,FALSE,"P&amp;L Account 2001-2002";"VIEW3",#N/A,FALSE,"P&amp;L Account 2001-2002";"VIEW4",#N/A,FALSE,"P&amp;L Account 2001-2002"}</definedName>
    <definedName name="CCC_1_2" hidden="1">{"VIEW1",#N/A,FALSE,"P&amp;L Account 2001-2002";"VIEW2",#N/A,FALSE,"P&amp;L Account 2001-2002";"VIEW3",#N/A,FALSE,"P&amp;L Account 2001-2002";"VIEW4",#N/A,FALSE,"P&amp;L Account 2001-2002"}</definedName>
    <definedName name="CCC_2" hidden="1">{"VIEW1",#N/A,FALSE,"P&amp;L Account 2001-2002";"VIEW2",#N/A,FALSE,"P&amp;L Account 2001-2002";"VIEW3",#N/A,FALSE,"P&amp;L Account 2001-2002";"VIEW4",#N/A,FALSE,"P&amp;L Account 2001-2002"}</definedName>
    <definedName name="CCC_3" hidden="1">{"VIEW1",#N/A,FALSE,"P&amp;L Account 2001-2002";"VIEW2",#N/A,FALSE,"P&amp;L Account 2001-2002";"VIEW3",#N/A,FALSE,"P&amp;L Account 2001-2002";"VIEW4",#N/A,FALSE,"P&amp;L Account 2001-2002"}</definedName>
    <definedName name="CCC_4" hidden="1">{"VIEW1",#N/A,FALSE,"P&amp;L Account 2001-2002";"VIEW2",#N/A,FALSE,"P&amp;L Account 2001-2002";"VIEW3",#N/A,FALSE,"P&amp;L Account 2001-2002";"VIEW4",#N/A,FALSE,"P&amp;L Account 2001-2002"}</definedName>
    <definedName name="CCC_5" hidden="1">{"VIEW1",#N/A,FALSE,"P&amp;L Account 2001-2002";"VIEW2",#N/A,FALSE,"P&amp;L Account 2001-2002";"VIEW3",#N/A,FALSE,"P&amp;L Account 2001-2002";"VIEW4",#N/A,FALSE,"P&amp;L Account 2001-2002"}</definedName>
    <definedName name="cccc" localSheetId="2" hidden="1">{"VIEW1",#N/A,FALSE,"P&amp;L Account 2001-2002";"VIEW2",#N/A,FALSE,"P&amp;L Account 2001-2002";"VIEW3",#N/A,FALSE,"P&amp;L Account 2001-2002";"VIEW4",#N/A,FALSE,"P&amp;L Account 2001-2002"}</definedName>
    <definedName name="cccc" localSheetId="10" hidden="1">{"VIEW1",#N/A,FALSE,"P&amp;L Account 2001-2002";"VIEW2",#N/A,FALSE,"P&amp;L Account 2001-2002";"VIEW3",#N/A,FALSE,"P&amp;L Account 2001-2002";"VIEW4",#N/A,FALSE,"P&amp;L Account 2001-2002"}</definedName>
    <definedName name="cccc" localSheetId="9" hidden="1">{"VIEW1",#N/A,FALSE,"P&amp;L Account 2001-2002";"VIEW2",#N/A,FALSE,"P&amp;L Account 2001-2002";"VIEW3",#N/A,FALSE,"P&amp;L Account 2001-2002";"VIEW4",#N/A,FALSE,"P&amp;L Account 2001-2002"}</definedName>
    <definedName name="cccc" localSheetId="8" hidden="1">{"VIEW1",#N/A,FALSE,"P&amp;L Account 2001-2002";"VIEW2",#N/A,FALSE,"P&amp;L Account 2001-2002";"VIEW3",#N/A,FALSE,"P&amp;L Account 2001-2002";"VIEW4",#N/A,FALSE,"P&amp;L Account 2001-2002"}</definedName>
    <definedName name="cccc" hidden="1">{"VIEW1",#N/A,FALSE,"P&amp;L Account 2001-2002";"VIEW2",#N/A,FALSE,"P&amp;L Account 2001-2002";"VIEW3",#N/A,FALSE,"P&amp;L Account 2001-2002";"VIEW4",#N/A,FALSE,"P&amp;L Account 2001-2002"}</definedName>
    <definedName name="cccc_1" localSheetId="10" hidden="1">{"VIEW1",#N/A,FALSE,"P&amp;L Account 2001-2002";"VIEW2",#N/A,FALSE,"P&amp;L Account 2001-2002";"VIEW3",#N/A,FALSE,"P&amp;L Account 2001-2002";"VIEW4",#N/A,FALSE,"P&amp;L Account 2001-2002"}</definedName>
    <definedName name="cccc_1" localSheetId="9" hidden="1">{"VIEW1",#N/A,FALSE,"P&amp;L Account 2001-2002";"VIEW2",#N/A,FALSE,"P&amp;L Account 2001-2002";"VIEW3",#N/A,FALSE,"P&amp;L Account 2001-2002";"VIEW4",#N/A,FALSE,"P&amp;L Account 2001-2002"}</definedName>
    <definedName name="cccc_1" hidden="1">{"VIEW1",#N/A,FALSE,"P&amp;L Account 2001-2002";"VIEW2",#N/A,FALSE,"P&amp;L Account 2001-2002";"VIEW3",#N/A,FALSE,"P&amp;L Account 2001-2002";"VIEW4",#N/A,FALSE,"P&amp;L Account 2001-2002"}</definedName>
    <definedName name="cccc_1_1" hidden="1">{"VIEW1",#N/A,FALSE,"P&amp;L Account 2001-2002";"VIEW2",#N/A,FALSE,"P&amp;L Account 2001-2002";"VIEW3",#N/A,FALSE,"P&amp;L Account 2001-2002";"VIEW4",#N/A,FALSE,"P&amp;L Account 2001-2002"}</definedName>
    <definedName name="cccc_1_2" hidden="1">{"VIEW1",#N/A,FALSE,"P&amp;L Account 2001-2002";"VIEW2",#N/A,FALSE,"P&amp;L Account 2001-2002";"VIEW3",#N/A,FALSE,"P&amp;L Account 2001-2002";"VIEW4",#N/A,FALSE,"P&amp;L Account 2001-2002"}</definedName>
    <definedName name="cccc_2" hidden="1">{"VIEW1",#N/A,FALSE,"P&amp;L Account 2001-2002";"VIEW2",#N/A,FALSE,"P&amp;L Account 2001-2002";"VIEW3",#N/A,FALSE,"P&amp;L Account 2001-2002";"VIEW4",#N/A,FALSE,"P&amp;L Account 2001-2002"}</definedName>
    <definedName name="cccc_3" hidden="1">{"VIEW1",#N/A,FALSE,"P&amp;L Account 2001-2002";"VIEW2",#N/A,FALSE,"P&amp;L Account 2001-2002";"VIEW3",#N/A,FALSE,"P&amp;L Account 2001-2002";"VIEW4",#N/A,FALSE,"P&amp;L Account 2001-2002"}</definedName>
    <definedName name="cccc_4" hidden="1">{"VIEW1",#N/A,FALSE,"P&amp;L Account 2001-2002";"VIEW2",#N/A,FALSE,"P&amp;L Account 2001-2002";"VIEW3",#N/A,FALSE,"P&amp;L Account 2001-2002";"VIEW4",#N/A,FALSE,"P&amp;L Account 2001-2002"}</definedName>
    <definedName name="cccc_5" hidden="1">{"VIEW1",#N/A,FALSE,"P&amp;L Account 2001-2002";"VIEW2",#N/A,FALSE,"P&amp;L Account 2001-2002";"VIEW3",#N/A,FALSE,"P&amp;L Account 2001-2002";"VIEW4",#N/A,FALSE,"P&amp;L Account 2001-2002"}</definedName>
    <definedName name="chut" localSheetId="2" hidden="1">{"VIEW1",#N/A,FALSE,"P&amp;L Account 2001-2002";"VIEW2",#N/A,FALSE,"P&amp;L Account 2001-2002";"VIEW3",#N/A,FALSE,"P&amp;L Account 2001-2002";"VIEW4",#N/A,FALSE,"P&amp;L Account 2001-2002"}</definedName>
    <definedName name="chut" localSheetId="10" hidden="1">{"VIEW1",#N/A,FALSE,"P&amp;L Account 2001-2002";"VIEW2",#N/A,FALSE,"P&amp;L Account 2001-2002";"VIEW3",#N/A,FALSE,"P&amp;L Account 2001-2002";"VIEW4",#N/A,FALSE,"P&amp;L Account 2001-2002"}</definedName>
    <definedName name="chut" localSheetId="9" hidden="1">{"VIEW1",#N/A,FALSE,"P&amp;L Account 2001-2002";"VIEW2",#N/A,FALSE,"P&amp;L Account 2001-2002";"VIEW3",#N/A,FALSE,"P&amp;L Account 2001-2002";"VIEW4",#N/A,FALSE,"P&amp;L Account 2001-2002"}</definedName>
    <definedName name="chut" localSheetId="8" hidden="1">{"VIEW1",#N/A,FALSE,"P&amp;L Account 2001-2002";"VIEW2",#N/A,FALSE,"P&amp;L Account 2001-2002";"VIEW3",#N/A,FALSE,"P&amp;L Account 2001-2002";"VIEW4",#N/A,FALSE,"P&amp;L Account 2001-2002"}</definedName>
    <definedName name="chut" hidden="1">{"VIEW1",#N/A,FALSE,"P&amp;L Account 2001-2002";"VIEW2",#N/A,FALSE,"P&amp;L Account 2001-2002";"VIEW3",#N/A,FALSE,"P&amp;L Account 2001-2002";"VIEW4",#N/A,FALSE,"P&amp;L Account 2001-2002"}</definedName>
    <definedName name="chut_1" localSheetId="10" hidden="1">{"VIEW1",#N/A,FALSE,"P&amp;L Account 2001-2002";"VIEW2",#N/A,FALSE,"P&amp;L Account 2001-2002";"VIEW3",#N/A,FALSE,"P&amp;L Account 2001-2002";"VIEW4",#N/A,FALSE,"P&amp;L Account 2001-2002"}</definedName>
    <definedName name="chut_1" localSheetId="9" hidden="1">{"VIEW1",#N/A,FALSE,"P&amp;L Account 2001-2002";"VIEW2",#N/A,FALSE,"P&amp;L Account 2001-2002";"VIEW3",#N/A,FALSE,"P&amp;L Account 2001-2002";"VIEW4",#N/A,FALSE,"P&amp;L Account 2001-2002"}</definedName>
    <definedName name="chut_1" hidden="1">{"VIEW1",#N/A,FALSE,"P&amp;L Account 2001-2002";"VIEW2",#N/A,FALSE,"P&amp;L Account 2001-2002";"VIEW3",#N/A,FALSE,"P&amp;L Account 2001-2002";"VIEW4",#N/A,FALSE,"P&amp;L Account 2001-2002"}</definedName>
    <definedName name="chut_1_1" hidden="1">{"VIEW1",#N/A,FALSE,"P&amp;L Account 2001-2002";"VIEW2",#N/A,FALSE,"P&amp;L Account 2001-2002";"VIEW3",#N/A,FALSE,"P&amp;L Account 2001-2002";"VIEW4",#N/A,FALSE,"P&amp;L Account 2001-2002"}</definedName>
    <definedName name="chut_1_2" hidden="1">{"VIEW1",#N/A,FALSE,"P&amp;L Account 2001-2002";"VIEW2",#N/A,FALSE,"P&amp;L Account 2001-2002";"VIEW3",#N/A,FALSE,"P&amp;L Account 2001-2002";"VIEW4",#N/A,FALSE,"P&amp;L Account 2001-2002"}</definedName>
    <definedName name="chut_2" hidden="1">{"VIEW1",#N/A,FALSE,"P&amp;L Account 2001-2002";"VIEW2",#N/A,FALSE,"P&amp;L Account 2001-2002";"VIEW3",#N/A,FALSE,"P&amp;L Account 2001-2002";"VIEW4",#N/A,FALSE,"P&amp;L Account 2001-2002"}</definedName>
    <definedName name="chut_3" hidden="1">{"VIEW1",#N/A,FALSE,"P&amp;L Account 2001-2002";"VIEW2",#N/A,FALSE,"P&amp;L Account 2001-2002";"VIEW3",#N/A,FALSE,"P&amp;L Account 2001-2002";"VIEW4",#N/A,FALSE,"P&amp;L Account 2001-2002"}</definedName>
    <definedName name="chut_4" hidden="1">{"VIEW1",#N/A,FALSE,"P&amp;L Account 2001-2002";"VIEW2",#N/A,FALSE,"P&amp;L Account 2001-2002";"VIEW3",#N/A,FALSE,"P&amp;L Account 2001-2002";"VIEW4",#N/A,FALSE,"P&amp;L Account 2001-2002"}</definedName>
    <definedName name="chut_5" hidden="1">{"VIEW1",#N/A,FALSE,"P&amp;L Account 2001-2002";"VIEW2",#N/A,FALSE,"P&amp;L Account 2001-2002";"VIEW3",#N/A,FALSE,"P&amp;L Account 2001-2002";"VIEW4",#N/A,FALSE,"P&amp;L Account 2001-2002"}</definedName>
    <definedName name="chutya" localSheetId="2" hidden="1">{"VIEW1",#N/A,FALSE,"P&amp;L Account 2001-2002";"VIEW2",#N/A,FALSE,"P&amp;L Account 2001-2002";"VIEW3",#N/A,FALSE,"P&amp;L Account 2001-2002";"VIEW4",#N/A,FALSE,"P&amp;L Account 2001-2002"}</definedName>
    <definedName name="chutya" localSheetId="10" hidden="1">{"VIEW1",#N/A,FALSE,"P&amp;L Account 2001-2002";"VIEW2",#N/A,FALSE,"P&amp;L Account 2001-2002";"VIEW3",#N/A,FALSE,"P&amp;L Account 2001-2002";"VIEW4",#N/A,FALSE,"P&amp;L Account 2001-2002"}</definedName>
    <definedName name="chutya" localSheetId="9" hidden="1">{"VIEW1",#N/A,FALSE,"P&amp;L Account 2001-2002";"VIEW2",#N/A,FALSE,"P&amp;L Account 2001-2002";"VIEW3",#N/A,FALSE,"P&amp;L Account 2001-2002";"VIEW4",#N/A,FALSE,"P&amp;L Account 2001-2002"}</definedName>
    <definedName name="chutya" localSheetId="8" hidden="1">{"VIEW1",#N/A,FALSE,"P&amp;L Account 2001-2002";"VIEW2",#N/A,FALSE,"P&amp;L Account 2001-2002";"VIEW3",#N/A,FALSE,"P&amp;L Account 2001-2002";"VIEW4",#N/A,FALSE,"P&amp;L Account 2001-2002"}</definedName>
    <definedName name="chutya" hidden="1">{"VIEW1",#N/A,FALSE,"P&amp;L Account 2001-2002";"VIEW2",#N/A,FALSE,"P&amp;L Account 2001-2002";"VIEW3",#N/A,FALSE,"P&amp;L Account 2001-2002";"VIEW4",#N/A,FALSE,"P&amp;L Account 2001-2002"}</definedName>
    <definedName name="chutya_1" localSheetId="10" hidden="1">{"VIEW1",#N/A,FALSE,"P&amp;L Account 2001-2002";"VIEW2",#N/A,FALSE,"P&amp;L Account 2001-2002";"VIEW3",#N/A,FALSE,"P&amp;L Account 2001-2002";"VIEW4",#N/A,FALSE,"P&amp;L Account 2001-2002"}</definedName>
    <definedName name="chutya_1" localSheetId="9" hidden="1">{"VIEW1",#N/A,FALSE,"P&amp;L Account 2001-2002";"VIEW2",#N/A,FALSE,"P&amp;L Account 2001-2002";"VIEW3",#N/A,FALSE,"P&amp;L Account 2001-2002";"VIEW4",#N/A,FALSE,"P&amp;L Account 2001-2002"}</definedName>
    <definedName name="chutya_1" hidden="1">{"VIEW1",#N/A,FALSE,"P&amp;L Account 2001-2002";"VIEW2",#N/A,FALSE,"P&amp;L Account 2001-2002";"VIEW3",#N/A,FALSE,"P&amp;L Account 2001-2002";"VIEW4",#N/A,FALSE,"P&amp;L Account 2001-2002"}</definedName>
    <definedName name="chutya_1_1" hidden="1">{"VIEW1",#N/A,FALSE,"P&amp;L Account 2001-2002";"VIEW2",#N/A,FALSE,"P&amp;L Account 2001-2002";"VIEW3",#N/A,FALSE,"P&amp;L Account 2001-2002";"VIEW4",#N/A,FALSE,"P&amp;L Account 2001-2002"}</definedName>
    <definedName name="chutya_1_2" hidden="1">{"VIEW1",#N/A,FALSE,"P&amp;L Account 2001-2002";"VIEW2",#N/A,FALSE,"P&amp;L Account 2001-2002";"VIEW3",#N/A,FALSE,"P&amp;L Account 2001-2002";"VIEW4",#N/A,FALSE,"P&amp;L Account 2001-2002"}</definedName>
    <definedName name="chutya_2" hidden="1">{"VIEW1",#N/A,FALSE,"P&amp;L Account 2001-2002";"VIEW2",#N/A,FALSE,"P&amp;L Account 2001-2002";"VIEW3",#N/A,FALSE,"P&amp;L Account 2001-2002";"VIEW4",#N/A,FALSE,"P&amp;L Account 2001-2002"}</definedName>
    <definedName name="chutya_3" hidden="1">{"VIEW1",#N/A,FALSE,"P&amp;L Account 2001-2002";"VIEW2",#N/A,FALSE,"P&amp;L Account 2001-2002";"VIEW3",#N/A,FALSE,"P&amp;L Account 2001-2002";"VIEW4",#N/A,FALSE,"P&amp;L Account 2001-2002"}</definedName>
    <definedName name="chutya_4" hidden="1">{"VIEW1",#N/A,FALSE,"P&amp;L Account 2001-2002";"VIEW2",#N/A,FALSE,"P&amp;L Account 2001-2002";"VIEW3",#N/A,FALSE,"P&amp;L Account 2001-2002";"VIEW4",#N/A,FALSE,"P&amp;L Account 2001-2002"}</definedName>
    <definedName name="chutya_5" hidden="1">{"VIEW1",#N/A,FALSE,"P&amp;L Account 2001-2002";"VIEW2",#N/A,FALSE,"P&amp;L Account 2001-2002";"VIEW3",#N/A,FALSE,"P&amp;L Account 2001-2002";"VIEW4",#N/A,FALSE,"P&amp;L Account 2001-2002"}</definedName>
    <definedName name="coos" localSheetId="2" hidden="1">{"VIEW1",#N/A,FALSE,"P&amp;L Account 2001-2002";"VIEW2",#N/A,FALSE,"P&amp;L Account 2001-2002";"VIEW3",#N/A,FALSE,"P&amp;L Account 2001-2002";"VIEW4",#N/A,FALSE,"P&amp;L Account 2001-2002"}</definedName>
    <definedName name="coos" localSheetId="10" hidden="1">{"VIEW1",#N/A,FALSE,"P&amp;L Account 2001-2002";"VIEW2",#N/A,FALSE,"P&amp;L Account 2001-2002";"VIEW3",#N/A,FALSE,"P&amp;L Account 2001-2002";"VIEW4",#N/A,FALSE,"P&amp;L Account 2001-2002"}</definedName>
    <definedName name="coos" localSheetId="9" hidden="1">{"VIEW1",#N/A,FALSE,"P&amp;L Account 2001-2002";"VIEW2",#N/A,FALSE,"P&amp;L Account 2001-2002";"VIEW3",#N/A,FALSE,"P&amp;L Account 2001-2002";"VIEW4",#N/A,FALSE,"P&amp;L Account 2001-2002"}</definedName>
    <definedName name="coos" localSheetId="8" hidden="1">{"VIEW1",#N/A,FALSE,"P&amp;L Account 2001-2002";"VIEW2",#N/A,FALSE,"P&amp;L Account 2001-2002";"VIEW3",#N/A,FALSE,"P&amp;L Account 2001-2002";"VIEW4",#N/A,FALSE,"P&amp;L Account 2001-2002"}</definedName>
    <definedName name="coos" hidden="1">{"VIEW1",#N/A,FALSE,"P&amp;L Account 2001-2002";"VIEW2",#N/A,FALSE,"P&amp;L Account 2001-2002";"VIEW3",#N/A,FALSE,"P&amp;L Account 2001-2002";"VIEW4",#N/A,FALSE,"P&amp;L Account 2001-2002"}</definedName>
    <definedName name="coos_1" localSheetId="10" hidden="1">{"VIEW1",#N/A,FALSE,"P&amp;L Account 2001-2002";"VIEW2",#N/A,FALSE,"P&amp;L Account 2001-2002";"VIEW3",#N/A,FALSE,"P&amp;L Account 2001-2002";"VIEW4",#N/A,FALSE,"P&amp;L Account 2001-2002"}</definedName>
    <definedName name="coos_1" localSheetId="9" hidden="1">{"VIEW1",#N/A,FALSE,"P&amp;L Account 2001-2002";"VIEW2",#N/A,FALSE,"P&amp;L Account 2001-2002";"VIEW3",#N/A,FALSE,"P&amp;L Account 2001-2002";"VIEW4",#N/A,FALSE,"P&amp;L Account 2001-2002"}</definedName>
    <definedName name="coos_1" hidden="1">{"VIEW1",#N/A,FALSE,"P&amp;L Account 2001-2002";"VIEW2",#N/A,FALSE,"P&amp;L Account 2001-2002";"VIEW3",#N/A,FALSE,"P&amp;L Account 2001-2002";"VIEW4",#N/A,FALSE,"P&amp;L Account 2001-2002"}</definedName>
    <definedName name="coos_1_1" hidden="1">{"VIEW1",#N/A,FALSE,"P&amp;L Account 2001-2002";"VIEW2",#N/A,FALSE,"P&amp;L Account 2001-2002";"VIEW3",#N/A,FALSE,"P&amp;L Account 2001-2002";"VIEW4",#N/A,FALSE,"P&amp;L Account 2001-2002"}</definedName>
    <definedName name="coos_1_2" hidden="1">{"VIEW1",#N/A,FALSE,"P&amp;L Account 2001-2002";"VIEW2",#N/A,FALSE,"P&amp;L Account 2001-2002";"VIEW3",#N/A,FALSE,"P&amp;L Account 2001-2002";"VIEW4",#N/A,FALSE,"P&amp;L Account 2001-2002"}</definedName>
    <definedName name="coos_2" hidden="1">{"VIEW1",#N/A,FALSE,"P&amp;L Account 2001-2002";"VIEW2",#N/A,FALSE,"P&amp;L Account 2001-2002";"VIEW3",#N/A,FALSE,"P&amp;L Account 2001-2002";"VIEW4",#N/A,FALSE,"P&amp;L Account 2001-2002"}</definedName>
    <definedName name="coos_3" hidden="1">{"VIEW1",#N/A,FALSE,"P&amp;L Account 2001-2002";"VIEW2",#N/A,FALSE,"P&amp;L Account 2001-2002";"VIEW3",#N/A,FALSE,"P&amp;L Account 2001-2002";"VIEW4",#N/A,FALSE,"P&amp;L Account 2001-2002"}</definedName>
    <definedName name="coos_4" hidden="1">{"VIEW1",#N/A,FALSE,"P&amp;L Account 2001-2002";"VIEW2",#N/A,FALSE,"P&amp;L Account 2001-2002";"VIEW3",#N/A,FALSE,"P&amp;L Account 2001-2002";"VIEW4",#N/A,FALSE,"P&amp;L Account 2001-2002"}</definedName>
    <definedName name="coos_5" hidden="1">{"VIEW1",#N/A,FALSE,"P&amp;L Account 2001-2002";"VIEW2",#N/A,FALSE,"P&amp;L Account 2001-2002";"VIEW3",#N/A,FALSE,"P&amp;L Account 2001-2002";"VIEW4",#N/A,FALSE,"P&amp;L Account 2001-2002"}</definedName>
    <definedName name="COOST" localSheetId="2" hidden="1">{"VIEW1",#N/A,FALSE,"P&amp;L Account 2001-2002";"VIEW2",#N/A,FALSE,"P&amp;L Account 2001-2002";"VIEW3",#N/A,FALSE,"P&amp;L Account 2001-2002";"VIEW4",#N/A,FALSE,"P&amp;L Account 2001-2002"}</definedName>
    <definedName name="COOST" localSheetId="10" hidden="1">{"VIEW1",#N/A,FALSE,"P&amp;L Account 2001-2002";"VIEW2",#N/A,FALSE,"P&amp;L Account 2001-2002";"VIEW3",#N/A,FALSE,"P&amp;L Account 2001-2002";"VIEW4",#N/A,FALSE,"P&amp;L Account 2001-2002"}</definedName>
    <definedName name="COOST" localSheetId="9" hidden="1">{"VIEW1",#N/A,FALSE,"P&amp;L Account 2001-2002";"VIEW2",#N/A,FALSE,"P&amp;L Account 2001-2002";"VIEW3",#N/A,FALSE,"P&amp;L Account 2001-2002";"VIEW4",#N/A,FALSE,"P&amp;L Account 2001-2002"}</definedName>
    <definedName name="COOST" localSheetId="8" hidden="1">{"VIEW1",#N/A,FALSE,"P&amp;L Account 2001-2002";"VIEW2",#N/A,FALSE,"P&amp;L Account 2001-2002";"VIEW3",#N/A,FALSE,"P&amp;L Account 2001-2002";"VIEW4",#N/A,FALSE,"P&amp;L Account 2001-2002"}</definedName>
    <definedName name="COOST" hidden="1">{"VIEW1",#N/A,FALSE,"P&amp;L Account 2001-2002";"VIEW2",#N/A,FALSE,"P&amp;L Account 2001-2002";"VIEW3",#N/A,FALSE,"P&amp;L Account 2001-2002";"VIEW4",#N/A,FALSE,"P&amp;L Account 2001-2002"}</definedName>
    <definedName name="COOST_1" localSheetId="10" hidden="1">{"VIEW1",#N/A,FALSE,"P&amp;L Account 2001-2002";"VIEW2",#N/A,FALSE,"P&amp;L Account 2001-2002";"VIEW3",#N/A,FALSE,"P&amp;L Account 2001-2002";"VIEW4",#N/A,FALSE,"P&amp;L Account 2001-2002"}</definedName>
    <definedName name="COOST_1" localSheetId="9" hidden="1">{"VIEW1",#N/A,FALSE,"P&amp;L Account 2001-2002";"VIEW2",#N/A,FALSE,"P&amp;L Account 2001-2002";"VIEW3",#N/A,FALSE,"P&amp;L Account 2001-2002";"VIEW4",#N/A,FALSE,"P&amp;L Account 2001-2002"}</definedName>
    <definedName name="COOST_1" hidden="1">{"VIEW1",#N/A,FALSE,"P&amp;L Account 2001-2002";"VIEW2",#N/A,FALSE,"P&amp;L Account 2001-2002";"VIEW3",#N/A,FALSE,"P&amp;L Account 2001-2002";"VIEW4",#N/A,FALSE,"P&amp;L Account 2001-2002"}</definedName>
    <definedName name="COOST_1_1" hidden="1">{"VIEW1",#N/A,FALSE,"P&amp;L Account 2001-2002";"VIEW2",#N/A,FALSE,"P&amp;L Account 2001-2002";"VIEW3",#N/A,FALSE,"P&amp;L Account 2001-2002";"VIEW4",#N/A,FALSE,"P&amp;L Account 2001-2002"}</definedName>
    <definedName name="COOST_1_2" hidden="1">{"VIEW1",#N/A,FALSE,"P&amp;L Account 2001-2002";"VIEW2",#N/A,FALSE,"P&amp;L Account 2001-2002";"VIEW3",#N/A,FALSE,"P&amp;L Account 2001-2002";"VIEW4",#N/A,FALSE,"P&amp;L Account 2001-2002"}</definedName>
    <definedName name="COOST_2" hidden="1">{"VIEW1",#N/A,FALSE,"P&amp;L Account 2001-2002";"VIEW2",#N/A,FALSE,"P&amp;L Account 2001-2002";"VIEW3",#N/A,FALSE,"P&amp;L Account 2001-2002";"VIEW4",#N/A,FALSE,"P&amp;L Account 2001-2002"}</definedName>
    <definedName name="COOST_3" hidden="1">{"VIEW1",#N/A,FALSE,"P&amp;L Account 2001-2002";"VIEW2",#N/A,FALSE,"P&amp;L Account 2001-2002";"VIEW3",#N/A,FALSE,"P&amp;L Account 2001-2002";"VIEW4",#N/A,FALSE,"P&amp;L Account 2001-2002"}</definedName>
    <definedName name="COOST_4" hidden="1">{"VIEW1",#N/A,FALSE,"P&amp;L Account 2001-2002";"VIEW2",#N/A,FALSE,"P&amp;L Account 2001-2002";"VIEW3",#N/A,FALSE,"P&amp;L Account 2001-2002";"VIEW4",#N/A,FALSE,"P&amp;L Account 2001-2002"}</definedName>
    <definedName name="COOST_5" hidden="1">{"VIEW1",#N/A,FALSE,"P&amp;L Account 2001-2002";"VIEW2",#N/A,FALSE,"P&amp;L Account 2001-2002";"VIEW3",#N/A,FALSE,"P&amp;L Account 2001-2002";"VIEW4",#N/A,FALSE,"P&amp;L Account 2001-2002"}</definedName>
    <definedName name="ctc" localSheetId="2" hidden="1">{"'Bsheet BIS'!$A$1:$F$43"}</definedName>
    <definedName name="ctc" localSheetId="10" hidden="1">{"'Bsheet BIS'!$A$1:$F$43"}</definedName>
    <definedName name="ctc" localSheetId="9" hidden="1">{"'Bsheet BIS'!$A$1:$F$43"}</definedName>
    <definedName name="ctc" hidden="1">{"'Bsheet BIS'!$A$1:$F$43"}</definedName>
    <definedName name="ctc_1" localSheetId="10" hidden="1">{"'Bsheet BIS'!$A$1:$F$43"}</definedName>
    <definedName name="ctc_1" localSheetId="9" hidden="1">{"'Bsheet BIS'!$A$1:$F$43"}</definedName>
    <definedName name="ctc_1" hidden="1">{"'Bsheet BIS'!$A$1:$F$43"}</definedName>
    <definedName name="ctc_1_1" hidden="1">{"'Bsheet BIS'!$A$1:$F$43"}</definedName>
    <definedName name="ctc_1_2" hidden="1">{"'Bsheet BIS'!$A$1:$F$43"}</definedName>
    <definedName name="ctc_2" hidden="1">{"'Bsheet BIS'!$A$1:$F$43"}</definedName>
    <definedName name="ctc_3" hidden="1">{"'Bsheet BIS'!$A$1:$F$43"}</definedName>
    <definedName name="ctc_4" hidden="1">{"'Bsheet BIS'!$A$1:$F$43"}</definedName>
    <definedName name="ctc_5" hidden="1">{"'Bsheet BIS'!$A$1:$F$43"}</definedName>
    <definedName name="currpr" localSheetId="2" hidden="1">{"VIEW1",#N/A,FALSE,"P&amp;L Account 2001-2002";"VIEW2",#N/A,FALSE,"P&amp;L Account 2001-2002";"VIEW3",#N/A,FALSE,"P&amp;L Account 2001-2002";"VIEW4",#N/A,FALSE,"P&amp;L Account 2001-2002"}</definedName>
    <definedName name="currpr" localSheetId="10" hidden="1">{"VIEW1",#N/A,FALSE,"P&amp;L Account 2001-2002";"VIEW2",#N/A,FALSE,"P&amp;L Account 2001-2002";"VIEW3",#N/A,FALSE,"P&amp;L Account 2001-2002";"VIEW4",#N/A,FALSE,"P&amp;L Account 2001-2002"}</definedName>
    <definedName name="currpr" localSheetId="9" hidden="1">{"VIEW1",#N/A,FALSE,"P&amp;L Account 2001-2002";"VIEW2",#N/A,FALSE,"P&amp;L Account 2001-2002";"VIEW3",#N/A,FALSE,"P&amp;L Account 2001-2002";"VIEW4",#N/A,FALSE,"P&amp;L Account 2001-2002"}</definedName>
    <definedName name="currpr" localSheetId="8" hidden="1">{"VIEW1",#N/A,FALSE,"P&amp;L Account 2001-2002";"VIEW2",#N/A,FALSE,"P&amp;L Account 2001-2002";"VIEW3",#N/A,FALSE,"P&amp;L Account 2001-2002";"VIEW4",#N/A,FALSE,"P&amp;L Account 2001-2002"}</definedName>
    <definedName name="currpr" hidden="1">{"VIEW1",#N/A,FALSE,"P&amp;L Account 2001-2002";"VIEW2",#N/A,FALSE,"P&amp;L Account 2001-2002";"VIEW3",#N/A,FALSE,"P&amp;L Account 2001-2002";"VIEW4",#N/A,FALSE,"P&amp;L Account 2001-2002"}</definedName>
    <definedName name="currpr_1" localSheetId="10" hidden="1">{"VIEW1",#N/A,FALSE,"P&amp;L Account 2001-2002";"VIEW2",#N/A,FALSE,"P&amp;L Account 2001-2002";"VIEW3",#N/A,FALSE,"P&amp;L Account 2001-2002";"VIEW4",#N/A,FALSE,"P&amp;L Account 2001-2002"}</definedName>
    <definedName name="currpr_1" localSheetId="9" hidden="1">{"VIEW1",#N/A,FALSE,"P&amp;L Account 2001-2002";"VIEW2",#N/A,FALSE,"P&amp;L Account 2001-2002";"VIEW3",#N/A,FALSE,"P&amp;L Account 2001-2002";"VIEW4",#N/A,FALSE,"P&amp;L Account 2001-2002"}</definedName>
    <definedName name="currpr_1" hidden="1">{"VIEW1",#N/A,FALSE,"P&amp;L Account 2001-2002";"VIEW2",#N/A,FALSE,"P&amp;L Account 2001-2002";"VIEW3",#N/A,FALSE,"P&amp;L Account 2001-2002";"VIEW4",#N/A,FALSE,"P&amp;L Account 2001-2002"}</definedName>
    <definedName name="currpr_1_1" hidden="1">{"VIEW1",#N/A,FALSE,"P&amp;L Account 2001-2002";"VIEW2",#N/A,FALSE,"P&amp;L Account 2001-2002";"VIEW3",#N/A,FALSE,"P&amp;L Account 2001-2002";"VIEW4",#N/A,FALSE,"P&amp;L Account 2001-2002"}</definedName>
    <definedName name="currpr_1_2" hidden="1">{"VIEW1",#N/A,FALSE,"P&amp;L Account 2001-2002";"VIEW2",#N/A,FALSE,"P&amp;L Account 2001-2002";"VIEW3",#N/A,FALSE,"P&amp;L Account 2001-2002";"VIEW4",#N/A,FALSE,"P&amp;L Account 2001-2002"}</definedName>
    <definedName name="currpr_2" hidden="1">{"VIEW1",#N/A,FALSE,"P&amp;L Account 2001-2002";"VIEW2",#N/A,FALSE,"P&amp;L Account 2001-2002";"VIEW3",#N/A,FALSE,"P&amp;L Account 2001-2002";"VIEW4",#N/A,FALSE,"P&amp;L Account 2001-2002"}</definedName>
    <definedName name="currpr_3" hidden="1">{"VIEW1",#N/A,FALSE,"P&amp;L Account 2001-2002";"VIEW2",#N/A,FALSE,"P&amp;L Account 2001-2002";"VIEW3",#N/A,FALSE,"P&amp;L Account 2001-2002";"VIEW4",#N/A,FALSE,"P&amp;L Account 2001-2002"}</definedName>
    <definedName name="currpr_4" hidden="1">{"VIEW1",#N/A,FALSE,"P&amp;L Account 2001-2002";"VIEW2",#N/A,FALSE,"P&amp;L Account 2001-2002";"VIEW3",#N/A,FALSE,"P&amp;L Account 2001-2002";"VIEW4",#N/A,FALSE,"P&amp;L Account 2001-2002"}</definedName>
    <definedName name="currpr_5" hidden="1">{"VIEW1",#N/A,FALSE,"P&amp;L Account 2001-2002";"VIEW2",#N/A,FALSE,"P&amp;L Account 2001-2002";"VIEW3",#N/A,FALSE,"P&amp;L Account 2001-2002";"VIEW4",#N/A,FALSE,"P&amp;L Account 2001-2002"}</definedName>
    <definedName name="daily" localSheetId="2" hidden="1">{"VIEW1",#N/A,FALSE,"P&amp;L Account 2001-2002";"VIEW2",#N/A,FALSE,"P&amp;L Account 2001-2002";"VIEW3",#N/A,FALSE,"P&amp;L Account 2001-2002";"VIEW4",#N/A,FALSE,"P&amp;L Account 2001-2002"}</definedName>
    <definedName name="daily" localSheetId="10" hidden="1">{"VIEW1",#N/A,FALSE,"P&amp;L Account 2001-2002";"VIEW2",#N/A,FALSE,"P&amp;L Account 2001-2002";"VIEW3",#N/A,FALSE,"P&amp;L Account 2001-2002";"VIEW4",#N/A,FALSE,"P&amp;L Account 2001-2002"}</definedName>
    <definedName name="daily" localSheetId="9" hidden="1">{"VIEW1",#N/A,FALSE,"P&amp;L Account 2001-2002";"VIEW2",#N/A,FALSE,"P&amp;L Account 2001-2002";"VIEW3",#N/A,FALSE,"P&amp;L Account 2001-2002";"VIEW4",#N/A,FALSE,"P&amp;L Account 2001-2002"}</definedName>
    <definedName name="daily" localSheetId="8" hidden="1">{"VIEW1",#N/A,FALSE,"P&amp;L Account 2001-2002";"VIEW2",#N/A,FALSE,"P&amp;L Account 2001-2002";"VIEW3",#N/A,FALSE,"P&amp;L Account 2001-2002";"VIEW4",#N/A,FALSE,"P&amp;L Account 2001-2002"}</definedName>
    <definedName name="daily" hidden="1">{"VIEW1",#N/A,FALSE,"P&amp;L Account 2001-2002";"VIEW2",#N/A,FALSE,"P&amp;L Account 2001-2002";"VIEW3",#N/A,FALSE,"P&amp;L Account 2001-2002";"VIEW4",#N/A,FALSE,"P&amp;L Account 2001-2002"}</definedName>
    <definedName name="DAILY.22.03.10" localSheetId="2" hidden="1">{"VIEW1",#N/A,FALSE,"P&amp;L Account 2001-2002";"VIEW2",#N/A,FALSE,"P&amp;L Account 2001-2002";"VIEW3",#N/A,FALSE,"P&amp;L Account 2001-2002";"VIEW4",#N/A,FALSE,"P&amp;L Account 2001-2002"}</definedName>
    <definedName name="DAILY.22.03.10" localSheetId="10" hidden="1">{"VIEW1",#N/A,FALSE,"P&amp;L Account 2001-2002";"VIEW2",#N/A,FALSE,"P&amp;L Account 2001-2002";"VIEW3",#N/A,FALSE,"P&amp;L Account 2001-2002";"VIEW4",#N/A,FALSE,"P&amp;L Account 2001-2002"}</definedName>
    <definedName name="DAILY.22.03.10" localSheetId="9" hidden="1">{"VIEW1",#N/A,FALSE,"P&amp;L Account 2001-2002";"VIEW2",#N/A,FALSE,"P&amp;L Account 2001-2002";"VIEW3",#N/A,FALSE,"P&amp;L Account 2001-2002";"VIEW4",#N/A,FALSE,"P&amp;L Account 2001-2002"}</definedName>
    <definedName name="DAILY.22.03.10" localSheetId="8" hidden="1">{"VIEW1",#N/A,FALSE,"P&amp;L Account 2001-2002";"VIEW2",#N/A,FALSE,"P&amp;L Account 2001-2002";"VIEW3",#N/A,FALSE,"P&amp;L Account 2001-2002";"VIEW4",#N/A,FALSE,"P&amp;L Account 2001-2002"}</definedName>
    <definedName name="DAILY.22.03.10" hidden="1">{"VIEW1",#N/A,FALSE,"P&amp;L Account 2001-2002";"VIEW2",#N/A,FALSE,"P&amp;L Account 2001-2002";"VIEW3",#N/A,FALSE,"P&amp;L Account 2001-2002";"VIEW4",#N/A,FALSE,"P&amp;L Account 2001-2002"}</definedName>
    <definedName name="DAILY.22.03.10_1" localSheetId="10" hidden="1">{"VIEW1",#N/A,FALSE,"P&amp;L Account 2001-2002";"VIEW2",#N/A,FALSE,"P&amp;L Account 2001-2002";"VIEW3",#N/A,FALSE,"P&amp;L Account 2001-2002";"VIEW4",#N/A,FALSE,"P&amp;L Account 2001-2002"}</definedName>
    <definedName name="DAILY.22.03.10_1" localSheetId="9" hidden="1">{"VIEW1",#N/A,FALSE,"P&amp;L Account 2001-2002";"VIEW2",#N/A,FALSE,"P&amp;L Account 2001-2002";"VIEW3",#N/A,FALSE,"P&amp;L Account 2001-2002";"VIEW4",#N/A,FALSE,"P&amp;L Account 2001-2002"}</definedName>
    <definedName name="DAILY.22.03.10_1" hidden="1">{"VIEW1",#N/A,FALSE,"P&amp;L Account 2001-2002";"VIEW2",#N/A,FALSE,"P&amp;L Account 2001-2002";"VIEW3",#N/A,FALSE,"P&amp;L Account 2001-2002";"VIEW4",#N/A,FALSE,"P&amp;L Account 2001-2002"}</definedName>
    <definedName name="DAILY.22.03.10_1_1" hidden="1">{"VIEW1",#N/A,FALSE,"P&amp;L Account 2001-2002";"VIEW2",#N/A,FALSE,"P&amp;L Account 2001-2002";"VIEW3",#N/A,FALSE,"P&amp;L Account 2001-2002";"VIEW4",#N/A,FALSE,"P&amp;L Account 2001-2002"}</definedName>
    <definedName name="DAILY.22.03.10_1_2" hidden="1">{"VIEW1",#N/A,FALSE,"P&amp;L Account 2001-2002";"VIEW2",#N/A,FALSE,"P&amp;L Account 2001-2002";"VIEW3",#N/A,FALSE,"P&amp;L Account 2001-2002";"VIEW4",#N/A,FALSE,"P&amp;L Account 2001-2002"}</definedName>
    <definedName name="DAILY.22.03.10_2" hidden="1">{"VIEW1",#N/A,FALSE,"P&amp;L Account 2001-2002";"VIEW2",#N/A,FALSE,"P&amp;L Account 2001-2002";"VIEW3",#N/A,FALSE,"P&amp;L Account 2001-2002";"VIEW4",#N/A,FALSE,"P&amp;L Account 2001-2002"}</definedName>
    <definedName name="DAILY.22.03.10_3" hidden="1">{"VIEW1",#N/A,FALSE,"P&amp;L Account 2001-2002";"VIEW2",#N/A,FALSE,"P&amp;L Account 2001-2002";"VIEW3",#N/A,FALSE,"P&amp;L Account 2001-2002";"VIEW4",#N/A,FALSE,"P&amp;L Account 2001-2002"}</definedName>
    <definedName name="DAILY.22.03.10_4" hidden="1">{"VIEW1",#N/A,FALSE,"P&amp;L Account 2001-2002";"VIEW2",#N/A,FALSE,"P&amp;L Account 2001-2002";"VIEW3",#N/A,FALSE,"P&amp;L Account 2001-2002";"VIEW4",#N/A,FALSE,"P&amp;L Account 2001-2002"}</definedName>
    <definedName name="DAILY.22.03.10_5" hidden="1">{"VIEW1",#N/A,FALSE,"P&amp;L Account 2001-2002";"VIEW2",#N/A,FALSE,"P&amp;L Account 2001-2002";"VIEW3",#N/A,FALSE,"P&amp;L Account 2001-2002";"VIEW4",#N/A,FALSE,"P&amp;L Account 2001-2002"}</definedName>
    <definedName name="DAILY.23.10" localSheetId="2" hidden="1">{"VIEW1",#N/A,FALSE,"P&amp;L Account 2001-2002";"VIEW2",#N/A,FALSE,"P&amp;L Account 2001-2002";"VIEW3",#N/A,FALSE,"P&amp;L Account 2001-2002";"VIEW4",#N/A,FALSE,"P&amp;L Account 2001-2002"}</definedName>
    <definedName name="DAILY.23.10" localSheetId="10" hidden="1">{"VIEW1",#N/A,FALSE,"P&amp;L Account 2001-2002";"VIEW2",#N/A,FALSE,"P&amp;L Account 2001-2002";"VIEW3",#N/A,FALSE,"P&amp;L Account 2001-2002";"VIEW4",#N/A,FALSE,"P&amp;L Account 2001-2002"}</definedName>
    <definedName name="DAILY.23.10" localSheetId="9" hidden="1">{"VIEW1",#N/A,FALSE,"P&amp;L Account 2001-2002";"VIEW2",#N/A,FALSE,"P&amp;L Account 2001-2002";"VIEW3",#N/A,FALSE,"P&amp;L Account 2001-2002";"VIEW4",#N/A,FALSE,"P&amp;L Account 2001-2002"}</definedName>
    <definedName name="DAILY.23.10" localSheetId="8" hidden="1">{"VIEW1",#N/A,FALSE,"P&amp;L Account 2001-2002";"VIEW2",#N/A,FALSE,"P&amp;L Account 2001-2002";"VIEW3",#N/A,FALSE,"P&amp;L Account 2001-2002";"VIEW4",#N/A,FALSE,"P&amp;L Account 2001-2002"}</definedName>
    <definedName name="DAILY.23.10" hidden="1">{"VIEW1",#N/A,FALSE,"P&amp;L Account 2001-2002";"VIEW2",#N/A,FALSE,"P&amp;L Account 2001-2002";"VIEW3",#N/A,FALSE,"P&amp;L Account 2001-2002";"VIEW4",#N/A,FALSE,"P&amp;L Account 2001-2002"}</definedName>
    <definedName name="DAILY.23.10_1" localSheetId="10" hidden="1">{"VIEW1",#N/A,FALSE,"P&amp;L Account 2001-2002";"VIEW2",#N/A,FALSE,"P&amp;L Account 2001-2002";"VIEW3",#N/A,FALSE,"P&amp;L Account 2001-2002";"VIEW4",#N/A,FALSE,"P&amp;L Account 2001-2002"}</definedName>
    <definedName name="DAILY.23.10_1" localSheetId="9" hidden="1">{"VIEW1",#N/A,FALSE,"P&amp;L Account 2001-2002";"VIEW2",#N/A,FALSE,"P&amp;L Account 2001-2002";"VIEW3",#N/A,FALSE,"P&amp;L Account 2001-2002";"VIEW4",#N/A,FALSE,"P&amp;L Account 2001-2002"}</definedName>
    <definedName name="DAILY.23.10_1" hidden="1">{"VIEW1",#N/A,FALSE,"P&amp;L Account 2001-2002";"VIEW2",#N/A,FALSE,"P&amp;L Account 2001-2002";"VIEW3",#N/A,FALSE,"P&amp;L Account 2001-2002";"VIEW4",#N/A,FALSE,"P&amp;L Account 2001-2002"}</definedName>
    <definedName name="DAILY.23.10_1_1" hidden="1">{"VIEW1",#N/A,FALSE,"P&amp;L Account 2001-2002";"VIEW2",#N/A,FALSE,"P&amp;L Account 2001-2002";"VIEW3",#N/A,FALSE,"P&amp;L Account 2001-2002";"VIEW4",#N/A,FALSE,"P&amp;L Account 2001-2002"}</definedName>
    <definedName name="DAILY.23.10_1_2" hidden="1">{"VIEW1",#N/A,FALSE,"P&amp;L Account 2001-2002";"VIEW2",#N/A,FALSE,"P&amp;L Account 2001-2002";"VIEW3",#N/A,FALSE,"P&amp;L Account 2001-2002";"VIEW4",#N/A,FALSE,"P&amp;L Account 2001-2002"}</definedName>
    <definedName name="DAILY.23.10_2" hidden="1">{"VIEW1",#N/A,FALSE,"P&amp;L Account 2001-2002";"VIEW2",#N/A,FALSE,"P&amp;L Account 2001-2002";"VIEW3",#N/A,FALSE,"P&amp;L Account 2001-2002";"VIEW4",#N/A,FALSE,"P&amp;L Account 2001-2002"}</definedName>
    <definedName name="DAILY.23.10_3" hidden="1">{"VIEW1",#N/A,FALSE,"P&amp;L Account 2001-2002";"VIEW2",#N/A,FALSE,"P&amp;L Account 2001-2002";"VIEW3",#N/A,FALSE,"P&amp;L Account 2001-2002";"VIEW4",#N/A,FALSE,"P&amp;L Account 2001-2002"}</definedName>
    <definedName name="DAILY.23.10_4" hidden="1">{"VIEW1",#N/A,FALSE,"P&amp;L Account 2001-2002";"VIEW2",#N/A,FALSE,"P&amp;L Account 2001-2002";"VIEW3",#N/A,FALSE,"P&amp;L Account 2001-2002";"VIEW4",#N/A,FALSE,"P&amp;L Account 2001-2002"}</definedName>
    <definedName name="DAILY.23.10_5" hidden="1">{"VIEW1",#N/A,FALSE,"P&amp;L Account 2001-2002";"VIEW2",#N/A,FALSE,"P&amp;L Account 2001-2002";"VIEW3",#N/A,FALSE,"P&amp;L Account 2001-2002";"VIEW4",#N/A,FALSE,"P&amp;L Account 2001-2002"}</definedName>
    <definedName name="daily_1" localSheetId="10" hidden="1">{"VIEW1",#N/A,FALSE,"P&amp;L Account 2001-2002";"VIEW2",#N/A,FALSE,"P&amp;L Account 2001-2002";"VIEW3",#N/A,FALSE,"P&amp;L Account 2001-2002";"VIEW4",#N/A,FALSE,"P&amp;L Account 2001-2002"}</definedName>
    <definedName name="daily_1" localSheetId="9" hidden="1">{"VIEW1",#N/A,FALSE,"P&amp;L Account 2001-2002";"VIEW2",#N/A,FALSE,"P&amp;L Account 2001-2002";"VIEW3",#N/A,FALSE,"P&amp;L Account 2001-2002";"VIEW4",#N/A,FALSE,"P&amp;L Account 2001-2002"}</definedName>
    <definedName name="daily_1" hidden="1">{"VIEW1",#N/A,FALSE,"P&amp;L Account 2001-2002";"VIEW2",#N/A,FALSE,"P&amp;L Account 2001-2002";"VIEW3",#N/A,FALSE,"P&amp;L Account 2001-2002";"VIEW4",#N/A,FALSE,"P&amp;L Account 2001-2002"}</definedName>
    <definedName name="daily_1_1" hidden="1">{"VIEW1",#N/A,FALSE,"P&amp;L Account 2001-2002";"VIEW2",#N/A,FALSE,"P&amp;L Account 2001-2002";"VIEW3",#N/A,FALSE,"P&amp;L Account 2001-2002";"VIEW4",#N/A,FALSE,"P&amp;L Account 2001-2002"}</definedName>
    <definedName name="daily_1_2" hidden="1">{"VIEW1",#N/A,FALSE,"P&amp;L Account 2001-2002";"VIEW2",#N/A,FALSE,"P&amp;L Account 2001-2002";"VIEW3",#N/A,FALSE,"P&amp;L Account 2001-2002";"VIEW4",#N/A,FALSE,"P&amp;L Account 2001-2002"}</definedName>
    <definedName name="daily_2" hidden="1">{"VIEW1",#N/A,FALSE,"P&amp;L Account 2001-2002";"VIEW2",#N/A,FALSE,"P&amp;L Account 2001-2002";"VIEW3",#N/A,FALSE,"P&amp;L Account 2001-2002";"VIEW4",#N/A,FALSE,"P&amp;L Account 2001-2002"}</definedName>
    <definedName name="daily_3" hidden="1">{"VIEW1",#N/A,FALSE,"P&amp;L Account 2001-2002";"VIEW2",#N/A,FALSE,"P&amp;L Account 2001-2002";"VIEW3",#N/A,FALSE,"P&amp;L Account 2001-2002";"VIEW4",#N/A,FALSE,"P&amp;L Account 2001-2002"}</definedName>
    <definedName name="daily_4" hidden="1">{"VIEW1",#N/A,FALSE,"P&amp;L Account 2001-2002";"VIEW2",#N/A,FALSE,"P&amp;L Account 2001-2002";"VIEW3",#N/A,FALSE,"P&amp;L Account 2001-2002";"VIEW4",#N/A,FALSE,"P&amp;L Account 2001-2002"}</definedName>
    <definedName name="daily_5" hidden="1">{"VIEW1",#N/A,FALSE,"P&amp;L Account 2001-2002";"VIEW2",#N/A,FALSE,"P&amp;L Account 2001-2002";"VIEW3",#N/A,FALSE,"P&amp;L Account 2001-2002";"VIEW4",#N/A,FALSE,"P&amp;L Account 2001-2002"}</definedName>
    <definedName name="DAILY13.05.10" localSheetId="2" hidden="1">{"VIEW1",#N/A,FALSE,"P&amp;L Account 2001-2002";"VIEW2",#N/A,FALSE,"P&amp;L Account 2001-2002";"VIEW3",#N/A,FALSE,"P&amp;L Account 2001-2002";"VIEW4",#N/A,FALSE,"P&amp;L Account 2001-2002"}</definedName>
    <definedName name="DAILY13.05.10" localSheetId="10" hidden="1">{"VIEW1",#N/A,FALSE,"P&amp;L Account 2001-2002";"VIEW2",#N/A,FALSE,"P&amp;L Account 2001-2002";"VIEW3",#N/A,FALSE,"P&amp;L Account 2001-2002";"VIEW4",#N/A,FALSE,"P&amp;L Account 2001-2002"}</definedName>
    <definedName name="DAILY13.05.10" localSheetId="9" hidden="1">{"VIEW1",#N/A,FALSE,"P&amp;L Account 2001-2002";"VIEW2",#N/A,FALSE,"P&amp;L Account 2001-2002";"VIEW3",#N/A,FALSE,"P&amp;L Account 2001-2002";"VIEW4",#N/A,FALSE,"P&amp;L Account 2001-2002"}</definedName>
    <definedName name="DAILY13.05.10" localSheetId="8" hidden="1">{"VIEW1",#N/A,FALSE,"P&amp;L Account 2001-2002";"VIEW2",#N/A,FALSE,"P&amp;L Account 2001-2002";"VIEW3",#N/A,FALSE,"P&amp;L Account 2001-2002";"VIEW4",#N/A,FALSE,"P&amp;L Account 2001-2002"}</definedName>
    <definedName name="DAILY13.05.10" hidden="1">{"VIEW1",#N/A,FALSE,"P&amp;L Account 2001-2002";"VIEW2",#N/A,FALSE,"P&amp;L Account 2001-2002";"VIEW3",#N/A,FALSE,"P&amp;L Account 2001-2002";"VIEW4",#N/A,FALSE,"P&amp;L Account 2001-2002"}</definedName>
    <definedName name="DAILY13.05.10_1" localSheetId="10" hidden="1">{"VIEW1",#N/A,FALSE,"P&amp;L Account 2001-2002";"VIEW2",#N/A,FALSE,"P&amp;L Account 2001-2002";"VIEW3",#N/A,FALSE,"P&amp;L Account 2001-2002";"VIEW4",#N/A,FALSE,"P&amp;L Account 2001-2002"}</definedName>
    <definedName name="DAILY13.05.10_1" localSheetId="9" hidden="1">{"VIEW1",#N/A,FALSE,"P&amp;L Account 2001-2002";"VIEW2",#N/A,FALSE,"P&amp;L Account 2001-2002";"VIEW3",#N/A,FALSE,"P&amp;L Account 2001-2002";"VIEW4",#N/A,FALSE,"P&amp;L Account 2001-2002"}</definedName>
    <definedName name="DAILY13.05.10_1" hidden="1">{"VIEW1",#N/A,FALSE,"P&amp;L Account 2001-2002";"VIEW2",#N/A,FALSE,"P&amp;L Account 2001-2002";"VIEW3",#N/A,FALSE,"P&amp;L Account 2001-2002";"VIEW4",#N/A,FALSE,"P&amp;L Account 2001-2002"}</definedName>
    <definedName name="DAILY13.05.10_1_1" hidden="1">{"VIEW1",#N/A,FALSE,"P&amp;L Account 2001-2002";"VIEW2",#N/A,FALSE,"P&amp;L Account 2001-2002";"VIEW3",#N/A,FALSE,"P&amp;L Account 2001-2002";"VIEW4",#N/A,FALSE,"P&amp;L Account 2001-2002"}</definedName>
    <definedName name="DAILY13.05.10_1_2" hidden="1">{"VIEW1",#N/A,FALSE,"P&amp;L Account 2001-2002";"VIEW2",#N/A,FALSE,"P&amp;L Account 2001-2002";"VIEW3",#N/A,FALSE,"P&amp;L Account 2001-2002";"VIEW4",#N/A,FALSE,"P&amp;L Account 2001-2002"}</definedName>
    <definedName name="DAILY13.05.10_2" hidden="1">{"VIEW1",#N/A,FALSE,"P&amp;L Account 2001-2002";"VIEW2",#N/A,FALSE,"P&amp;L Account 2001-2002";"VIEW3",#N/A,FALSE,"P&amp;L Account 2001-2002";"VIEW4",#N/A,FALSE,"P&amp;L Account 2001-2002"}</definedName>
    <definedName name="DAILY13.05.10_3" hidden="1">{"VIEW1",#N/A,FALSE,"P&amp;L Account 2001-2002";"VIEW2",#N/A,FALSE,"P&amp;L Account 2001-2002";"VIEW3",#N/A,FALSE,"P&amp;L Account 2001-2002";"VIEW4",#N/A,FALSE,"P&amp;L Account 2001-2002"}</definedName>
    <definedName name="DAILY13.05.10_4" hidden="1">{"VIEW1",#N/A,FALSE,"P&amp;L Account 2001-2002";"VIEW2",#N/A,FALSE,"P&amp;L Account 2001-2002";"VIEW3",#N/A,FALSE,"P&amp;L Account 2001-2002";"VIEW4",#N/A,FALSE,"P&amp;L Account 2001-2002"}</definedName>
    <definedName name="DAILY13.05.10_5" hidden="1">{"VIEW1",#N/A,FALSE,"P&amp;L Account 2001-2002";"VIEW2",#N/A,FALSE,"P&amp;L Account 2001-2002";"VIEW3",#N/A,FALSE,"P&amp;L Account 2001-2002";"VIEW4",#N/A,FALSE,"P&amp;L Account 2001-2002"}</definedName>
    <definedName name="Daxal" localSheetId="2" hidden="1">{"VIEW1",#N/A,FALSE,"P&amp;L Account 2001-2002";"VIEW2",#N/A,FALSE,"P&amp;L Account 2001-2002";"VIEW3",#N/A,FALSE,"P&amp;L Account 2001-2002";"VIEW4",#N/A,FALSE,"P&amp;L Account 2001-2002"}</definedName>
    <definedName name="Daxal" localSheetId="10" hidden="1">{"VIEW1",#N/A,FALSE,"P&amp;L Account 2001-2002";"VIEW2",#N/A,FALSE,"P&amp;L Account 2001-2002";"VIEW3",#N/A,FALSE,"P&amp;L Account 2001-2002";"VIEW4",#N/A,FALSE,"P&amp;L Account 2001-2002"}</definedName>
    <definedName name="Daxal" localSheetId="9" hidden="1">{"VIEW1",#N/A,FALSE,"P&amp;L Account 2001-2002";"VIEW2",#N/A,FALSE,"P&amp;L Account 2001-2002";"VIEW3",#N/A,FALSE,"P&amp;L Account 2001-2002";"VIEW4",#N/A,FALSE,"P&amp;L Account 2001-2002"}</definedName>
    <definedName name="Daxal" localSheetId="8" hidden="1">{"VIEW1",#N/A,FALSE,"P&amp;L Account 2001-2002";"VIEW2",#N/A,FALSE,"P&amp;L Account 2001-2002";"VIEW3",#N/A,FALSE,"P&amp;L Account 2001-2002";"VIEW4",#N/A,FALSE,"P&amp;L Account 2001-2002"}</definedName>
    <definedName name="Daxal" hidden="1">{"VIEW1",#N/A,FALSE,"P&amp;L Account 2001-2002";"VIEW2",#N/A,FALSE,"P&amp;L Account 2001-2002";"VIEW3",#N/A,FALSE,"P&amp;L Account 2001-2002";"VIEW4",#N/A,FALSE,"P&amp;L Account 2001-2002"}</definedName>
    <definedName name="Daxal_1" localSheetId="10" hidden="1">{"VIEW1",#N/A,FALSE,"P&amp;L Account 2001-2002";"VIEW2",#N/A,FALSE,"P&amp;L Account 2001-2002";"VIEW3",#N/A,FALSE,"P&amp;L Account 2001-2002";"VIEW4",#N/A,FALSE,"P&amp;L Account 2001-2002"}</definedName>
    <definedName name="Daxal_1" localSheetId="9" hidden="1">{"VIEW1",#N/A,FALSE,"P&amp;L Account 2001-2002";"VIEW2",#N/A,FALSE,"P&amp;L Account 2001-2002";"VIEW3",#N/A,FALSE,"P&amp;L Account 2001-2002";"VIEW4",#N/A,FALSE,"P&amp;L Account 2001-2002"}</definedName>
    <definedName name="Daxal_1" hidden="1">{"VIEW1",#N/A,FALSE,"P&amp;L Account 2001-2002";"VIEW2",#N/A,FALSE,"P&amp;L Account 2001-2002";"VIEW3",#N/A,FALSE,"P&amp;L Account 2001-2002";"VIEW4",#N/A,FALSE,"P&amp;L Account 2001-2002"}</definedName>
    <definedName name="Daxal_1_1" hidden="1">{"VIEW1",#N/A,FALSE,"P&amp;L Account 2001-2002";"VIEW2",#N/A,FALSE,"P&amp;L Account 2001-2002";"VIEW3",#N/A,FALSE,"P&amp;L Account 2001-2002";"VIEW4",#N/A,FALSE,"P&amp;L Account 2001-2002"}</definedName>
    <definedName name="Daxal_1_2" hidden="1">{"VIEW1",#N/A,FALSE,"P&amp;L Account 2001-2002";"VIEW2",#N/A,FALSE,"P&amp;L Account 2001-2002";"VIEW3",#N/A,FALSE,"P&amp;L Account 2001-2002";"VIEW4",#N/A,FALSE,"P&amp;L Account 2001-2002"}</definedName>
    <definedName name="Daxal_2" hidden="1">{"VIEW1",#N/A,FALSE,"P&amp;L Account 2001-2002";"VIEW2",#N/A,FALSE,"P&amp;L Account 2001-2002";"VIEW3",#N/A,FALSE,"P&amp;L Account 2001-2002";"VIEW4",#N/A,FALSE,"P&amp;L Account 2001-2002"}</definedName>
    <definedName name="Daxal_3" hidden="1">{"VIEW1",#N/A,FALSE,"P&amp;L Account 2001-2002";"VIEW2",#N/A,FALSE,"P&amp;L Account 2001-2002";"VIEW3",#N/A,FALSE,"P&amp;L Account 2001-2002";"VIEW4",#N/A,FALSE,"P&amp;L Account 2001-2002"}</definedName>
    <definedName name="Daxal_4" hidden="1">{"VIEW1",#N/A,FALSE,"P&amp;L Account 2001-2002";"VIEW2",#N/A,FALSE,"P&amp;L Account 2001-2002";"VIEW3",#N/A,FALSE,"P&amp;L Account 2001-2002";"VIEW4",#N/A,FALSE,"P&amp;L Account 2001-2002"}</definedName>
    <definedName name="Daxal_5" hidden="1">{"VIEW1",#N/A,FALSE,"P&amp;L Account 2001-2002";"VIEW2",#N/A,FALSE,"P&amp;L Account 2001-2002";"VIEW3",#N/A,FALSE,"P&amp;L Account 2001-2002";"VIEW4",#N/A,FALSE,"P&amp;L Account 2001-2002"}</definedName>
    <definedName name="DD" localSheetId="2" hidden="1">{"VIEW1",#N/A,FALSE,"P&amp;L Account 2001-2002";"VIEW2",#N/A,FALSE,"P&amp;L Account 2001-2002";"VIEW3",#N/A,FALSE,"P&amp;L Account 2001-2002";"VIEW4",#N/A,FALSE,"P&amp;L Account 2001-2002"}</definedName>
    <definedName name="DD" localSheetId="10" hidden="1">{"VIEW1",#N/A,FALSE,"P&amp;L Account 2001-2002";"VIEW2",#N/A,FALSE,"P&amp;L Account 2001-2002";"VIEW3",#N/A,FALSE,"P&amp;L Account 2001-2002";"VIEW4",#N/A,FALSE,"P&amp;L Account 2001-2002"}</definedName>
    <definedName name="DD" localSheetId="9" hidden="1">{"VIEW1",#N/A,FALSE,"P&amp;L Account 2001-2002";"VIEW2",#N/A,FALSE,"P&amp;L Account 2001-2002";"VIEW3",#N/A,FALSE,"P&amp;L Account 2001-2002";"VIEW4",#N/A,FALSE,"P&amp;L Account 2001-2002"}</definedName>
    <definedName name="DD" localSheetId="8" hidden="1">{"VIEW1",#N/A,FALSE,"P&amp;L Account 2001-2002";"VIEW2",#N/A,FALSE,"P&amp;L Account 2001-2002";"VIEW3",#N/A,FALSE,"P&amp;L Account 2001-2002";"VIEW4",#N/A,FALSE,"P&amp;L Account 2001-2002"}</definedName>
    <definedName name="DD" hidden="1">{"VIEW1",#N/A,FALSE,"P&amp;L Account 2001-2002";"VIEW2",#N/A,FALSE,"P&amp;L Account 2001-2002";"VIEW3",#N/A,FALSE,"P&amp;L Account 2001-2002";"VIEW4",#N/A,FALSE,"P&amp;L Account 2001-2002"}</definedName>
    <definedName name="DD_1" localSheetId="10" hidden="1">{"VIEW1",#N/A,FALSE,"P&amp;L Account 2001-2002";"VIEW2",#N/A,FALSE,"P&amp;L Account 2001-2002";"VIEW3",#N/A,FALSE,"P&amp;L Account 2001-2002";"VIEW4",#N/A,FALSE,"P&amp;L Account 2001-2002"}</definedName>
    <definedName name="DD_1" localSheetId="9" hidden="1">{"VIEW1",#N/A,FALSE,"P&amp;L Account 2001-2002";"VIEW2",#N/A,FALSE,"P&amp;L Account 2001-2002";"VIEW3",#N/A,FALSE,"P&amp;L Account 2001-2002";"VIEW4",#N/A,FALSE,"P&amp;L Account 2001-2002"}</definedName>
    <definedName name="DD_1" hidden="1">{"VIEW1",#N/A,FALSE,"P&amp;L Account 2001-2002";"VIEW2",#N/A,FALSE,"P&amp;L Account 2001-2002";"VIEW3",#N/A,FALSE,"P&amp;L Account 2001-2002";"VIEW4",#N/A,FALSE,"P&amp;L Account 2001-2002"}</definedName>
    <definedName name="DD_1_1" hidden="1">{"VIEW1",#N/A,FALSE,"P&amp;L Account 2001-2002";"VIEW2",#N/A,FALSE,"P&amp;L Account 2001-2002";"VIEW3",#N/A,FALSE,"P&amp;L Account 2001-2002";"VIEW4",#N/A,FALSE,"P&amp;L Account 2001-2002"}</definedName>
    <definedName name="DD_1_2" hidden="1">{"VIEW1",#N/A,FALSE,"P&amp;L Account 2001-2002";"VIEW2",#N/A,FALSE,"P&amp;L Account 2001-2002";"VIEW3",#N/A,FALSE,"P&amp;L Account 2001-2002";"VIEW4",#N/A,FALSE,"P&amp;L Account 2001-2002"}</definedName>
    <definedName name="DD_2" hidden="1">{"VIEW1",#N/A,FALSE,"P&amp;L Account 2001-2002";"VIEW2",#N/A,FALSE,"P&amp;L Account 2001-2002";"VIEW3",#N/A,FALSE,"P&amp;L Account 2001-2002";"VIEW4",#N/A,FALSE,"P&amp;L Account 2001-2002"}</definedName>
    <definedName name="DD_3" hidden="1">{"VIEW1",#N/A,FALSE,"P&amp;L Account 2001-2002";"VIEW2",#N/A,FALSE,"P&amp;L Account 2001-2002";"VIEW3",#N/A,FALSE,"P&amp;L Account 2001-2002";"VIEW4",#N/A,FALSE,"P&amp;L Account 2001-2002"}</definedName>
    <definedName name="DD_4" hidden="1">{"VIEW1",#N/A,FALSE,"P&amp;L Account 2001-2002";"VIEW2",#N/A,FALSE,"P&amp;L Account 2001-2002";"VIEW3",#N/A,FALSE,"P&amp;L Account 2001-2002";"VIEW4",#N/A,FALSE,"P&amp;L Account 2001-2002"}</definedName>
    <definedName name="DD_5" hidden="1">{"VIEW1",#N/A,FALSE,"P&amp;L Account 2001-2002";"VIEW2",#N/A,FALSE,"P&amp;L Account 2001-2002";"VIEW3",#N/A,FALSE,"P&amp;L Account 2001-2002";"VIEW4",#N/A,FALSE,"P&amp;L Account 2001-2002"}</definedName>
    <definedName name="ddd" localSheetId="2" hidden="1">{"VIEW1",#N/A,FALSE,"P&amp;L Account 2001-2002";"VIEW2",#N/A,FALSE,"P&amp;L Account 2001-2002";"VIEW3",#N/A,FALSE,"P&amp;L Account 2001-2002";"VIEW4",#N/A,FALSE,"P&amp;L Account 2001-2002"}</definedName>
    <definedName name="ddd" localSheetId="10" hidden="1">{"VIEW1",#N/A,FALSE,"P&amp;L Account 2001-2002";"VIEW2",#N/A,FALSE,"P&amp;L Account 2001-2002";"VIEW3",#N/A,FALSE,"P&amp;L Account 2001-2002";"VIEW4",#N/A,FALSE,"P&amp;L Account 2001-2002"}</definedName>
    <definedName name="ddd" localSheetId="9" hidden="1">{"FORNDV",#N/A,FALSE,"Sheet1"}</definedName>
    <definedName name="ddd" localSheetId="8" hidden="1">{"VIEW1",#N/A,FALSE,"P&amp;L Account 2001-2002";"VIEW2",#N/A,FALSE,"P&amp;L Account 2001-2002";"VIEW3",#N/A,FALSE,"P&amp;L Account 2001-2002";"VIEW4",#N/A,FALSE,"P&amp;L Account 2001-2002"}</definedName>
    <definedName name="ddd" hidden="1">{"VIEW1",#N/A,FALSE,"P&amp;L Account 2001-2002";"VIEW2",#N/A,FALSE,"P&amp;L Account 2001-2002";"VIEW3",#N/A,FALSE,"P&amp;L Account 2001-2002";"VIEW4",#N/A,FALSE,"P&amp;L Account 2001-2002"}</definedName>
    <definedName name="ddd_1" localSheetId="10" hidden="1">{"VIEW1",#N/A,FALSE,"P&amp;L Account 2001-2002";"VIEW2",#N/A,FALSE,"P&amp;L Account 2001-2002";"VIEW3",#N/A,FALSE,"P&amp;L Account 2001-2002";"VIEW4",#N/A,FALSE,"P&amp;L Account 2001-2002"}</definedName>
    <definedName name="ddd_1" localSheetId="9" hidden="1">{"VIEW1",#N/A,FALSE,"P&amp;L Account 2001-2002";"VIEW2",#N/A,FALSE,"P&amp;L Account 2001-2002";"VIEW3",#N/A,FALSE,"P&amp;L Account 2001-2002";"VIEW4",#N/A,FALSE,"P&amp;L Account 2001-2002"}</definedName>
    <definedName name="ddd_1" hidden="1">{"VIEW1",#N/A,FALSE,"P&amp;L Account 2001-2002";"VIEW2",#N/A,FALSE,"P&amp;L Account 2001-2002";"VIEW3",#N/A,FALSE,"P&amp;L Account 2001-2002";"VIEW4",#N/A,FALSE,"P&amp;L Account 2001-2002"}</definedName>
    <definedName name="ddd_1_1" hidden="1">{"VIEW1",#N/A,FALSE,"P&amp;L Account 2001-2002";"VIEW2",#N/A,FALSE,"P&amp;L Account 2001-2002";"VIEW3",#N/A,FALSE,"P&amp;L Account 2001-2002";"VIEW4",#N/A,FALSE,"P&amp;L Account 2001-2002"}</definedName>
    <definedName name="ddd_1_2" hidden="1">{"VIEW1",#N/A,FALSE,"P&amp;L Account 2001-2002";"VIEW2",#N/A,FALSE,"P&amp;L Account 2001-2002";"VIEW3",#N/A,FALSE,"P&amp;L Account 2001-2002";"VIEW4",#N/A,FALSE,"P&amp;L Account 2001-2002"}</definedName>
    <definedName name="ddd_2" hidden="1">{"VIEW1",#N/A,FALSE,"P&amp;L Account 2001-2002";"VIEW2",#N/A,FALSE,"P&amp;L Account 2001-2002";"VIEW3",#N/A,FALSE,"P&amp;L Account 2001-2002";"VIEW4",#N/A,FALSE,"P&amp;L Account 2001-2002"}</definedName>
    <definedName name="ddd_3" hidden="1">{"VIEW1",#N/A,FALSE,"P&amp;L Account 2001-2002";"VIEW2",#N/A,FALSE,"P&amp;L Account 2001-2002";"VIEW3",#N/A,FALSE,"P&amp;L Account 2001-2002";"VIEW4",#N/A,FALSE,"P&amp;L Account 2001-2002"}</definedName>
    <definedName name="ddd_4" hidden="1">{"VIEW1",#N/A,FALSE,"P&amp;L Account 2001-2002";"VIEW2",#N/A,FALSE,"P&amp;L Account 2001-2002";"VIEW3",#N/A,FALSE,"P&amp;L Account 2001-2002";"VIEW4",#N/A,FALSE,"P&amp;L Account 2001-2002"}</definedName>
    <definedName name="ddd_5" hidden="1">{"VIEW1",#N/A,FALSE,"P&amp;L Account 2001-2002";"VIEW2",#N/A,FALSE,"P&amp;L Account 2001-2002";"VIEW3",#N/A,FALSE,"P&amp;L Account 2001-2002";"VIEW4",#N/A,FALSE,"P&amp;L Account 2001-2002"}</definedName>
    <definedName name="DEC" localSheetId="2" hidden="1">{"VIEW1",#N/A,FALSE,"P&amp;L Account 2001-2002";"VIEW2",#N/A,FALSE,"P&amp;L Account 2001-2002";"VIEW3",#N/A,FALSE,"P&amp;L Account 2001-2002";"VIEW4",#N/A,FALSE,"P&amp;L Account 2001-2002"}</definedName>
    <definedName name="DEC" localSheetId="10" hidden="1">{"VIEW1",#N/A,FALSE,"P&amp;L Account 2001-2002";"VIEW2",#N/A,FALSE,"P&amp;L Account 2001-2002";"VIEW3",#N/A,FALSE,"P&amp;L Account 2001-2002";"VIEW4",#N/A,FALSE,"P&amp;L Account 2001-2002"}</definedName>
    <definedName name="DEC" localSheetId="9" hidden="1">{"VIEW1",#N/A,FALSE,"P&amp;L Account 2001-2002";"VIEW2",#N/A,FALSE,"P&amp;L Account 2001-2002";"VIEW3",#N/A,FALSE,"P&amp;L Account 2001-2002";"VIEW4",#N/A,FALSE,"P&amp;L Account 2001-2002"}</definedName>
    <definedName name="DEC" localSheetId="8" hidden="1">{"VIEW1",#N/A,FALSE,"P&amp;L Account 2001-2002";"VIEW2",#N/A,FALSE,"P&amp;L Account 2001-2002";"VIEW3",#N/A,FALSE,"P&amp;L Account 2001-2002";"VIEW4",#N/A,FALSE,"P&amp;L Account 2001-2002"}</definedName>
    <definedName name="DEC" hidden="1">{"VIEW1",#N/A,FALSE,"P&amp;L Account 2001-2002";"VIEW2",#N/A,FALSE,"P&amp;L Account 2001-2002";"VIEW3",#N/A,FALSE,"P&amp;L Account 2001-2002";"VIEW4",#N/A,FALSE,"P&amp;L Account 2001-2002"}</definedName>
    <definedName name="DEC_1" localSheetId="10" hidden="1">{"VIEW1",#N/A,FALSE,"P&amp;L Account 2001-2002";"VIEW2",#N/A,FALSE,"P&amp;L Account 2001-2002";"VIEW3",#N/A,FALSE,"P&amp;L Account 2001-2002";"VIEW4",#N/A,FALSE,"P&amp;L Account 2001-2002"}</definedName>
    <definedName name="DEC_1" localSheetId="9" hidden="1">{"VIEW1",#N/A,FALSE,"P&amp;L Account 2001-2002";"VIEW2",#N/A,FALSE,"P&amp;L Account 2001-2002";"VIEW3",#N/A,FALSE,"P&amp;L Account 2001-2002";"VIEW4",#N/A,FALSE,"P&amp;L Account 2001-2002"}</definedName>
    <definedName name="DEC_1" hidden="1">{"VIEW1",#N/A,FALSE,"P&amp;L Account 2001-2002";"VIEW2",#N/A,FALSE,"P&amp;L Account 2001-2002";"VIEW3",#N/A,FALSE,"P&amp;L Account 2001-2002";"VIEW4",#N/A,FALSE,"P&amp;L Account 2001-2002"}</definedName>
    <definedName name="DEC_1_1" hidden="1">{"VIEW1",#N/A,FALSE,"P&amp;L Account 2001-2002";"VIEW2",#N/A,FALSE,"P&amp;L Account 2001-2002";"VIEW3",#N/A,FALSE,"P&amp;L Account 2001-2002";"VIEW4",#N/A,FALSE,"P&amp;L Account 2001-2002"}</definedName>
    <definedName name="DEC_1_2" hidden="1">{"VIEW1",#N/A,FALSE,"P&amp;L Account 2001-2002";"VIEW2",#N/A,FALSE,"P&amp;L Account 2001-2002";"VIEW3",#N/A,FALSE,"P&amp;L Account 2001-2002";"VIEW4",#N/A,FALSE,"P&amp;L Account 2001-2002"}</definedName>
    <definedName name="DEC_2" hidden="1">{"VIEW1",#N/A,FALSE,"P&amp;L Account 2001-2002";"VIEW2",#N/A,FALSE,"P&amp;L Account 2001-2002";"VIEW3",#N/A,FALSE,"P&amp;L Account 2001-2002";"VIEW4",#N/A,FALSE,"P&amp;L Account 2001-2002"}</definedName>
    <definedName name="DEC_3" hidden="1">{"VIEW1",#N/A,FALSE,"P&amp;L Account 2001-2002";"VIEW2",#N/A,FALSE,"P&amp;L Account 2001-2002";"VIEW3",#N/A,FALSE,"P&amp;L Account 2001-2002";"VIEW4",#N/A,FALSE,"P&amp;L Account 2001-2002"}</definedName>
    <definedName name="DEC_4" hidden="1">{"VIEW1",#N/A,FALSE,"P&amp;L Account 2001-2002";"VIEW2",#N/A,FALSE,"P&amp;L Account 2001-2002";"VIEW3",#N/A,FALSE,"P&amp;L Account 2001-2002";"VIEW4",#N/A,FALSE,"P&amp;L Account 2001-2002"}</definedName>
    <definedName name="DEC_5" hidden="1">{"VIEW1",#N/A,FALSE,"P&amp;L Account 2001-2002";"VIEW2",#N/A,FALSE,"P&amp;L Account 2001-2002";"VIEW3",#N/A,FALSE,"P&amp;L Account 2001-2002";"VIEW4",#N/A,FALSE,"P&amp;L Account 2001-2002"}</definedName>
    <definedName name="DF" localSheetId="2" hidden="1">{"VIEW1",#N/A,FALSE,"P&amp;L Account 2001-2002";"VIEW2",#N/A,FALSE,"P&amp;L Account 2001-2002";"VIEW3",#N/A,FALSE,"P&amp;L Account 2001-2002";"VIEW4",#N/A,FALSE,"P&amp;L Account 2001-2002"}</definedName>
    <definedName name="DF" localSheetId="10" hidden="1">{"VIEW1",#N/A,FALSE,"P&amp;L Account 2001-2002";"VIEW2",#N/A,FALSE,"P&amp;L Account 2001-2002";"VIEW3",#N/A,FALSE,"P&amp;L Account 2001-2002";"VIEW4",#N/A,FALSE,"P&amp;L Account 2001-2002"}</definedName>
    <definedName name="DF" localSheetId="9" hidden="1">{"VIEW1",#N/A,FALSE,"P&amp;L Account 2001-2002";"VIEW2",#N/A,FALSE,"P&amp;L Account 2001-2002";"VIEW3",#N/A,FALSE,"P&amp;L Account 2001-2002";"VIEW4",#N/A,FALSE,"P&amp;L Account 2001-2002"}</definedName>
    <definedName name="DF" localSheetId="8" hidden="1">{"VIEW1",#N/A,FALSE,"P&amp;L Account 2001-2002";"VIEW2",#N/A,FALSE,"P&amp;L Account 2001-2002";"VIEW3",#N/A,FALSE,"P&amp;L Account 2001-2002";"VIEW4",#N/A,FALSE,"P&amp;L Account 2001-2002"}</definedName>
    <definedName name="DF" hidden="1">{"VIEW1",#N/A,FALSE,"P&amp;L Account 2001-2002";"VIEW2",#N/A,FALSE,"P&amp;L Account 2001-2002";"VIEW3",#N/A,FALSE,"P&amp;L Account 2001-2002";"VIEW4",#N/A,FALSE,"P&amp;L Account 2001-2002"}</definedName>
    <definedName name="DF_1" localSheetId="10" hidden="1">{"VIEW1",#N/A,FALSE,"P&amp;L Account 2001-2002";"VIEW2",#N/A,FALSE,"P&amp;L Account 2001-2002";"VIEW3",#N/A,FALSE,"P&amp;L Account 2001-2002";"VIEW4",#N/A,FALSE,"P&amp;L Account 2001-2002"}</definedName>
    <definedName name="DF_1" localSheetId="9" hidden="1">{"VIEW1",#N/A,FALSE,"P&amp;L Account 2001-2002";"VIEW2",#N/A,FALSE,"P&amp;L Account 2001-2002";"VIEW3",#N/A,FALSE,"P&amp;L Account 2001-2002";"VIEW4",#N/A,FALSE,"P&amp;L Account 2001-2002"}</definedName>
    <definedName name="DF_1" hidden="1">{"VIEW1",#N/A,FALSE,"P&amp;L Account 2001-2002";"VIEW2",#N/A,FALSE,"P&amp;L Account 2001-2002";"VIEW3",#N/A,FALSE,"P&amp;L Account 2001-2002";"VIEW4",#N/A,FALSE,"P&amp;L Account 2001-2002"}</definedName>
    <definedName name="DF_1_1" hidden="1">{"VIEW1",#N/A,FALSE,"P&amp;L Account 2001-2002";"VIEW2",#N/A,FALSE,"P&amp;L Account 2001-2002";"VIEW3",#N/A,FALSE,"P&amp;L Account 2001-2002";"VIEW4",#N/A,FALSE,"P&amp;L Account 2001-2002"}</definedName>
    <definedName name="DF_1_2" hidden="1">{"VIEW1",#N/A,FALSE,"P&amp;L Account 2001-2002";"VIEW2",#N/A,FALSE,"P&amp;L Account 2001-2002";"VIEW3",#N/A,FALSE,"P&amp;L Account 2001-2002";"VIEW4",#N/A,FALSE,"P&amp;L Account 2001-2002"}</definedName>
    <definedName name="DF_2" hidden="1">{"VIEW1",#N/A,FALSE,"P&amp;L Account 2001-2002";"VIEW2",#N/A,FALSE,"P&amp;L Account 2001-2002";"VIEW3",#N/A,FALSE,"P&amp;L Account 2001-2002";"VIEW4",#N/A,FALSE,"P&amp;L Account 2001-2002"}</definedName>
    <definedName name="DF_3" hidden="1">{"VIEW1",#N/A,FALSE,"P&amp;L Account 2001-2002";"VIEW2",#N/A,FALSE,"P&amp;L Account 2001-2002";"VIEW3",#N/A,FALSE,"P&amp;L Account 2001-2002";"VIEW4",#N/A,FALSE,"P&amp;L Account 2001-2002"}</definedName>
    <definedName name="DF_4" hidden="1">{"VIEW1",#N/A,FALSE,"P&amp;L Account 2001-2002";"VIEW2",#N/A,FALSE,"P&amp;L Account 2001-2002";"VIEW3",#N/A,FALSE,"P&amp;L Account 2001-2002";"VIEW4",#N/A,FALSE,"P&amp;L Account 2001-2002"}</definedName>
    <definedName name="DF_5" hidden="1">{"VIEW1",#N/A,FALSE,"P&amp;L Account 2001-2002";"VIEW2",#N/A,FALSE,"P&amp;L Account 2001-2002";"VIEW3",#N/A,FALSE,"P&amp;L Account 2001-2002";"VIEW4",#N/A,FALSE,"P&amp;L Account 2001-2002"}</definedName>
    <definedName name="dfgdsgsd" localSheetId="2" hidden="1">{"FORNDV",#N/A,FALSE,"Sheet1"}</definedName>
    <definedName name="dfgdsgsd" localSheetId="10" hidden="1">{"FORNDV",#N/A,FALSE,"Sheet1"}</definedName>
    <definedName name="dfgdsgsd" localSheetId="9" hidden="1">{"FORNDV",#N/A,FALSE,"Sheet1"}</definedName>
    <definedName name="dfgdsgsd" hidden="1">{"FORNDV",#N/A,FALSE,"Sheet1"}</definedName>
    <definedName name="dfgdsgsd_1" localSheetId="10" hidden="1">{"FORNDV",#N/A,FALSE,"Sheet1"}</definedName>
    <definedName name="dfgdsgsd_1" localSheetId="9" hidden="1">{"FORNDV",#N/A,FALSE,"Sheet1"}</definedName>
    <definedName name="dfgdsgsd_1" hidden="1">{"FORNDV",#N/A,FALSE,"Sheet1"}</definedName>
    <definedName name="dfgdsgsd_1_1" hidden="1">{"FORNDV",#N/A,FALSE,"Sheet1"}</definedName>
    <definedName name="dfgdsgsd_1_2" hidden="1">{"FORNDV",#N/A,FALSE,"Sheet1"}</definedName>
    <definedName name="dfgdsgsd_2" hidden="1">{"FORNDV",#N/A,FALSE,"Sheet1"}</definedName>
    <definedName name="dfgdsgsd_3" hidden="1">{"FORNDV",#N/A,FALSE,"Sheet1"}</definedName>
    <definedName name="dfgdsgsd_4" hidden="1">{"FORNDV",#N/A,FALSE,"Sheet1"}</definedName>
    <definedName name="dfgdsgsd_5" hidden="1">{"FORNDV",#N/A,FALSE,"Sheet1"}</definedName>
    <definedName name="DFVSDG" localSheetId="2" hidden="1">{"VIEW1",#N/A,FALSE,"P&amp;L Account 2001-2002";"VIEW2",#N/A,FALSE,"P&amp;L Account 2001-2002";"VIEW3",#N/A,FALSE,"P&amp;L Account 2001-2002";"VIEW4",#N/A,FALSE,"P&amp;L Account 2001-2002"}</definedName>
    <definedName name="DFVSDG" localSheetId="10" hidden="1">{"VIEW1",#N/A,FALSE,"P&amp;L Account 2001-2002";"VIEW2",#N/A,FALSE,"P&amp;L Account 2001-2002";"VIEW3",#N/A,FALSE,"P&amp;L Account 2001-2002";"VIEW4",#N/A,FALSE,"P&amp;L Account 2001-2002"}</definedName>
    <definedName name="DFVSDG" localSheetId="9" hidden="1">{"VIEW1",#N/A,FALSE,"P&amp;L Account 2001-2002";"VIEW2",#N/A,FALSE,"P&amp;L Account 2001-2002";"VIEW3",#N/A,FALSE,"P&amp;L Account 2001-2002";"VIEW4",#N/A,FALSE,"P&amp;L Account 2001-2002"}</definedName>
    <definedName name="DFVSDG" localSheetId="8" hidden="1">{"VIEW1",#N/A,FALSE,"P&amp;L Account 2001-2002";"VIEW2",#N/A,FALSE,"P&amp;L Account 2001-2002";"VIEW3",#N/A,FALSE,"P&amp;L Account 2001-2002";"VIEW4",#N/A,FALSE,"P&amp;L Account 2001-2002"}</definedName>
    <definedName name="DFVSDG" hidden="1">{"VIEW1",#N/A,FALSE,"P&amp;L Account 2001-2002";"VIEW2",#N/A,FALSE,"P&amp;L Account 2001-2002";"VIEW3",#N/A,FALSE,"P&amp;L Account 2001-2002";"VIEW4",#N/A,FALSE,"P&amp;L Account 2001-2002"}</definedName>
    <definedName name="DFVSDG_1" localSheetId="10" hidden="1">{"VIEW1",#N/A,FALSE,"P&amp;L Account 2001-2002";"VIEW2",#N/A,FALSE,"P&amp;L Account 2001-2002";"VIEW3",#N/A,FALSE,"P&amp;L Account 2001-2002";"VIEW4",#N/A,FALSE,"P&amp;L Account 2001-2002"}</definedName>
    <definedName name="DFVSDG_1" localSheetId="9" hidden="1">{"VIEW1",#N/A,FALSE,"P&amp;L Account 2001-2002";"VIEW2",#N/A,FALSE,"P&amp;L Account 2001-2002";"VIEW3",#N/A,FALSE,"P&amp;L Account 2001-2002";"VIEW4",#N/A,FALSE,"P&amp;L Account 2001-2002"}</definedName>
    <definedName name="DFVSDG_1" hidden="1">{"VIEW1",#N/A,FALSE,"P&amp;L Account 2001-2002";"VIEW2",#N/A,FALSE,"P&amp;L Account 2001-2002";"VIEW3",#N/A,FALSE,"P&amp;L Account 2001-2002";"VIEW4",#N/A,FALSE,"P&amp;L Account 2001-2002"}</definedName>
    <definedName name="DFVSDG_1_1" hidden="1">{"VIEW1",#N/A,FALSE,"P&amp;L Account 2001-2002";"VIEW2",#N/A,FALSE,"P&amp;L Account 2001-2002";"VIEW3",#N/A,FALSE,"P&amp;L Account 2001-2002";"VIEW4",#N/A,FALSE,"P&amp;L Account 2001-2002"}</definedName>
    <definedName name="DFVSDG_1_2" hidden="1">{"VIEW1",#N/A,FALSE,"P&amp;L Account 2001-2002";"VIEW2",#N/A,FALSE,"P&amp;L Account 2001-2002";"VIEW3",#N/A,FALSE,"P&amp;L Account 2001-2002";"VIEW4",#N/A,FALSE,"P&amp;L Account 2001-2002"}</definedName>
    <definedName name="DFVSDG_2" hidden="1">{"VIEW1",#N/A,FALSE,"P&amp;L Account 2001-2002";"VIEW2",#N/A,FALSE,"P&amp;L Account 2001-2002";"VIEW3",#N/A,FALSE,"P&amp;L Account 2001-2002";"VIEW4",#N/A,FALSE,"P&amp;L Account 2001-2002"}</definedName>
    <definedName name="DFVSDG_3" hidden="1">{"VIEW1",#N/A,FALSE,"P&amp;L Account 2001-2002";"VIEW2",#N/A,FALSE,"P&amp;L Account 2001-2002";"VIEW3",#N/A,FALSE,"P&amp;L Account 2001-2002";"VIEW4",#N/A,FALSE,"P&amp;L Account 2001-2002"}</definedName>
    <definedName name="DFVSDG_4" hidden="1">{"VIEW1",#N/A,FALSE,"P&amp;L Account 2001-2002";"VIEW2",#N/A,FALSE,"P&amp;L Account 2001-2002";"VIEW3",#N/A,FALSE,"P&amp;L Account 2001-2002";"VIEW4",#N/A,FALSE,"P&amp;L Account 2001-2002"}</definedName>
    <definedName name="DFVSDG_5" hidden="1">{"VIEW1",#N/A,FALSE,"P&amp;L Account 2001-2002";"VIEW2",#N/A,FALSE,"P&amp;L Account 2001-2002";"VIEW3",#N/A,FALSE,"P&amp;L Account 2001-2002";"VIEW4",#N/A,FALSE,"P&amp;L Account 2001-2002"}</definedName>
    <definedName name="dinesh" localSheetId="2" hidden="1">{"VIEW1",#N/A,FALSE,"P&amp;L Account 2001-2002";"VIEW2",#N/A,FALSE,"P&amp;L Account 2001-2002";"VIEW3",#N/A,FALSE,"P&amp;L Account 2001-2002";"VIEW4",#N/A,FALSE,"P&amp;L Account 2001-2002"}</definedName>
    <definedName name="dinesh" localSheetId="10" hidden="1">{"VIEW1",#N/A,FALSE,"P&amp;L Account 2001-2002";"VIEW2",#N/A,FALSE,"P&amp;L Account 2001-2002";"VIEW3",#N/A,FALSE,"P&amp;L Account 2001-2002";"VIEW4",#N/A,FALSE,"P&amp;L Account 2001-2002"}</definedName>
    <definedName name="dinesh" localSheetId="9" hidden="1">{"VIEW1",#N/A,FALSE,"P&amp;L Account 2001-2002";"VIEW2",#N/A,FALSE,"P&amp;L Account 2001-2002";"VIEW3",#N/A,FALSE,"P&amp;L Account 2001-2002";"VIEW4",#N/A,FALSE,"P&amp;L Account 2001-2002"}</definedName>
    <definedName name="dinesh" localSheetId="8" hidden="1">{"VIEW1",#N/A,FALSE,"P&amp;L Account 2001-2002";"VIEW2",#N/A,FALSE,"P&amp;L Account 2001-2002";"VIEW3",#N/A,FALSE,"P&amp;L Account 2001-2002";"VIEW4",#N/A,FALSE,"P&amp;L Account 2001-2002"}</definedName>
    <definedName name="dinesh" hidden="1">{"VIEW1",#N/A,FALSE,"P&amp;L Account 2001-2002";"VIEW2",#N/A,FALSE,"P&amp;L Account 2001-2002";"VIEW3",#N/A,FALSE,"P&amp;L Account 2001-2002";"VIEW4",#N/A,FALSE,"P&amp;L Account 2001-2002"}</definedName>
    <definedName name="dinesh_1" localSheetId="10" hidden="1">{"VIEW1",#N/A,FALSE,"P&amp;L Account 2001-2002";"VIEW2",#N/A,FALSE,"P&amp;L Account 2001-2002";"VIEW3",#N/A,FALSE,"P&amp;L Account 2001-2002";"VIEW4",#N/A,FALSE,"P&amp;L Account 2001-2002"}</definedName>
    <definedName name="dinesh_1" localSheetId="9" hidden="1">{"VIEW1",#N/A,FALSE,"P&amp;L Account 2001-2002";"VIEW2",#N/A,FALSE,"P&amp;L Account 2001-2002";"VIEW3",#N/A,FALSE,"P&amp;L Account 2001-2002";"VIEW4",#N/A,FALSE,"P&amp;L Account 2001-2002"}</definedName>
    <definedName name="dinesh_1" hidden="1">{"VIEW1",#N/A,FALSE,"P&amp;L Account 2001-2002";"VIEW2",#N/A,FALSE,"P&amp;L Account 2001-2002";"VIEW3",#N/A,FALSE,"P&amp;L Account 2001-2002";"VIEW4",#N/A,FALSE,"P&amp;L Account 2001-2002"}</definedName>
    <definedName name="dinesh_1_1" hidden="1">{"VIEW1",#N/A,FALSE,"P&amp;L Account 2001-2002";"VIEW2",#N/A,FALSE,"P&amp;L Account 2001-2002";"VIEW3",#N/A,FALSE,"P&amp;L Account 2001-2002";"VIEW4",#N/A,FALSE,"P&amp;L Account 2001-2002"}</definedName>
    <definedName name="dinesh_1_2" hidden="1">{"VIEW1",#N/A,FALSE,"P&amp;L Account 2001-2002";"VIEW2",#N/A,FALSE,"P&amp;L Account 2001-2002";"VIEW3",#N/A,FALSE,"P&amp;L Account 2001-2002";"VIEW4",#N/A,FALSE,"P&amp;L Account 2001-2002"}</definedName>
    <definedName name="dinesh_2" hidden="1">{"VIEW1",#N/A,FALSE,"P&amp;L Account 2001-2002";"VIEW2",#N/A,FALSE,"P&amp;L Account 2001-2002";"VIEW3",#N/A,FALSE,"P&amp;L Account 2001-2002";"VIEW4",#N/A,FALSE,"P&amp;L Account 2001-2002"}</definedName>
    <definedName name="dinesh_3" hidden="1">{"VIEW1",#N/A,FALSE,"P&amp;L Account 2001-2002";"VIEW2",#N/A,FALSE,"P&amp;L Account 2001-2002";"VIEW3",#N/A,FALSE,"P&amp;L Account 2001-2002";"VIEW4",#N/A,FALSE,"P&amp;L Account 2001-2002"}</definedName>
    <definedName name="dinesh_4" hidden="1">{"VIEW1",#N/A,FALSE,"P&amp;L Account 2001-2002";"VIEW2",#N/A,FALSE,"P&amp;L Account 2001-2002";"VIEW3",#N/A,FALSE,"P&amp;L Account 2001-2002";"VIEW4",#N/A,FALSE,"P&amp;L Account 2001-2002"}</definedName>
    <definedName name="dinesh_5" hidden="1">{"VIEW1",#N/A,FALSE,"P&amp;L Account 2001-2002";"VIEW2",#N/A,FALSE,"P&amp;L Account 2001-2002";"VIEW3",#N/A,FALSE,"P&amp;L Account 2001-2002";"VIEW4",#N/A,FALSE,"P&amp;L Account 2001-2002"}</definedName>
    <definedName name="diope" localSheetId="2" hidden="1">{"FORNDV",#N/A,FALSE,"Sheet1"}</definedName>
    <definedName name="diope" localSheetId="10" hidden="1">{"FORNDV",#N/A,FALSE,"Sheet1"}</definedName>
    <definedName name="diope" localSheetId="9" hidden="1">{"FORNDV",#N/A,FALSE,"Sheet1"}</definedName>
    <definedName name="diope" hidden="1">{"FORNDV",#N/A,FALSE,"Sheet1"}</definedName>
    <definedName name="diope_1" localSheetId="10" hidden="1">{"FORNDV",#N/A,FALSE,"Sheet1"}</definedName>
    <definedName name="diope_1" localSheetId="9" hidden="1">{"FORNDV",#N/A,FALSE,"Sheet1"}</definedName>
    <definedName name="diope_1" hidden="1">{"FORNDV",#N/A,FALSE,"Sheet1"}</definedName>
    <definedName name="diope_1_1" hidden="1">{"FORNDV",#N/A,FALSE,"Sheet1"}</definedName>
    <definedName name="diope_1_2" hidden="1">{"FORNDV",#N/A,FALSE,"Sheet1"}</definedName>
    <definedName name="diope_2" hidden="1">{"FORNDV",#N/A,FALSE,"Sheet1"}</definedName>
    <definedName name="diope_3" hidden="1">{"FORNDV",#N/A,FALSE,"Sheet1"}</definedName>
    <definedName name="diope_4" hidden="1">{"FORNDV",#N/A,FALSE,"Sheet1"}</definedName>
    <definedName name="diope_5" hidden="1">{"FORNDV",#N/A,FALSE,"Sheet1"}</definedName>
    <definedName name="dkk" localSheetId="2" hidden="1">{"VIEW1",#N/A,FALSE,"P&amp;L Account 2001-2002";"VIEW2",#N/A,FALSE,"P&amp;L Account 2001-2002";"VIEW3",#N/A,FALSE,"P&amp;L Account 2001-2002";"VIEW4",#N/A,FALSE,"P&amp;L Account 2001-2002"}</definedName>
    <definedName name="dkk" localSheetId="10" hidden="1">{"VIEW1",#N/A,FALSE,"P&amp;L Account 2001-2002";"VIEW2",#N/A,FALSE,"P&amp;L Account 2001-2002";"VIEW3",#N/A,FALSE,"P&amp;L Account 2001-2002";"VIEW4",#N/A,FALSE,"P&amp;L Account 2001-2002"}</definedName>
    <definedName name="dkk" localSheetId="9" hidden="1">{"VIEW1",#N/A,FALSE,"P&amp;L Account 2001-2002";"VIEW2",#N/A,FALSE,"P&amp;L Account 2001-2002";"VIEW3",#N/A,FALSE,"P&amp;L Account 2001-2002";"VIEW4",#N/A,FALSE,"P&amp;L Account 2001-2002"}</definedName>
    <definedName name="dkk" localSheetId="8" hidden="1">{"VIEW1",#N/A,FALSE,"P&amp;L Account 2001-2002";"VIEW2",#N/A,FALSE,"P&amp;L Account 2001-2002";"VIEW3",#N/A,FALSE,"P&amp;L Account 2001-2002";"VIEW4",#N/A,FALSE,"P&amp;L Account 2001-2002"}</definedName>
    <definedName name="dkk" hidden="1">{"VIEW1",#N/A,FALSE,"P&amp;L Account 2001-2002";"VIEW2",#N/A,FALSE,"P&amp;L Account 2001-2002";"VIEW3",#N/A,FALSE,"P&amp;L Account 2001-2002";"VIEW4",#N/A,FALSE,"P&amp;L Account 2001-2002"}</definedName>
    <definedName name="dkk_1" localSheetId="10" hidden="1">{"VIEW1",#N/A,FALSE,"P&amp;L Account 2001-2002";"VIEW2",#N/A,FALSE,"P&amp;L Account 2001-2002";"VIEW3",#N/A,FALSE,"P&amp;L Account 2001-2002";"VIEW4",#N/A,FALSE,"P&amp;L Account 2001-2002"}</definedName>
    <definedName name="dkk_1" localSheetId="9" hidden="1">{"VIEW1",#N/A,FALSE,"P&amp;L Account 2001-2002";"VIEW2",#N/A,FALSE,"P&amp;L Account 2001-2002";"VIEW3",#N/A,FALSE,"P&amp;L Account 2001-2002";"VIEW4",#N/A,FALSE,"P&amp;L Account 2001-2002"}</definedName>
    <definedName name="dkk_1" hidden="1">{"VIEW1",#N/A,FALSE,"P&amp;L Account 2001-2002";"VIEW2",#N/A,FALSE,"P&amp;L Account 2001-2002";"VIEW3",#N/A,FALSE,"P&amp;L Account 2001-2002";"VIEW4",#N/A,FALSE,"P&amp;L Account 2001-2002"}</definedName>
    <definedName name="dkk_1_1" hidden="1">{"VIEW1",#N/A,FALSE,"P&amp;L Account 2001-2002";"VIEW2",#N/A,FALSE,"P&amp;L Account 2001-2002";"VIEW3",#N/A,FALSE,"P&amp;L Account 2001-2002";"VIEW4",#N/A,FALSE,"P&amp;L Account 2001-2002"}</definedName>
    <definedName name="dkk_1_2" hidden="1">{"VIEW1",#N/A,FALSE,"P&amp;L Account 2001-2002";"VIEW2",#N/A,FALSE,"P&amp;L Account 2001-2002";"VIEW3",#N/A,FALSE,"P&amp;L Account 2001-2002";"VIEW4",#N/A,FALSE,"P&amp;L Account 2001-2002"}</definedName>
    <definedName name="dkk_2" hidden="1">{"VIEW1",#N/A,FALSE,"P&amp;L Account 2001-2002";"VIEW2",#N/A,FALSE,"P&amp;L Account 2001-2002";"VIEW3",#N/A,FALSE,"P&amp;L Account 2001-2002";"VIEW4",#N/A,FALSE,"P&amp;L Account 2001-2002"}</definedName>
    <definedName name="dkk_3" hidden="1">{"VIEW1",#N/A,FALSE,"P&amp;L Account 2001-2002";"VIEW2",#N/A,FALSE,"P&amp;L Account 2001-2002";"VIEW3",#N/A,FALSE,"P&amp;L Account 2001-2002";"VIEW4",#N/A,FALSE,"P&amp;L Account 2001-2002"}</definedName>
    <definedName name="dkk_4" hidden="1">{"VIEW1",#N/A,FALSE,"P&amp;L Account 2001-2002";"VIEW2",#N/A,FALSE,"P&amp;L Account 2001-2002";"VIEW3",#N/A,FALSE,"P&amp;L Account 2001-2002";"VIEW4",#N/A,FALSE,"P&amp;L Account 2001-2002"}</definedName>
    <definedName name="dkk_5" hidden="1">{"VIEW1",#N/A,FALSE,"P&amp;L Account 2001-2002";"VIEW2",#N/A,FALSE,"P&amp;L Account 2001-2002";"VIEW3",#N/A,FALSE,"P&amp;L Account 2001-2002";"VIEW4",#N/A,FALSE,"P&amp;L Account 2001-2002"}</definedName>
    <definedName name="DPR" localSheetId="2" hidden="1">{"VIEW1",#N/A,FALSE,"P&amp;L Account 2001-2002";"VIEW2",#N/A,FALSE,"P&amp;L Account 2001-2002";"VIEW3",#N/A,FALSE,"P&amp;L Account 2001-2002";"VIEW4",#N/A,FALSE,"P&amp;L Account 2001-2002"}</definedName>
    <definedName name="DPR" localSheetId="10" hidden="1">{"VIEW1",#N/A,FALSE,"P&amp;L Account 2001-2002";"VIEW2",#N/A,FALSE,"P&amp;L Account 2001-2002";"VIEW3",#N/A,FALSE,"P&amp;L Account 2001-2002";"VIEW4",#N/A,FALSE,"P&amp;L Account 2001-2002"}</definedName>
    <definedName name="DPR" localSheetId="9" hidden="1">{"VIEW1",#N/A,FALSE,"P&amp;L Account 2001-2002";"VIEW2",#N/A,FALSE,"P&amp;L Account 2001-2002";"VIEW3",#N/A,FALSE,"P&amp;L Account 2001-2002";"VIEW4",#N/A,FALSE,"P&amp;L Account 2001-2002"}</definedName>
    <definedName name="DPR" localSheetId="8" hidden="1">{"VIEW1",#N/A,FALSE,"P&amp;L Account 2001-2002";"VIEW2",#N/A,FALSE,"P&amp;L Account 2001-2002";"VIEW3",#N/A,FALSE,"P&amp;L Account 2001-2002";"VIEW4",#N/A,FALSE,"P&amp;L Account 2001-2002"}</definedName>
    <definedName name="DPR" hidden="1">{"VIEW1",#N/A,FALSE,"P&amp;L Account 2001-2002";"VIEW2",#N/A,FALSE,"P&amp;L Account 2001-2002";"VIEW3",#N/A,FALSE,"P&amp;L Account 2001-2002";"VIEW4",#N/A,FALSE,"P&amp;L Account 2001-2002"}</definedName>
    <definedName name="DPR_1" localSheetId="10" hidden="1">{"VIEW1",#N/A,FALSE,"P&amp;L Account 2001-2002";"VIEW2",#N/A,FALSE,"P&amp;L Account 2001-2002";"VIEW3",#N/A,FALSE,"P&amp;L Account 2001-2002";"VIEW4",#N/A,FALSE,"P&amp;L Account 2001-2002"}</definedName>
    <definedName name="DPR_1" localSheetId="9" hidden="1">{"VIEW1",#N/A,FALSE,"P&amp;L Account 2001-2002";"VIEW2",#N/A,FALSE,"P&amp;L Account 2001-2002";"VIEW3",#N/A,FALSE,"P&amp;L Account 2001-2002";"VIEW4",#N/A,FALSE,"P&amp;L Account 2001-2002"}</definedName>
    <definedName name="DPR_1" hidden="1">{"VIEW1",#N/A,FALSE,"P&amp;L Account 2001-2002";"VIEW2",#N/A,FALSE,"P&amp;L Account 2001-2002";"VIEW3",#N/A,FALSE,"P&amp;L Account 2001-2002";"VIEW4",#N/A,FALSE,"P&amp;L Account 2001-2002"}</definedName>
    <definedName name="DPR_1_1" hidden="1">{"VIEW1",#N/A,FALSE,"P&amp;L Account 2001-2002";"VIEW2",#N/A,FALSE,"P&amp;L Account 2001-2002";"VIEW3",#N/A,FALSE,"P&amp;L Account 2001-2002";"VIEW4",#N/A,FALSE,"P&amp;L Account 2001-2002"}</definedName>
    <definedName name="DPR_1_2" hidden="1">{"VIEW1",#N/A,FALSE,"P&amp;L Account 2001-2002";"VIEW2",#N/A,FALSE,"P&amp;L Account 2001-2002";"VIEW3",#N/A,FALSE,"P&amp;L Account 2001-2002";"VIEW4",#N/A,FALSE,"P&amp;L Account 2001-2002"}</definedName>
    <definedName name="DPR_2" hidden="1">{"VIEW1",#N/A,FALSE,"P&amp;L Account 2001-2002";"VIEW2",#N/A,FALSE,"P&amp;L Account 2001-2002";"VIEW3",#N/A,FALSE,"P&amp;L Account 2001-2002";"VIEW4",#N/A,FALSE,"P&amp;L Account 2001-2002"}</definedName>
    <definedName name="DPR_3" hidden="1">{"VIEW1",#N/A,FALSE,"P&amp;L Account 2001-2002";"VIEW2",#N/A,FALSE,"P&amp;L Account 2001-2002";"VIEW3",#N/A,FALSE,"P&amp;L Account 2001-2002";"VIEW4",#N/A,FALSE,"P&amp;L Account 2001-2002"}</definedName>
    <definedName name="DPR_4" hidden="1">{"VIEW1",#N/A,FALSE,"P&amp;L Account 2001-2002";"VIEW2",#N/A,FALSE,"P&amp;L Account 2001-2002";"VIEW3",#N/A,FALSE,"P&amp;L Account 2001-2002";"VIEW4",#N/A,FALSE,"P&amp;L Account 2001-2002"}</definedName>
    <definedName name="DPR_5" hidden="1">{"VIEW1",#N/A,FALSE,"P&amp;L Account 2001-2002";"VIEW2",#N/A,FALSE,"P&amp;L Account 2001-2002";"VIEW3",#N/A,FALSE,"P&amp;L Account 2001-2002";"VIEW4",#N/A,FALSE,"P&amp;L Account 2001-2002"}</definedName>
    <definedName name="DRIVERS" localSheetId="2" hidden="1">{"'Bsheet BIS'!$A$1:$F$43"}</definedName>
    <definedName name="DRIVERS" localSheetId="10" hidden="1">{"'Bsheet BIS'!$A$1:$F$43"}</definedName>
    <definedName name="DRIVERS" localSheetId="9" hidden="1">{"'Bsheet BIS'!$A$1:$F$43"}</definedName>
    <definedName name="DRIVERS" hidden="1">{"'Bsheet BIS'!$A$1:$F$43"}</definedName>
    <definedName name="DRIVERS_1" localSheetId="10" hidden="1">{"'Bsheet BIS'!$A$1:$F$43"}</definedName>
    <definedName name="DRIVERS_1" localSheetId="9" hidden="1">{"'Bsheet BIS'!$A$1:$F$43"}</definedName>
    <definedName name="DRIVERS_1" hidden="1">{"'Bsheet BIS'!$A$1:$F$43"}</definedName>
    <definedName name="DRIVERS_1_1" hidden="1">{"'Bsheet BIS'!$A$1:$F$43"}</definedName>
    <definedName name="DRIVERS_1_2" hidden="1">{"'Bsheet BIS'!$A$1:$F$43"}</definedName>
    <definedName name="DRIVERS_2" hidden="1">{"'Bsheet BIS'!$A$1:$F$43"}</definedName>
    <definedName name="DRIVERS_3" hidden="1">{"'Bsheet BIS'!$A$1:$F$43"}</definedName>
    <definedName name="DRIVERS_4" hidden="1">{"'Bsheet BIS'!$A$1:$F$43"}</definedName>
    <definedName name="DRIVERS_5" hidden="1">{"'Bsheet BIS'!$A$1:$F$43"}</definedName>
    <definedName name="ds" localSheetId="2" hidden="1">{#N/A,#N/A,FALSE,"Banksum";#N/A,#N/A,FALSE,"Banksum"}</definedName>
    <definedName name="ds" localSheetId="10" hidden="1">{#N/A,#N/A,FALSE,"Banksum";#N/A,#N/A,FALSE,"Banksum"}</definedName>
    <definedName name="ds" localSheetId="9" hidden="1">{#N/A,#N/A,FALSE,"Banksum";#N/A,#N/A,FALSE,"Banksum"}</definedName>
    <definedName name="ds" localSheetId="8" hidden="1">{#N/A,#N/A,FALSE,"Banksum";#N/A,#N/A,FALSE,"Banksum"}</definedName>
    <definedName name="ds" hidden="1">{#N/A,#N/A,FALSE,"Banksum";#N/A,#N/A,FALSE,"Banksum"}</definedName>
    <definedName name="ds_1" localSheetId="10" hidden="1">{#N/A,#N/A,FALSE,"Banksum";#N/A,#N/A,FALSE,"Banksum"}</definedName>
    <definedName name="ds_1" localSheetId="9" hidden="1">{#N/A,#N/A,FALSE,"Banksum";#N/A,#N/A,FALSE,"Banksum"}</definedName>
    <definedName name="ds_1" hidden="1">{#N/A,#N/A,FALSE,"Banksum";#N/A,#N/A,FALSE,"Banksum"}</definedName>
    <definedName name="ds_1_1" hidden="1">{#N/A,#N/A,FALSE,"Banksum";#N/A,#N/A,FALSE,"Banksum"}</definedName>
    <definedName name="ds_1_2" hidden="1">{#N/A,#N/A,FALSE,"Banksum";#N/A,#N/A,FALSE,"Banksum"}</definedName>
    <definedName name="ds_2" hidden="1">{#N/A,#N/A,FALSE,"Banksum";#N/A,#N/A,FALSE,"Banksum"}</definedName>
    <definedName name="ds_3" hidden="1">{#N/A,#N/A,FALSE,"Banksum";#N/A,#N/A,FALSE,"Banksum"}</definedName>
    <definedName name="ds_4" hidden="1">{#N/A,#N/A,FALSE,"Banksum";#N/A,#N/A,FALSE,"Banksum"}</definedName>
    <definedName name="ds_5" hidden="1">{#N/A,#N/A,FALSE,"Banksum";#N/A,#N/A,FALSE,"Banksum"}</definedName>
    <definedName name="dsada" localSheetId="2" hidden="1">{"FORNDV",#N/A,FALSE,"Sheet1"}</definedName>
    <definedName name="dsada" localSheetId="10" hidden="1">{"FORNDV",#N/A,FALSE,"Sheet1"}</definedName>
    <definedName name="dsada" localSheetId="9" hidden="1">{"FORNDV",#N/A,FALSE,"Sheet1"}</definedName>
    <definedName name="dsada" hidden="1">{"FORNDV",#N/A,FALSE,"Sheet1"}</definedName>
    <definedName name="dsada_1" localSheetId="10" hidden="1">{"FORNDV",#N/A,FALSE,"Sheet1"}</definedName>
    <definedName name="dsada_1" localSheetId="9" hidden="1">{"FORNDV",#N/A,FALSE,"Sheet1"}</definedName>
    <definedName name="dsada_1" hidden="1">{"FORNDV",#N/A,FALSE,"Sheet1"}</definedName>
    <definedName name="dsada_1_1" hidden="1">{"FORNDV",#N/A,FALSE,"Sheet1"}</definedName>
    <definedName name="dsada_1_2" hidden="1">{"FORNDV",#N/A,FALSE,"Sheet1"}</definedName>
    <definedName name="dsada_2" hidden="1">{"FORNDV",#N/A,FALSE,"Sheet1"}</definedName>
    <definedName name="dsada_3" hidden="1">{"FORNDV",#N/A,FALSE,"Sheet1"}</definedName>
    <definedName name="dsada_4" hidden="1">{"FORNDV",#N/A,FALSE,"Sheet1"}</definedName>
    <definedName name="dsada_5" hidden="1">{"FORNDV",#N/A,FALSE,"Sheet1"}</definedName>
    <definedName name="DSDS" localSheetId="2" hidden="1">{"FORNDV",#N/A,FALSE,"Sheet1"}</definedName>
    <definedName name="DSDS" localSheetId="10" hidden="1">{"FORNDV",#N/A,FALSE,"Sheet1"}</definedName>
    <definedName name="DSDS" localSheetId="9" hidden="1">{"FORNDV",#N/A,FALSE,"Sheet1"}</definedName>
    <definedName name="DSDS" hidden="1">{"FORNDV",#N/A,FALSE,"Sheet1"}</definedName>
    <definedName name="DSDS_1" localSheetId="10" hidden="1">{"FORNDV",#N/A,FALSE,"Sheet1"}</definedName>
    <definedName name="DSDS_1" localSheetId="9" hidden="1">{"FORNDV",#N/A,FALSE,"Sheet1"}</definedName>
    <definedName name="DSDS_1" hidden="1">{"FORNDV",#N/A,FALSE,"Sheet1"}</definedName>
    <definedName name="DSDS_1_1" hidden="1">{"FORNDV",#N/A,FALSE,"Sheet1"}</definedName>
    <definedName name="DSDS_1_2" hidden="1">{"FORNDV",#N/A,FALSE,"Sheet1"}</definedName>
    <definedName name="DSDS_2" hidden="1">{"FORNDV",#N/A,FALSE,"Sheet1"}</definedName>
    <definedName name="DSDS_3" hidden="1">{"FORNDV",#N/A,FALSE,"Sheet1"}</definedName>
    <definedName name="DSDS_4" hidden="1">{"FORNDV",#N/A,FALSE,"Sheet1"}</definedName>
    <definedName name="DSDS_5" hidden="1">{"FORNDV",#N/A,FALSE,"Sheet1"}</definedName>
    <definedName name="DSDSDFFE" localSheetId="2" hidden="1">{"FORNDV",#N/A,FALSE,"Sheet1"}</definedName>
    <definedName name="DSDSDFFE" localSheetId="10" hidden="1">{"FORNDV",#N/A,FALSE,"Sheet1"}</definedName>
    <definedName name="DSDSDFFE" localSheetId="9" hidden="1">{"FORNDV",#N/A,FALSE,"Sheet1"}</definedName>
    <definedName name="DSDSDFFE" hidden="1">{"FORNDV",#N/A,FALSE,"Sheet1"}</definedName>
    <definedName name="DSDSDFFE_1" localSheetId="10" hidden="1">{"FORNDV",#N/A,FALSE,"Sheet1"}</definedName>
    <definedName name="DSDSDFFE_1" localSheetId="9" hidden="1">{"FORNDV",#N/A,FALSE,"Sheet1"}</definedName>
    <definedName name="DSDSDFFE_1" hidden="1">{"FORNDV",#N/A,FALSE,"Sheet1"}</definedName>
    <definedName name="DSDSDFFE_1_1" hidden="1">{"FORNDV",#N/A,FALSE,"Sheet1"}</definedName>
    <definedName name="DSDSDFFE_1_2" hidden="1">{"FORNDV",#N/A,FALSE,"Sheet1"}</definedName>
    <definedName name="DSDSDFFE_2" hidden="1">{"FORNDV",#N/A,FALSE,"Sheet1"}</definedName>
    <definedName name="DSDSDFFE_3" hidden="1">{"FORNDV",#N/A,FALSE,"Sheet1"}</definedName>
    <definedName name="DSDSDFFE_4" hidden="1">{"FORNDV",#N/A,FALSE,"Sheet1"}</definedName>
    <definedName name="DSDSDFFE_5" hidden="1">{"FORNDV",#N/A,FALSE,"Sheet1"}</definedName>
    <definedName name="DSF" localSheetId="2" hidden="1">{"VIEW1",#N/A,FALSE,"P&amp;L Account 2001-2002";"VIEW2",#N/A,FALSE,"P&amp;L Account 2001-2002";"VIEW3",#N/A,FALSE,"P&amp;L Account 2001-2002";"VIEW4",#N/A,FALSE,"P&amp;L Account 2001-2002"}</definedName>
    <definedName name="DSF" localSheetId="10" hidden="1">{"VIEW1",#N/A,FALSE,"P&amp;L Account 2001-2002";"VIEW2",#N/A,FALSE,"P&amp;L Account 2001-2002";"VIEW3",#N/A,FALSE,"P&amp;L Account 2001-2002";"VIEW4",#N/A,FALSE,"P&amp;L Account 2001-2002"}</definedName>
    <definedName name="DSF" localSheetId="9" hidden="1">{"VIEW1",#N/A,FALSE,"P&amp;L Account 2001-2002";"VIEW2",#N/A,FALSE,"P&amp;L Account 2001-2002";"VIEW3",#N/A,FALSE,"P&amp;L Account 2001-2002";"VIEW4",#N/A,FALSE,"P&amp;L Account 2001-2002"}</definedName>
    <definedName name="DSF" localSheetId="8" hidden="1">{"VIEW1",#N/A,FALSE,"P&amp;L Account 2001-2002";"VIEW2",#N/A,FALSE,"P&amp;L Account 2001-2002";"VIEW3",#N/A,FALSE,"P&amp;L Account 2001-2002";"VIEW4",#N/A,FALSE,"P&amp;L Account 2001-2002"}</definedName>
    <definedName name="DSF" hidden="1">{"VIEW1",#N/A,FALSE,"P&amp;L Account 2001-2002";"VIEW2",#N/A,FALSE,"P&amp;L Account 2001-2002";"VIEW3",#N/A,FALSE,"P&amp;L Account 2001-2002";"VIEW4",#N/A,FALSE,"P&amp;L Account 2001-2002"}</definedName>
    <definedName name="DSF_1" localSheetId="10" hidden="1">{"VIEW1",#N/A,FALSE,"P&amp;L Account 2001-2002";"VIEW2",#N/A,FALSE,"P&amp;L Account 2001-2002";"VIEW3",#N/A,FALSE,"P&amp;L Account 2001-2002";"VIEW4",#N/A,FALSE,"P&amp;L Account 2001-2002"}</definedName>
    <definedName name="DSF_1" localSheetId="9" hidden="1">{"VIEW1",#N/A,FALSE,"P&amp;L Account 2001-2002";"VIEW2",#N/A,FALSE,"P&amp;L Account 2001-2002";"VIEW3",#N/A,FALSE,"P&amp;L Account 2001-2002";"VIEW4",#N/A,FALSE,"P&amp;L Account 2001-2002"}</definedName>
    <definedName name="DSF_1" hidden="1">{"VIEW1",#N/A,FALSE,"P&amp;L Account 2001-2002";"VIEW2",#N/A,FALSE,"P&amp;L Account 2001-2002";"VIEW3",#N/A,FALSE,"P&amp;L Account 2001-2002";"VIEW4",#N/A,FALSE,"P&amp;L Account 2001-2002"}</definedName>
    <definedName name="DSF_1_1" hidden="1">{"VIEW1",#N/A,FALSE,"P&amp;L Account 2001-2002";"VIEW2",#N/A,FALSE,"P&amp;L Account 2001-2002";"VIEW3",#N/A,FALSE,"P&amp;L Account 2001-2002";"VIEW4",#N/A,FALSE,"P&amp;L Account 2001-2002"}</definedName>
    <definedName name="DSF_1_2" hidden="1">{"VIEW1",#N/A,FALSE,"P&amp;L Account 2001-2002";"VIEW2",#N/A,FALSE,"P&amp;L Account 2001-2002";"VIEW3",#N/A,FALSE,"P&amp;L Account 2001-2002";"VIEW4",#N/A,FALSE,"P&amp;L Account 2001-2002"}</definedName>
    <definedName name="DSF_2" hidden="1">{"VIEW1",#N/A,FALSE,"P&amp;L Account 2001-2002";"VIEW2",#N/A,FALSE,"P&amp;L Account 2001-2002";"VIEW3",#N/A,FALSE,"P&amp;L Account 2001-2002";"VIEW4",#N/A,FALSE,"P&amp;L Account 2001-2002"}</definedName>
    <definedName name="DSF_3" hidden="1">{"VIEW1",#N/A,FALSE,"P&amp;L Account 2001-2002";"VIEW2",#N/A,FALSE,"P&amp;L Account 2001-2002";"VIEW3",#N/A,FALSE,"P&amp;L Account 2001-2002";"VIEW4",#N/A,FALSE,"P&amp;L Account 2001-2002"}</definedName>
    <definedName name="DSF_4" hidden="1">{"VIEW1",#N/A,FALSE,"P&amp;L Account 2001-2002";"VIEW2",#N/A,FALSE,"P&amp;L Account 2001-2002";"VIEW3",#N/A,FALSE,"P&amp;L Account 2001-2002";"VIEW4",#N/A,FALSE,"P&amp;L Account 2001-2002"}</definedName>
    <definedName name="DSF_5" hidden="1">{"VIEW1",#N/A,FALSE,"P&amp;L Account 2001-2002";"VIEW2",#N/A,FALSE,"P&amp;L Account 2001-2002";"VIEW3",#N/A,FALSE,"P&amp;L Account 2001-2002";"VIEW4",#N/A,FALSE,"P&amp;L Account 2001-2002"}</definedName>
    <definedName name="DSFWED" localSheetId="2" hidden="1">{"FORNDV",#N/A,FALSE,"Sheet1"}</definedName>
    <definedName name="DSFWED" localSheetId="10" hidden="1">{"FORNDV",#N/A,FALSE,"Sheet1"}</definedName>
    <definedName name="DSFWED" localSheetId="9" hidden="1">{"FORNDV",#N/A,FALSE,"Sheet1"}</definedName>
    <definedName name="DSFWED" hidden="1">{"FORNDV",#N/A,FALSE,"Sheet1"}</definedName>
    <definedName name="DSFWED_1" localSheetId="10" hidden="1">{"FORNDV",#N/A,FALSE,"Sheet1"}</definedName>
    <definedName name="DSFWED_1" localSheetId="9" hidden="1">{"FORNDV",#N/A,FALSE,"Sheet1"}</definedName>
    <definedName name="DSFWED_1" hidden="1">{"FORNDV",#N/A,FALSE,"Sheet1"}</definedName>
    <definedName name="DSFWED_1_1" hidden="1">{"FORNDV",#N/A,FALSE,"Sheet1"}</definedName>
    <definedName name="DSFWED_1_2" hidden="1">{"FORNDV",#N/A,FALSE,"Sheet1"}</definedName>
    <definedName name="DSFWED_2" hidden="1">{"FORNDV",#N/A,FALSE,"Sheet1"}</definedName>
    <definedName name="DSFWED_3" hidden="1">{"FORNDV",#N/A,FALSE,"Sheet1"}</definedName>
    <definedName name="DSFWED_4" hidden="1">{"FORNDV",#N/A,FALSE,"Sheet1"}</definedName>
    <definedName name="DSFWED_5" hidden="1">{"FORNDV",#N/A,FALSE,"Sheet1"}</definedName>
    <definedName name="DTX" localSheetId="2" hidden="1">{"'Bsheet BIS'!$A$1:$F$43"}</definedName>
    <definedName name="DTX" localSheetId="10" hidden="1">{"'Bsheet BIS'!$A$1:$F$43"}</definedName>
    <definedName name="DTX" localSheetId="9" hidden="1">{"'Bsheet BIS'!$A$1:$F$43"}</definedName>
    <definedName name="DTX" hidden="1">{"'Bsheet BIS'!$A$1:$F$43"}</definedName>
    <definedName name="DTX_1" localSheetId="10" hidden="1">{"'Bsheet BIS'!$A$1:$F$43"}</definedName>
    <definedName name="DTX_1" localSheetId="9" hidden="1">{"'Bsheet BIS'!$A$1:$F$43"}</definedName>
    <definedName name="DTX_1" hidden="1">{"'Bsheet BIS'!$A$1:$F$43"}</definedName>
    <definedName name="DTX_1_1" hidden="1">{"'Bsheet BIS'!$A$1:$F$43"}</definedName>
    <definedName name="DTX_1_2" hidden="1">{"'Bsheet BIS'!$A$1:$F$43"}</definedName>
    <definedName name="DTX_2" hidden="1">{"'Bsheet BIS'!$A$1:$F$43"}</definedName>
    <definedName name="DTX_3" hidden="1">{"'Bsheet BIS'!$A$1:$F$43"}</definedName>
    <definedName name="DTX_4" hidden="1">{"'Bsheet BIS'!$A$1:$F$43"}</definedName>
    <definedName name="DTX_5" hidden="1">{"'Bsheet BIS'!$A$1:$F$43"}</definedName>
    <definedName name="EE" localSheetId="2" hidden="1">{"VIEW1",#N/A,FALSE,"P&amp;L Account 2001-2002";"VIEW2",#N/A,FALSE,"P&amp;L Account 2001-2002";"VIEW3",#N/A,FALSE,"P&amp;L Account 2001-2002";"VIEW4",#N/A,FALSE,"P&amp;L Account 2001-2002"}</definedName>
    <definedName name="EE" localSheetId="10" hidden="1">{"VIEW1",#N/A,FALSE,"P&amp;L Account 2001-2002";"VIEW2",#N/A,FALSE,"P&amp;L Account 2001-2002";"VIEW3",#N/A,FALSE,"P&amp;L Account 2001-2002";"VIEW4",#N/A,FALSE,"P&amp;L Account 2001-2002"}</definedName>
    <definedName name="EE" localSheetId="9" hidden="1">{"VIEW1",#N/A,FALSE,"P&amp;L Account 2001-2002";"VIEW2",#N/A,FALSE,"P&amp;L Account 2001-2002";"VIEW3",#N/A,FALSE,"P&amp;L Account 2001-2002";"VIEW4",#N/A,FALSE,"P&amp;L Account 2001-2002"}</definedName>
    <definedName name="EE" localSheetId="8" hidden="1">{"VIEW1",#N/A,FALSE,"P&amp;L Account 2001-2002";"VIEW2",#N/A,FALSE,"P&amp;L Account 2001-2002";"VIEW3",#N/A,FALSE,"P&amp;L Account 2001-2002";"VIEW4",#N/A,FALSE,"P&amp;L Account 2001-2002"}</definedName>
    <definedName name="EE" hidden="1">{"VIEW1",#N/A,FALSE,"P&amp;L Account 2001-2002";"VIEW2",#N/A,FALSE,"P&amp;L Account 2001-2002";"VIEW3",#N/A,FALSE,"P&amp;L Account 2001-2002";"VIEW4",#N/A,FALSE,"P&amp;L Account 2001-2002"}</definedName>
    <definedName name="EE_1" localSheetId="10" hidden="1">{"VIEW1",#N/A,FALSE,"P&amp;L Account 2001-2002";"VIEW2",#N/A,FALSE,"P&amp;L Account 2001-2002";"VIEW3",#N/A,FALSE,"P&amp;L Account 2001-2002";"VIEW4",#N/A,FALSE,"P&amp;L Account 2001-2002"}</definedName>
    <definedName name="EE_1" localSheetId="9" hidden="1">{"VIEW1",#N/A,FALSE,"P&amp;L Account 2001-2002";"VIEW2",#N/A,FALSE,"P&amp;L Account 2001-2002";"VIEW3",#N/A,FALSE,"P&amp;L Account 2001-2002";"VIEW4",#N/A,FALSE,"P&amp;L Account 2001-2002"}</definedName>
    <definedName name="EE_1" hidden="1">{"VIEW1",#N/A,FALSE,"P&amp;L Account 2001-2002";"VIEW2",#N/A,FALSE,"P&amp;L Account 2001-2002";"VIEW3",#N/A,FALSE,"P&amp;L Account 2001-2002";"VIEW4",#N/A,FALSE,"P&amp;L Account 2001-2002"}</definedName>
    <definedName name="EE_1_1" hidden="1">{"VIEW1",#N/A,FALSE,"P&amp;L Account 2001-2002";"VIEW2",#N/A,FALSE,"P&amp;L Account 2001-2002";"VIEW3",#N/A,FALSE,"P&amp;L Account 2001-2002";"VIEW4",#N/A,FALSE,"P&amp;L Account 2001-2002"}</definedName>
    <definedName name="EE_1_2" hidden="1">{"VIEW1",#N/A,FALSE,"P&amp;L Account 2001-2002";"VIEW2",#N/A,FALSE,"P&amp;L Account 2001-2002";"VIEW3",#N/A,FALSE,"P&amp;L Account 2001-2002";"VIEW4",#N/A,FALSE,"P&amp;L Account 2001-2002"}</definedName>
    <definedName name="EE_2" hidden="1">{"VIEW1",#N/A,FALSE,"P&amp;L Account 2001-2002";"VIEW2",#N/A,FALSE,"P&amp;L Account 2001-2002";"VIEW3",#N/A,FALSE,"P&amp;L Account 2001-2002";"VIEW4",#N/A,FALSE,"P&amp;L Account 2001-2002"}</definedName>
    <definedName name="EE_3" hidden="1">{"VIEW1",#N/A,FALSE,"P&amp;L Account 2001-2002";"VIEW2",#N/A,FALSE,"P&amp;L Account 2001-2002";"VIEW3",#N/A,FALSE,"P&amp;L Account 2001-2002";"VIEW4",#N/A,FALSE,"P&amp;L Account 2001-2002"}</definedName>
    <definedName name="EE_4" hidden="1">{"VIEW1",#N/A,FALSE,"P&amp;L Account 2001-2002";"VIEW2",#N/A,FALSE,"P&amp;L Account 2001-2002";"VIEW3",#N/A,FALSE,"P&amp;L Account 2001-2002";"VIEW4",#N/A,FALSE,"P&amp;L Account 2001-2002"}</definedName>
    <definedName name="EE_5" hidden="1">{"VIEW1",#N/A,FALSE,"P&amp;L Account 2001-2002";"VIEW2",#N/A,FALSE,"P&amp;L Account 2001-2002";"VIEW3",#N/A,FALSE,"P&amp;L Account 2001-2002";"VIEW4",#N/A,FALSE,"P&amp;L Account 2001-2002"}</definedName>
    <definedName name="EFD" localSheetId="2" hidden="1">{"VIEW1",#N/A,FALSE,"P&amp;L Account 2001-2002";"VIEW2",#N/A,FALSE,"P&amp;L Account 2001-2002";"VIEW3",#N/A,FALSE,"P&amp;L Account 2001-2002";"VIEW4",#N/A,FALSE,"P&amp;L Account 2001-2002"}</definedName>
    <definedName name="EFD" localSheetId="10" hidden="1">{"VIEW1",#N/A,FALSE,"P&amp;L Account 2001-2002";"VIEW2",#N/A,FALSE,"P&amp;L Account 2001-2002";"VIEW3",#N/A,FALSE,"P&amp;L Account 2001-2002";"VIEW4",#N/A,FALSE,"P&amp;L Account 2001-2002"}</definedName>
    <definedName name="EFD" localSheetId="9" hidden="1">{"VIEW1",#N/A,FALSE,"P&amp;L Account 2001-2002";"VIEW2",#N/A,FALSE,"P&amp;L Account 2001-2002";"VIEW3",#N/A,FALSE,"P&amp;L Account 2001-2002";"VIEW4",#N/A,FALSE,"P&amp;L Account 2001-2002"}</definedName>
    <definedName name="EFD" localSheetId="8" hidden="1">{"VIEW1",#N/A,FALSE,"P&amp;L Account 2001-2002";"VIEW2",#N/A,FALSE,"P&amp;L Account 2001-2002";"VIEW3",#N/A,FALSE,"P&amp;L Account 2001-2002";"VIEW4",#N/A,FALSE,"P&amp;L Account 2001-2002"}</definedName>
    <definedName name="EFD" hidden="1">{"VIEW1",#N/A,FALSE,"P&amp;L Account 2001-2002";"VIEW2",#N/A,FALSE,"P&amp;L Account 2001-2002";"VIEW3",#N/A,FALSE,"P&amp;L Account 2001-2002";"VIEW4",#N/A,FALSE,"P&amp;L Account 2001-2002"}</definedName>
    <definedName name="EFD_1" localSheetId="10" hidden="1">{"VIEW1",#N/A,FALSE,"P&amp;L Account 2001-2002";"VIEW2",#N/A,FALSE,"P&amp;L Account 2001-2002";"VIEW3",#N/A,FALSE,"P&amp;L Account 2001-2002";"VIEW4",#N/A,FALSE,"P&amp;L Account 2001-2002"}</definedName>
    <definedName name="EFD_1" localSheetId="9" hidden="1">{"VIEW1",#N/A,FALSE,"P&amp;L Account 2001-2002";"VIEW2",#N/A,FALSE,"P&amp;L Account 2001-2002";"VIEW3",#N/A,FALSE,"P&amp;L Account 2001-2002";"VIEW4",#N/A,FALSE,"P&amp;L Account 2001-2002"}</definedName>
    <definedName name="EFD_1" hidden="1">{"VIEW1",#N/A,FALSE,"P&amp;L Account 2001-2002";"VIEW2",#N/A,FALSE,"P&amp;L Account 2001-2002";"VIEW3",#N/A,FALSE,"P&amp;L Account 2001-2002";"VIEW4",#N/A,FALSE,"P&amp;L Account 2001-2002"}</definedName>
    <definedName name="EFD_1_1" hidden="1">{"VIEW1",#N/A,FALSE,"P&amp;L Account 2001-2002";"VIEW2",#N/A,FALSE,"P&amp;L Account 2001-2002";"VIEW3",#N/A,FALSE,"P&amp;L Account 2001-2002";"VIEW4",#N/A,FALSE,"P&amp;L Account 2001-2002"}</definedName>
    <definedName name="EFD_1_2" hidden="1">{"VIEW1",#N/A,FALSE,"P&amp;L Account 2001-2002";"VIEW2",#N/A,FALSE,"P&amp;L Account 2001-2002";"VIEW3",#N/A,FALSE,"P&amp;L Account 2001-2002";"VIEW4",#N/A,FALSE,"P&amp;L Account 2001-2002"}</definedName>
    <definedName name="EFD_2" hidden="1">{"VIEW1",#N/A,FALSE,"P&amp;L Account 2001-2002";"VIEW2",#N/A,FALSE,"P&amp;L Account 2001-2002";"VIEW3",#N/A,FALSE,"P&amp;L Account 2001-2002";"VIEW4",#N/A,FALSE,"P&amp;L Account 2001-2002"}</definedName>
    <definedName name="EFD_3" hidden="1">{"VIEW1",#N/A,FALSE,"P&amp;L Account 2001-2002";"VIEW2",#N/A,FALSE,"P&amp;L Account 2001-2002";"VIEW3",#N/A,FALSE,"P&amp;L Account 2001-2002";"VIEW4",#N/A,FALSE,"P&amp;L Account 2001-2002"}</definedName>
    <definedName name="EFD_4" hidden="1">{"VIEW1",#N/A,FALSE,"P&amp;L Account 2001-2002";"VIEW2",#N/A,FALSE,"P&amp;L Account 2001-2002";"VIEW3",#N/A,FALSE,"P&amp;L Account 2001-2002";"VIEW4",#N/A,FALSE,"P&amp;L Account 2001-2002"}</definedName>
    <definedName name="EFD_5" hidden="1">{"VIEW1",#N/A,FALSE,"P&amp;L Account 2001-2002";"VIEW2",#N/A,FALSE,"P&amp;L Account 2001-2002";"VIEW3",#N/A,FALSE,"P&amp;L Account 2001-2002";"VIEW4",#N/A,FALSE,"P&amp;L Account 2001-2002"}</definedName>
    <definedName name="ER" localSheetId="2" hidden="1">{"VIEW1",#N/A,FALSE,"P&amp;L Account 2001-2002";"VIEW2",#N/A,FALSE,"P&amp;L Account 2001-2002";"VIEW3",#N/A,FALSE,"P&amp;L Account 2001-2002";"VIEW4",#N/A,FALSE,"P&amp;L Account 2001-2002"}</definedName>
    <definedName name="ER" localSheetId="10" hidden="1">{"VIEW1",#N/A,FALSE,"P&amp;L Account 2001-2002";"VIEW2",#N/A,FALSE,"P&amp;L Account 2001-2002";"VIEW3",#N/A,FALSE,"P&amp;L Account 2001-2002";"VIEW4",#N/A,FALSE,"P&amp;L Account 2001-2002"}</definedName>
    <definedName name="ER" localSheetId="9" hidden="1">{"VIEW1",#N/A,FALSE,"P&amp;L Account 2001-2002";"VIEW2",#N/A,FALSE,"P&amp;L Account 2001-2002";"VIEW3",#N/A,FALSE,"P&amp;L Account 2001-2002";"VIEW4",#N/A,FALSE,"P&amp;L Account 2001-2002"}</definedName>
    <definedName name="ER" localSheetId="8" hidden="1">{"VIEW1",#N/A,FALSE,"P&amp;L Account 2001-2002";"VIEW2",#N/A,FALSE,"P&amp;L Account 2001-2002";"VIEW3",#N/A,FALSE,"P&amp;L Account 2001-2002";"VIEW4",#N/A,FALSE,"P&amp;L Account 2001-2002"}</definedName>
    <definedName name="ER" hidden="1">{"VIEW1",#N/A,FALSE,"P&amp;L Account 2001-2002";"VIEW2",#N/A,FALSE,"P&amp;L Account 2001-2002";"VIEW3",#N/A,FALSE,"P&amp;L Account 2001-2002";"VIEW4",#N/A,FALSE,"P&amp;L Account 2001-2002"}</definedName>
    <definedName name="ER_1" localSheetId="10" hidden="1">{"VIEW1",#N/A,FALSE,"P&amp;L Account 2001-2002";"VIEW2",#N/A,FALSE,"P&amp;L Account 2001-2002";"VIEW3",#N/A,FALSE,"P&amp;L Account 2001-2002";"VIEW4",#N/A,FALSE,"P&amp;L Account 2001-2002"}</definedName>
    <definedName name="ER_1" localSheetId="9" hidden="1">{"VIEW1",#N/A,FALSE,"P&amp;L Account 2001-2002";"VIEW2",#N/A,FALSE,"P&amp;L Account 2001-2002";"VIEW3",#N/A,FALSE,"P&amp;L Account 2001-2002";"VIEW4",#N/A,FALSE,"P&amp;L Account 2001-2002"}</definedName>
    <definedName name="ER_1" hidden="1">{"VIEW1",#N/A,FALSE,"P&amp;L Account 2001-2002";"VIEW2",#N/A,FALSE,"P&amp;L Account 2001-2002";"VIEW3",#N/A,FALSE,"P&amp;L Account 2001-2002";"VIEW4",#N/A,FALSE,"P&amp;L Account 2001-2002"}</definedName>
    <definedName name="ER_1_1" hidden="1">{"VIEW1",#N/A,FALSE,"P&amp;L Account 2001-2002";"VIEW2",#N/A,FALSE,"P&amp;L Account 2001-2002";"VIEW3",#N/A,FALSE,"P&amp;L Account 2001-2002";"VIEW4",#N/A,FALSE,"P&amp;L Account 2001-2002"}</definedName>
    <definedName name="ER_1_2" hidden="1">{"VIEW1",#N/A,FALSE,"P&amp;L Account 2001-2002";"VIEW2",#N/A,FALSE,"P&amp;L Account 2001-2002";"VIEW3",#N/A,FALSE,"P&amp;L Account 2001-2002";"VIEW4",#N/A,FALSE,"P&amp;L Account 2001-2002"}</definedName>
    <definedName name="ER_2" hidden="1">{"VIEW1",#N/A,FALSE,"P&amp;L Account 2001-2002";"VIEW2",#N/A,FALSE,"P&amp;L Account 2001-2002";"VIEW3",#N/A,FALSE,"P&amp;L Account 2001-2002";"VIEW4",#N/A,FALSE,"P&amp;L Account 2001-2002"}</definedName>
    <definedName name="ER_3" hidden="1">{"VIEW1",#N/A,FALSE,"P&amp;L Account 2001-2002";"VIEW2",#N/A,FALSE,"P&amp;L Account 2001-2002";"VIEW3",#N/A,FALSE,"P&amp;L Account 2001-2002";"VIEW4",#N/A,FALSE,"P&amp;L Account 2001-2002"}</definedName>
    <definedName name="ER_4" hidden="1">{"VIEW1",#N/A,FALSE,"P&amp;L Account 2001-2002";"VIEW2",#N/A,FALSE,"P&amp;L Account 2001-2002";"VIEW3",#N/A,FALSE,"P&amp;L Account 2001-2002";"VIEW4",#N/A,FALSE,"P&amp;L Account 2001-2002"}</definedName>
    <definedName name="ER_5" hidden="1">{"VIEW1",#N/A,FALSE,"P&amp;L Account 2001-2002";"VIEW2",#N/A,FALSE,"P&amp;L Account 2001-2002";"VIEW3",#N/A,FALSE,"P&amp;L Account 2001-2002";"VIEW4",#N/A,FALSE,"P&amp;L Account 2001-2002"}</definedName>
    <definedName name="euwqtyeuiwqetyqwr" localSheetId="2" hidden="1">{#N/A,#N/A,FALSE,"Banksum";#N/A,#N/A,FALSE,"Banksum"}</definedName>
    <definedName name="euwqtyeuiwqetyqwr" localSheetId="10" hidden="1">{#N/A,#N/A,FALSE,"Banksum";#N/A,#N/A,FALSE,"Banksum"}</definedName>
    <definedName name="euwqtyeuiwqetyqwr" localSheetId="9" hidden="1">{#N/A,#N/A,FALSE,"Banksum";#N/A,#N/A,FALSE,"Banksum"}</definedName>
    <definedName name="euwqtyeuiwqetyqwr" localSheetId="8" hidden="1">{#N/A,#N/A,FALSE,"Banksum";#N/A,#N/A,FALSE,"Banksum"}</definedName>
    <definedName name="euwqtyeuiwqetyqwr" hidden="1">{#N/A,#N/A,FALSE,"Banksum";#N/A,#N/A,FALSE,"Banksum"}</definedName>
    <definedName name="euwqtyeuiwqetyqwr_1" localSheetId="10" hidden="1">{#N/A,#N/A,FALSE,"Banksum";#N/A,#N/A,FALSE,"Banksum"}</definedName>
    <definedName name="euwqtyeuiwqetyqwr_1" localSheetId="9" hidden="1">{#N/A,#N/A,FALSE,"Banksum";#N/A,#N/A,FALSE,"Banksum"}</definedName>
    <definedName name="euwqtyeuiwqetyqwr_1" hidden="1">{#N/A,#N/A,FALSE,"Banksum";#N/A,#N/A,FALSE,"Banksum"}</definedName>
    <definedName name="euwqtyeuiwqetyqwr_1_1" hidden="1">{#N/A,#N/A,FALSE,"Banksum";#N/A,#N/A,FALSE,"Banksum"}</definedName>
    <definedName name="euwqtyeuiwqetyqwr_1_2" hidden="1">{#N/A,#N/A,FALSE,"Banksum";#N/A,#N/A,FALSE,"Banksum"}</definedName>
    <definedName name="euwqtyeuiwqetyqwr_2" hidden="1">{#N/A,#N/A,FALSE,"Banksum";#N/A,#N/A,FALSE,"Banksum"}</definedName>
    <definedName name="euwqtyeuiwqetyqwr_3" hidden="1">{#N/A,#N/A,FALSE,"Banksum";#N/A,#N/A,FALSE,"Banksum"}</definedName>
    <definedName name="euwqtyeuiwqetyqwr_4" hidden="1">{#N/A,#N/A,FALSE,"Banksum";#N/A,#N/A,FALSE,"Banksum"}</definedName>
    <definedName name="euwqtyeuiwqetyqwr_5" hidden="1">{#N/A,#N/A,FALSE,"Banksum";#N/A,#N/A,FALSE,"Banksum"}</definedName>
    <definedName name="ewewew" localSheetId="2" hidden="1">{#N/A,#N/A,FALSE,"Banksum";#N/A,#N/A,FALSE,"Banksum"}</definedName>
    <definedName name="ewewew" localSheetId="10" hidden="1">{#N/A,#N/A,FALSE,"Banksum";#N/A,#N/A,FALSE,"Banksum"}</definedName>
    <definedName name="ewewew" localSheetId="9" hidden="1">{#N/A,#N/A,FALSE,"Banksum";#N/A,#N/A,FALSE,"Banksum"}</definedName>
    <definedName name="ewewew" localSheetId="8" hidden="1">{#N/A,#N/A,FALSE,"Banksum";#N/A,#N/A,FALSE,"Banksum"}</definedName>
    <definedName name="ewewew" hidden="1">{#N/A,#N/A,FALSE,"Banksum";#N/A,#N/A,FALSE,"Banksum"}</definedName>
    <definedName name="ewewew_1" localSheetId="10" hidden="1">{#N/A,#N/A,FALSE,"Banksum";#N/A,#N/A,FALSE,"Banksum"}</definedName>
    <definedName name="ewewew_1" localSheetId="9" hidden="1">{#N/A,#N/A,FALSE,"Banksum";#N/A,#N/A,FALSE,"Banksum"}</definedName>
    <definedName name="ewewew_1" hidden="1">{#N/A,#N/A,FALSE,"Banksum";#N/A,#N/A,FALSE,"Banksum"}</definedName>
    <definedName name="ewewew_1_1" hidden="1">{#N/A,#N/A,FALSE,"Banksum";#N/A,#N/A,FALSE,"Banksum"}</definedName>
    <definedName name="ewewew_1_2" hidden="1">{#N/A,#N/A,FALSE,"Banksum";#N/A,#N/A,FALSE,"Banksum"}</definedName>
    <definedName name="ewewew_2" hidden="1">{#N/A,#N/A,FALSE,"Banksum";#N/A,#N/A,FALSE,"Banksum"}</definedName>
    <definedName name="ewewew_3" hidden="1">{#N/A,#N/A,FALSE,"Banksum";#N/A,#N/A,FALSE,"Banksum"}</definedName>
    <definedName name="ewewew_4" hidden="1">{#N/A,#N/A,FALSE,"Banksum";#N/A,#N/A,FALSE,"Banksum"}</definedName>
    <definedName name="ewewew_5" hidden="1">{#N/A,#N/A,FALSE,"Banksum";#N/A,#N/A,FALSE,"Banksum"}</definedName>
    <definedName name="ewqjekwq" localSheetId="2" hidden="1">{#N/A,#N/A,FALSE,"Banksum";#N/A,#N/A,FALSE,"Banksum"}</definedName>
    <definedName name="ewqjekwq" localSheetId="10" hidden="1">{#N/A,#N/A,FALSE,"Banksum";#N/A,#N/A,FALSE,"Banksum"}</definedName>
    <definedName name="ewqjekwq" localSheetId="9" hidden="1">{#N/A,#N/A,FALSE,"Banksum";#N/A,#N/A,FALSE,"Banksum"}</definedName>
    <definedName name="ewqjekwq" localSheetId="8" hidden="1">{#N/A,#N/A,FALSE,"Banksum";#N/A,#N/A,FALSE,"Banksum"}</definedName>
    <definedName name="ewqjekwq" hidden="1">{#N/A,#N/A,FALSE,"Banksum";#N/A,#N/A,FALSE,"Banksum"}</definedName>
    <definedName name="ewqjekwq_1" localSheetId="10" hidden="1">{#N/A,#N/A,FALSE,"Banksum";#N/A,#N/A,FALSE,"Banksum"}</definedName>
    <definedName name="ewqjekwq_1" localSheetId="9" hidden="1">{#N/A,#N/A,FALSE,"Banksum";#N/A,#N/A,FALSE,"Banksum"}</definedName>
    <definedName name="ewqjekwq_1" hidden="1">{#N/A,#N/A,FALSE,"Banksum";#N/A,#N/A,FALSE,"Banksum"}</definedName>
    <definedName name="ewqjekwq_1_1" hidden="1">{#N/A,#N/A,FALSE,"Banksum";#N/A,#N/A,FALSE,"Banksum"}</definedName>
    <definedName name="ewqjekwq_1_2" hidden="1">{#N/A,#N/A,FALSE,"Banksum";#N/A,#N/A,FALSE,"Banksum"}</definedName>
    <definedName name="ewqjekwq_2" hidden="1">{#N/A,#N/A,FALSE,"Banksum";#N/A,#N/A,FALSE,"Banksum"}</definedName>
    <definedName name="ewqjekwq_3" hidden="1">{#N/A,#N/A,FALSE,"Banksum";#N/A,#N/A,FALSE,"Banksum"}</definedName>
    <definedName name="ewqjekwq_4" hidden="1">{#N/A,#N/A,FALSE,"Banksum";#N/A,#N/A,FALSE,"Banksum"}</definedName>
    <definedName name="ewqjekwq_5" hidden="1">{#N/A,#N/A,FALSE,"Banksum";#N/A,#N/A,FALSE,"Banksum"}</definedName>
    <definedName name="EXEL" localSheetId="2" hidden="1">{"VIEW1",#N/A,FALSE,"P&amp;L Account 2001-2002";"VIEW2",#N/A,FALSE,"P&amp;L Account 2001-2002";"VIEW3",#N/A,FALSE,"P&amp;L Account 2001-2002";"VIEW4",#N/A,FALSE,"P&amp;L Account 2001-2002"}</definedName>
    <definedName name="EXEL" localSheetId="10" hidden="1">{"VIEW1",#N/A,FALSE,"P&amp;L Account 2001-2002";"VIEW2",#N/A,FALSE,"P&amp;L Account 2001-2002";"VIEW3",#N/A,FALSE,"P&amp;L Account 2001-2002";"VIEW4",#N/A,FALSE,"P&amp;L Account 2001-2002"}</definedName>
    <definedName name="EXEL" localSheetId="9" hidden="1">{"VIEW1",#N/A,FALSE,"P&amp;L Account 2001-2002";"VIEW2",#N/A,FALSE,"P&amp;L Account 2001-2002";"VIEW3",#N/A,FALSE,"P&amp;L Account 2001-2002";"VIEW4",#N/A,FALSE,"P&amp;L Account 2001-2002"}</definedName>
    <definedName name="EXEL" localSheetId="8" hidden="1">{"VIEW1",#N/A,FALSE,"P&amp;L Account 2001-2002";"VIEW2",#N/A,FALSE,"P&amp;L Account 2001-2002";"VIEW3",#N/A,FALSE,"P&amp;L Account 2001-2002";"VIEW4",#N/A,FALSE,"P&amp;L Account 2001-2002"}</definedName>
    <definedName name="EXEL" hidden="1">{"VIEW1",#N/A,FALSE,"P&amp;L Account 2001-2002";"VIEW2",#N/A,FALSE,"P&amp;L Account 2001-2002";"VIEW3",#N/A,FALSE,"P&amp;L Account 2001-2002";"VIEW4",#N/A,FALSE,"P&amp;L Account 2001-2002"}</definedName>
    <definedName name="EXEL_1" localSheetId="10" hidden="1">{"VIEW1",#N/A,FALSE,"P&amp;L Account 2001-2002";"VIEW2",#N/A,FALSE,"P&amp;L Account 2001-2002";"VIEW3",#N/A,FALSE,"P&amp;L Account 2001-2002";"VIEW4",#N/A,FALSE,"P&amp;L Account 2001-2002"}</definedName>
    <definedName name="EXEL_1" localSheetId="9" hidden="1">{"VIEW1",#N/A,FALSE,"P&amp;L Account 2001-2002";"VIEW2",#N/A,FALSE,"P&amp;L Account 2001-2002";"VIEW3",#N/A,FALSE,"P&amp;L Account 2001-2002";"VIEW4",#N/A,FALSE,"P&amp;L Account 2001-2002"}</definedName>
    <definedName name="EXEL_1" hidden="1">{"VIEW1",#N/A,FALSE,"P&amp;L Account 2001-2002";"VIEW2",#N/A,FALSE,"P&amp;L Account 2001-2002";"VIEW3",#N/A,FALSE,"P&amp;L Account 2001-2002";"VIEW4",#N/A,FALSE,"P&amp;L Account 2001-2002"}</definedName>
    <definedName name="EXEL_1_1" hidden="1">{"VIEW1",#N/A,FALSE,"P&amp;L Account 2001-2002";"VIEW2",#N/A,FALSE,"P&amp;L Account 2001-2002";"VIEW3",#N/A,FALSE,"P&amp;L Account 2001-2002";"VIEW4",#N/A,FALSE,"P&amp;L Account 2001-2002"}</definedName>
    <definedName name="EXEL_1_2" hidden="1">{"VIEW1",#N/A,FALSE,"P&amp;L Account 2001-2002";"VIEW2",#N/A,FALSE,"P&amp;L Account 2001-2002";"VIEW3",#N/A,FALSE,"P&amp;L Account 2001-2002";"VIEW4",#N/A,FALSE,"P&amp;L Account 2001-2002"}</definedName>
    <definedName name="EXEL_2" hidden="1">{"VIEW1",#N/A,FALSE,"P&amp;L Account 2001-2002";"VIEW2",#N/A,FALSE,"P&amp;L Account 2001-2002";"VIEW3",#N/A,FALSE,"P&amp;L Account 2001-2002";"VIEW4",#N/A,FALSE,"P&amp;L Account 2001-2002"}</definedName>
    <definedName name="EXEL_3" hidden="1">{"VIEW1",#N/A,FALSE,"P&amp;L Account 2001-2002";"VIEW2",#N/A,FALSE,"P&amp;L Account 2001-2002";"VIEW3",#N/A,FALSE,"P&amp;L Account 2001-2002";"VIEW4",#N/A,FALSE,"P&amp;L Account 2001-2002"}</definedName>
    <definedName name="EXEL_4" hidden="1">{"VIEW1",#N/A,FALSE,"P&amp;L Account 2001-2002";"VIEW2",#N/A,FALSE,"P&amp;L Account 2001-2002";"VIEW3",#N/A,FALSE,"P&amp;L Account 2001-2002";"VIEW4",#N/A,FALSE,"P&amp;L Account 2001-2002"}</definedName>
    <definedName name="EXEL_5" hidden="1">{"VIEW1",#N/A,FALSE,"P&amp;L Account 2001-2002";"VIEW2",#N/A,FALSE,"P&amp;L Account 2001-2002";"VIEW3",#N/A,FALSE,"P&amp;L Account 2001-2002";"VIEW4",#N/A,FALSE,"P&amp;L Account 2001-2002"}</definedName>
    <definedName name="EXPORTS1" localSheetId="2" hidden="1">{"VIEW1",#N/A,FALSE,"P&amp;L Account 2001-2002";"VIEW2",#N/A,FALSE,"P&amp;L Account 2001-2002";"VIEW3",#N/A,FALSE,"P&amp;L Account 2001-2002";"VIEW4",#N/A,FALSE,"P&amp;L Account 2001-2002"}</definedName>
    <definedName name="EXPORTS1" localSheetId="10" hidden="1">{"VIEW1",#N/A,FALSE,"P&amp;L Account 2001-2002";"VIEW2",#N/A,FALSE,"P&amp;L Account 2001-2002";"VIEW3",#N/A,FALSE,"P&amp;L Account 2001-2002";"VIEW4",#N/A,FALSE,"P&amp;L Account 2001-2002"}</definedName>
    <definedName name="EXPORTS1" localSheetId="9" hidden="1">{"VIEW1",#N/A,FALSE,"P&amp;L Account 2001-2002";"VIEW2",#N/A,FALSE,"P&amp;L Account 2001-2002";"VIEW3",#N/A,FALSE,"P&amp;L Account 2001-2002";"VIEW4",#N/A,FALSE,"P&amp;L Account 2001-2002"}</definedName>
    <definedName name="EXPORTS1" localSheetId="8" hidden="1">{"VIEW1",#N/A,FALSE,"P&amp;L Account 2001-2002";"VIEW2",#N/A,FALSE,"P&amp;L Account 2001-2002";"VIEW3",#N/A,FALSE,"P&amp;L Account 2001-2002";"VIEW4",#N/A,FALSE,"P&amp;L Account 2001-2002"}</definedName>
    <definedName name="EXPORTS1" hidden="1">{"VIEW1",#N/A,FALSE,"P&amp;L Account 2001-2002";"VIEW2",#N/A,FALSE,"P&amp;L Account 2001-2002";"VIEW3",#N/A,FALSE,"P&amp;L Account 2001-2002";"VIEW4",#N/A,FALSE,"P&amp;L Account 2001-2002"}</definedName>
    <definedName name="EXPORTS1_1" localSheetId="10" hidden="1">{"VIEW1",#N/A,FALSE,"P&amp;L Account 2001-2002";"VIEW2",#N/A,FALSE,"P&amp;L Account 2001-2002";"VIEW3",#N/A,FALSE,"P&amp;L Account 2001-2002";"VIEW4",#N/A,FALSE,"P&amp;L Account 2001-2002"}</definedName>
    <definedName name="EXPORTS1_1" localSheetId="9" hidden="1">{"VIEW1",#N/A,FALSE,"P&amp;L Account 2001-2002";"VIEW2",#N/A,FALSE,"P&amp;L Account 2001-2002";"VIEW3",#N/A,FALSE,"P&amp;L Account 2001-2002";"VIEW4",#N/A,FALSE,"P&amp;L Account 2001-2002"}</definedName>
    <definedName name="EXPORTS1_1" hidden="1">{"VIEW1",#N/A,FALSE,"P&amp;L Account 2001-2002";"VIEW2",#N/A,FALSE,"P&amp;L Account 2001-2002";"VIEW3",#N/A,FALSE,"P&amp;L Account 2001-2002";"VIEW4",#N/A,FALSE,"P&amp;L Account 2001-2002"}</definedName>
    <definedName name="EXPORTS1_1_1" hidden="1">{"VIEW1",#N/A,FALSE,"P&amp;L Account 2001-2002";"VIEW2",#N/A,FALSE,"P&amp;L Account 2001-2002";"VIEW3",#N/A,FALSE,"P&amp;L Account 2001-2002";"VIEW4",#N/A,FALSE,"P&amp;L Account 2001-2002"}</definedName>
    <definedName name="EXPORTS1_1_2" hidden="1">{"VIEW1",#N/A,FALSE,"P&amp;L Account 2001-2002";"VIEW2",#N/A,FALSE,"P&amp;L Account 2001-2002";"VIEW3",#N/A,FALSE,"P&amp;L Account 2001-2002";"VIEW4",#N/A,FALSE,"P&amp;L Account 2001-2002"}</definedName>
    <definedName name="EXPORTS1_2" hidden="1">{"VIEW1",#N/A,FALSE,"P&amp;L Account 2001-2002";"VIEW2",#N/A,FALSE,"P&amp;L Account 2001-2002";"VIEW3",#N/A,FALSE,"P&amp;L Account 2001-2002";"VIEW4",#N/A,FALSE,"P&amp;L Account 2001-2002"}</definedName>
    <definedName name="EXPORTS1_3" hidden="1">{"VIEW1",#N/A,FALSE,"P&amp;L Account 2001-2002";"VIEW2",#N/A,FALSE,"P&amp;L Account 2001-2002";"VIEW3",#N/A,FALSE,"P&amp;L Account 2001-2002";"VIEW4",#N/A,FALSE,"P&amp;L Account 2001-2002"}</definedName>
    <definedName name="EXPORTS1_4" hidden="1">{"VIEW1",#N/A,FALSE,"P&amp;L Account 2001-2002";"VIEW2",#N/A,FALSE,"P&amp;L Account 2001-2002";"VIEW3",#N/A,FALSE,"P&amp;L Account 2001-2002";"VIEW4",#N/A,FALSE,"P&amp;L Account 2001-2002"}</definedName>
    <definedName name="EXPORTS1_5" hidden="1">{"VIEW1",#N/A,FALSE,"P&amp;L Account 2001-2002";"VIEW2",#N/A,FALSE,"P&amp;L Account 2001-2002";"VIEW3",#N/A,FALSE,"P&amp;L Account 2001-2002";"VIEW4",#N/A,FALSE,"P&amp;L Account 2001-2002"}</definedName>
    <definedName name="EXPORTSMAIL" localSheetId="2" hidden="1">{"VIEW1",#N/A,FALSE,"P&amp;L Account 2001-2002";"VIEW2",#N/A,FALSE,"P&amp;L Account 2001-2002";"VIEW3",#N/A,FALSE,"P&amp;L Account 2001-2002";"VIEW4",#N/A,FALSE,"P&amp;L Account 2001-2002"}</definedName>
    <definedName name="EXPORTSMAIL" localSheetId="10" hidden="1">{"VIEW1",#N/A,FALSE,"P&amp;L Account 2001-2002";"VIEW2",#N/A,FALSE,"P&amp;L Account 2001-2002";"VIEW3",#N/A,FALSE,"P&amp;L Account 2001-2002";"VIEW4",#N/A,FALSE,"P&amp;L Account 2001-2002"}</definedName>
    <definedName name="EXPORTSMAIL" localSheetId="9" hidden="1">{"VIEW1",#N/A,FALSE,"P&amp;L Account 2001-2002";"VIEW2",#N/A,FALSE,"P&amp;L Account 2001-2002";"VIEW3",#N/A,FALSE,"P&amp;L Account 2001-2002";"VIEW4",#N/A,FALSE,"P&amp;L Account 2001-2002"}</definedName>
    <definedName name="EXPORTSMAIL" localSheetId="8" hidden="1">{"VIEW1",#N/A,FALSE,"P&amp;L Account 2001-2002";"VIEW2",#N/A,FALSE,"P&amp;L Account 2001-2002";"VIEW3",#N/A,FALSE,"P&amp;L Account 2001-2002";"VIEW4",#N/A,FALSE,"P&amp;L Account 2001-2002"}</definedName>
    <definedName name="EXPORTSMAIL" hidden="1">{"VIEW1",#N/A,FALSE,"P&amp;L Account 2001-2002";"VIEW2",#N/A,FALSE,"P&amp;L Account 2001-2002";"VIEW3",#N/A,FALSE,"P&amp;L Account 2001-2002";"VIEW4",#N/A,FALSE,"P&amp;L Account 2001-2002"}</definedName>
    <definedName name="EXPORTSMAIL_1" localSheetId="10" hidden="1">{"VIEW1",#N/A,FALSE,"P&amp;L Account 2001-2002";"VIEW2",#N/A,FALSE,"P&amp;L Account 2001-2002";"VIEW3",#N/A,FALSE,"P&amp;L Account 2001-2002";"VIEW4",#N/A,FALSE,"P&amp;L Account 2001-2002"}</definedName>
    <definedName name="EXPORTSMAIL_1" localSheetId="9" hidden="1">{"VIEW1",#N/A,FALSE,"P&amp;L Account 2001-2002";"VIEW2",#N/A,FALSE,"P&amp;L Account 2001-2002";"VIEW3",#N/A,FALSE,"P&amp;L Account 2001-2002";"VIEW4",#N/A,FALSE,"P&amp;L Account 2001-2002"}</definedName>
    <definedName name="EXPORTSMAIL_1" hidden="1">{"VIEW1",#N/A,FALSE,"P&amp;L Account 2001-2002";"VIEW2",#N/A,FALSE,"P&amp;L Account 2001-2002";"VIEW3",#N/A,FALSE,"P&amp;L Account 2001-2002";"VIEW4",#N/A,FALSE,"P&amp;L Account 2001-2002"}</definedName>
    <definedName name="EXPORTSMAIL_1_1" hidden="1">{"VIEW1",#N/A,FALSE,"P&amp;L Account 2001-2002";"VIEW2",#N/A,FALSE,"P&amp;L Account 2001-2002";"VIEW3",#N/A,FALSE,"P&amp;L Account 2001-2002";"VIEW4",#N/A,FALSE,"P&amp;L Account 2001-2002"}</definedName>
    <definedName name="EXPORTSMAIL_1_2" hidden="1">{"VIEW1",#N/A,FALSE,"P&amp;L Account 2001-2002";"VIEW2",#N/A,FALSE,"P&amp;L Account 2001-2002";"VIEW3",#N/A,FALSE,"P&amp;L Account 2001-2002";"VIEW4",#N/A,FALSE,"P&amp;L Account 2001-2002"}</definedName>
    <definedName name="EXPORTSMAIL_2" hidden="1">{"VIEW1",#N/A,FALSE,"P&amp;L Account 2001-2002";"VIEW2",#N/A,FALSE,"P&amp;L Account 2001-2002";"VIEW3",#N/A,FALSE,"P&amp;L Account 2001-2002";"VIEW4",#N/A,FALSE,"P&amp;L Account 2001-2002"}</definedName>
    <definedName name="EXPORTSMAIL_3" hidden="1">{"VIEW1",#N/A,FALSE,"P&amp;L Account 2001-2002";"VIEW2",#N/A,FALSE,"P&amp;L Account 2001-2002";"VIEW3",#N/A,FALSE,"P&amp;L Account 2001-2002";"VIEW4",#N/A,FALSE,"P&amp;L Account 2001-2002"}</definedName>
    <definedName name="EXPORTSMAIL_4" hidden="1">{"VIEW1",#N/A,FALSE,"P&amp;L Account 2001-2002";"VIEW2",#N/A,FALSE,"P&amp;L Account 2001-2002";"VIEW3",#N/A,FALSE,"P&amp;L Account 2001-2002";"VIEW4",#N/A,FALSE,"P&amp;L Account 2001-2002"}</definedName>
    <definedName name="EXPORTSMAIL_5" hidden="1">{"VIEW1",#N/A,FALSE,"P&amp;L Account 2001-2002";"VIEW2",#N/A,FALSE,"P&amp;L Account 2001-2002";"VIEW3",#N/A,FALSE,"P&amp;L Account 2001-2002";"VIEW4",#N/A,FALSE,"P&amp;L Account 2001-2002"}</definedName>
    <definedName name="fedfgre" localSheetId="2" hidden="1">{"FORNDV",#N/A,FALSE,"Sheet1"}</definedName>
    <definedName name="fedfgre" localSheetId="10" hidden="1">{"FORNDV",#N/A,FALSE,"Sheet1"}</definedName>
    <definedName name="fedfgre" localSheetId="9" hidden="1">{"FORNDV",#N/A,FALSE,"Sheet1"}</definedName>
    <definedName name="fedfgre" hidden="1">{"FORNDV",#N/A,FALSE,"Sheet1"}</definedName>
    <definedName name="fedfgre_1" localSheetId="10" hidden="1">{"FORNDV",#N/A,FALSE,"Sheet1"}</definedName>
    <definedName name="fedfgre_1" localSheetId="9" hidden="1">{"FORNDV",#N/A,FALSE,"Sheet1"}</definedName>
    <definedName name="fedfgre_1" hidden="1">{"FORNDV",#N/A,FALSE,"Sheet1"}</definedName>
    <definedName name="fedfgre_1_1" hidden="1">{"FORNDV",#N/A,FALSE,"Sheet1"}</definedName>
    <definedName name="fedfgre_1_2" hidden="1">{"FORNDV",#N/A,FALSE,"Sheet1"}</definedName>
    <definedName name="fedfgre_2" hidden="1">{"FORNDV",#N/A,FALSE,"Sheet1"}</definedName>
    <definedName name="fedfgre_3" hidden="1">{"FORNDV",#N/A,FALSE,"Sheet1"}</definedName>
    <definedName name="fedfgre_4" hidden="1">{"FORNDV",#N/A,FALSE,"Sheet1"}</definedName>
    <definedName name="fedfgre_5" hidden="1">{"FORNDV",#N/A,FALSE,"Sheet1"}</definedName>
    <definedName name="ffgfdg" localSheetId="2" hidden="1">{"VIEW1",#N/A,FALSE,"P&amp;L Account 2001-2002";"VIEW2",#N/A,FALSE,"P&amp;L Account 2001-2002";"VIEW3",#N/A,FALSE,"P&amp;L Account 2001-2002";"VIEW4",#N/A,FALSE,"P&amp;L Account 2001-2002"}</definedName>
    <definedName name="ffgfdg" localSheetId="10" hidden="1">{"VIEW1",#N/A,FALSE,"P&amp;L Account 2001-2002";"VIEW2",#N/A,FALSE,"P&amp;L Account 2001-2002";"VIEW3",#N/A,FALSE,"P&amp;L Account 2001-2002";"VIEW4",#N/A,FALSE,"P&amp;L Account 2001-2002"}</definedName>
    <definedName name="ffgfdg" localSheetId="9" hidden="1">{"VIEW1",#N/A,FALSE,"P&amp;L Account 2001-2002";"VIEW2",#N/A,FALSE,"P&amp;L Account 2001-2002";"VIEW3",#N/A,FALSE,"P&amp;L Account 2001-2002";"VIEW4",#N/A,FALSE,"P&amp;L Account 2001-2002"}</definedName>
    <definedName name="ffgfdg" localSheetId="8" hidden="1">{"VIEW1",#N/A,FALSE,"P&amp;L Account 2001-2002";"VIEW2",#N/A,FALSE,"P&amp;L Account 2001-2002";"VIEW3",#N/A,FALSE,"P&amp;L Account 2001-2002";"VIEW4",#N/A,FALSE,"P&amp;L Account 2001-2002"}</definedName>
    <definedName name="ffgfdg" hidden="1">{"VIEW1",#N/A,FALSE,"P&amp;L Account 2001-2002";"VIEW2",#N/A,FALSE,"P&amp;L Account 2001-2002";"VIEW3",#N/A,FALSE,"P&amp;L Account 2001-2002";"VIEW4",#N/A,FALSE,"P&amp;L Account 2001-2002"}</definedName>
    <definedName name="ffgfdg_1" localSheetId="10" hidden="1">{"VIEW1",#N/A,FALSE,"P&amp;L Account 2001-2002";"VIEW2",#N/A,FALSE,"P&amp;L Account 2001-2002";"VIEW3",#N/A,FALSE,"P&amp;L Account 2001-2002";"VIEW4",#N/A,FALSE,"P&amp;L Account 2001-2002"}</definedName>
    <definedName name="ffgfdg_1" localSheetId="9" hidden="1">{"VIEW1",#N/A,FALSE,"P&amp;L Account 2001-2002";"VIEW2",#N/A,FALSE,"P&amp;L Account 2001-2002";"VIEW3",#N/A,FALSE,"P&amp;L Account 2001-2002";"VIEW4",#N/A,FALSE,"P&amp;L Account 2001-2002"}</definedName>
    <definedName name="ffgfdg_1" hidden="1">{"VIEW1",#N/A,FALSE,"P&amp;L Account 2001-2002";"VIEW2",#N/A,FALSE,"P&amp;L Account 2001-2002";"VIEW3",#N/A,FALSE,"P&amp;L Account 2001-2002";"VIEW4",#N/A,FALSE,"P&amp;L Account 2001-2002"}</definedName>
    <definedName name="ffgfdg_1_1" hidden="1">{"VIEW1",#N/A,FALSE,"P&amp;L Account 2001-2002";"VIEW2",#N/A,FALSE,"P&amp;L Account 2001-2002";"VIEW3",#N/A,FALSE,"P&amp;L Account 2001-2002";"VIEW4",#N/A,FALSE,"P&amp;L Account 2001-2002"}</definedName>
    <definedName name="ffgfdg_1_2" hidden="1">{"VIEW1",#N/A,FALSE,"P&amp;L Account 2001-2002";"VIEW2",#N/A,FALSE,"P&amp;L Account 2001-2002";"VIEW3",#N/A,FALSE,"P&amp;L Account 2001-2002";"VIEW4",#N/A,FALSE,"P&amp;L Account 2001-2002"}</definedName>
    <definedName name="ffgfdg_2" hidden="1">{"VIEW1",#N/A,FALSE,"P&amp;L Account 2001-2002";"VIEW2",#N/A,FALSE,"P&amp;L Account 2001-2002";"VIEW3",#N/A,FALSE,"P&amp;L Account 2001-2002";"VIEW4",#N/A,FALSE,"P&amp;L Account 2001-2002"}</definedName>
    <definedName name="ffgfdg_3" hidden="1">{"VIEW1",#N/A,FALSE,"P&amp;L Account 2001-2002";"VIEW2",#N/A,FALSE,"P&amp;L Account 2001-2002";"VIEW3",#N/A,FALSE,"P&amp;L Account 2001-2002";"VIEW4",#N/A,FALSE,"P&amp;L Account 2001-2002"}</definedName>
    <definedName name="ffgfdg_4" hidden="1">{"VIEW1",#N/A,FALSE,"P&amp;L Account 2001-2002";"VIEW2",#N/A,FALSE,"P&amp;L Account 2001-2002";"VIEW3",#N/A,FALSE,"P&amp;L Account 2001-2002";"VIEW4",#N/A,FALSE,"P&amp;L Account 2001-2002"}</definedName>
    <definedName name="ffgfdg_5" hidden="1">{"VIEW1",#N/A,FALSE,"P&amp;L Account 2001-2002";"VIEW2",#N/A,FALSE,"P&amp;L Account 2001-2002";"VIEW3",#N/A,FALSE,"P&amp;L Account 2001-2002";"VIEW4",#N/A,FALSE,"P&amp;L Account 2001-2002"}</definedName>
    <definedName name="FFGSGDSAGF" localSheetId="2" hidden="1">{"VIEW1",#N/A,FALSE,"P&amp;L Account 2001-2002";"VIEW2",#N/A,FALSE,"P&amp;L Account 2001-2002";"VIEW3",#N/A,FALSE,"P&amp;L Account 2001-2002";"VIEW4",#N/A,FALSE,"P&amp;L Account 2001-2002"}</definedName>
    <definedName name="FFGSGDSAGF" localSheetId="10" hidden="1">{"VIEW1",#N/A,FALSE,"P&amp;L Account 2001-2002";"VIEW2",#N/A,FALSE,"P&amp;L Account 2001-2002";"VIEW3",#N/A,FALSE,"P&amp;L Account 2001-2002";"VIEW4",#N/A,FALSE,"P&amp;L Account 2001-2002"}</definedName>
    <definedName name="FFGSGDSAGF" localSheetId="9" hidden="1">{"VIEW1",#N/A,FALSE,"P&amp;L Account 2001-2002";"VIEW2",#N/A,FALSE,"P&amp;L Account 2001-2002";"VIEW3",#N/A,FALSE,"P&amp;L Account 2001-2002";"VIEW4",#N/A,FALSE,"P&amp;L Account 2001-2002"}</definedName>
    <definedName name="FFGSGDSAGF" localSheetId="8" hidden="1">{"VIEW1",#N/A,FALSE,"P&amp;L Account 2001-2002";"VIEW2",#N/A,FALSE,"P&amp;L Account 2001-2002";"VIEW3",#N/A,FALSE,"P&amp;L Account 2001-2002";"VIEW4",#N/A,FALSE,"P&amp;L Account 2001-2002"}</definedName>
    <definedName name="FFGSGDSAGF" hidden="1">{"VIEW1",#N/A,FALSE,"P&amp;L Account 2001-2002";"VIEW2",#N/A,FALSE,"P&amp;L Account 2001-2002";"VIEW3",#N/A,FALSE,"P&amp;L Account 2001-2002";"VIEW4",#N/A,FALSE,"P&amp;L Account 2001-2002"}</definedName>
    <definedName name="FFGSGDSAGF_1" localSheetId="10" hidden="1">{"VIEW1",#N/A,FALSE,"P&amp;L Account 2001-2002";"VIEW2",#N/A,FALSE,"P&amp;L Account 2001-2002";"VIEW3",#N/A,FALSE,"P&amp;L Account 2001-2002";"VIEW4",#N/A,FALSE,"P&amp;L Account 2001-2002"}</definedName>
    <definedName name="FFGSGDSAGF_1" localSheetId="9" hidden="1">{"VIEW1",#N/A,FALSE,"P&amp;L Account 2001-2002";"VIEW2",#N/A,FALSE,"P&amp;L Account 2001-2002";"VIEW3",#N/A,FALSE,"P&amp;L Account 2001-2002";"VIEW4",#N/A,FALSE,"P&amp;L Account 2001-2002"}</definedName>
    <definedName name="FFGSGDSAGF_1" hidden="1">{"VIEW1",#N/A,FALSE,"P&amp;L Account 2001-2002";"VIEW2",#N/A,FALSE,"P&amp;L Account 2001-2002";"VIEW3",#N/A,FALSE,"P&amp;L Account 2001-2002";"VIEW4",#N/A,FALSE,"P&amp;L Account 2001-2002"}</definedName>
    <definedName name="FFGSGDSAGF_1_1" hidden="1">{"VIEW1",#N/A,FALSE,"P&amp;L Account 2001-2002";"VIEW2",#N/A,FALSE,"P&amp;L Account 2001-2002";"VIEW3",#N/A,FALSE,"P&amp;L Account 2001-2002";"VIEW4",#N/A,FALSE,"P&amp;L Account 2001-2002"}</definedName>
    <definedName name="FFGSGDSAGF_1_2" hidden="1">{"VIEW1",#N/A,FALSE,"P&amp;L Account 2001-2002";"VIEW2",#N/A,FALSE,"P&amp;L Account 2001-2002";"VIEW3",#N/A,FALSE,"P&amp;L Account 2001-2002";"VIEW4",#N/A,FALSE,"P&amp;L Account 2001-2002"}</definedName>
    <definedName name="FFGSGDSAGF_2" hidden="1">{"VIEW1",#N/A,FALSE,"P&amp;L Account 2001-2002";"VIEW2",#N/A,FALSE,"P&amp;L Account 2001-2002";"VIEW3",#N/A,FALSE,"P&amp;L Account 2001-2002";"VIEW4",#N/A,FALSE,"P&amp;L Account 2001-2002"}</definedName>
    <definedName name="FFGSGDSAGF_3" hidden="1">{"VIEW1",#N/A,FALSE,"P&amp;L Account 2001-2002";"VIEW2",#N/A,FALSE,"P&amp;L Account 2001-2002";"VIEW3",#N/A,FALSE,"P&amp;L Account 2001-2002";"VIEW4",#N/A,FALSE,"P&amp;L Account 2001-2002"}</definedName>
    <definedName name="FFGSGDSAGF_4" hidden="1">{"VIEW1",#N/A,FALSE,"P&amp;L Account 2001-2002";"VIEW2",#N/A,FALSE,"P&amp;L Account 2001-2002";"VIEW3",#N/A,FALSE,"P&amp;L Account 2001-2002";"VIEW4",#N/A,FALSE,"P&amp;L Account 2001-2002"}</definedName>
    <definedName name="FFGSGDSAGF_5" hidden="1">{"VIEW1",#N/A,FALSE,"P&amp;L Account 2001-2002";"VIEW2",#N/A,FALSE,"P&amp;L Account 2001-2002";"VIEW3",#N/A,FALSE,"P&amp;L Account 2001-2002";"VIEW4",#N/A,FALSE,"P&amp;L Account 2001-2002"}</definedName>
    <definedName name="frt" localSheetId="2" hidden="1">{#N/A,#N/A,FALSE,"Banksum";#N/A,#N/A,FALSE,"Banksum"}</definedName>
    <definedName name="frt" localSheetId="10" hidden="1">{#N/A,#N/A,FALSE,"Banksum";#N/A,#N/A,FALSE,"Banksum"}</definedName>
    <definedName name="frt" localSheetId="9" hidden="1">{#N/A,#N/A,FALSE,"Banksum";#N/A,#N/A,FALSE,"Banksum"}</definedName>
    <definedName name="frt" localSheetId="8" hidden="1">{#N/A,#N/A,FALSE,"Banksum";#N/A,#N/A,FALSE,"Banksum"}</definedName>
    <definedName name="frt" hidden="1">{#N/A,#N/A,FALSE,"Banksum";#N/A,#N/A,FALSE,"Banksum"}</definedName>
    <definedName name="frt_1" localSheetId="10" hidden="1">{#N/A,#N/A,FALSE,"Banksum";#N/A,#N/A,FALSE,"Banksum"}</definedName>
    <definedName name="frt_1" localSheetId="9" hidden="1">{#N/A,#N/A,FALSE,"Banksum";#N/A,#N/A,FALSE,"Banksum"}</definedName>
    <definedName name="frt_1" hidden="1">{#N/A,#N/A,FALSE,"Banksum";#N/A,#N/A,FALSE,"Banksum"}</definedName>
    <definedName name="frt_1_1" hidden="1">{#N/A,#N/A,FALSE,"Banksum";#N/A,#N/A,FALSE,"Banksum"}</definedName>
    <definedName name="frt_1_2" hidden="1">{#N/A,#N/A,FALSE,"Banksum";#N/A,#N/A,FALSE,"Banksum"}</definedName>
    <definedName name="frt_2" hidden="1">{#N/A,#N/A,FALSE,"Banksum";#N/A,#N/A,FALSE,"Banksum"}</definedName>
    <definedName name="frt_3" hidden="1">{#N/A,#N/A,FALSE,"Banksum";#N/A,#N/A,FALSE,"Banksum"}</definedName>
    <definedName name="frt_4" hidden="1">{#N/A,#N/A,FALSE,"Banksum";#N/A,#N/A,FALSE,"Banksum"}</definedName>
    <definedName name="frt_5" hidden="1">{#N/A,#N/A,FALSE,"Banksum";#N/A,#N/A,FALSE,"Banksum"}</definedName>
    <definedName name="FSE" localSheetId="2" hidden="1">{"VIEW1",#N/A,FALSE,"P&amp;L Account 2001-2002";"VIEW2",#N/A,FALSE,"P&amp;L Account 2001-2002";"VIEW3",#N/A,FALSE,"P&amp;L Account 2001-2002";"VIEW4",#N/A,FALSE,"P&amp;L Account 2001-2002"}</definedName>
    <definedName name="FSE" localSheetId="10" hidden="1">{"VIEW1",#N/A,FALSE,"P&amp;L Account 2001-2002";"VIEW2",#N/A,FALSE,"P&amp;L Account 2001-2002";"VIEW3",#N/A,FALSE,"P&amp;L Account 2001-2002";"VIEW4",#N/A,FALSE,"P&amp;L Account 2001-2002"}</definedName>
    <definedName name="FSE" localSheetId="9" hidden="1">{"VIEW1",#N/A,FALSE,"P&amp;L Account 2001-2002";"VIEW2",#N/A,FALSE,"P&amp;L Account 2001-2002";"VIEW3",#N/A,FALSE,"P&amp;L Account 2001-2002";"VIEW4",#N/A,FALSE,"P&amp;L Account 2001-2002"}</definedName>
    <definedName name="FSE" localSheetId="8" hidden="1">{"VIEW1",#N/A,FALSE,"P&amp;L Account 2001-2002";"VIEW2",#N/A,FALSE,"P&amp;L Account 2001-2002";"VIEW3",#N/A,FALSE,"P&amp;L Account 2001-2002";"VIEW4",#N/A,FALSE,"P&amp;L Account 2001-2002"}</definedName>
    <definedName name="FSE" hidden="1">{"VIEW1",#N/A,FALSE,"P&amp;L Account 2001-2002";"VIEW2",#N/A,FALSE,"P&amp;L Account 2001-2002";"VIEW3",#N/A,FALSE,"P&amp;L Account 2001-2002";"VIEW4",#N/A,FALSE,"P&amp;L Account 2001-2002"}</definedName>
    <definedName name="FSE_1" localSheetId="10" hidden="1">{"VIEW1",#N/A,FALSE,"P&amp;L Account 2001-2002";"VIEW2",#N/A,FALSE,"P&amp;L Account 2001-2002";"VIEW3",#N/A,FALSE,"P&amp;L Account 2001-2002";"VIEW4",#N/A,FALSE,"P&amp;L Account 2001-2002"}</definedName>
    <definedName name="FSE_1" localSheetId="9" hidden="1">{"VIEW1",#N/A,FALSE,"P&amp;L Account 2001-2002";"VIEW2",#N/A,FALSE,"P&amp;L Account 2001-2002";"VIEW3",#N/A,FALSE,"P&amp;L Account 2001-2002";"VIEW4",#N/A,FALSE,"P&amp;L Account 2001-2002"}</definedName>
    <definedName name="FSE_1" hidden="1">{"VIEW1",#N/A,FALSE,"P&amp;L Account 2001-2002";"VIEW2",#N/A,FALSE,"P&amp;L Account 2001-2002";"VIEW3",#N/A,FALSE,"P&amp;L Account 2001-2002";"VIEW4",#N/A,FALSE,"P&amp;L Account 2001-2002"}</definedName>
    <definedName name="FSE_1_1" hidden="1">{"VIEW1",#N/A,FALSE,"P&amp;L Account 2001-2002";"VIEW2",#N/A,FALSE,"P&amp;L Account 2001-2002";"VIEW3",#N/A,FALSE,"P&amp;L Account 2001-2002";"VIEW4",#N/A,FALSE,"P&amp;L Account 2001-2002"}</definedName>
    <definedName name="FSE_1_2" hidden="1">{"VIEW1",#N/A,FALSE,"P&amp;L Account 2001-2002";"VIEW2",#N/A,FALSE,"P&amp;L Account 2001-2002";"VIEW3",#N/A,FALSE,"P&amp;L Account 2001-2002";"VIEW4",#N/A,FALSE,"P&amp;L Account 2001-2002"}</definedName>
    <definedName name="FSE_2" hidden="1">{"VIEW1",#N/A,FALSE,"P&amp;L Account 2001-2002";"VIEW2",#N/A,FALSE,"P&amp;L Account 2001-2002";"VIEW3",#N/A,FALSE,"P&amp;L Account 2001-2002";"VIEW4",#N/A,FALSE,"P&amp;L Account 2001-2002"}</definedName>
    <definedName name="FSE_3" hidden="1">{"VIEW1",#N/A,FALSE,"P&amp;L Account 2001-2002";"VIEW2",#N/A,FALSE,"P&amp;L Account 2001-2002";"VIEW3",#N/A,FALSE,"P&amp;L Account 2001-2002";"VIEW4",#N/A,FALSE,"P&amp;L Account 2001-2002"}</definedName>
    <definedName name="FSE_4" hidden="1">{"VIEW1",#N/A,FALSE,"P&amp;L Account 2001-2002";"VIEW2",#N/A,FALSE,"P&amp;L Account 2001-2002";"VIEW3",#N/A,FALSE,"P&amp;L Account 2001-2002";"VIEW4",#N/A,FALSE,"P&amp;L Account 2001-2002"}</definedName>
    <definedName name="FSE_5" hidden="1">{"VIEW1",#N/A,FALSE,"P&amp;L Account 2001-2002";"VIEW2",#N/A,FALSE,"P&amp;L Account 2001-2002";"VIEW3",#N/A,FALSE,"P&amp;L Account 2001-2002";"VIEW4",#N/A,FALSE,"P&amp;L Account 2001-2002"}</definedName>
    <definedName name="g" localSheetId="2" hidden="1">{"VIEW1",#N/A,FALSE,"P&amp;L Account 2001-2002";"VIEW2",#N/A,FALSE,"P&amp;L Account 2001-2002";"VIEW3",#N/A,FALSE,"P&amp;L Account 2001-2002";"VIEW4",#N/A,FALSE,"P&amp;L Account 2001-2002"}</definedName>
    <definedName name="g" localSheetId="10" hidden="1">{"VIEW1",#N/A,FALSE,"P&amp;L Account 2001-2002";"VIEW2",#N/A,FALSE,"P&amp;L Account 2001-2002";"VIEW3",#N/A,FALSE,"P&amp;L Account 2001-2002";"VIEW4",#N/A,FALSE,"P&amp;L Account 2001-2002"}</definedName>
    <definedName name="g" localSheetId="9" hidden="1">{"VIEW1",#N/A,FALSE,"P&amp;L Account 2001-2002";"VIEW2",#N/A,FALSE,"P&amp;L Account 2001-2002";"VIEW3",#N/A,FALSE,"P&amp;L Account 2001-2002";"VIEW4",#N/A,FALSE,"P&amp;L Account 2001-2002"}</definedName>
    <definedName name="g" localSheetId="8" hidden="1">{"VIEW1",#N/A,FALSE,"P&amp;L Account 2001-2002";"VIEW2",#N/A,FALSE,"P&amp;L Account 2001-2002";"VIEW3",#N/A,FALSE,"P&amp;L Account 2001-2002";"VIEW4",#N/A,FALSE,"P&amp;L Account 2001-2002"}</definedName>
    <definedName name="g" hidden="1">{"VIEW1",#N/A,FALSE,"P&amp;L Account 2001-2002";"VIEW2",#N/A,FALSE,"P&amp;L Account 2001-2002";"VIEW3",#N/A,FALSE,"P&amp;L Account 2001-2002";"VIEW4",#N/A,FALSE,"P&amp;L Account 2001-2002"}</definedName>
    <definedName name="g_1" localSheetId="10" hidden="1">{"VIEW1",#N/A,FALSE,"P&amp;L Account 2001-2002";"VIEW2",#N/A,FALSE,"P&amp;L Account 2001-2002";"VIEW3",#N/A,FALSE,"P&amp;L Account 2001-2002";"VIEW4",#N/A,FALSE,"P&amp;L Account 2001-2002"}</definedName>
    <definedName name="g_1" localSheetId="9" hidden="1">{"VIEW1",#N/A,FALSE,"P&amp;L Account 2001-2002";"VIEW2",#N/A,FALSE,"P&amp;L Account 2001-2002";"VIEW3",#N/A,FALSE,"P&amp;L Account 2001-2002";"VIEW4",#N/A,FALSE,"P&amp;L Account 2001-2002"}</definedName>
    <definedName name="g_1" hidden="1">{"VIEW1",#N/A,FALSE,"P&amp;L Account 2001-2002";"VIEW2",#N/A,FALSE,"P&amp;L Account 2001-2002";"VIEW3",#N/A,FALSE,"P&amp;L Account 2001-2002";"VIEW4",#N/A,FALSE,"P&amp;L Account 2001-2002"}</definedName>
    <definedName name="g_1_1" hidden="1">{"VIEW1",#N/A,FALSE,"P&amp;L Account 2001-2002";"VIEW2",#N/A,FALSE,"P&amp;L Account 2001-2002";"VIEW3",#N/A,FALSE,"P&amp;L Account 2001-2002";"VIEW4",#N/A,FALSE,"P&amp;L Account 2001-2002"}</definedName>
    <definedName name="g_1_2" hidden="1">{"VIEW1",#N/A,FALSE,"P&amp;L Account 2001-2002";"VIEW2",#N/A,FALSE,"P&amp;L Account 2001-2002";"VIEW3",#N/A,FALSE,"P&amp;L Account 2001-2002";"VIEW4",#N/A,FALSE,"P&amp;L Account 2001-2002"}</definedName>
    <definedName name="g_2" hidden="1">{"VIEW1",#N/A,FALSE,"P&amp;L Account 2001-2002";"VIEW2",#N/A,FALSE,"P&amp;L Account 2001-2002";"VIEW3",#N/A,FALSE,"P&amp;L Account 2001-2002";"VIEW4",#N/A,FALSE,"P&amp;L Account 2001-2002"}</definedName>
    <definedName name="g_3" hidden="1">{"VIEW1",#N/A,FALSE,"P&amp;L Account 2001-2002";"VIEW2",#N/A,FALSE,"P&amp;L Account 2001-2002";"VIEW3",#N/A,FALSE,"P&amp;L Account 2001-2002";"VIEW4",#N/A,FALSE,"P&amp;L Account 2001-2002"}</definedName>
    <definedName name="g_4" hidden="1">{"VIEW1",#N/A,FALSE,"P&amp;L Account 2001-2002";"VIEW2",#N/A,FALSE,"P&amp;L Account 2001-2002";"VIEW3",#N/A,FALSE,"P&amp;L Account 2001-2002";"VIEW4",#N/A,FALSE,"P&amp;L Account 2001-2002"}</definedName>
    <definedName name="g_5" hidden="1">{"VIEW1",#N/A,FALSE,"P&amp;L Account 2001-2002";"VIEW2",#N/A,FALSE,"P&amp;L Account 2001-2002";"VIEW3",#N/A,FALSE,"P&amp;L Account 2001-2002";"VIEW4",#N/A,FALSE,"P&amp;L Account 2001-2002"}</definedName>
    <definedName name="gand" localSheetId="2" hidden="1">{"VIEW1",#N/A,FALSE,"P&amp;L Account 2001-2002";"VIEW2",#N/A,FALSE,"P&amp;L Account 2001-2002";"VIEW3",#N/A,FALSE,"P&amp;L Account 2001-2002";"VIEW4",#N/A,FALSE,"P&amp;L Account 2001-2002"}</definedName>
    <definedName name="gand" localSheetId="10" hidden="1">{"VIEW1",#N/A,FALSE,"P&amp;L Account 2001-2002";"VIEW2",#N/A,FALSE,"P&amp;L Account 2001-2002";"VIEW3",#N/A,FALSE,"P&amp;L Account 2001-2002";"VIEW4",#N/A,FALSE,"P&amp;L Account 2001-2002"}</definedName>
    <definedName name="gand" localSheetId="9" hidden="1">{"VIEW1",#N/A,FALSE,"P&amp;L Account 2001-2002";"VIEW2",#N/A,FALSE,"P&amp;L Account 2001-2002";"VIEW3",#N/A,FALSE,"P&amp;L Account 2001-2002";"VIEW4",#N/A,FALSE,"P&amp;L Account 2001-2002"}</definedName>
    <definedName name="gand" localSheetId="8" hidden="1">{"VIEW1",#N/A,FALSE,"P&amp;L Account 2001-2002";"VIEW2",#N/A,FALSE,"P&amp;L Account 2001-2002";"VIEW3",#N/A,FALSE,"P&amp;L Account 2001-2002";"VIEW4",#N/A,FALSE,"P&amp;L Account 2001-2002"}</definedName>
    <definedName name="gand" hidden="1">{"VIEW1",#N/A,FALSE,"P&amp;L Account 2001-2002";"VIEW2",#N/A,FALSE,"P&amp;L Account 2001-2002";"VIEW3",#N/A,FALSE,"P&amp;L Account 2001-2002";"VIEW4",#N/A,FALSE,"P&amp;L Account 2001-2002"}</definedName>
    <definedName name="gand_1" localSheetId="10" hidden="1">{"VIEW1",#N/A,FALSE,"P&amp;L Account 2001-2002";"VIEW2",#N/A,FALSE,"P&amp;L Account 2001-2002";"VIEW3",#N/A,FALSE,"P&amp;L Account 2001-2002";"VIEW4",#N/A,FALSE,"P&amp;L Account 2001-2002"}</definedName>
    <definedName name="gand_1" localSheetId="9" hidden="1">{"VIEW1",#N/A,FALSE,"P&amp;L Account 2001-2002";"VIEW2",#N/A,FALSE,"P&amp;L Account 2001-2002";"VIEW3",#N/A,FALSE,"P&amp;L Account 2001-2002";"VIEW4",#N/A,FALSE,"P&amp;L Account 2001-2002"}</definedName>
    <definedName name="gand_1" hidden="1">{"VIEW1",#N/A,FALSE,"P&amp;L Account 2001-2002";"VIEW2",#N/A,FALSE,"P&amp;L Account 2001-2002";"VIEW3",#N/A,FALSE,"P&amp;L Account 2001-2002";"VIEW4",#N/A,FALSE,"P&amp;L Account 2001-2002"}</definedName>
    <definedName name="gand_1_1" hidden="1">{"VIEW1",#N/A,FALSE,"P&amp;L Account 2001-2002";"VIEW2",#N/A,FALSE,"P&amp;L Account 2001-2002";"VIEW3",#N/A,FALSE,"P&amp;L Account 2001-2002";"VIEW4",#N/A,FALSE,"P&amp;L Account 2001-2002"}</definedName>
    <definedName name="gand_1_2" hidden="1">{"VIEW1",#N/A,FALSE,"P&amp;L Account 2001-2002";"VIEW2",#N/A,FALSE,"P&amp;L Account 2001-2002";"VIEW3",#N/A,FALSE,"P&amp;L Account 2001-2002";"VIEW4",#N/A,FALSE,"P&amp;L Account 2001-2002"}</definedName>
    <definedName name="gand_2" hidden="1">{"VIEW1",#N/A,FALSE,"P&amp;L Account 2001-2002";"VIEW2",#N/A,FALSE,"P&amp;L Account 2001-2002";"VIEW3",#N/A,FALSE,"P&amp;L Account 2001-2002";"VIEW4",#N/A,FALSE,"P&amp;L Account 2001-2002"}</definedName>
    <definedName name="gand_3" hidden="1">{"VIEW1",#N/A,FALSE,"P&amp;L Account 2001-2002";"VIEW2",#N/A,FALSE,"P&amp;L Account 2001-2002";"VIEW3",#N/A,FALSE,"P&amp;L Account 2001-2002";"VIEW4",#N/A,FALSE,"P&amp;L Account 2001-2002"}</definedName>
    <definedName name="gand_4" hidden="1">{"VIEW1",#N/A,FALSE,"P&amp;L Account 2001-2002";"VIEW2",#N/A,FALSE,"P&amp;L Account 2001-2002";"VIEW3",#N/A,FALSE,"P&amp;L Account 2001-2002";"VIEW4",#N/A,FALSE,"P&amp;L Account 2001-2002"}</definedName>
    <definedName name="gand_5" hidden="1">{"VIEW1",#N/A,FALSE,"P&amp;L Account 2001-2002";"VIEW2",#N/A,FALSE,"P&amp;L Account 2001-2002";"VIEW3",#N/A,FALSE,"P&amp;L Account 2001-2002";"VIEW4",#N/A,FALSE,"P&amp;L Account 2001-2002"}</definedName>
    <definedName name="gf" localSheetId="2" hidden="1">{#N/A,#N/A,FALSE,"Banksum";#N/A,#N/A,FALSE,"Banksum"}</definedName>
    <definedName name="gf" localSheetId="10" hidden="1">{#N/A,#N/A,FALSE,"Banksum";#N/A,#N/A,FALSE,"Banksum"}</definedName>
    <definedName name="gf" localSheetId="9" hidden="1">{#N/A,#N/A,FALSE,"Banksum";#N/A,#N/A,FALSE,"Banksum"}</definedName>
    <definedName name="gf" localSheetId="8" hidden="1">{#N/A,#N/A,FALSE,"Banksum";#N/A,#N/A,FALSE,"Banksum"}</definedName>
    <definedName name="gf" hidden="1">{#N/A,#N/A,FALSE,"Banksum";#N/A,#N/A,FALSE,"Banksum"}</definedName>
    <definedName name="gf_1" localSheetId="10" hidden="1">{#N/A,#N/A,FALSE,"Banksum";#N/A,#N/A,FALSE,"Banksum"}</definedName>
    <definedName name="gf_1" localSheetId="9" hidden="1">{#N/A,#N/A,FALSE,"Banksum";#N/A,#N/A,FALSE,"Banksum"}</definedName>
    <definedName name="gf_1" hidden="1">{#N/A,#N/A,FALSE,"Banksum";#N/A,#N/A,FALSE,"Banksum"}</definedName>
    <definedName name="gf_1_1" hidden="1">{#N/A,#N/A,FALSE,"Banksum";#N/A,#N/A,FALSE,"Banksum"}</definedName>
    <definedName name="gf_1_2" hidden="1">{#N/A,#N/A,FALSE,"Banksum";#N/A,#N/A,FALSE,"Banksum"}</definedName>
    <definedName name="gf_2" hidden="1">{#N/A,#N/A,FALSE,"Banksum";#N/A,#N/A,FALSE,"Banksum"}</definedName>
    <definedName name="gf_3" hidden="1">{#N/A,#N/A,FALSE,"Banksum";#N/A,#N/A,FALSE,"Banksum"}</definedName>
    <definedName name="gf_4" hidden="1">{#N/A,#N/A,FALSE,"Banksum";#N/A,#N/A,FALSE,"Banksum"}</definedName>
    <definedName name="gf_5" hidden="1">{#N/A,#N/A,FALSE,"Banksum";#N/A,#N/A,FALSE,"Banksum"}</definedName>
    <definedName name="ggf" localSheetId="2" hidden="1">{#N/A,#N/A,FALSE,"Banksum";#N/A,#N/A,FALSE,"Banksum"}</definedName>
    <definedName name="ggf" localSheetId="10" hidden="1">{#N/A,#N/A,FALSE,"Banksum";#N/A,#N/A,FALSE,"Banksum"}</definedName>
    <definedName name="ggf" localSheetId="9" hidden="1">{#N/A,#N/A,FALSE,"Banksum";#N/A,#N/A,FALSE,"Banksum"}</definedName>
    <definedName name="ggf" localSheetId="8" hidden="1">{#N/A,#N/A,FALSE,"Banksum";#N/A,#N/A,FALSE,"Banksum"}</definedName>
    <definedName name="ggf" hidden="1">{#N/A,#N/A,FALSE,"Banksum";#N/A,#N/A,FALSE,"Banksum"}</definedName>
    <definedName name="ggf_1" localSheetId="10" hidden="1">{#N/A,#N/A,FALSE,"Banksum";#N/A,#N/A,FALSE,"Banksum"}</definedName>
    <definedName name="ggf_1" localSheetId="9" hidden="1">{#N/A,#N/A,FALSE,"Banksum";#N/A,#N/A,FALSE,"Banksum"}</definedName>
    <definedName name="ggf_1" hidden="1">{#N/A,#N/A,FALSE,"Banksum";#N/A,#N/A,FALSE,"Banksum"}</definedName>
    <definedName name="ggf_1_1" hidden="1">{#N/A,#N/A,FALSE,"Banksum";#N/A,#N/A,FALSE,"Banksum"}</definedName>
    <definedName name="ggf_1_2" hidden="1">{#N/A,#N/A,FALSE,"Banksum";#N/A,#N/A,FALSE,"Banksum"}</definedName>
    <definedName name="ggf_2" hidden="1">{#N/A,#N/A,FALSE,"Banksum";#N/A,#N/A,FALSE,"Banksum"}</definedName>
    <definedName name="ggf_3" hidden="1">{#N/A,#N/A,FALSE,"Banksum";#N/A,#N/A,FALSE,"Banksum"}</definedName>
    <definedName name="ggf_4" hidden="1">{#N/A,#N/A,FALSE,"Banksum";#N/A,#N/A,FALSE,"Banksum"}</definedName>
    <definedName name="ggf_5" hidden="1">{#N/A,#N/A,FALSE,"Banksum";#N/A,#N/A,FALSE,"Banksum"}</definedName>
    <definedName name="GGGG" localSheetId="2" hidden="1">{"VIEW1",#N/A,FALSE,"P&amp;L Account 2001-2002";"VIEW2",#N/A,FALSE,"P&amp;L Account 2001-2002";"VIEW3",#N/A,FALSE,"P&amp;L Account 2001-2002";"VIEW4",#N/A,FALSE,"P&amp;L Account 2001-2002"}</definedName>
    <definedName name="GGGG" localSheetId="10" hidden="1">{"VIEW1",#N/A,FALSE,"P&amp;L Account 2001-2002";"VIEW2",#N/A,FALSE,"P&amp;L Account 2001-2002";"VIEW3",#N/A,FALSE,"P&amp;L Account 2001-2002";"VIEW4",#N/A,FALSE,"P&amp;L Account 2001-2002"}</definedName>
    <definedName name="GGGG" localSheetId="9" hidden="1">{"VIEW1",#N/A,FALSE,"P&amp;L Account 2001-2002";"VIEW2",#N/A,FALSE,"P&amp;L Account 2001-2002";"VIEW3",#N/A,FALSE,"P&amp;L Account 2001-2002";"VIEW4",#N/A,FALSE,"P&amp;L Account 2001-2002"}</definedName>
    <definedName name="GGGG" localSheetId="8" hidden="1">{"VIEW1",#N/A,FALSE,"P&amp;L Account 2001-2002";"VIEW2",#N/A,FALSE,"P&amp;L Account 2001-2002";"VIEW3",#N/A,FALSE,"P&amp;L Account 2001-2002";"VIEW4",#N/A,FALSE,"P&amp;L Account 2001-2002"}</definedName>
    <definedName name="GGGG" hidden="1">{"VIEW1",#N/A,FALSE,"P&amp;L Account 2001-2002";"VIEW2",#N/A,FALSE,"P&amp;L Account 2001-2002";"VIEW3",#N/A,FALSE,"P&amp;L Account 2001-2002";"VIEW4",#N/A,FALSE,"P&amp;L Account 2001-2002"}</definedName>
    <definedName name="GGGG_1" localSheetId="10" hidden="1">{"VIEW1",#N/A,FALSE,"P&amp;L Account 2001-2002";"VIEW2",#N/A,FALSE,"P&amp;L Account 2001-2002";"VIEW3",#N/A,FALSE,"P&amp;L Account 2001-2002";"VIEW4",#N/A,FALSE,"P&amp;L Account 2001-2002"}</definedName>
    <definedName name="GGGG_1" localSheetId="9" hidden="1">{"VIEW1",#N/A,FALSE,"P&amp;L Account 2001-2002";"VIEW2",#N/A,FALSE,"P&amp;L Account 2001-2002";"VIEW3",#N/A,FALSE,"P&amp;L Account 2001-2002";"VIEW4",#N/A,FALSE,"P&amp;L Account 2001-2002"}</definedName>
    <definedName name="GGGG_1" hidden="1">{"VIEW1",#N/A,FALSE,"P&amp;L Account 2001-2002";"VIEW2",#N/A,FALSE,"P&amp;L Account 2001-2002";"VIEW3",#N/A,FALSE,"P&amp;L Account 2001-2002";"VIEW4",#N/A,FALSE,"P&amp;L Account 2001-2002"}</definedName>
    <definedName name="GGGG_1_1" hidden="1">{"VIEW1",#N/A,FALSE,"P&amp;L Account 2001-2002";"VIEW2",#N/A,FALSE,"P&amp;L Account 2001-2002";"VIEW3",#N/A,FALSE,"P&amp;L Account 2001-2002";"VIEW4",#N/A,FALSE,"P&amp;L Account 2001-2002"}</definedName>
    <definedName name="GGGG_1_2" hidden="1">{"VIEW1",#N/A,FALSE,"P&amp;L Account 2001-2002";"VIEW2",#N/A,FALSE,"P&amp;L Account 2001-2002";"VIEW3",#N/A,FALSE,"P&amp;L Account 2001-2002";"VIEW4",#N/A,FALSE,"P&amp;L Account 2001-2002"}</definedName>
    <definedName name="GGGG_2" hidden="1">{"VIEW1",#N/A,FALSE,"P&amp;L Account 2001-2002";"VIEW2",#N/A,FALSE,"P&amp;L Account 2001-2002";"VIEW3",#N/A,FALSE,"P&amp;L Account 2001-2002";"VIEW4",#N/A,FALSE,"P&amp;L Account 2001-2002"}</definedName>
    <definedName name="GGGG_3" hidden="1">{"VIEW1",#N/A,FALSE,"P&amp;L Account 2001-2002";"VIEW2",#N/A,FALSE,"P&amp;L Account 2001-2002";"VIEW3",#N/A,FALSE,"P&amp;L Account 2001-2002";"VIEW4",#N/A,FALSE,"P&amp;L Account 2001-2002"}</definedName>
    <definedName name="GGGG_4" hidden="1">{"VIEW1",#N/A,FALSE,"P&amp;L Account 2001-2002";"VIEW2",#N/A,FALSE,"P&amp;L Account 2001-2002";"VIEW3",#N/A,FALSE,"P&amp;L Account 2001-2002";"VIEW4",#N/A,FALSE,"P&amp;L Account 2001-2002"}</definedName>
    <definedName name="GGGG_5" hidden="1">{"VIEW1",#N/A,FALSE,"P&amp;L Account 2001-2002";"VIEW2",#N/A,FALSE,"P&amp;L Account 2001-2002";"VIEW3",#N/A,FALSE,"P&amp;L Account 2001-2002";"VIEW4",#N/A,FALSE,"P&amp;L Account 2001-2002"}</definedName>
    <definedName name="ghjkfgdch" localSheetId="2" hidden="1">{"VIEW1",#N/A,FALSE,"P&amp;L Account 2001-2002";"VIEW2",#N/A,FALSE,"P&amp;L Account 2001-2002";"VIEW3",#N/A,FALSE,"P&amp;L Account 2001-2002";"VIEW4",#N/A,FALSE,"P&amp;L Account 2001-2002"}</definedName>
    <definedName name="ghjkfgdch" localSheetId="10" hidden="1">{"VIEW1",#N/A,FALSE,"P&amp;L Account 2001-2002";"VIEW2",#N/A,FALSE,"P&amp;L Account 2001-2002";"VIEW3",#N/A,FALSE,"P&amp;L Account 2001-2002";"VIEW4",#N/A,FALSE,"P&amp;L Account 2001-2002"}</definedName>
    <definedName name="ghjkfgdch" localSheetId="9" hidden="1">{"VIEW1",#N/A,FALSE,"P&amp;L Account 2001-2002";"VIEW2",#N/A,FALSE,"P&amp;L Account 2001-2002";"VIEW3",#N/A,FALSE,"P&amp;L Account 2001-2002";"VIEW4",#N/A,FALSE,"P&amp;L Account 2001-2002"}</definedName>
    <definedName name="ghjkfgdch" localSheetId="8" hidden="1">{"VIEW1",#N/A,FALSE,"P&amp;L Account 2001-2002";"VIEW2",#N/A,FALSE,"P&amp;L Account 2001-2002";"VIEW3",#N/A,FALSE,"P&amp;L Account 2001-2002";"VIEW4",#N/A,FALSE,"P&amp;L Account 2001-2002"}</definedName>
    <definedName name="ghjkfgdch" hidden="1">{"VIEW1",#N/A,FALSE,"P&amp;L Account 2001-2002";"VIEW2",#N/A,FALSE,"P&amp;L Account 2001-2002";"VIEW3",#N/A,FALSE,"P&amp;L Account 2001-2002";"VIEW4",#N/A,FALSE,"P&amp;L Account 2001-2002"}</definedName>
    <definedName name="ghjkfgdch_1" localSheetId="10" hidden="1">{"VIEW1",#N/A,FALSE,"P&amp;L Account 2001-2002";"VIEW2",#N/A,FALSE,"P&amp;L Account 2001-2002";"VIEW3",#N/A,FALSE,"P&amp;L Account 2001-2002";"VIEW4",#N/A,FALSE,"P&amp;L Account 2001-2002"}</definedName>
    <definedName name="ghjkfgdch_1" localSheetId="9" hidden="1">{"VIEW1",#N/A,FALSE,"P&amp;L Account 2001-2002";"VIEW2",#N/A,FALSE,"P&amp;L Account 2001-2002";"VIEW3",#N/A,FALSE,"P&amp;L Account 2001-2002";"VIEW4",#N/A,FALSE,"P&amp;L Account 2001-2002"}</definedName>
    <definedName name="ghjkfgdch_1" hidden="1">{"VIEW1",#N/A,FALSE,"P&amp;L Account 2001-2002";"VIEW2",#N/A,FALSE,"P&amp;L Account 2001-2002";"VIEW3",#N/A,FALSE,"P&amp;L Account 2001-2002";"VIEW4",#N/A,FALSE,"P&amp;L Account 2001-2002"}</definedName>
    <definedName name="ghjkfgdch_1_1" hidden="1">{"VIEW1",#N/A,FALSE,"P&amp;L Account 2001-2002";"VIEW2",#N/A,FALSE,"P&amp;L Account 2001-2002";"VIEW3",#N/A,FALSE,"P&amp;L Account 2001-2002";"VIEW4",#N/A,FALSE,"P&amp;L Account 2001-2002"}</definedName>
    <definedName name="ghjkfgdch_1_2" hidden="1">{"VIEW1",#N/A,FALSE,"P&amp;L Account 2001-2002";"VIEW2",#N/A,FALSE,"P&amp;L Account 2001-2002";"VIEW3",#N/A,FALSE,"P&amp;L Account 2001-2002";"VIEW4",#N/A,FALSE,"P&amp;L Account 2001-2002"}</definedName>
    <definedName name="ghjkfgdch_2" hidden="1">{"VIEW1",#N/A,FALSE,"P&amp;L Account 2001-2002";"VIEW2",#N/A,FALSE,"P&amp;L Account 2001-2002";"VIEW3",#N/A,FALSE,"P&amp;L Account 2001-2002";"VIEW4",#N/A,FALSE,"P&amp;L Account 2001-2002"}</definedName>
    <definedName name="ghjkfgdch_3" hidden="1">{"VIEW1",#N/A,FALSE,"P&amp;L Account 2001-2002";"VIEW2",#N/A,FALSE,"P&amp;L Account 2001-2002";"VIEW3",#N/A,FALSE,"P&amp;L Account 2001-2002";"VIEW4",#N/A,FALSE,"P&amp;L Account 2001-2002"}</definedName>
    <definedName name="ghjkfgdch_4" hidden="1">{"VIEW1",#N/A,FALSE,"P&amp;L Account 2001-2002";"VIEW2",#N/A,FALSE,"P&amp;L Account 2001-2002";"VIEW3",#N/A,FALSE,"P&amp;L Account 2001-2002";"VIEW4",#N/A,FALSE,"P&amp;L Account 2001-2002"}</definedName>
    <definedName name="ghjkfgdch_5" hidden="1">{"VIEW1",#N/A,FALSE,"P&amp;L Account 2001-2002";"VIEW2",#N/A,FALSE,"P&amp;L Account 2001-2002";"VIEW3",#N/A,FALSE,"P&amp;L Account 2001-2002";"VIEW4",#N/A,FALSE,"P&amp;L Account 2001-2002"}</definedName>
    <definedName name="HHH" localSheetId="2" hidden="1">{"VIEW1",#N/A,FALSE,"P&amp;L Account 2001-2002";"VIEW2",#N/A,FALSE,"P&amp;L Account 2001-2002";"VIEW3",#N/A,FALSE,"P&amp;L Account 2001-2002";"VIEW4",#N/A,FALSE,"P&amp;L Account 2001-2002"}</definedName>
    <definedName name="HHH" localSheetId="10" hidden="1">{"VIEW1",#N/A,FALSE,"P&amp;L Account 2001-2002";"VIEW2",#N/A,FALSE,"P&amp;L Account 2001-2002";"VIEW3",#N/A,FALSE,"P&amp;L Account 2001-2002";"VIEW4",#N/A,FALSE,"P&amp;L Account 2001-2002"}</definedName>
    <definedName name="HHH" localSheetId="9" hidden="1">{"VIEW1",#N/A,FALSE,"P&amp;L Account 2001-2002";"VIEW2",#N/A,FALSE,"P&amp;L Account 2001-2002";"VIEW3",#N/A,FALSE,"P&amp;L Account 2001-2002";"VIEW4",#N/A,FALSE,"P&amp;L Account 2001-2002"}</definedName>
    <definedName name="HHH" localSheetId="8" hidden="1">{"VIEW1",#N/A,FALSE,"P&amp;L Account 2001-2002";"VIEW2",#N/A,FALSE,"P&amp;L Account 2001-2002";"VIEW3",#N/A,FALSE,"P&amp;L Account 2001-2002";"VIEW4",#N/A,FALSE,"P&amp;L Account 2001-2002"}</definedName>
    <definedName name="HHH" hidden="1">{"VIEW1",#N/A,FALSE,"P&amp;L Account 2001-2002";"VIEW2",#N/A,FALSE,"P&amp;L Account 2001-2002";"VIEW3",#N/A,FALSE,"P&amp;L Account 2001-2002";"VIEW4",#N/A,FALSE,"P&amp;L Account 2001-2002"}</definedName>
    <definedName name="HHH_1" localSheetId="10" hidden="1">{"VIEW1",#N/A,FALSE,"P&amp;L Account 2001-2002";"VIEW2",#N/A,FALSE,"P&amp;L Account 2001-2002";"VIEW3",#N/A,FALSE,"P&amp;L Account 2001-2002";"VIEW4",#N/A,FALSE,"P&amp;L Account 2001-2002"}</definedName>
    <definedName name="HHH_1" localSheetId="9" hidden="1">{"VIEW1",#N/A,FALSE,"P&amp;L Account 2001-2002";"VIEW2",#N/A,FALSE,"P&amp;L Account 2001-2002";"VIEW3",#N/A,FALSE,"P&amp;L Account 2001-2002";"VIEW4",#N/A,FALSE,"P&amp;L Account 2001-2002"}</definedName>
    <definedName name="HHH_1" hidden="1">{"VIEW1",#N/A,FALSE,"P&amp;L Account 2001-2002";"VIEW2",#N/A,FALSE,"P&amp;L Account 2001-2002";"VIEW3",#N/A,FALSE,"P&amp;L Account 2001-2002";"VIEW4",#N/A,FALSE,"P&amp;L Account 2001-2002"}</definedName>
    <definedName name="HHH_1_1" hidden="1">{"VIEW1",#N/A,FALSE,"P&amp;L Account 2001-2002";"VIEW2",#N/A,FALSE,"P&amp;L Account 2001-2002";"VIEW3",#N/A,FALSE,"P&amp;L Account 2001-2002";"VIEW4",#N/A,FALSE,"P&amp;L Account 2001-2002"}</definedName>
    <definedName name="HHH_1_2" hidden="1">{"VIEW1",#N/A,FALSE,"P&amp;L Account 2001-2002";"VIEW2",#N/A,FALSE,"P&amp;L Account 2001-2002";"VIEW3",#N/A,FALSE,"P&amp;L Account 2001-2002";"VIEW4",#N/A,FALSE,"P&amp;L Account 2001-2002"}</definedName>
    <definedName name="HHH_2" hidden="1">{"VIEW1",#N/A,FALSE,"P&amp;L Account 2001-2002";"VIEW2",#N/A,FALSE,"P&amp;L Account 2001-2002";"VIEW3",#N/A,FALSE,"P&amp;L Account 2001-2002";"VIEW4",#N/A,FALSE,"P&amp;L Account 2001-2002"}</definedName>
    <definedName name="HHH_3" hidden="1">{"VIEW1",#N/A,FALSE,"P&amp;L Account 2001-2002";"VIEW2",#N/A,FALSE,"P&amp;L Account 2001-2002";"VIEW3",#N/A,FALSE,"P&amp;L Account 2001-2002";"VIEW4",#N/A,FALSE,"P&amp;L Account 2001-2002"}</definedName>
    <definedName name="HHH_4" hidden="1">{"VIEW1",#N/A,FALSE,"P&amp;L Account 2001-2002";"VIEW2",#N/A,FALSE,"P&amp;L Account 2001-2002";"VIEW3",#N/A,FALSE,"P&amp;L Account 2001-2002";"VIEW4",#N/A,FALSE,"P&amp;L Account 2001-2002"}</definedName>
    <definedName name="HHH_5" hidden="1">{"VIEW1",#N/A,FALSE,"P&amp;L Account 2001-2002";"VIEW2",#N/A,FALSE,"P&amp;L Account 2001-2002";"VIEW3",#N/A,FALSE,"P&amp;L Account 2001-2002";"VIEW4",#N/A,FALSE,"P&amp;L Account 2001-2002"}</definedName>
    <definedName name="hjhuyg" localSheetId="2" hidden="1">{"VIEW1",#N/A,FALSE,"P&amp;L Account 2001-2002";"VIEW2",#N/A,FALSE,"P&amp;L Account 2001-2002";"VIEW3",#N/A,FALSE,"P&amp;L Account 2001-2002";"VIEW4",#N/A,FALSE,"P&amp;L Account 2001-2002"}</definedName>
    <definedName name="hjhuyg" localSheetId="10" hidden="1">{"VIEW1",#N/A,FALSE,"P&amp;L Account 2001-2002";"VIEW2",#N/A,FALSE,"P&amp;L Account 2001-2002";"VIEW3",#N/A,FALSE,"P&amp;L Account 2001-2002";"VIEW4",#N/A,FALSE,"P&amp;L Account 2001-2002"}</definedName>
    <definedName name="hjhuyg" localSheetId="9" hidden="1">{"VIEW1",#N/A,FALSE,"P&amp;L Account 2001-2002";"VIEW2",#N/A,FALSE,"P&amp;L Account 2001-2002";"VIEW3",#N/A,FALSE,"P&amp;L Account 2001-2002";"VIEW4",#N/A,FALSE,"P&amp;L Account 2001-2002"}</definedName>
    <definedName name="hjhuyg" localSheetId="8" hidden="1">{"VIEW1",#N/A,FALSE,"P&amp;L Account 2001-2002";"VIEW2",#N/A,FALSE,"P&amp;L Account 2001-2002";"VIEW3",#N/A,FALSE,"P&amp;L Account 2001-2002";"VIEW4",#N/A,FALSE,"P&amp;L Account 2001-2002"}</definedName>
    <definedName name="hjhuyg" hidden="1">{"VIEW1",#N/A,FALSE,"P&amp;L Account 2001-2002";"VIEW2",#N/A,FALSE,"P&amp;L Account 2001-2002";"VIEW3",#N/A,FALSE,"P&amp;L Account 2001-2002";"VIEW4",#N/A,FALSE,"P&amp;L Account 2001-2002"}</definedName>
    <definedName name="hjhuyg_1" localSheetId="10" hidden="1">{"VIEW1",#N/A,FALSE,"P&amp;L Account 2001-2002";"VIEW2",#N/A,FALSE,"P&amp;L Account 2001-2002";"VIEW3",#N/A,FALSE,"P&amp;L Account 2001-2002";"VIEW4",#N/A,FALSE,"P&amp;L Account 2001-2002"}</definedName>
    <definedName name="hjhuyg_1" localSheetId="9" hidden="1">{"VIEW1",#N/A,FALSE,"P&amp;L Account 2001-2002";"VIEW2",#N/A,FALSE,"P&amp;L Account 2001-2002";"VIEW3",#N/A,FALSE,"P&amp;L Account 2001-2002";"VIEW4",#N/A,FALSE,"P&amp;L Account 2001-2002"}</definedName>
    <definedName name="hjhuyg_1" hidden="1">{"VIEW1",#N/A,FALSE,"P&amp;L Account 2001-2002";"VIEW2",#N/A,FALSE,"P&amp;L Account 2001-2002";"VIEW3",#N/A,FALSE,"P&amp;L Account 2001-2002";"VIEW4",#N/A,FALSE,"P&amp;L Account 2001-2002"}</definedName>
    <definedName name="hjhuyg_1_1" hidden="1">{"VIEW1",#N/A,FALSE,"P&amp;L Account 2001-2002";"VIEW2",#N/A,FALSE,"P&amp;L Account 2001-2002";"VIEW3",#N/A,FALSE,"P&amp;L Account 2001-2002";"VIEW4",#N/A,FALSE,"P&amp;L Account 2001-2002"}</definedName>
    <definedName name="hjhuyg_1_2" hidden="1">{"VIEW1",#N/A,FALSE,"P&amp;L Account 2001-2002";"VIEW2",#N/A,FALSE,"P&amp;L Account 2001-2002";"VIEW3",#N/A,FALSE,"P&amp;L Account 2001-2002";"VIEW4",#N/A,FALSE,"P&amp;L Account 2001-2002"}</definedName>
    <definedName name="hjhuyg_2" hidden="1">{"VIEW1",#N/A,FALSE,"P&amp;L Account 2001-2002";"VIEW2",#N/A,FALSE,"P&amp;L Account 2001-2002";"VIEW3",#N/A,FALSE,"P&amp;L Account 2001-2002";"VIEW4",#N/A,FALSE,"P&amp;L Account 2001-2002"}</definedName>
    <definedName name="hjhuyg_3" hidden="1">{"VIEW1",#N/A,FALSE,"P&amp;L Account 2001-2002";"VIEW2",#N/A,FALSE,"P&amp;L Account 2001-2002";"VIEW3",#N/A,FALSE,"P&amp;L Account 2001-2002";"VIEW4",#N/A,FALSE,"P&amp;L Account 2001-2002"}</definedName>
    <definedName name="hjhuyg_4" hidden="1">{"VIEW1",#N/A,FALSE,"P&amp;L Account 2001-2002";"VIEW2",#N/A,FALSE,"P&amp;L Account 2001-2002";"VIEW3",#N/A,FALSE,"P&amp;L Account 2001-2002";"VIEW4",#N/A,FALSE,"P&amp;L Account 2001-2002"}</definedName>
    <definedName name="hjhuyg_5" hidden="1">{"VIEW1",#N/A,FALSE,"P&amp;L Account 2001-2002";"VIEW2",#N/A,FALSE,"P&amp;L Account 2001-2002";"VIEW3",#N/A,FALSE,"P&amp;L Account 2001-2002";"VIEW4",#N/A,FALSE,"P&amp;L Account 2001-2002"}</definedName>
    <definedName name="HTML_CodePage" hidden="1">1252</definedName>
    <definedName name="HTML_Control" localSheetId="2" hidden="1">{"'Bsheet BIS'!$A$1:$F$43"}</definedName>
    <definedName name="HTML_Control" localSheetId="10" hidden="1">{"'Bsheet BIS'!$A$1:$F$43"}</definedName>
    <definedName name="HTML_Control" localSheetId="9" hidden="1">{"'Bsheet BIS'!$A$1:$F$43"}</definedName>
    <definedName name="HTML_Control" hidden="1">{"'Bsheet BIS'!$A$1:$F$43"}</definedName>
    <definedName name="HTML_Control_1" localSheetId="10" hidden="1">{"'Bsheet BIS'!$A$1:$F$43"}</definedName>
    <definedName name="HTML_Control_1" localSheetId="9" hidden="1">{"'Bsheet BIS'!$A$1:$F$43"}</definedName>
    <definedName name="HTML_Control_1" hidden="1">{"'Bsheet BIS'!$A$1:$F$43"}</definedName>
    <definedName name="HTML_Control_1_1" hidden="1">{"'Bsheet BIS'!$A$1:$F$43"}</definedName>
    <definedName name="HTML_Control_1_2" hidden="1">{"'Bsheet BIS'!$A$1:$F$43"}</definedName>
    <definedName name="HTML_Control_2" hidden="1">{"'Bsheet BIS'!$A$1:$F$43"}</definedName>
    <definedName name="HTML_Control_3" hidden="1">{"'Bsheet BIS'!$A$1:$F$43"}</definedName>
    <definedName name="HTML_Control_4" hidden="1">{"'Bsheet BIS'!$A$1:$F$43"}</definedName>
    <definedName name="HTML_Control_5" hidden="1">{"'Bsheet BIS'!$A$1:$F$43"}</definedName>
    <definedName name="HTML_Description" hidden="1">""</definedName>
    <definedName name="HTML_Email" hidden="1">""</definedName>
    <definedName name="HTML_Header" hidden="1">"Bsheet BIS"</definedName>
    <definedName name="HTML_LastUpdate" hidden="1">"6/26/98"</definedName>
    <definedName name="HTML_LineAfter" hidden="1">TRUE</definedName>
    <definedName name="HTML_LineBefore" hidden="1">TRUE</definedName>
    <definedName name="HTML_Name" hidden="1">"KETAN"</definedName>
    <definedName name="HTML_OBDlg2" hidden="1">TRUE</definedName>
    <definedName name="HTML_OBDlg4" hidden="1">TRUE</definedName>
    <definedName name="HTML_OS" hidden="1">0</definedName>
    <definedName name="HTML_PathFile" hidden="1">"P:\BIS\MyHTML.htm"</definedName>
    <definedName name="HTML_Title" hidden="1">"BalshetBIS"</definedName>
    <definedName name="jjutyu" localSheetId="2" hidden="1">{"VIEW1",#N/A,FALSE,"P&amp;L Account 2001-2002";"VIEW2",#N/A,FALSE,"P&amp;L Account 2001-2002";"VIEW3",#N/A,FALSE,"P&amp;L Account 2001-2002";"VIEW4",#N/A,FALSE,"P&amp;L Account 2001-2002"}</definedName>
    <definedName name="jjutyu" localSheetId="10" hidden="1">{"VIEW1",#N/A,FALSE,"P&amp;L Account 2001-2002";"VIEW2",#N/A,FALSE,"P&amp;L Account 2001-2002";"VIEW3",#N/A,FALSE,"P&amp;L Account 2001-2002";"VIEW4",#N/A,FALSE,"P&amp;L Account 2001-2002"}</definedName>
    <definedName name="jjutyu" localSheetId="9" hidden="1">{"VIEW1",#N/A,FALSE,"P&amp;L Account 2001-2002";"VIEW2",#N/A,FALSE,"P&amp;L Account 2001-2002";"VIEW3",#N/A,FALSE,"P&amp;L Account 2001-2002";"VIEW4",#N/A,FALSE,"P&amp;L Account 2001-2002"}</definedName>
    <definedName name="jjutyu" localSheetId="8" hidden="1">{"VIEW1",#N/A,FALSE,"P&amp;L Account 2001-2002";"VIEW2",#N/A,FALSE,"P&amp;L Account 2001-2002";"VIEW3",#N/A,FALSE,"P&amp;L Account 2001-2002";"VIEW4",#N/A,FALSE,"P&amp;L Account 2001-2002"}</definedName>
    <definedName name="jjutyu" hidden="1">{"VIEW1",#N/A,FALSE,"P&amp;L Account 2001-2002";"VIEW2",#N/A,FALSE,"P&amp;L Account 2001-2002";"VIEW3",#N/A,FALSE,"P&amp;L Account 2001-2002";"VIEW4",#N/A,FALSE,"P&amp;L Account 2001-2002"}</definedName>
    <definedName name="jjutyu_1" localSheetId="10" hidden="1">{"VIEW1",#N/A,FALSE,"P&amp;L Account 2001-2002";"VIEW2",#N/A,FALSE,"P&amp;L Account 2001-2002";"VIEW3",#N/A,FALSE,"P&amp;L Account 2001-2002";"VIEW4",#N/A,FALSE,"P&amp;L Account 2001-2002"}</definedName>
    <definedName name="jjutyu_1" localSheetId="9" hidden="1">{"VIEW1",#N/A,FALSE,"P&amp;L Account 2001-2002";"VIEW2",#N/A,FALSE,"P&amp;L Account 2001-2002";"VIEW3",#N/A,FALSE,"P&amp;L Account 2001-2002";"VIEW4",#N/A,FALSE,"P&amp;L Account 2001-2002"}</definedName>
    <definedName name="jjutyu_1" hidden="1">{"VIEW1",#N/A,FALSE,"P&amp;L Account 2001-2002";"VIEW2",#N/A,FALSE,"P&amp;L Account 2001-2002";"VIEW3",#N/A,FALSE,"P&amp;L Account 2001-2002";"VIEW4",#N/A,FALSE,"P&amp;L Account 2001-2002"}</definedName>
    <definedName name="jjutyu_1_1" hidden="1">{"VIEW1",#N/A,FALSE,"P&amp;L Account 2001-2002";"VIEW2",#N/A,FALSE,"P&amp;L Account 2001-2002";"VIEW3",#N/A,FALSE,"P&amp;L Account 2001-2002";"VIEW4",#N/A,FALSE,"P&amp;L Account 2001-2002"}</definedName>
    <definedName name="jjutyu_1_2" hidden="1">{"VIEW1",#N/A,FALSE,"P&amp;L Account 2001-2002";"VIEW2",#N/A,FALSE,"P&amp;L Account 2001-2002";"VIEW3",#N/A,FALSE,"P&amp;L Account 2001-2002";"VIEW4",#N/A,FALSE,"P&amp;L Account 2001-2002"}</definedName>
    <definedName name="jjutyu_2" hidden="1">{"VIEW1",#N/A,FALSE,"P&amp;L Account 2001-2002";"VIEW2",#N/A,FALSE,"P&amp;L Account 2001-2002";"VIEW3",#N/A,FALSE,"P&amp;L Account 2001-2002";"VIEW4",#N/A,FALSE,"P&amp;L Account 2001-2002"}</definedName>
    <definedName name="jjutyu_3" hidden="1">{"VIEW1",#N/A,FALSE,"P&amp;L Account 2001-2002";"VIEW2",#N/A,FALSE,"P&amp;L Account 2001-2002";"VIEW3",#N/A,FALSE,"P&amp;L Account 2001-2002";"VIEW4",#N/A,FALSE,"P&amp;L Account 2001-2002"}</definedName>
    <definedName name="jjutyu_4" hidden="1">{"VIEW1",#N/A,FALSE,"P&amp;L Account 2001-2002";"VIEW2",#N/A,FALSE,"P&amp;L Account 2001-2002";"VIEW3",#N/A,FALSE,"P&amp;L Account 2001-2002";"VIEW4",#N/A,FALSE,"P&amp;L Account 2001-2002"}</definedName>
    <definedName name="jjutyu_5" hidden="1">{"VIEW1",#N/A,FALSE,"P&amp;L Account 2001-2002";"VIEW2",#N/A,FALSE,"P&amp;L Account 2001-2002";"VIEW3",#N/A,FALSE,"P&amp;L Account 2001-2002";"VIEW4",#N/A,FALSE,"P&amp;L Account 2001-2002"}</definedName>
    <definedName name="k" localSheetId="2" hidden="1">{#N/A,#N/A,FALSE,"Banksum";#N/A,#N/A,FALSE,"Banksum"}</definedName>
    <definedName name="k" localSheetId="10" hidden="1">{#N/A,#N/A,FALSE,"Banksum";#N/A,#N/A,FALSE,"Banksum"}</definedName>
    <definedName name="k" localSheetId="9" hidden="1">{#N/A,#N/A,FALSE,"Banksum";#N/A,#N/A,FALSE,"Banksum"}</definedName>
    <definedName name="k" localSheetId="8" hidden="1">{#N/A,#N/A,FALSE,"Banksum";#N/A,#N/A,FALSE,"Banksum"}</definedName>
    <definedName name="k" hidden="1">{#N/A,#N/A,FALSE,"Banksum";#N/A,#N/A,FALSE,"Banksum"}</definedName>
    <definedName name="k_1" localSheetId="10" hidden="1">{#N/A,#N/A,FALSE,"Banksum";#N/A,#N/A,FALSE,"Banksum"}</definedName>
    <definedName name="k_1" localSheetId="9" hidden="1">{#N/A,#N/A,FALSE,"Banksum";#N/A,#N/A,FALSE,"Banksum"}</definedName>
    <definedName name="k_1" hidden="1">{#N/A,#N/A,FALSE,"Banksum";#N/A,#N/A,FALSE,"Banksum"}</definedName>
    <definedName name="k_1_1" hidden="1">{#N/A,#N/A,FALSE,"Banksum";#N/A,#N/A,FALSE,"Banksum"}</definedName>
    <definedName name="k_1_2" hidden="1">{#N/A,#N/A,FALSE,"Banksum";#N/A,#N/A,FALSE,"Banksum"}</definedName>
    <definedName name="k_2" hidden="1">{#N/A,#N/A,FALSE,"Banksum";#N/A,#N/A,FALSE,"Banksum"}</definedName>
    <definedName name="k_3" hidden="1">{#N/A,#N/A,FALSE,"Banksum";#N/A,#N/A,FALSE,"Banksum"}</definedName>
    <definedName name="k_4" hidden="1">{#N/A,#N/A,FALSE,"Banksum";#N/A,#N/A,FALSE,"Banksum"}</definedName>
    <definedName name="k_5" hidden="1">{#N/A,#N/A,FALSE,"Banksum";#N/A,#N/A,FALSE,"Banksum"}</definedName>
    <definedName name="kdjs" localSheetId="2" hidden="1">{"VIEW1",#N/A,FALSE,"P&amp;L Account 2001-2002";"VIEW2",#N/A,FALSE,"P&amp;L Account 2001-2002";"VIEW3",#N/A,FALSE,"P&amp;L Account 2001-2002";"VIEW4",#N/A,FALSE,"P&amp;L Account 2001-2002"}</definedName>
    <definedName name="kdjs" localSheetId="10" hidden="1">{"VIEW1",#N/A,FALSE,"P&amp;L Account 2001-2002";"VIEW2",#N/A,FALSE,"P&amp;L Account 2001-2002";"VIEW3",#N/A,FALSE,"P&amp;L Account 2001-2002";"VIEW4",#N/A,FALSE,"P&amp;L Account 2001-2002"}</definedName>
    <definedName name="kdjs" localSheetId="9" hidden="1">{"VIEW1",#N/A,FALSE,"P&amp;L Account 2001-2002";"VIEW2",#N/A,FALSE,"P&amp;L Account 2001-2002";"VIEW3",#N/A,FALSE,"P&amp;L Account 2001-2002";"VIEW4",#N/A,FALSE,"P&amp;L Account 2001-2002"}</definedName>
    <definedName name="kdjs" localSheetId="8" hidden="1">{"VIEW1",#N/A,FALSE,"P&amp;L Account 2001-2002";"VIEW2",#N/A,FALSE,"P&amp;L Account 2001-2002";"VIEW3",#N/A,FALSE,"P&amp;L Account 2001-2002";"VIEW4",#N/A,FALSE,"P&amp;L Account 2001-2002"}</definedName>
    <definedName name="kdjs" hidden="1">{"VIEW1",#N/A,FALSE,"P&amp;L Account 2001-2002";"VIEW2",#N/A,FALSE,"P&amp;L Account 2001-2002";"VIEW3",#N/A,FALSE,"P&amp;L Account 2001-2002";"VIEW4",#N/A,FALSE,"P&amp;L Account 2001-2002"}</definedName>
    <definedName name="kdjs_1" localSheetId="10" hidden="1">{"VIEW1",#N/A,FALSE,"P&amp;L Account 2001-2002";"VIEW2",#N/A,FALSE,"P&amp;L Account 2001-2002";"VIEW3",#N/A,FALSE,"P&amp;L Account 2001-2002";"VIEW4",#N/A,FALSE,"P&amp;L Account 2001-2002"}</definedName>
    <definedName name="kdjs_1" localSheetId="9" hidden="1">{"VIEW1",#N/A,FALSE,"P&amp;L Account 2001-2002";"VIEW2",#N/A,FALSE,"P&amp;L Account 2001-2002";"VIEW3",#N/A,FALSE,"P&amp;L Account 2001-2002";"VIEW4",#N/A,FALSE,"P&amp;L Account 2001-2002"}</definedName>
    <definedName name="kdjs_1" hidden="1">{"VIEW1",#N/A,FALSE,"P&amp;L Account 2001-2002";"VIEW2",#N/A,FALSE,"P&amp;L Account 2001-2002";"VIEW3",#N/A,FALSE,"P&amp;L Account 2001-2002";"VIEW4",#N/A,FALSE,"P&amp;L Account 2001-2002"}</definedName>
    <definedName name="kdjs_1_1" hidden="1">{"VIEW1",#N/A,FALSE,"P&amp;L Account 2001-2002";"VIEW2",#N/A,FALSE,"P&amp;L Account 2001-2002";"VIEW3",#N/A,FALSE,"P&amp;L Account 2001-2002";"VIEW4",#N/A,FALSE,"P&amp;L Account 2001-2002"}</definedName>
    <definedName name="kdjs_1_2" hidden="1">{"VIEW1",#N/A,FALSE,"P&amp;L Account 2001-2002";"VIEW2",#N/A,FALSE,"P&amp;L Account 2001-2002";"VIEW3",#N/A,FALSE,"P&amp;L Account 2001-2002";"VIEW4",#N/A,FALSE,"P&amp;L Account 2001-2002"}</definedName>
    <definedName name="kdjs_2" hidden="1">{"VIEW1",#N/A,FALSE,"P&amp;L Account 2001-2002";"VIEW2",#N/A,FALSE,"P&amp;L Account 2001-2002";"VIEW3",#N/A,FALSE,"P&amp;L Account 2001-2002";"VIEW4",#N/A,FALSE,"P&amp;L Account 2001-2002"}</definedName>
    <definedName name="kdjs_3" hidden="1">{"VIEW1",#N/A,FALSE,"P&amp;L Account 2001-2002";"VIEW2",#N/A,FALSE,"P&amp;L Account 2001-2002";"VIEW3",#N/A,FALSE,"P&amp;L Account 2001-2002";"VIEW4",#N/A,FALSE,"P&amp;L Account 2001-2002"}</definedName>
    <definedName name="kdjs_4" hidden="1">{"VIEW1",#N/A,FALSE,"P&amp;L Account 2001-2002";"VIEW2",#N/A,FALSE,"P&amp;L Account 2001-2002";"VIEW3",#N/A,FALSE,"P&amp;L Account 2001-2002";"VIEW4",#N/A,FALSE,"P&amp;L Account 2001-2002"}</definedName>
    <definedName name="kdjs_5" hidden="1">{"VIEW1",#N/A,FALSE,"P&amp;L Account 2001-2002";"VIEW2",#N/A,FALSE,"P&amp;L Account 2001-2002";"VIEW3",#N/A,FALSE,"P&amp;L Account 2001-2002";"VIEW4",#N/A,FALSE,"P&amp;L Account 2001-2002"}</definedName>
    <definedName name="KJH" localSheetId="2" hidden="1">{"VIEW1",#N/A,FALSE,"P&amp;L Account 2001-2002";"VIEW2",#N/A,FALSE,"P&amp;L Account 2001-2002";"VIEW3",#N/A,FALSE,"P&amp;L Account 2001-2002";"VIEW4",#N/A,FALSE,"P&amp;L Account 2001-2002"}</definedName>
    <definedName name="KJH" localSheetId="10" hidden="1">{"VIEW1",#N/A,FALSE,"P&amp;L Account 2001-2002";"VIEW2",#N/A,FALSE,"P&amp;L Account 2001-2002";"VIEW3",#N/A,FALSE,"P&amp;L Account 2001-2002";"VIEW4",#N/A,FALSE,"P&amp;L Account 2001-2002"}</definedName>
    <definedName name="KJH" localSheetId="9" hidden="1">{"VIEW1",#N/A,FALSE,"P&amp;L Account 2001-2002";"VIEW2",#N/A,FALSE,"P&amp;L Account 2001-2002";"VIEW3",#N/A,FALSE,"P&amp;L Account 2001-2002";"VIEW4",#N/A,FALSE,"P&amp;L Account 2001-2002"}</definedName>
    <definedName name="KJH" localSheetId="8" hidden="1">{"VIEW1",#N/A,FALSE,"P&amp;L Account 2001-2002";"VIEW2",#N/A,FALSE,"P&amp;L Account 2001-2002";"VIEW3",#N/A,FALSE,"P&amp;L Account 2001-2002";"VIEW4",#N/A,FALSE,"P&amp;L Account 2001-2002"}</definedName>
    <definedName name="KJH" hidden="1">{"VIEW1",#N/A,FALSE,"P&amp;L Account 2001-2002";"VIEW2",#N/A,FALSE,"P&amp;L Account 2001-2002";"VIEW3",#N/A,FALSE,"P&amp;L Account 2001-2002";"VIEW4",#N/A,FALSE,"P&amp;L Account 2001-2002"}</definedName>
    <definedName name="KJH_1" localSheetId="10" hidden="1">{"VIEW1",#N/A,FALSE,"P&amp;L Account 2001-2002";"VIEW2",#N/A,FALSE,"P&amp;L Account 2001-2002";"VIEW3",#N/A,FALSE,"P&amp;L Account 2001-2002";"VIEW4",#N/A,FALSE,"P&amp;L Account 2001-2002"}</definedName>
    <definedName name="KJH_1" localSheetId="9" hidden="1">{"VIEW1",#N/A,FALSE,"P&amp;L Account 2001-2002";"VIEW2",#N/A,FALSE,"P&amp;L Account 2001-2002";"VIEW3",#N/A,FALSE,"P&amp;L Account 2001-2002";"VIEW4",#N/A,FALSE,"P&amp;L Account 2001-2002"}</definedName>
    <definedName name="KJH_1" hidden="1">{"VIEW1",#N/A,FALSE,"P&amp;L Account 2001-2002";"VIEW2",#N/A,FALSE,"P&amp;L Account 2001-2002";"VIEW3",#N/A,FALSE,"P&amp;L Account 2001-2002";"VIEW4",#N/A,FALSE,"P&amp;L Account 2001-2002"}</definedName>
    <definedName name="KJH_1_1" hidden="1">{"VIEW1",#N/A,FALSE,"P&amp;L Account 2001-2002";"VIEW2",#N/A,FALSE,"P&amp;L Account 2001-2002";"VIEW3",#N/A,FALSE,"P&amp;L Account 2001-2002";"VIEW4",#N/A,FALSE,"P&amp;L Account 2001-2002"}</definedName>
    <definedName name="KJH_1_2" hidden="1">{"VIEW1",#N/A,FALSE,"P&amp;L Account 2001-2002";"VIEW2",#N/A,FALSE,"P&amp;L Account 2001-2002";"VIEW3",#N/A,FALSE,"P&amp;L Account 2001-2002";"VIEW4",#N/A,FALSE,"P&amp;L Account 2001-2002"}</definedName>
    <definedName name="KJH_2" hidden="1">{"VIEW1",#N/A,FALSE,"P&amp;L Account 2001-2002";"VIEW2",#N/A,FALSE,"P&amp;L Account 2001-2002";"VIEW3",#N/A,FALSE,"P&amp;L Account 2001-2002";"VIEW4",#N/A,FALSE,"P&amp;L Account 2001-2002"}</definedName>
    <definedName name="KJH_3" hidden="1">{"VIEW1",#N/A,FALSE,"P&amp;L Account 2001-2002";"VIEW2",#N/A,FALSE,"P&amp;L Account 2001-2002";"VIEW3",#N/A,FALSE,"P&amp;L Account 2001-2002";"VIEW4",#N/A,FALSE,"P&amp;L Account 2001-2002"}</definedName>
    <definedName name="KJH_4" hidden="1">{"VIEW1",#N/A,FALSE,"P&amp;L Account 2001-2002";"VIEW2",#N/A,FALSE,"P&amp;L Account 2001-2002";"VIEW3",#N/A,FALSE,"P&amp;L Account 2001-2002";"VIEW4",#N/A,FALSE,"P&amp;L Account 2001-2002"}</definedName>
    <definedName name="KJH_5" hidden="1">{"VIEW1",#N/A,FALSE,"P&amp;L Account 2001-2002";"VIEW2",#N/A,FALSE,"P&amp;L Account 2001-2002";"VIEW3",#N/A,FALSE,"P&amp;L Account 2001-2002";"VIEW4",#N/A,FALSE,"P&amp;L Account 2001-2002"}</definedName>
    <definedName name="lavda" localSheetId="2" hidden="1">{"VIEW1",#N/A,FALSE,"P&amp;L Account 2001-2002";"VIEW2",#N/A,FALSE,"P&amp;L Account 2001-2002";"VIEW3",#N/A,FALSE,"P&amp;L Account 2001-2002";"VIEW4",#N/A,FALSE,"P&amp;L Account 2001-2002"}</definedName>
    <definedName name="lavda" localSheetId="10" hidden="1">{"VIEW1",#N/A,FALSE,"P&amp;L Account 2001-2002";"VIEW2",#N/A,FALSE,"P&amp;L Account 2001-2002";"VIEW3",#N/A,FALSE,"P&amp;L Account 2001-2002";"VIEW4",#N/A,FALSE,"P&amp;L Account 2001-2002"}</definedName>
    <definedName name="lavda" localSheetId="9" hidden="1">{"VIEW1",#N/A,FALSE,"P&amp;L Account 2001-2002";"VIEW2",#N/A,FALSE,"P&amp;L Account 2001-2002";"VIEW3",#N/A,FALSE,"P&amp;L Account 2001-2002";"VIEW4",#N/A,FALSE,"P&amp;L Account 2001-2002"}</definedName>
    <definedName name="lavda" localSheetId="8" hidden="1">{"VIEW1",#N/A,FALSE,"P&amp;L Account 2001-2002";"VIEW2",#N/A,FALSE,"P&amp;L Account 2001-2002";"VIEW3",#N/A,FALSE,"P&amp;L Account 2001-2002";"VIEW4",#N/A,FALSE,"P&amp;L Account 2001-2002"}</definedName>
    <definedName name="lavda" hidden="1">{"VIEW1",#N/A,FALSE,"P&amp;L Account 2001-2002";"VIEW2",#N/A,FALSE,"P&amp;L Account 2001-2002";"VIEW3",#N/A,FALSE,"P&amp;L Account 2001-2002";"VIEW4",#N/A,FALSE,"P&amp;L Account 2001-2002"}</definedName>
    <definedName name="lavda_1" localSheetId="10" hidden="1">{"VIEW1",#N/A,FALSE,"P&amp;L Account 2001-2002";"VIEW2",#N/A,FALSE,"P&amp;L Account 2001-2002";"VIEW3",#N/A,FALSE,"P&amp;L Account 2001-2002";"VIEW4",#N/A,FALSE,"P&amp;L Account 2001-2002"}</definedName>
    <definedName name="lavda_1" localSheetId="9" hidden="1">{"VIEW1",#N/A,FALSE,"P&amp;L Account 2001-2002";"VIEW2",#N/A,FALSE,"P&amp;L Account 2001-2002";"VIEW3",#N/A,FALSE,"P&amp;L Account 2001-2002";"VIEW4",#N/A,FALSE,"P&amp;L Account 2001-2002"}</definedName>
    <definedName name="lavda_1" hidden="1">{"VIEW1",#N/A,FALSE,"P&amp;L Account 2001-2002";"VIEW2",#N/A,FALSE,"P&amp;L Account 2001-2002";"VIEW3",#N/A,FALSE,"P&amp;L Account 2001-2002";"VIEW4",#N/A,FALSE,"P&amp;L Account 2001-2002"}</definedName>
    <definedName name="lavda_1_1" hidden="1">{"VIEW1",#N/A,FALSE,"P&amp;L Account 2001-2002";"VIEW2",#N/A,FALSE,"P&amp;L Account 2001-2002";"VIEW3",#N/A,FALSE,"P&amp;L Account 2001-2002";"VIEW4",#N/A,FALSE,"P&amp;L Account 2001-2002"}</definedName>
    <definedName name="lavda_1_2" hidden="1">{"VIEW1",#N/A,FALSE,"P&amp;L Account 2001-2002";"VIEW2",#N/A,FALSE,"P&amp;L Account 2001-2002";"VIEW3",#N/A,FALSE,"P&amp;L Account 2001-2002";"VIEW4",#N/A,FALSE,"P&amp;L Account 2001-2002"}</definedName>
    <definedName name="lavda_2" hidden="1">{"VIEW1",#N/A,FALSE,"P&amp;L Account 2001-2002";"VIEW2",#N/A,FALSE,"P&amp;L Account 2001-2002";"VIEW3",#N/A,FALSE,"P&amp;L Account 2001-2002";"VIEW4",#N/A,FALSE,"P&amp;L Account 2001-2002"}</definedName>
    <definedName name="lavda_3" hidden="1">{"VIEW1",#N/A,FALSE,"P&amp;L Account 2001-2002";"VIEW2",#N/A,FALSE,"P&amp;L Account 2001-2002";"VIEW3",#N/A,FALSE,"P&amp;L Account 2001-2002";"VIEW4",#N/A,FALSE,"P&amp;L Account 2001-2002"}</definedName>
    <definedName name="lavda_4" hidden="1">{"VIEW1",#N/A,FALSE,"P&amp;L Account 2001-2002";"VIEW2",#N/A,FALSE,"P&amp;L Account 2001-2002";"VIEW3",#N/A,FALSE,"P&amp;L Account 2001-2002";"VIEW4",#N/A,FALSE,"P&amp;L Account 2001-2002"}</definedName>
    <definedName name="lavda_5" hidden="1">{"VIEW1",#N/A,FALSE,"P&amp;L Account 2001-2002";"VIEW2",#N/A,FALSE,"P&amp;L Account 2001-2002";"VIEW3",#N/A,FALSE,"P&amp;L Account 2001-2002";"VIEW4",#N/A,FALSE,"P&amp;L Account 2001-2002"}</definedName>
    <definedName name="LKJ" localSheetId="2" hidden="1">{"VIEW1",#N/A,FALSE,"P&amp;L Account 2001-2002";"VIEW2",#N/A,FALSE,"P&amp;L Account 2001-2002";"VIEW3",#N/A,FALSE,"P&amp;L Account 2001-2002";"VIEW4",#N/A,FALSE,"P&amp;L Account 2001-2002"}</definedName>
    <definedName name="LKJ" localSheetId="10" hidden="1">{"VIEW1",#N/A,FALSE,"P&amp;L Account 2001-2002";"VIEW2",#N/A,FALSE,"P&amp;L Account 2001-2002";"VIEW3",#N/A,FALSE,"P&amp;L Account 2001-2002";"VIEW4",#N/A,FALSE,"P&amp;L Account 2001-2002"}</definedName>
    <definedName name="LKJ" localSheetId="9" hidden="1">{"VIEW1",#N/A,FALSE,"P&amp;L Account 2001-2002";"VIEW2",#N/A,FALSE,"P&amp;L Account 2001-2002";"VIEW3",#N/A,FALSE,"P&amp;L Account 2001-2002";"VIEW4",#N/A,FALSE,"P&amp;L Account 2001-2002"}</definedName>
    <definedName name="LKJ" localSheetId="8" hidden="1">{"VIEW1",#N/A,FALSE,"P&amp;L Account 2001-2002";"VIEW2",#N/A,FALSE,"P&amp;L Account 2001-2002";"VIEW3",#N/A,FALSE,"P&amp;L Account 2001-2002";"VIEW4",#N/A,FALSE,"P&amp;L Account 2001-2002"}</definedName>
    <definedName name="LKJ" hidden="1">{"VIEW1",#N/A,FALSE,"P&amp;L Account 2001-2002";"VIEW2",#N/A,FALSE,"P&amp;L Account 2001-2002";"VIEW3",#N/A,FALSE,"P&amp;L Account 2001-2002";"VIEW4",#N/A,FALSE,"P&amp;L Account 2001-2002"}</definedName>
    <definedName name="LKJ_1" localSheetId="10" hidden="1">{"VIEW1",#N/A,FALSE,"P&amp;L Account 2001-2002";"VIEW2",#N/A,FALSE,"P&amp;L Account 2001-2002";"VIEW3",#N/A,FALSE,"P&amp;L Account 2001-2002";"VIEW4",#N/A,FALSE,"P&amp;L Account 2001-2002"}</definedName>
    <definedName name="LKJ_1" localSheetId="9" hidden="1">{"VIEW1",#N/A,FALSE,"P&amp;L Account 2001-2002";"VIEW2",#N/A,FALSE,"P&amp;L Account 2001-2002";"VIEW3",#N/A,FALSE,"P&amp;L Account 2001-2002";"VIEW4",#N/A,FALSE,"P&amp;L Account 2001-2002"}</definedName>
    <definedName name="LKJ_1" hidden="1">{"VIEW1",#N/A,FALSE,"P&amp;L Account 2001-2002";"VIEW2",#N/A,FALSE,"P&amp;L Account 2001-2002";"VIEW3",#N/A,FALSE,"P&amp;L Account 2001-2002";"VIEW4",#N/A,FALSE,"P&amp;L Account 2001-2002"}</definedName>
    <definedName name="LKJ_1_1" hidden="1">{"VIEW1",#N/A,FALSE,"P&amp;L Account 2001-2002";"VIEW2",#N/A,FALSE,"P&amp;L Account 2001-2002";"VIEW3",#N/A,FALSE,"P&amp;L Account 2001-2002";"VIEW4",#N/A,FALSE,"P&amp;L Account 2001-2002"}</definedName>
    <definedName name="LKJ_1_2" hidden="1">{"VIEW1",#N/A,FALSE,"P&amp;L Account 2001-2002";"VIEW2",#N/A,FALSE,"P&amp;L Account 2001-2002";"VIEW3",#N/A,FALSE,"P&amp;L Account 2001-2002";"VIEW4",#N/A,FALSE,"P&amp;L Account 2001-2002"}</definedName>
    <definedName name="LKJ_2" hidden="1">{"VIEW1",#N/A,FALSE,"P&amp;L Account 2001-2002";"VIEW2",#N/A,FALSE,"P&amp;L Account 2001-2002";"VIEW3",#N/A,FALSE,"P&amp;L Account 2001-2002";"VIEW4",#N/A,FALSE,"P&amp;L Account 2001-2002"}</definedName>
    <definedName name="LKJ_3" hidden="1">{"VIEW1",#N/A,FALSE,"P&amp;L Account 2001-2002";"VIEW2",#N/A,FALSE,"P&amp;L Account 2001-2002";"VIEW3",#N/A,FALSE,"P&amp;L Account 2001-2002";"VIEW4",#N/A,FALSE,"P&amp;L Account 2001-2002"}</definedName>
    <definedName name="LKJ_4" hidden="1">{"VIEW1",#N/A,FALSE,"P&amp;L Account 2001-2002";"VIEW2",#N/A,FALSE,"P&amp;L Account 2001-2002";"VIEW3",#N/A,FALSE,"P&amp;L Account 2001-2002";"VIEW4",#N/A,FALSE,"P&amp;L Account 2001-2002"}</definedName>
    <definedName name="LKJ_5" hidden="1">{"VIEW1",#N/A,FALSE,"P&amp;L Account 2001-2002";"VIEW2",#N/A,FALSE,"P&amp;L Account 2001-2002";"VIEW3",#N/A,FALSE,"P&amp;L Account 2001-2002";"VIEW4",#N/A,FALSE,"P&amp;L Account 2001-2002"}</definedName>
    <definedName name="microtome" localSheetId="2" hidden="1">{"VIEW1",#N/A,FALSE,"P&amp;L Account 2001-2002";"VIEW2",#N/A,FALSE,"P&amp;L Account 2001-2002";"VIEW3",#N/A,FALSE,"P&amp;L Account 2001-2002";"VIEW4",#N/A,FALSE,"P&amp;L Account 2001-2002"}</definedName>
    <definedName name="microtome" localSheetId="10" hidden="1">{"VIEW1",#N/A,FALSE,"P&amp;L Account 2001-2002";"VIEW2",#N/A,FALSE,"P&amp;L Account 2001-2002";"VIEW3",#N/A,FALSE,"P&amp;L Account 2001-2002";"VIEW4",#N/A,FALSE,"P&amp;L Account 2001-2002"}</definedName>
    <definedName name="microtome" localSheetId="9" hidden="1">{"VIEW1",#N/A,FALSE,"P&amp;L Account 2001-2002";"VIEW2",#N/A,FALSE,"P&amp;L Account 2001-2002";"VIEW3",#N/A,FALSE,"P&amp;L Account 2001-2002";"VIEW4",#N/A,FALSE,"P&amp;L Account 2001-2002"}</definedName>
    <definedName name="microtome" localSheetId="8" hidden="1">{"VIEW1",#N/A,FALSE,"P&amp;L Account 2001-2002";"VIEW2",#N/A,FALSE,"P&amp;L Account 2001-2002";"VIEW3",#N/A,FALSE,"P&amp;L Account 2001-2002";"VIEW4",#N/A,FALSE,"P&amp;L Account 2001-2002"}</definedName>
    <definedName name="microtome" hidden="1">{"VIEW1",#N/A,FALSE,"P&amp;L Account 2001-2002";"VIEW2",#N/A,FALSE,"P&amp;L Account 2001-2002";"VIEW3",#N/A,FALSE,"P&amp;L Account 2001-2002";"VIEW4",#N/A,FALSE,"P&amp;L Account 2001-2002"}</definedName>
    <definedName name="microtome_1" localSheetId="10" hidden="1">{"VIEW1",#N/A,FALSE,"P&amp;L Account 2001-2002";"VIEW2",#N/A,FALSE,"P&amp;L Account 2001-2002";"VIEW3",#N/A,FALSE,"P&amp;L Account 2001-2002";"VIEW4",#N/A,FALSE,"P&amp;L Account 2001-2002"}</definedName>
    <definedName name="microtome_1" localSheetId="9" hidden="1">{"VIEW1",#N/A,FALSE,"P&amp;L Account 2001-2002";"VIEW2",#N/A,FALSE,"P&amp;L Account 2001-2002";"VIEW3",#N/A,FALSE,"P&amp;L Account 2001-2002";"VIEW4",#N/A,FALSE,"P&amp;L Account 2001-2002"}</definedName>
    <definedName name="microtome_1" hidden="1">{"VIEW1",#N/A,FALSE,"P&amp;L Account 2001-2002";"VIEW2",#N/A,FALSE,"P&amp;L Account 2001-2002";"VIEW3",#N/A,FALSE,"P&amp;L Account 2001-2002";"VIEW4",#N/A,FALSE,"P&amp;L Account 2001-2002"}</definedName>
    <definedName name="microtome_1_1" hidden="1">{"VIEW1",#N/A,FALSE,"P&amp;L Account 2001-2002";"VIEW2",#N/A,FALSE,"P&amp;L Account 2001-2002";"VIEW3",#N/A,FALSE,"P&amp;L Account 2001-2002";"VIEW4",#N/A,FALSE,"P&amp;L Account 2001-2002"}</definedName>
    <definedName name="microtome_1_2" hidden="1">{"VIEW1",#N/A,FALSE,"P&amp;L Account 2001-2002";"VIEW2",#N/A,FALSE,"P&amp;L Account 2001-2002";"VIEW3",#N/A,FALSE,"P&amp;L Account 2001-2002";"VIEW4",#N/A,FALSE,"P&amp;L Account 2001-2002"}</definedName>
    <definedName name="microtome_2" hidden="1">{"VIEW1",#N/A,FALSE,"P&amp;L Account 2001-2002";"VIEW2",#N/A,FALSE,"P&amp;L Account 2001-2002";"VIEW3",#N/A,FALSE,"P&amp;L Account 2001-2002";"VIEW4",#N/A,FALSE,"P&amp;L Account 2001-2002"}</definedName>
    <definedName name="microtome_3" hidden="1">{"VIEW1",#N/A,FALSE,"P&amp;L Account 2001-2002";"VIEW2",#N/A,FALSE,"P&amp;L Account 2001-2002";"VIEW3",#N/A,FALSE,"P&amp;L Account 2001-2002";"VIEW4",#N/A,FALSE,"P&amp;L Account 2001-2002"}</definedName>
    <definedName name="microtome_4" hidden="1">{"VIEW1",#N/A,FALSE,"P&amp;L Account 2001-2002";"VIEW2",#N/A,FALSE,"P&amp;L Account 2001-2002";"VIEW3",#N/A,FALSE,"P&amp;L Account 2001-2002";"VIEW4",#N/A,FALSE,"P&amp;L Account 2001-2002"}</definedName>
    <definedName name="microtome_5" hidden="1">{"VIEW1",#N/A,FALSE,"P&amp;L Account 2001-2002";"VIEW2",#N/A,FALSE,"P&amp;L Account 2001-2002";"VIEW3",#N/A,FALSE,"P&amp;L Account 2001-2002";"VIEW4",#N/A,FALSE,"P&amp;L Account 2001-2002"}</definedName>
    <definedName name="MISC" localSheetId="2" hidden="1">{#N/A,#N/A,TRUE,"KOCH P&amp;L";#N/A,#N/A,TRUE,"sumpl";#N/A,#N/A,TRUE,"2000";#N/A,#N/A,TRUE,"2001";#N/A,#N/A,TRUE,"2002";#N/A,#N/A,TRUE,"2003 ";#N/A,#N/A,TRUE,"brg comm";#N/A,#N/A,TRUE,"lsm comm"}</definedName>
    <definedName name="MISC" localSheetId="10" hidden="1">{#N/A,#N/A,TRUE,"KOCH P&amp;L";#N/A,#N/A,TRUE,"sumpl";#N/A,#N/A,TRUE,"2000";#N/A,#N/A,TRUE,"2001";#N/A,#N/A,TRUE,"2002";#N/A,#N/A,TRUE,"2003 ";#N/A,#N/A,TRUE,"brg comm";#N/A,#N/A,TRUE,"lsm comm"}</definedName>
    <definedName name="MISC" localSheetId="9" hidden="1">{#N/A,#N/A,TRUE,"KOCH P&amp;L";#N/A,#N/A,TRUE,"sumpl";#N/A,#N/A,TRUE,"2000";#N/A,#N/A,TRUE,"2001";#N/A,#N/A,TRUE,"2002";#N/A,#N/A,TRUE,"2003 ";#N/A,#N/A,TRUE,"brg comm";#N/A,#N/A,TRUE,"lsm comm"}</definedName>
    <definedName name="MISC" hidden="1">{#N/A,#N/A,TRUE,"KOCH P&amp;L";#N/A,#N/A,TRUE,"sumpl";#N/A,#N/A,TRUE,"2000";#N/A,#N/A,TRUE,"2001";#N/A,#N/A,TRUE,"2002";#N/A,#N/A,TRUE,"2003 ";#N/A,#N/A,TRUE,"brg comm";#N/A,#N/A,TRUE,"lsm comm"}</definedName>
    <definedName name="MISC_1" localSheetId="10" hidden="1">{#N/A,#N/A,TRUE,"KOCH P&amp;L";#N/A,#N/A,TRUE,"sumpl";#N/A,#N/A,TRUE,"2000";#N/A,#N/A,TRUE,"2001";#N/A,#N/A,TRUE,"2002";#N/A,#N/A,TRUE,"2003 ";#N/A,#N/A,TRUE,"brg comm";#N/A,#N/A,TRUE,"lsm comm"}</definedName>
    <definedName name="MISC_1" localSheetId="9" hidden="1">{#N/A,#N/A,TRUE,"KOCH P&amp;L";#N/A,#N/A,TRUE,"sumpl";#N/A,#N/A,TRUE,"2000";#N/A,#N/A,TRUE,"2001";#N/A,#N/A,TRUE,"2002";#N/A,#N/A,TRUE,"2003 ";#N/A,#N/A,TRUE,"brg comm";#N/A,#N/A,TRUE,"lsm comm"}</definedName>
    <definedName name="MISC_1" hidden="1">{#N/A,#N/A,TRUE,"KOCH P&amp;L";#N/A,#N/A,TRUE,"sumpl";#N/A,#N/A,TRUE,"2000";#N/A,#N/A,TRUE,"2001";#N/A,#N/A,TRUE,"2002";#N/A,#N/A,TRUE,"2003 ";#N/A,#N/A,TRUE,"brg comm";#N/A,#N/A,TRUE,"lsm comm"}</definedName>
    <definedName name="MISC_1_1" hidden="1">{#N/A,#N/A,TRUE,"KOCH P&amp;L";#N/A,#N/A,TRUE,"sumpl";#N/A,#N/A,TRUE,"2000";#N/A,#N/A,TRUE,"2001";#N/A,#N/A,TRUE,"2002";#N/A,#N/A,TRUE,"2003 ";#N/A,#N/A,TRUE,"brg comm";#N/A,#N/A,TRUE,"lsm comm"}</definedName>
    <definedName name="MISC_1_2" hidden="1">{#N/A,#N/A,TRUE,"KOCH P&amp;L";#N/A,#N/A,TRUE,"sumpl";#N/A,#N/A,TRUE,"2000";#N/A,#N/A,TRUE,"2001";#N/A,#N/A,TRUE,"2002";#N/A,#N/A,TRUE,"2003 ";#N/A,#N/A,TRUE,"brg comm";#N/A,#N/A,TRUE,"lsm comm"}</definedName>
    <definedName name="MISC_2" hidden="1">{#N/A,#N/A,TRUE,"KOCH P&amp;L";#N/A,#N/A,TRUE,"sumpl";#N/A,#N/A,TRUE,"2000";#N/A,#N/A,TRUE,"2001";#N/A,#N/A,TRUE,"2002";#N/A,#N/A,TRUE,"2003 ";#N/A,#N/A,TRUE,"brg comm";#N/A,#N/A,TRUE,"lsm comm"}</definedName>
    <definedName name="MISC_3" hidden="1">{#N/A,#N/A,TRUE,"KOCH P&amp;L";#N/A,#N/A,TRUE,"sumpl";#N/A,#N/A,TRUE,"2000";#N/A,#N/A,TRUE,"2001";#N/A,#N/A,TRUE,"2002";#N/A,#N/A,TRUE,"2003 ";#N/A,#N/A,TRUE,"brg comm";#N/A,#N/A,TRUE,"lsm comm"}</definedName>
    <definedName name="MISC_4" hidden="1">{#N/A,#N/A,TRUE,"KOCH P&amp;L";#N/A,#N/A,TRUE,"sumpl";#N/A,#N/A,TRUE,"2000";#N/A,#N/A,TRUE,"2001";#N/A,#N/A,TRUE,"2002";#N/A,#N/A,TRUE,"2003 ";#N/A,#N/A,TRUE,"brg comm";#N/A,#N/A,TRUE,"lsm comm"}</definedName>
    <definedName name="MISC_5" hidden="1">{#N/A,#N/A,TRUE,"KOCH P&amp;L";#N/A,#N/A,TRUE,"sumpl";#N/A,#N/A,TRUE,"2000";#N/A,#N/A,TRUE,"2001";#N/A,#N/A,TRUE,"2002";#N/A,#N/A,TRUE,"2003 ";#N/A,#N/A,TRUE,"brg comm";#N/A,#N/A,TRUE,"lsm comm"}</definedName>
    <definedName name="mmz" localSheetId="2" hidden="1">{"FORNDV",#N/A,FALSE,"Sheet1"}</definedName>
    <definedName name="mmz" localSheetId="10" hidden="1">{"FORNDV",#N/A,FALSE,"Sheet1"}</definedName>
    <definedName name="mmz" localSheetId="9" hidden="1">{"FORNDV",#N/A,FALSE,"Sheet1"}</definedName>
    <definedName name="mmz" hidden="1">{"FORNDV",#N/A,FALSE,"Sheet1"}</definedName>
    <definedName name="mmz_1" localSheetId="10" hidden="1">{"FORNDV",#N/A,FALSE,"Sheet1"}</definedName>
    <definedName name="mmz_1" localSheetId="9" hidden="1">{"FORNDV",#N/A,FALSE,"Sheet1"}</definedName>
    <definedName name="mmz_1" hidden="1">{"FORNDV",#N/A,FALSE,"Sheet1"}</definedName>
    <definedName name="mmz_1_1" hidden="1">{"FORNDV",#N/A,FALSE,"Sheet1"}</definedName>
    <definedName name="mmz_1_2" hidden="1">{"FORNDV",#N/A,FALSE,"Sheet1"}</definedName>
    <definedName name="mmz_2" hidden="1">{"FORNDV",#N/A,FALSE,"Sheet1"}</definedName>
    <definedName name="mmz_3" hidden="1">{"FORNDV",#N/A,FALSE,"Sheet1"}</definedName>
    <definedName name="mmz_4" hidden="1">{"FORNDV",#N/A,FALSE,"Sheet1"}</definedName>
    <definedName name="mmz_5" hidden="1">{"FORNDV",#N/A,FALSE,"Sheet1"}</definedName>
    <definedName name="MP" localSheetId="2" hidden="1">{"VIEW1",#N/A,FALSE,"P&amp;L Account 2001-2002";"VIEW2",#N/A,FALSE,"P&amp;L Account 2001-2002";"VIEW3",#N/A,FALSE,"P&amp;L Account 2001-2002";"VIEW4",#N/A,FALSE,"P&amp;L Account 2001-2002"}</definedName>
    <definedName name="MP" localSheetId="10" hidden="1">{"VIEW1",#N/A,FALSE,"P&amp;L Account 2001-2002";"VIEW2",#N/A,FALSE,"P&amp;L Account 2001-2002";"VIEW3",#N/A,FALSE,"P&amp;L Account 2001-2002";"VIEW4",#N/A,FALSE,"P&amp;L Account 2001-2002"}</definedName>
    <definedName name="MP" localSheetId="9" hidden="1">{"VIEW1",#N/A,FALSE,"P&amp;L Account 2001-2002";"VIEW2",#N/A,FALSE,"P&amp;L Account 2001-2002";"VIEW3",#N/A,FALSE,"P&amp;L Account 2001-2002";"VIEW4",#N/A,FALSE,"P&amp;L Account 2001-2002"}</definedName>
    <definedName name="MP" localSheetId="8" hidden="1">{"VIEW1",#N/A,FALSE,"P&amp;L Account 2001-2002";"VIEW2",#N/A,FALSE,"P&amp;L Account 2001-2002";"VIEW3",#N/A,FALSE,"P&amp;L Account 2001-2002";"VIEW4",#N/A,FALSE,"P&amp;L Account 2001-2002"}</definedName>
    <definedName name="MP" hidden="1">{"VIEW1",#N/A,FALSE,"P&amp;L Account 2001-2002";"VIEW2",#N/A,FALSE,"P&amp;L Account 2001-2002";"VIEW3",#N/A,FALSE,"P&amp;L Account 2001-2002";"VIEW4",#N/A,FALSE,"P&amp;L Account 2001-2002"}</definedName>
    <definedName name="MP_1" localSheetId="10" hidden="1">{"VIEW1",#N/A,FALSE,"P&amp;L Account 2001-2002";"VIEW2",#N/A,FALSE,"P&amp;L Account 2001-2002";"VIEW3",#N/A,FALSE,"P&amp;L Account 2001-2002";"VIEW4",#N/A,FALSE,"P&amp;L Account 2001-2002"}</definedName>
    <definedName name="MP_1" localSheetId="9" hidden="1">{"VIEW1",#N/A,FALSE,"P&amp;L Account 2001-2002";"VIEW2",#N/A,FALSE,"P&amp;L Account 2001-2002";"VIEW3",#N/A,FALSE,"P&amp;L Account 2001-2002";"VIEW4",#N/A,FALSE,"P&amp;L Account 2001-2002"}</definedName>
    <definedName name="MP_1" hidden="1">{"VIEW1",#N/A,FALSE,"P&amp;L Account 2001-2002";"VIEW2",#N/A,FALSE,"P&amp;L Account 2001-2002";"VIEW3",#N/A,FALSE,"P&amp;L Account 2001-2002";"VIEW4",#N/A,FALSE,"P&amp;L Account 2001-2002"}</definedName>
    <definedName name="MP_1_1" hidden="1">{"VIEW1",#N/A,FALSE,"P&amp;L Account 2001-2002";"VIEW2",#N/A,FALSE,"P&amp;L Account 2001-2002";"VIEW3",#N/A,FALSE,"P&amp;L Account 2001-2002";"VIEW4",#N/A,FALSE,"P&amp;L Account 2001-2002"}</definedName>
    <definedName name="MP_1_2" hidden="1">{"VIEW1",#N/A,FALSE,"P&amp;L Account 2001-2002";"VIEW2",#N/A,FALSE,"P&amp;L Account 2001-2002";"VIEW3",#N/A,FALSE,"P&amp;L Account 2001-2002";"VIEW4",#N/A,FALSE,"P&amp;L Account 2001-2002"}</definedName>
    <definedName name="MP_2" hidden="1">{"VIEW1",#N/A,FALSE,"P&amp;L Account 2001-2002";"VIEW2",#N/A,FALSE,"P&amp;L Account 2001-2002";"VIEW3",#N/A,FALSE,"P&amp;L Account 2001-2002";"VIEW4",#N/A,FALSE,"P&amp;L Account 2001-2002"}</definedName>
    <definedName name="MP_3" hidden="1">{"VIEW1",#N/A,FALSE,"P&amp;L Account 2001-2002";"VIEW2",#N/A,FALSE,"P&amp;L Account 2001-2002";"VIEW3",#N/A,FALSE,"P&amp;L Account 2001-2002";"VIEW4",#N/A,FALSE,"P&amp;L Account 2001-2002"}</definedName>
    <definedName name="MP_4" hidden="1">{"VIEW1",#N/A,FALSE,"P&amp;L Account 2001-2002";"VIEW2",#N/A,FALSE,"P&amp;L Account 2001-2002";"VIEW3",#N/A,FALSE,"P&amp;L Account 2001-2002";"VIEW4",#N/A,FALSE,"P&amp;L Account 2001-2002"}</definedName>
    <definedName name="MP_5" hidden="1">{"VIEW1",#N/A,FALSE,"P&amp;L Account 2001-2002";"VIEW2",#N/A,FALSE,"P&amp;L Account 2001-2002";"VIEW3",#N/A,FALSE,"P&amp;L Account 2001-2002";"VIEW4",#N/A,FALSE,"P&amp;L Account 2001-2002"}</definedName>
    <definedName name="N" localSheetId="2" hidden="1">{"VIEW1",#N/A,FALSE,"P&amp;L Account 2001-2002";"VIEW2",#N/A,FALSE,"P&amp;L Account 2001-2002";"VIEW3",#N/A,FALSE,"P&amp;L Account 2001-2002";"VIEW4",#N/A,FALSE,"P&amp;L Account 2001-2002"}</definedName>
    <definedName name="N" localSheetId="10" hidden="1">{"VIEW1",#N/A,FALSE,"P&amp;L Account 2001-2002";"VIEW2",#N/A,FALSE,"P&amp;L Account 2001-2002";"VIEW3",#N/A,FALSE,"P&amp;L Account 2001-2002";"VIEW4",#N/A,FALSE,"P&amp;L Account 2001-2002"}</definedName>
    <definedName name="N" localSheetId="9" hidden="1">{"VIEW1",#N/A,FALSE,"P&amp;L Account 2001-2002";"VIEW2",#N/A,FALSE,"P&amp;L Account 2001-2002";"VIEW3",#N/A,FALSE,"P&amp;L Account 2001-2002";"VIEW4",#N/A,FALSE,"P&amp;L Account 2001-2002"}</definedName>
    <definedName name="N" localSheetId="8" hidden="1">{"VIEW1",#N/A,FALSE,"P&amp;L Account 2001-2002";"VIEW2",#N/A,FALSE,"P&amp;L Account 2001-2002";"VIEW3",#N/A,FALSE,"P&amp;L Account 2001-2002";"VIEW4",#N/A,FALSE,"P&amp;L Account 2001-2002"}</definedName>
    <definedName name="N" hidden="1">{"VIEW1",#N/A,FALSE,"P&amp;L Account 2001-2002";"VIEW2",#N/A,FALSE,"P&amp;L Account 2001-2002";"VIEW3",#N/A,FALSE,"P&amp;L Account 2001-2002";"VIEW4",#N/A,FALSE,"P&amp;L Account 2001-2002"}</definedName>
    <definedName name="N_1" localSheetId="10" hidden="1">{"VIEW1",#N/A,FALSE,"P&amp;L Account 2001-2002";"VIEW2",#N/A,FALSE,"P&amp;L Account 2001-2002";"VIEW3",#N/A,FALSE,"P&amp;L Account 2001-2002";"VIEW4",#N/A,FALSE,"P&amp;L Account 2001-2002"}</definedName>
    <definedName name="N_1" localSheetId="9" hidden="1">{"VIEW1",#N/A,FALSE,"P&amp;L Account 2001-2002";"VIEW2",#N/A,FALSE,"P&amp;L Account 2001-2002";"VIEW3",#N/A,FALSE,"P&amp;L Account 2001-2002";"VIEW4",#N/A,FALSE,"P&amp;L Account 2001-2002"}</definedName>
    <definedName name="N_1" hidden="1">{"VIEW1",#N/A,FALSE,"P&amp;L Account 2001-2002";"VIEW2",#N/A,FALSE,"P&amp;L Account 2001-2002";"VIEW3",#N/A,FALSE,"P&amp;L Account 2001-2002";"VIEW4",#N/A,FALSE,"P&amp;L Account 2001-2002"}</definedName>
    <definedName name="N_1_1" hidden="1">{"VIEW1",#N/A,FALSE,"P&amp;L Account 2001-2002";"VIEW2",#N/A,FALSE,"P&amp;L Account 2001-2002";"VIEW3",#N/A,FALSE,"P&amp;L Account 2001-2002";"VIEW4",#N/A,FALSE,"P&amp;L Account 2001-2002"}</definedName>
    <definedName name="N_1_2" hidden="1">{"VIEW1",#N/A,FALSE,"P&amp;L Account 2001-2002";"VIEW2",#N/A,FALSE,"P&amp;L Account 2001-2002";"VIEW3",#N/A,FALSE,"P&amp;L Account 2001-2002";"VIEW4",#N/A,FALSE,"P&amp;L Account 2001-2002"}</definedName>
    <definedName name="N_2" hidden="1">{"VIEW1",#N/A,FALSE,"P&amp;L Account 2001-2002";"VIEW2",#N/A,FALSE,"P&amp;L Account 2001-2002";"VIEW3",#N/A,FALSE,"P&amp;L Account 2001-2002";"VIEW4",#N/A,FALSE,"P&amp;L Account 2001-2002"}</definedName>
    <definedName name="N_3" hidden="1">{"VIEW1",#N/A,FALSE,"P&amp;L Account 2001-2002";"VIEW2",#N/A,FALSE,"P&amp;L Account 2001-2002";"VIEW3",#N/A,FALSE,"P&amp;L Account 2001-2002";"VIEW4",#N/A,FALSE,"P&amp;L Account 2001-2002"}</definedName>
    <definedName name="N_4" hidden="1">{"VIEW1",#N/A,FALSE,"P&amp;L Account 2001-2002";"VIEW2",#N/A,FALSE,"P&amp;L Account 2001-2002";"VIEW3",#N/A,FALSE,"P&amp;L Account 2001-2002";"VIEW4",#N/A,FALSE,"P&amp;L Account 2001-2002"}</definedName>
    <definedName name="N_5" hidden="1">{"VIEW1",#N/A,FALSE,"P&amp;L Account 2001-2002";"VIEW2",#N/A,FALSE,"P&amp;L Account 2001-2002";"VIEW3",#N/A,FALSE,"P&amp;L Account 2001-2002";"VIEW4",#N/A,FALSE,"P&amp;L Account 2001-2002"}</definedName>
    <definedName name="NEW" localSheetId="2" hidden="1">{"VIEW1",#N/A,FALSE,"P&amp;L Account 2001-2002";"VIEW2",#N/A,FALSE,"P&amp;L Account 2001-2002";"VIEW3",#N/A,FALSE,"P&amp;L Account 2001-2002";"VIEW4",#N/A,FALSE,"P&amp;L Account 2001-2002"}</definedName>
    <definedName name="NEW" localSheetId="10" hidden="1">{"VIEW1",#N/A,FALSE,"P&amp;L Account 2001-2002";"VIEW2",#N/A,FALSE,"P&amp;L Account 2001-2002";"VIEW3",#N/A,FALSE,"P&amp;L Account 2001-2002";"VIEW4",#N/A,FALSE,"P&amp;L Account 2001-2002"}</definedName>
    <definedName name="NEW" localSheetId="9" hidden="1">{"VIEW1",#N/A,FALSE,"P&amp;L Account 2001-2002";"VIEW2",#N/A,FALSE,"P&amp;L Account 2001-2002";"VIEW3",#N/A,FALSE,"P&amp;L Account 2001-2002";"VIEW4",#N/A,FALSE,"P&amp;L Account 2001-2002"}</definedName>
    <definedName name="NEW" localSheetId="8" hidden="1">{"VIEW1",#N/A,FALSE,"P&amp;L Account 2001-2002";"VIEW2",#N/A,FALSE,"P&amp;L Account 2001-2002";"VIEW3",#N/A,FALSE,"P&amp;L Account 2001-2002";"VIEW4",#N/A,FALSE,"P&amp;L Account 2001-2002"}</definedName>
    <definedName name="NEW" hidden="1">{"VIEW1",#N/A,FALSE,"P&amp;L Account 2001-2002";"VIEW2",#N/A,FALSE,"P&amp;L Account 2001-2002";"VIEW3",#N/A,FALSE,"P&amp;L Account 2001-2002";"VIEW4",#N/A,FALSE,"P&amp;L Account 2001-2002"}</definedName>
    <definedName name="NEW_1" localSheetId="10" hidden="1">{"VIEW1",#N/A,FALSE,"P&amp;L Account 2001-2002";"VIEW2",#N/A,FALSE,"P&amp;L Account 2001-2002";"VIEW3",#N/A,FALSE,"P&amp;L Account 2001-2002";"VIEW4",#N/A,FALSE,"P&amp;L Account 2001-2002"}</definedName>
    <definedName name="NEW_1" localSheetId="9" hidden="1">{"VIEW1",#N/A,FALSE,"P&amp;L Account 2001-2002";"VIEW2",#N/A,FALSE,"P&amp;L Account 2001-2002";"VIEW3",#N/A,FALSE,"P&amp;L Account 2001-2002";"VIEW4",#N/A,FALSE,"P&amp;L Account 2001-2002"}</definedName>
    <definedName name="NEW_1" hidden="1">{"VIEW1",#N/A,FALSE,"P&amp;L Account 2001-2002";"VIEW2",#N/A,FALSE,"P&amp;L Account 2001-2002";"VIEW3",#N/A,FALSE,"P&amp;L Account 2001-2002";"VIEW4",#N/A,FALSE,"P&amp;L Account 2001-2002"}</definedName>
    <definedName name="NEW_1_1" hidden="1">{"VIEW1",#N/A,FALSE,"P&amp;L Account 2001-2002";"VIEW2",#N/A,FALSE,"P&amp;L Account 2001-2002";"VIEW3",#N/A,FALSE,"P&amp;L Account 2001-2002";"VIEW4",#N/A,FALSE,"P&amp;L Account 2001-2002"}</definedName>
    <definedName name="NEW_1_2" hidden="1">{"VIEW1",#N/A,FALSE,"P&amp;L Account 2001-2002";"VIEW2",#N/A,FALSE,"P&amp;L Account 2001-2002";"VIEW3",#N/A,FALSE,"P&amp;L Account 2001-2002";"VIEW4",#N/A,FALSE,"P&amp;L Account 2001-2002"}</definedName>
    <definedName name="NEW_2" hidden="1">{"VIEW1",#N/A,FALSE,"P&amp;L Account 2001-2002";"VIEW2",#N/A,FALSE,"P&amp;L Account 2001-2002";"VIEW3",#N/A,FALSE,"P&amp;L Account 2001-2002";"VIEW4",#N/A,FALSE,"P&amp;L Account 2001-2002"}</definedName>
    <definedName name="NEW_3" hidden="1">{"VIEW1",#N/A,FALSE,"P&amp;L Account 2001-2002";"VIEW2",#N/A,FALSE,"P&amp;L Account 2001-2002";"VIEW3",#N/A,FALSE,"P&amp;L Account 2001-2002";"VIEW4",#N/A,FALSE,"P&amp;L Account 2001-2002"}</definedName>
    <definedName name="NEW_4" hidden="1">{"VIEW1",#N/A,FALSE,"P&amp;L Account 2001-2002";"VIEW2",#N/A,FALSE,"P&amp;L Account 2001-2002";"VIEW3",#N/A,FALSE,"P&amp;L Account 2001-2002";"VIEW4",#N/A,FALSE,"P&amp;L Account 2001-2002"}</definedName>
    <definedName name="NEW_5" hidden="1">{"VIEW1",#N/A,FALSE,"P&amp;L Account 2001-2002";"VIEW2",#N/A,FALSE,"P&amp;L Account 2001-2002";"VIEW3",#N/A,FALSE,"P&amp;L Account 2001-2002";"VIEW4",#N/A,FALSE,"P&amp;L Account 2001-2002"}</definedName>
    <definedName name="newp" localSheetId="2" hidden="1">{"VIEW1",#N/A,FALSE,"P&amp;L Account 2001-2002";"VIEW2",#N/A,FALSE,"P&amp;L Account 2001-2002";"VIEW3",#N/A,FALSE,"P&amp;L Account 2001-2002";"VIEW4",#N/A,FALSE,"P&amp;L Account 2001-2002"}</definedName>
    <definedName name="newp" localSheetId="10" hidden="1">{"VIEW1",#N/A,FALSE,"P&amp;L Account 2001-2002";"VIEW2",#N/A,FALSE,"P&amp;L Account 2001-2002";"VIEW3",#N/A,FALSE,"P&amp;L Account 2001-2002";"VIEW4",#N/A,FALSE,"P&amp;L Account 2001-2002"}</definedName>
    <definedName name="newp" localSheetId="9" hidden="1">{"VIEW1",#N/A,FALSE,"P&amp;L Account 2001-2002";"VIEW2",#N/A,FALSE,"P&amp;L Account 2001-2002";"VIEW3",#N/A,FALSE,"P&amp;L Account 2001-2002";"VIEW4",#N/A,FALSE,"P&amp;L Account 2001-2002"}</definedName>
    <definedName name="newp" localSheetId="8" hidden="1">{"VIEW1",#N/A,FALSE,"P&amp;L Account 2001-2002";"VIEW2",#N/A,FALSE,"P&amp;L Account 2001-2002";"VIEW3",#N/A,FALSE,"P&amp;L Account 2001-2002";"VIEW4",#N/A,FALSE,"P&amp;L Account 2001-2002"}</definedName>
    <definedName name="newp" hidden="1">{"VIEW1",#N/A,FALSE,"P&amp;L Account 2001-2002";"VIEW2",#N/A,FALSE,"P&amp;L Account 2001-2002";"VIEW3",#N/A,FALSE,"P&amp;L Account 2001-2002";"VIEW4",#N/A,FALSE,"P&amp;L Account 2001-2002"}</definedName>
    <definedName name="newp_1" localSheetId="10" hidden="1">{"VIEW1",#N/A,FALSE,"P&amp;L Account 2001-2002";"VIEW2",#N/A,FALSE,"P&amp;L Account 2001-2002";"VIEW3",#N/A,FALSE,"P&amp;L Account 2001-2002";"VIEW4",#N/A,FALSE,"P&amp;L Account 2001-2002"}</definedName>
    <definedName name="newp_1" localSheetId="9" hidden="1">{"VIEW1",#N/A,FALSE,"P&amp;L Account 2001-2002";"VIEW2",#N/A,FALSE,"P&amp;L Account 2001-2002";"VIEW3",#N/A,FALSE,"P&amp;L Account 2001-2002";"VIEW4",#N/A,FALSE,"P&amp;L Account 2001-2002"}</definedName>
    <definedName name="newp_1" hidden="1">{"VIEW1",#N/A,FALSE,"P&amp;L Account 2001-2002";"VIEW2",#N/A,FALSE,"P&amp;L Account 2001-2002";"VIEW3",#N/A,FALSE,"P&amp;L Account 2001-2002";"VIEW4",#N/A,FALSE,"P&amp;L Account 2001-2002"}</definedName>
    <definedName name="newp_1_1" hidden="1">{"VIEW1",#N/A,FALSE,"P&amp;L Account 2001-2002";"VIEW2",#N/A,FALSE,"P&amp;L Account 2001-2002";"VIEW3",#N/A,FALSE,"P&amp;L Account 2001-2002";"VIEW4",#N/A,FALSE,"P&amp;L Account 2001-2002"}</definedName>
    <definedName name="newp_1_2" hidden="1">{"VIEW1",#N/A,FALSE,"P&amp;L Account 2001-2002";"VIEW2",#N/A,FALSE,"P&amp;L Account 2001-2002";"VIEW3",#N/A,FALSE,"P&amp;L Account 2001-2002";"VIEW4",#N/A,FALSE,"P&amp;L Account 2001-2002"}</definedName>
    <definedName name="newp_2" hidden="1">{"VIEW1",#N/A,FALSE,"P&amp;L Account 2001-2002";"VIEW2",#N/A,FALSE,"P&amp;L Account 2001-2002";"VIEW3",#N/A,FALSE,"P&amp;L Account 2001-2002";"VIEW4",#N/A,FALSE,"P&amp;L Account 2001-2002"}</definedName>
    <definedName name="newp_3" hidden="1">{"VIEW1",#N/A,FALSE,"P&amp;L Account 2001-2002";"VIEW2",#N/A,FALSE,"P&amp;L Account 2001-2002";"VIEW3",#N/A,FALSE,"P&amp;L Account 2001-2002";"VIEW4",#N/A,FALSE,"P&amp;L Account 2001-2002"}</definedName>
    <definedName name="newp_4" hidden="1">{"VIEW1",#N/A,FALSE,"P&amp;L Account 2001-2002";"VIEW2",#N/A,FALSE,"P&amp;L Account 2001-2002";"VIEW3",#N/A,FALSE,"P&amp;L Account 2001-2002";"VIEW4",#N/A,FALSE,"P&amp;L Account 2001-2002"}</definedName>
    <definedName name="newp_5" hidden="1">{"VIEW1",#N/A,FALSE,"P&amp;L Account 2001-2002";"VIEW2",#N/A,FALSE,"P&amp;L Account 2001-2002";"VIEW3",#N/A,FALSE,"P&amp;L Account 2001-2002";"VIEW4",#N/A,FALSE,"P&amp;L Account 2001-2002"}</definedName>
    <definedName name="nnnnnnnnnnnnnnnnnnnnnn" localSheetId="2" hidden="1">{"FORNDV",#N/A,FALSE,"Sheet1"}</definedName>
    <definedName name="nnnnnnnnnnnnnnnnnnnnnn" localSheetId="10" hidden="1">{"FORNDV",#N/A,FALSE,"Sheet1"}</definedName>
    <definedName name="nnnnnnnnnnnnnnnnnnnnnn" localSheetId="9" hidden="1">{"FORNDV",#N/A,FALSE,"Sheet1"}</definedName>
    <definedName name="nnnnnnnnnnnnnnnnnnnnnn" hidden="1">{"FORNDV",#N/A,FALSE,"Sheet1"}</definedName>
    <definedName name="nnnnnnnnnnnnnnnnnnnnnn_1" localSheetId="10" hidden="1">{"FORNDV",#N/A,FALSE,"Sheet1"}</definedName>
    <definedName name="nnnnnnnnnnnnnnnnnnnnnn_1" localSheetId="9" hidden="1">{"FORNDV",#N/A,FALSE,"Sheet1"}</definedName>
    <definedName name="nnnnnnnnnnnnnnnnnnnnnn_1" hidden="1">{"FORNDV",#N/A,FALSE,"Sheet1"}</definedName>
    <definedName name="nnnnnnnnnnnnnnnnnnnnnn_1_1" hidden="1">{"FORNDV",#N/A,FALSE,"Sheet1"}</definedName>
    <definedName name="nnnnnnnnnnnnnnnnnnnnnn_1_2" hidden="1">{"FORNDV",#N/A,FALSE,"Sheet1"}</definedName>
    <definedName name="nnnnnnnnnnnnnnnnnnnnnn_2" hidden="1">{"FORNDV",#N/A,FALSE,"Sheet1"}</definedName>
    <definedName name="nnnnnnnnnnnnnnnnnnnnnn_3" hidden="1">{"FORNDV",#N/A,FALSE,"Sheet1"}</definedName>
    <definedName name="nnnnnnnnnnnnnnnnnnnnnn_4" hidden="1">{"FORNDV",#N/A,FALSE,"Sheet1"}</definedName>
    <definedName name="nnnnnnnnnnnnnnnnnnnnnn_5" hidden="1">{"FORNDV",#N/A,FALSE,"Sheet1"}</definedName>
    <definedName name="NVB" localSheetId="2" hidden="1">{"VIEW1",#N/A,FALSE,"P&amp;L Account 2001-2002";"VIEW2",#N/A,FALSE,"P&amp;L Account 2001-2002";"VIEW3",#N/A,FALSE,"P&amp;L Account 2001-2002";"VIEW4",#N/A,FALSE,"P&amp;L Account 2001-2002"}</definedName>
    <definedName name="NVB" localSheetId="10" hidden="1">{"VIEW1",#N/A,FALSE,"P&amp;L Account 2001-2002";"VIEW2",#N/A,FALSE,"P&amp;L Account 2001-2002";"VIEW3",#N/A,FALSE,"P&amp;L Account 2001-2002";"VIEW4",#N/A,FALSE,"P&amp;L Account 2001-2002"}</definedName>
    <definedName name="NVB" localSheetId="9" hidden="1">{"VIEW1",#N/A,FALSE,"P&amp;L Account 2001-2002";"VIEW2",#N/A,FALSE,"P&amp;L Account 2001-2002";"VIEW3",#N/A,FALSE,"P&amp;L Account 2001-2002";"VIEW4",#N/A,FALSE,"P&amp;L Account 2001-2002"}</definedName>
    <definedName name="NVB" localSheetId="8" hidden="1">{"VIEW1",#N/A,FALSE,"P&amp;L Account 2001-2002";"VIEW2",#N/A,FALSE,"P&amp;L Account 2001-2002";"VIEW3",#N/A,FALSE,"P&amp;L Account 2001-2002";"VIEW4",#N/A,FALSE,"P&amp;L Account 2001-2002"}</definedName>
    <definedName name="NVB" hidden="1">{"VIEW1",#N/A,FALSE,"P&amp;L Account 2001-2002";"VIEW2",#N/A,FALSE,"P&amp;L Account 2001-2002";"VIEW3",#N/A,FALSE,"P&amp;L Account 2001-2002";"VIEW4",#N/A,FALSE,"P&amp;L Account 2001-2002"}</definedName>
    <definedName name="NVB_1" localSheetId="10" hidden="1">{"VIEW1",#N/A,FALSE,"P&amp;L Account 2001-2002";"VIEW2",#N/A,FALSE,"P&amp;L Account 2001-2002";"VIEW3",#N/A,FALSE,"P&amp;L Account 2001-2002";"VIEW4",#N/A,FALSE,"P&amp;L Account 2001-2002"}</definedName>
    <definedName name="NVB_1" localSheetId="9" hidden="1">{"VIEW1",#N/A,FALSE,"P&amp;L Account 2001-2002";"VIEW2",#N/A,FALSE,"P&amp;L Account 2001-2002";"VIEW3",#N/A,FALSE,"P&amp;L Account 2001-2002";"VIEW4",#N/A,FALSE,"P&amp;L Account 2001-2002"}</definedName>
    <definedName name="NVB_1" hidden="1">{"VIEW1",#N/A,FALSE,"P&amp;L Account 2001-2002";"VIEW2",#N/A,FALSE,"P&amp;L Account 2001-2002";"VIEW3",#N/A,FALSE,"P&amp;L Account 2001-2002";"VIEW4",#N/A,FALSE,"P&amp;L Account 2001-2002"}</definedName>
    <definedName name="NVB_1_1" hidden="1">{"VIEW1",#N/A,FALSE,"P&amp;L Account 2001-2002";"VIEW2",#N/A,FALSE,"P&amp;L Account 2001-2002";"VIEW3",#N/A,FALSE,"P&amp;L Account 2001-2002";"VIEW4",#N/A,FALSE,"P&amp;L Account 2001-2002"}</definedName>
    <definedName name="NVB_1_2" hidden="1">{"VIEW1",#N/A,FALSE,"P&amp;L Account 2001-2002";"VIEW2",#N/A,FALSE,"P&amp;L Account 2001-2002";"VIEW3",#N/A,FALSE,"P&amp;L Account 2001-2002";"VIEW4",#N/A,FALSE,"P&amp;L Account 2001-2002"}</definedName>
    <definedName name="NVB_2" hidden="1">{"VIEW1",#N/A,FALSE,"P&amp;L Account 2001-2002";"VIEW2",#N/A,FALSE,"P&amp;L Account 2001-2002";"VIEW3",#N/A,FALSE,"P&amp;L Account 2001-2002";"VIEW4",#N/A,FALSE,"P&amp;L Account 2001-2002"}</definedName>
    <definedName name="NVB_3" hidden="1">{"VIEW1",#N/A,FALSE,"P&amp;L Account 2001-2002";"VIEW2",#N/A,FALSE,"P&amp;L Account 2001-2002";"VIEW3",#N/A,FALSE,"P&amp;L Account 2001-2002";"VIEW4",#N/A,FALSE,"P&amp;L Account 2001-2002"}</definedName>
    <definedName name="NVB_4" hidden="1">{"VIEW1",#N/A,FALSE,"P&amp;L Account 2001-2002";"VIEW2",#N/A,FALSE,"P&amp;L Account 2001-2002";"VIEW3",#N/A,FALSE,"P&amp;L Account 2001-2002";"VIEW4",#N/A,FALSE,"P&amp;L Account 2001-2002"}</definedName>
    <definedName name="NVB_5" hidden="1">{"VIEW1",#N/A,FALSE,"P&amp;L Account 2001-2002";"VIEW2",#N/A,FALSE,"P&amp;L Account 2001-2002";"VIEW3",#N/A,FALSE,"P&amp;L Account 2001-2002";"VIEW4",#N/A,FALSE,"P&amp;L Account 2001-2002"}</definedName>
    <definedName name="NVBxyz" localSheetId="2" hidden="1">{"VIEW1",#N/A,FALSE,"P&amp;L Account 2001-2002";"VIEW2",#N/A,FALSE,"P&amp;L Account 2001-2002";"VIEW3",#N/A,FALSE,"P&amp;L Account 2001-2002";"VIEW4",#N/A,FALSE,"P&amp;L Account 2001-2002"}</definedName>
    <definedName name="NVBxyz" localSheetId="10" hidden="1">{"VIEW1",#N/A,FALSE,"P&amp;L Account 2001-2002";"VIEW2",#N/A,FALSE,"P&amp;L Account 2001-2002";"VIEW3",#N/A,FALSE,"P&amp;L Account 2001-2002";"VIEW4",#N/A,FALSE,"P&amp;L Account 2001-2002"}</definedName>
    <definedName name="NVBxyz" localSheetId="9" hidden="1">{"VIEW1",#N/A,FALSE,"P&amp;L Account 2001-2002";"VIEW2",#N/A,FALSE,"P&amp;L Account 2001-2002";"VIEW3",#N/A,FALSE,"P&amp;L Account 2001-2002";"VIEW4",#N/A,FALSE,"P&amp;L Account 2001-2002"}</definedName>
    <definedName name="NVBxyz" localSheetId="8" hidden="1">{"VIEW1",#N/A,FALSE,"P&amp;L Account 2001-2002";"VIEW2",#N/A,FALSE,"P&amp;L Account 2001-2002";"VIEW3",#N/A,FALSE,"P&amp;L Account 2001-2002";"VIEW4",#N/A,FALSE,"P&amp;L Account 2001-2002"}</definedName>
    <definedName name="NVBxyz" hidden="1">{"VIEW1",#N/A,FALSE,"P&amp;L Account 2001-2002";"VIEW2",#N/A,FALSE,"P&amp;L Account 2001-2002";"VIEW3",#N/A,FALSE,"P&amp;L Account 2001-2002";"VIEW4",#N/A,FALSE,"P&amp;L Account 2001-2002"}</definedName>
    <definedName name="NVBxyz_1" localSheetId="10" hidden="1">{"VIEW1",#N/A,FALSE,"P&amp;L Account 2001-2002";"VIEW2",#N/A,FALSE,"P&amp;L Account 2001-2002";"VIEW3",#N/A,FALSE,"P&amp;L Account 2001-2002";"VIEW4",#N/A,FALSE,"P&amp;L Account 2001-2002"}</definedName>
    <definedName name="NVBxyz_1" localSheetId="9" hidden="1">{"VIEW1",#N/A,FALSE,"P&amp;L Account 2001-2002";"VIEW2",#N/A,FALSE,"P&amp;L Account 2001-2002";"VIEW3",#N/A,FALSE,"P&amp;L Account 2001-2002";"VIEW4",#N/A,FALSE,"P&amp;L Account 2001-2002"}</definedName>
    <definedName name="NVBxyz_1" hidden="1">{"VIEW1",#N/A,FALSE,"P&amp;L Account 2001-2002";"VIEW2",#N/A,FALSE,"P&amp;L Account 2001-2002";"VIEW3",#N/A,FALSE,"P&amp;L Account 2001-2002";"VIEW4",#N/A,FALSE,"P&amp;L Account 2001-2002"}</definedName>
    <definedName name="NVBxyz_1_1" hidden="1">{"VIEW1",#N/A,FALSE,"P&amp;L Account 2001-2002";"VIEW2",#N/A,FALSE,"P&amp;L Account 2001-2002";"VIEW3",#N/A,FALSE,"P&amp;L Account 2001-2002";"VIEW4",#N/A,FALSE,"P&amp;L Account 2001-2002"}</definedName>
    <definedName name="NVBxyz_1_2" hidden="1">{"VIEW1",#N/A,FALSE,"P&amp;L Account 2001-2002";"VIEW2",#N/A,FALSE,"P&amp;L Account 2001-2002";"VIEW3",#N/A,FALSE,"P&amp;L Account 2001-2002";"VIEW4",#N/A,FALSE,"P&amp;L Account 2001-2002"}</definedName>
    <definedName name="NVBxyz_2" hidden="1">{"VIEW1",#N/A,FALSE,"P&amp;L Account 2001-2002";"VIEW2",#N/A,FALSE,"P&amp;L Account 2001-2002";"VIEW3",#N/A,FALSE,"P&amp;L Account 2001-2002";"VIEW4",#N/A,FALSE,"P&amp;L Account 2001-2002"}</definedName>
    <definedName name="NVBxyz_3" hidden="1">{"VIEW1",#N/A,FALSE,"P&amp;L Account 2001-2002";"VIEW2",#N/A,FALSE,"P&amp;L Account 2001-2002";"VIEW3",#N/A,FALSE,"P&amp;L Account 2001-2002";"VIEW4",#N/A,FALSE,"P&amp;L Account 2001-2002"}</definedName>
    <definedName name="NVBxyz_4" hidden="1">{"VIEW1",#N/A,FALSE,"P&amp;L Account 2001-2002";"VIEW2",#N/A,FALSE,"P&amp;L Account 2001-2002";"VIEW3",#N/A,FALSE,"P&amp;L Account 2001-2002";"VIEW4",#N/A,FALSE,"P&amp;L Account 2001-2002"}</definedName>
    <definedName name="NVBxyz_5" hidden="1">{"VIEW1",#N/A,FALSE,"P&amp;L Account 2001-2002";"VIEW2",#N/A,FALSE,"P&amp;L Account 2001-2002";"VIEW3",#N/A,FALSE,"P&amp;L Account 2001-2002";"VIEW4",#N/A,FALSE,"P&amp;L Account 2001-2002"}</definedName>
    <definedName name="oct" localSheetId="2" hidden="1">{"VIEW1",#N/A,FALSE,"P&amp;L Account 2001-2002";"VIEW2",#N/A,FALSE,"P&amp;L Account 2001-2002";"VIEW3",#N/A,FALSE,"P&amp;L Account 2001-2002";"VIEW4",#N/A,FALSE,"P&amp;L Account 2001-2002"}</definedName>
    <definedName name="oct" localSheetId="10" hidden="1">{"VIEW1",#N/A,FALSE,"P&amp;L Account 2001-2002";"VIEW2",#N/A,FALSE,"P&amp;L Account 2001-2002";"VIEW3",#N/A,FALSE,"P&amp;L Account 2001-2002";"VIEW4",#N/A,FALSE,"P&amp;L Account 2001-2002"}</definedName>
    <definedName name="oct" localSheetId="9" hidden="1">{"VIEW1",#N/A,FALSE,"P&amp;L Account 2001-2002";"VIEW2",#N/A,FALSE,"P&amp;L Account 2001-2002";"VIEW3",#N/A,FALSE,"P&amp;L Account 2001-2002";"VIEW4",#N/A,FALSE,"P&amp;L Account 2001-2002"}</definedName>
    <definedName name="oct" localSheetId="8" hidden="1">{"VIEW1",#N/A,FALSE,"P&amp;L Account 2001-2002";"VIEW2",#N/A,FALSE,"P&amp;L Account 2001-2002";"VIEW3",#N/A,FALSE,"P&amp;L Account 2001-2002";"VIEW4",#N/A,FALSE,"P&amp;L Account 2001-2002"}</definedName>
    <definedName name="oct" hidden="1">{"VIEW1",#N/A,FALSE,"P&amp;L Account 2001-2002";"VIEW2",#N/A,FALSE,"P&amp;L Account 2001-2002";"VIEW3",#N/A,FALSE,"P&amp;L Account 2001-2002";"VIEW4",#N/A,FALSE,"P&amp;L Account 2001-2002"}</definedName>
    <definedName name="oct_1" localSheetId="10" hidden="1">{"VIEW1",#N/A,FALSE,"P&amp;L Account 2001-2002";"VIEW2",#N/A,FALSE,"P&amp;L Account 2001-2002";"VIEW3",#N/A,FALSE,"P&amp;L Account 2001-2002";"VIEW4",#N/A,FALSE,"P&amp;L Account 2001-2002"}</definedName>
    <definedName name="oct_1" localSheetId="9" hidden="1">{"VIEW1",#N/A,FALSE,"P&amp;L Account 2001-2002";"VIEW2",#N/A,FALSE,"P&amp;L Account 2001-2002";"VIEW3",#N/A,FALSE,"P&amp;L Account 2001-2002";"VIEW4",#N/A,FALSE,"P&amp;L Account 2001-2002"}</definedName>
    <definedName name="oct_1" hidden="1">{"VIEW1",#N/A,FALSE,"P&amp;L Account 2001-2002";"VIEW2",#N/A,FALSE,"P&amp;L Account 2001-2002";"VIEW3",#N/A,FALSE,"P&amp;L Account 2001-2002";"VIEW4",#N/A,FALSE,"P&amp;L Account 2001-2002"}</definedName>
    <definedName name="oct_1_1" hidden="1">{"VIEW1",#N/A,FALSE,"P&amp;L Account 2001-2002";"VIEW2",#N/A,FALSE,"P&amp;L Account 2001-2002";"VIEW3",#N/A,FALSE,"P&amp;L Account 2001-2002";"VIEW4",#N/A,FALSE,"P&amp;L Account 2001-2002"}</definedName>
    <definedName name="oct_1_2" hidden="1">{"VIEW1",#N/A,FALSE,"P&amp;L Account 2001-2002";"VIEW2",#N/A,FALSE,"P&amp;L Account 2001-2002";"VIEW3",#N/A,FALSE,"P&amp;L Account 2001-2002";"VIEW4",#N/A,FALSE,"P&amp;L Account 2001-2002"}</definedName>
    <definedName name="oct_2" hidden="1">{"VIEW1",#N/A,FALSE,"P&amp;L Account 2001-2002";"VIEW2",#N/A,FALSE,"P&amp;L Account 2001-2002";"VIEW3",#N/A,FALSE,"P&amp;L Account 2001-2002";"VIEW4",#N/A,FALSE,"P&amp;L Account 2001-2002"}</definedName>
    <definedName name="oct_3" hidden="1">{"VIEW1",#N/A,FALSE,"P&amp;L Account 2001-2002";"VIEW2",#N/A,FALSE,"P&amp;L Account 2001-2002";"VIEW3",#N/A,FALSE,"P&amp;L Account 2001-2002";"VIEW4",#N/A,FALSE,"P&amp;L Account 2001-2002"}</definedName>
    <definedName name="oct_4" hidden="1">{"VIEW1",#N/A,FALSE,"P&amp;L Account 2001-2002";"VIEW2",#N/A,FALSE,"P&amp;L Account 2001-2002";"VIEW3",#N/A,FALSE,"P&amp;L Account 2001-2002";"VIEW4",#N/A,FALSE,"P&amp;L Account 2001-2002"}</definedName>
    <definedName name="oct_5" hidden="1">{"VIEW1",#N/A,FALSE,"P&amp;L Account 2001-2002";"VIEW2",#N/A,FALSE,"P&amp;L Account 2001-2002";"VIEW3",#N/A,FALSE,"P&amp;L Account 2001-2002";"VIEW4",#N/A,FALSE,"P&amp;L Account 2001-2002"}</definedName>
    <definedName name="OIUOUY" localSheetId="2" hidden="1">{"VIEW1",#N/A,FALSE,"P&amp;L Account 2001-2002";"VIEW2",#N/A,FALSE,"P&amp;L Account 2001-2002";"VIEW3",#N/A,FALSE,"P&amp;L Account 2001-2002";"VIEW4",#N/A,FALSE,"P&amp;L Account 2001-2002"}</definedName>
    <definedName name="OIUOUY" localSheetId="10" hidden="1">{"VIEW1",#N/A,FALSE,"P&amp;L Account 2001-2002";"VIEW2",#N/A,FALSE,"P&amp;L Account 2001-2002";"VIEW3",#N/A,FALSE,"P&amp;L Account 2001-2002";"VIEW4",#N/A,FALSE,"P&amp;L Account 2001-2002"}</definedName>
    <definedName name="OIUOUY" localSheetId="9" hidden="1">{"VIEW1",#N/A,FALSE,"P&amp;L Account 2001-2002";"VIEW2",#N/A,FALSE,"P&amp;L Account 2001-2002";"VIEW3",#N/A,FALSE,"P&amp;L Account 2001-2002";"VIEW4",#N/A,FALSE,"P&amp;L Account 2001-2002"}</definedName>
    <definedName name="OIUOUY" localSheetId="8" hidden="1">{"VIEW1",#N/A,FALSE,"P&amp;L Account 2001-2002";"VIEW2",#N/A,FALSE,"P&amp;L Account 2001-2002";"VIEW3",#N/A,FALSE,"P&amp;L Account 2001-2002";"VIEW4",#N/A,FALSE,"P&amp;L Account 2001-2002"}</definedName>
    <definedName name="OIUOUY" hidden="1">{"VIEW1",#N/A,FALSE,"P&amp;L Account 2001-2002";"VIEW2",#N/A,FALSE,"P&amp;L Account 2001-2002";"VIEW3",#N/A,FALSE,"P&amp;L Account 2001-2002";"VIEW4",#N/A,FALSE,"P&amp;L Account 2001-2002"}</definedName>
    <definedName name="OIUOUY_1" localSheetId="10" hidden="1">{"VIEW1",#N/A,FALSE,"P&amp;L Account 2001-2002";"VIEW2",#N/A,FALSE,"P&amp;L Account 2001-2002";"VIEW3",#N/A,FALSE,"P&amp;L Account 2001-2002";"VIEW4",#N/A,FALSE,"P&amp;L Account 2001-2002"}</definedName>
    <definedName name="OIUOUY_1" localSheetId="9" hidden="1">{"VIEW1",#N/A,FALSE,"P&amp;L Account 2001-2002";"VIEW2",#N/A,FALSE,"P&amp;L Account 2001-2002";"VIEW3",#N/A,FALSE,"P&amp;L Account 2001-2002";"VIEW4",#N/A,FALSE,"P&amp;L Account 2001-2002"}</definedName>
    <definedName name="OIUOUY_1" hidden="1">{"VIEW1",#N/A,FALSE,"P&amp;L Account 2001-2002";"VIEW2",#N/A,FALSE,"P&amp;L Account 2001-2002";"VIEW3",#N/A,FALSE,"P&amp;L Account 2001-2002";"VIEW4",#N/A,FALSE,"P&amp;L Account 2001-2002"}</definedName>
    <definedName name="OIUOUY_1_1" hidden="1">{"VIEW1",#N/A,FALSE,"P&amp;L Account 2001-2002";"VIEW2",#N/A,FALSE,"P&amp;L Account 2001-2002";"VIEW3",#N/A,FALSE,"P&amp;L Account 2001-2002";"VIEW4",#N/A,FALSE,"P&amp;L Account 2001-2002"}</definedName>
    <definedName name="OIUOUY_1_2" hidden="1">{"VIEW1",#N/A,FALSE,"P&amp;L Account 2001-2002";"VIEW2",#N/A,FALSE,"P&amp;L Account 2001-2002";"VIEW3",#N/A,FALSE,"P&amp;L Account 2001-2002";"VIEW4",#N/A,FALSE,"P&amp;L Account 2001-2002"}</definedName>
    <definedName name="OIUOUY_2" hidden="1">{"VIEW1",#N/A,FALSE,"P&amp;L Account 2001-2002";"VIEW2",#N/A,FALSE,"P&amp;L Account 2001-2002";"VIEW3",#N/A,FALSE,"P&amp;L Account 2001-2002";"VIEW4",#N/A,FALSE,"P&amp;L Account 2001-2002"}</definedName>
    <definedName name="OIUOUY_3" hidden="1">{"VIEW1",#N/A,FALSE,"P&amp;L Account 2001-2002";"VIEW2",#N/A,FALSE,"P&amp;L Account 2001-2002";"VIEW3",#N/A,FALSE,"P&amp;L Account 2001-2002";"VIEW4",#N/A,FALSE,"P&amp;L Account 2001-2002"}</definedName>
    <definedName name="OIUOUY_4" hidden="1">{"VIEW1",#N/A,FALSE,"P&amp;L Account 2001-2002";"VIEW2",#N/A,FALSE,"P&amp;L Account 2001-2002";"VIEW3",#N/A,FALSE,"P&amp;L Account 2001-2002";"VIEW4",#N/A,FALSE,"P&amp;L Account 2001-2002"}</definedName>
    <definedName name="OIUOUY_5" hidden="1">{"VIEW1",#N/A,FALSE,"P&amp;L Account 2001-2002";"VIEW2",#N/A,FALSE,"P&amp;L Account 2001-2002";"VIEW3",#N/A,FALSE,"P&amp;L Account 2001-2002";"VIEW4",#N/A,FALSE,"P&amp;L Account 2001-2002"}</definedName>
    <definedName name="P" localSheetId="2" hidden="1">{"VIEW1",#N/A,FALSE,"P&amp;L Account 2001-2002";"VIEW2",#N/A,FALSE,"P&amp;L Account 2001-2002";"VIEW3",#N/A,FALSE,"P&amp;L Account 2001-2002";"VIEW4",#N/A,FALSE,"P&amp;L Account 2001-2002"}</definedName>
    <definedName name="P" localSheetId="10" hidden="1">{"VIEW1",#N/A,FALSE,"P&amp;L Account 2001-2002";"VIEW2",#N/A,FALSE,"P&amp;L Account 2001-2002";"VIEW3",#N/A,FALSE,"P&amp;L Account 2001-2002";"VIEW4",#N/A,FALSE,"P&amp;L Account 2001-2002"}</definedName>
    <definedName name="P" localSheetId="9" hidden="1">{"VIEW1",#N/A,FALSE,"P&amp;L Account 2001-2002";"VIEW2",#N/A,FALSE,"P&amp;L Account 2001-2002";"VIEW3",#N/A,FALSE,"P&amp;L Account 2001-2002";"VIEW4",#N/A,FALSE,"P&amp;L Account 2001-2002"}</definedName>
    <definedName name="P" localSheetId="8" hidden="1">{"VIEW1",#N/A,FALSE,"P&amp;L Account 2001-2002";"VIEW2",#N/A,FALSE,"P&amp;L Account 2001-2002";"VIEW3",#N/A,FALSE,"P&amp;L Account 2001-2002";"VIEW4",#N/A,FALSE,"P&amp;L Account 2001-2002"}</definedName>
    <definedName name="P" hidden="1">{"VIEW1",#N/A,FALSE,"P&amp;L Account 2001-2002";"VIEW2",#N/A,FALSE,"P&amp;L Account 2001-2002";"VIEW3",#N/A,FALSE,"P&amp;L Account 2001-2002";"VIEW4",#N/A,FALSE,"P&amp;L Account 2001-2002"}</definedName>
    <definedName name="P_1" localSheetId="10" hidden="1">{"VIEW1",#N/A,FALSE,"P&amp;L Account 2001-2002";"VIEW2",#N/A,FALSE,"P&amp;L Account 2001-2002";"VIEW3",#N/A,FALSE,"P&amp;L Account 2001-2002";"VIEW4",#N/A,FALSE,"P&amp;L Account 2001-2002"}</definedName>
    <definedName name="P_1" localSheetId="9" hidden="1">{"VIEW1",#N/A,FALSE,"P&amp;L Account 2001-2002";"VIEW2",#N/A,FALSE,"P&amp;L Account 2001-2002";"VIEW3",#N/A,FALSE,"P&amp;L Account 2001-2002";"VIEW4",#N/A,FALSE,"P&amp;L Account 2001-2002"}</definedName>
    <definedName name="P_1" hidden="1">{"VIEW1",#N/A,FALSE,"P&amp;L Account 2001-2002";"VIEW2",#N/A,FALSE,"P&amp;L Account 2001-2002";"VIEW3",#N/A,FALSE,"P&amp;L Account 2001-2002";"VIEW4",#N/A,FALSE,"P&amp;L Account 2001-2002"}</definedName>
    <definedName name="P_1_1" hidden="1">{"VIEW1",#N/A,FALSE,"P&amp;L Account 2001-2002";"VIEW2",#N/A,FALSE,"P&amp;L Account 2001-2002";"VIEW3",#N/A,FALSE,"P&amp;L Account 2001-2002";"VIEW4",#N/A,FALSE,"P&amp;L Account 2001-2002"}</definedName>
    <definedName name="P_1_2" hidden="1">{"VIEW1",#N/A,FALSE,"P&amp;L Account 2001-2002";"VIEW2",#N/A,FALSE,"P&amp;L Account 2001-2002";"VIEW3",#N/A,FALSE,"P&amp;L Account 2001-2002";"VIEW4",#N/A,FALSE,"P&amp;L Account 2001-2002"}</definedName>
    <definedName name="P_2" hidden="1">{"VIEW1",#N/A,FALSE,"P&amp;L Account 2001-2002";"VIEW2",#N/A,FALSE,"P&amp;L Account 2001-2002";"VIEW3",#N/A,FALSE,"P&amp;L Account 2001-2002";"VIEW4",#N/A,FALSE,"P&amp;L Account 2001-2002"}</definedName>
    <definedName name="P_3" hidden="1">{"VIEW1",#N/A,FALSE,"P&amp;L Account 2001-2002";"VIEW2",#N/A,FALSE,"P&amp;L Account 2001-2002";"VIEW3",#N/A,FALSE,"P&amp;L Account 2001-2002";"VIEW4",#N/A,FALSE,"P&amp;L Account 2001-2002"}</definedName>
    <definedName name="P_4" hidden="1">{"VIEW1",#N/A,FALSE,"P&amp;L Account 2001-2002";"VIEW2",#N/A,FALSE,"P&amp;L Account 2001-2002";"VIEW3",#N/A,FALSE,"P&amp;L Account 2001-2002";"VIEW4",#N/A,FALSE,"P&amp;L Account 2001-2002"}</definedName>
    <definedName name="P_5" hidden="1">{"VIEW1",#N/A,FALSE,"P&amp;L Account 2001-2002";"VIEW2",#N/A,FALSE,"P&amp;L Account 2001-2002";"VIEW3",#N/A,FALSE,"P&amp;L Account 2001-2002";"VIEW4",#N/A,FALSE,"P&amp;L Account 2001-2002"}</definedName>
    <definedName name="PEONS" localSheetId="2" hidden="1">{"'Bsheet BIS'!$A$1:$F$43"}</definedName>
    <definedName name="PEONS" localSheetId="10" hidden="1">{"'Bsheet BIS'!$A$1:$F$43"}</definedName>
    <definedName name="PEONS" localSheetId="9" hidden="1">{"'Bsheet BIS'!$A$1:$F$43"}</definedName>
    <definedName name="PEONS" hidden="1">{"'Bsheet BIS'!$A$1:$F$43"}</definedName>
    <definedName name="PEONS_1" localSheetId="10" hidden="1">{"'Bsheet BIS'!$A$1:$F$43"}</definedName>
    <definedName name="PEONS_1" localSheetId="9" hidden="1">{"'Bsheet BIS'!$A$1:$F$43"}</definedName>
    <definedName name="PEONS_1" hidden="1">{"'Bsheet BIS'!$A$1:$F$43"}</definedName>
    <definedName name="PEONS_1_1" hidden="1">{"'Bsheet BIS'!$A$1:$F$43"}</definedName>
    <definedName name="PEONS_1_2" hidden="1">{"'Bsheet BIS'!$A$1:$F$43"}</definedName>
    <definedName name="PEONS_2" hidden="1">{"'Bsheet BIS'!$A$1:$F$43"}</definedName>
    <definedName name="PEONS_3" hidden="1">{"'Bsheet BIS'!$A$1:$F$43"}</definedName>
    <definedName name="PEONS_4" hidden="1">{"'Bsheet BIS'!$A$1:$F$43"}</definedName>
    <definedName name="PEONS_5" hidden="1">{"'Bsheet BIS'!$A$1:$F$43"}</definedName>
    <definedName name="price" localSheetId="2" hidden="1">{"VIEW1",#N/A,FALSE,"P&amp;L Account 2001-2002";"VIEW2",#N/A,FALSE,"P&amp;L Account 2001-2002";"VIEW3",#N/A,FALSE,"P&amp;L Account 2001-2002";"VIEW4",#N/A,FALSE,"P&amp;L Account 2001-2002"}</definedName>
    <definedName name="price" localSheetId="10" hidden="1">{"VIEW1",#N/A,FALSE,"P&amp;L Account 2001-2002";"VIEW2",#N/A,FALSE,"P&amp;L Account 2001-2002";"VIEW3",#N/A,FALSE,"P&amp;L Account 2001-2002";"VIEW4",#N/A,FALSE,"P&amp;L Account 2001-2002"}</definedName>
    <definedName name="price" localSheetId="9" hidden="1">{"VIEW1",#N/A,FALSE,"P&amp;L Account 2001-2002";"VIEW2",#N/A,FALSE,"P&amp;L Account 2001-2002";"VIEW3",#N/A,FALSE,"P&amp;L Account 2001-2002";"VIEW4",#N/A,FALSE,"P&amp;L Account 2001-2002"}</definedName>
    <definedName name="price" localSheetId="8" hidden="1">{"VIEW1",#N/A,FALSE,"P&amp;L Account 2001-2002";"VIEW2",#N/A,FALSE,"P&amp;L Account 2001-2002";"VIEW3",#N/A,FALSE,"P&amp;L Account 2001-2002";"VIEW4",#N/A,FALSE,"P&amp;L Account 2001-2002"}</definedName>
    <definedName name="price" hidden="1">{"VIEW1",#N/A,FALSE,"P&amp;L Account 2001-2002";"VIEW2",#N/A,FALSE,"P&amp;L Account 2001-2002";"VIEW3",#N/A,FALSE,"P&amp;L Account 2001-2002";"VIEW4",#N/A,FALSE,"P&amp;L Account 2001-2002"}</definedName>
    <definedName name="price_1" localSheetId="10" hidden="1">{"VIEW1",#N/A,FALSE,"P&amp;L Account 2001-2002";"VIEW2",#N/A,FALSE,"P&amp;L Account 2001-2002";"VIEW3",#N/A,FALSE,"P&amp;L Account 2001-2002";"VIEW4",#N/A,FALSE,"P&amp;L Account 2001-2002"}</definedName>
    <definedName name="price_1" localSheetId="9" hidden="1">{"VIEW1",#N/A,FALSE,"P&amp;L Account 2001-2002";"VIEW2",#N/A,FALSE,"P&amp;L Account 2001-2002";"VIEW3",#N/A,FALSE,"P&amp;L Account 2001-2002";"VIEW4",#N/A,FALSE,"P&amp;L Account 2001-2002"}</definedName>
    <definedName name="price_1" hidden="1">{"VIEW1",#N/A,FALSE,"P&amp;L Account 2001-2002";"VIEW2",#N/A,FALSE,"P&amp;L Account 2001-2002";"VIEW3",#N/A,FALSE,"P&amp;L Account 2001-2002";"VIEW4",#N/A,FALSE,"P&amp;L Account 2001-2002"}</definedName>
    <definedName name="price_1_1" hidden="1">{"VIEW1",#N/A,FALSE,"P&amp;L Account 2001-2002";"VIEW2",#N/A,FALSE,"P&amp;L Account 2001-2002";"VIEW3",#N/A,FALSE,"P&amp;L Account 2001-2002";"VIEW4",#N/A,FALSE,"P&amp;L Account 2001-2002"}</definedName>
    <definedName name="price_1_2" hidden="1">{"VIEW1",#N/A,FALSE,"P&amp;L Account 2001-2002";"VIEW2",#N/A,FALSE,"P&amp;L Account 2001-2002";"VIEW3",#N/A,FALSE,"P&amp;L Account 2001-2002";"VIEW4",#N/A,FALSE,"P&amp;L Account 2001-2002"}</definedName>
    <definedName name="price_2" hidden="1">{"VIEW1",#N/A,FALSE,"P&amp;L Account 2001-2002";"VIEW2",#N/A,FALSE,"P&amp;L Account 2001-2002";"VIEW3",#N/A,FALSE,"P&amp;L Account 2001-2002";"VIEW4",#N/A,FALSE,"P&amp;L Account 2001-2002"}</definedName>
    <definedName name="price_3" hidden="1">{"VIEW1",#N/A,FALSE,"P&amp;L Account 2001-2002";"VIEW2",#N/A,FALSE,"P&amp;L Account 2001-2002";"VIEW3",#N/A,FALSE,"P&amp;L Account 2001-2002";"VIEW4",#N/A,FALSE,"P&amp;L Account 2001-2002"}</definedName>
    <definedName name="price_4" hidden="1">{"VIEW1",#N/A,FALSE,"P&amp;L Account 2001-2002";"VIEW2",#N/A,FALSE,"P&amp;L Account 2001-2002";"VIEW3",#N/A,FALSE,"P&amp;L Account 2001-2002";"VIEW4",#N/A,FALSE,"P&amp;L Account 2001-2002"}</definedName>
    <definedName name="price_5" hidden="1">{"VIEW1",#N/A,FALSE,"P&amp;L Account 2001-2002";"VIEW2",#N/A,FALSE,"P&amp;L Account 2001-2002";"VIEW3",#N/A,FALSE,"P&amp;L Account 2001-2002";"VIEW4",#N/A,FALSE,"P&amp;L Account 2001-2002"}</definedName>
    <definedName name="_xlnm.Print_Area" localSheetId="0">'Balance Sheet'!$A$1:$G$70</definedName>
    <definedName name="_xlnm.Print_Area" localSheetId="2">CFS!$A$1:$G$98</definedName>
    <definedName name="_xlnm.Print_Area" localSheetId="9">DT!$A$1:$F$34</definedName>
    <definedName name="_xlnm.Print_Area" localSheetId="3">'Notes-A Policy'!$A$1:$G$351</definedName>
    <definedName name="_xlnm.Print_Area" localSheetId="4">'Notes-BS'!$A$1:$I$514</definedName>
    <definedName name="_xlnm.Print_Area" localSheetId="7">'Notes-Gen'!$A$1:$I$248</definedName>
    <definedName name="_xlnm.Print_Area" localSheetId="1">'P&amp;L'!$A$1:$G$63</definedName>
    <definedName name="_xlnm.Print_Area" localSheetId="5">'PPE 2022'!$A$1:$L$81</definedName>
    <definedName name="_xlnm.Print_Area" localSheetId="8">RPT!$A$1:$L$94</definedName>
    <definedName name="_xlnm.Print_Area" localSheetId="11">TB!$A$1:$F$817</definedName>
    <definedName name="_xlnm.Print_Titles" localSheetId="2">CFS!$1:$7</definedName>
    <definedName name="_xlnm.Print_Titles" localSheetId="3">'Notes-A Policy'!$1:$7</definedName>
    <definedName name="_xlnm.Print_Titles" localSheetId="4">'Notes-BS'!$1:$7</definedName>
    <definedName name="_xlnm.Print_Titles" localSheetId="7">'Notes-Gen'!$1:$5</definedName>
    <definedName name="_xlnm.Print_Titles" localSheetId="6">'Notes-P&amp;L'!$1:$6</definedName>
    <definedName name="_xlnm.Print_Titles" localSheetId="5">'PPE 2022'!$1:$7</definedName>
    <definedName name="_xlnm.Print_Titles" localSheetId="8">RPT!$1:$13</definedName>
    <definedName name="_xlnm.Print_Titles" localSheetId="11">TB!$1:$6</definedName>
    <definedName name="PUY" localSheetId="2" hidden="1">{"VIEW1",#N/A,FALSE,"P&amp;L Account 2001-2002";"VIEW2",#N/A,FALSE,"P&amp;L Account 2001-2002";"VIEW3",#N/A,FALSE,"P&amp;L Account 2001-2002";"VIEW4",#N/A,FALSE,"P&amp;L Account 2001-2002"}</definedName>
    <definedName name="PUY" localSheetId="10" hidden="1">{"VIEW1",#N/A,FALSE,"P&amp;L Account 2001-2002";"VIEW2",#N/A,FALSE,"P&amp;L Account 2001-2002";"VIEW3",#N/A,FALSE,"P&amp;L Account 2001-2002";"VIEW4",#N/A,FALSE,"P&amp;L Account 2001-2002"}</definedName>
    <definedName name="PUY" localSheetId="9" hidden="1">{"VIEW1",#N/A,FALSE,"P&amp;L Account 2001-2002";"VIEW2",#N/A,FALSE,"P&amp;L Account 2001-2002";"VIEW3",#N/A,FALSE,"P&amp;L Account 2001-2002";"VIEW4",#N/A,FALSE,"P&amp;L Account 2001-2002"}</definedName>
    <definedName name="PUY" localSheetId="8" hidden="1">{"VIEW1",#N/A,FALSE,"P&amp;L Account 2001-2002";"VIEW2",#N/A,FALSE,"P&amp;L Account 2001-2002";"VIEW3",#N/A,FALSE,"P&amp;L Account 2001-2002";"VIEW4",#N/A,FALSE,"P&amp;L Account 2001-2002"}</definedName>
    <definedName name="PUY" hidden="1">{"VIEW1",#N/A,FALSE,"P&amp;L Account 2001-2002";"VIEW2",#N/A,FALSE,"P&amp;L Account 2001-2002";"VIEW3",#N/A,FALSE,"P&amp;L Account 2001-2002";"VIEW4",#N/A,FALSE,"P&amp;L Account 2001-2002"}</definedName>
    <definedName name="PUY_1" localSheetId="10" hidden="1">{"VIEW1",#N/A,FALSE,"P&amp;L Account 2001-2002";"VIEW2",#N/A,FALSE,"P&amp;L Account 2001-2002";"VIEW3",#N/A,FALSE,"P&amp;L Account 2001-2002";"VIEW4",#N/A,FALSE,"P&amp;L Account 2001-2002"}</definedName>
    <definedName name="PUY_1" localSheetId="9" hidden="1">{"VIEW1",#N/A,FALSE,"P&amp;L Account 2001-2002";"VIEW2",#N/A,FALSE,"P&amp;L Account 2001-2002";"VIEW3",#N/A,FALSE,"P&amp;L Account 2001-2002";"VIEW4",#N/A,FALSE,"P&amp;L Account 2001-2002"}</definedName>
    <definedName name="PUY_1" hidden="1">{"VIEW1",#N/A,FALSE,"P&amp;L Account 2001-2002";"VIEW2",#N/A,FALSE,"P&amp;L Account 2001-2002";"VIEW3",#N/A,FALSE,"P&amp;L Account 2001-2002";"VIEW4",#N/A,FALSE,"P&amp;L Account 2001-2002"}</definedName>
    <definedName name="PUY_1_1" hidden="1">{"VIEW1",#N/A,FALSE,"P&amp;L Account 2001-2002";"VIEW2",#N/A,FALSE,"P&amp;L Account 2001-2002";"VIEW3",#N/A,FALSE,"P&amp;L Account 2001-2002";"VIEW4",#N/A,FALSE,"P&amp;L Account 2001-2002"}</definedName>
    <definedName name="PUY_1_2" hidden="1">{"VIEW1",#N/A,FALSE,"P&amp;L Account 2001-2002";"VIEW2",#N/A,FALSE,"P&amp;L Account 2001-2002";"VIEW3",#N/A,FALSE,"P&amp;L Account 2001-2002";"VIEW4",#N/A,FALSE,"P&amp;L Account 2001-2002"}</definedName>
    <definedName name="PUY_2" hidden="1">{"VIEW1",#N/A,FALSE,"P&amp;L Account 2001-2002";"VIEW2",#N/A,FALSE,"P&amp;L Account 2001-2002";"VIEW3",#N/A,FALSE,"P&amp;L Account 2001-2002";"VIEW4",#N/A,FALSE,"P&amp;L Account 2001-2002"}</definedName>
    <definedName name="PUY_3" hidden="1">{"VIEW1",#N/A,FALSE,"P&amp;L Account 2001-2002";"VIEW2",#N/A,FALSE,"P&amp;L Account 2001-2002";"VIEW3",#N/A,FALSE,"P&amp;L Account 2001-2002";"VIEW4",#N/A,FALSE,"P&amp;L Account 2001-2002"}</definedName>
    <definedName name="PUY_4" hidden="1">{"VIEW1",#N/A,FALSE,"P&amp;L Account 2001-2002";"VIEW2",#N/A,FALSE,"P&amp;L Account 2001-2002";"VIEW3",#N/A,FALSE,"P&amp;L Account 2001-2002";"VIEW4",#N/A,FALSE,"P&amp;L Account 2001-2002"}</definedName>
    <definedName name="PUY_5" hidden="1">{"VIEW1",#N/A,FALSE,"P&amp;L Account 2001-2002";"VIEW2",#N/A,FALSE,"P&amp;L Account 2001-2002";"VIEW3",#N/A,FALSE,"P&amp;L Account 2001-2002";"VIEW4",#N/A,FALSE,"P&amp;L Account 2001-2002"}</definedName>
    <definedName name="qdd" localSheetId="2" hidden="1">{"VIEW1",#N/A,FALSE,"P&amp;L Account 2001-2002";"VIEW2",#N/A,FALSE,"P&amp;L Account 2001-2002";"VIEW3",#N/A,FALSE,"P&amp;L Account 2001-2002";"VIEW4",#N/A,FALSE,"P&amp;L Account 2001-2002"}</definedName>
    <definedName name="qdd" localSheetId="10" hidden="1">{"VIEW1",#N/A,FALSE,"P&amp;L Account 2001-2002";"VIEW2",#N/A,FALSE,"P&amp;L Account 2001-2002";"VIEW3",#N/A,FALSE,"P&amp;L Account 2001-2002";"VIEW4",#N/A,FALSE,"P&amp;L Account 2001-2002"}</definedName>
    <definedName name="qdd" localSheetId="9" hidden="1">{"VIEW1",#N/A,FALSE,"P&amp;L Account 2001-2002";"VIEW2",#N/A,FALSE,"P&amp;L Account 2001-2002";"VIEW3",#N/A,FALSE,"P&amp;L Account 2001-2002";"VIEW4",#N/A,FALSE,"P&amp;L Account 2001-2002"}</definedName>
    <definedName name="qdd" localSheetId="8" hidden="1">{"VIEW1",#N/A,FALSE,"P&amp;L Account 2001-2002";"VIEW2",#N/A,FALSE,"P&amp;L Account 2001-2002";"VIEW3",#N/A,FALSE,"P&amp;L Account 2001-2002";"VIEW4",#N/A,FALSE,"P&amp;L Account 2001-2002"}</definedName>
    <definedName name="qdd" hidden="1">{"VIEW1",#N/A,FALSE,"P&amp;L Account 2001-2002";"VIEW2",#N/A,FALSE,"P&amp;L Account 2001-2002";"VIEW3",#N/A,FALSE,"P&amp;L Account 2001-2002";"VIEW4",#N/A,FALSE,"P&amp;L Account 2001-2002"}</definedName>
    <definedName name="qdd_1" localSheetId="10" hidden="1">{"VIEW1",#N/A,FALSE,"P&amp;L Account 2001-2002";"VIEW2",#N/A,FALSE,"P&amp;L Account 2001-2002";"VIEW3",#N/A,FALSE,"P&amp;L Account 2001-2002";"VIEW4",#N/A,FALSE,"P&amp;L Account 2001-2002"}</definedName>
    <definedName name="qdd_1" localSheetId="9" hidden="1">{"VIEW1",#N/A,FALSE,"P&amp;L Account 2001-2002";"VIEW2",#N/A,FALSE,"P&amp;L Account 2001-2002";"VIEW3",#N/A,FALSE,"P&amp;L Account 2001-2002";"VIEW4",#N/A,FALSE,"P&amp;L Account 2001-2002"}</definedName>
    <definedName name="qdd_1" hidden="1">{"VIEW1",#N/A,FALSE,"P&amp;L Account 2001-2002";"VIEW2",#N/A,FALSE,"P&amp;L Account 2001-2002";"VIEW3",#N/A,FALSE,"P&amp;L Account 2001-2002";"VIEW4",#N/A,FALSE,"P&amp;L Account 2001-2002"}</definedName>
    <definedName name="qdd_1_1" hidden="1">{"VIEW1",#N/A,FALSE,"P&amp;L Account 2001-2002";"VIEW2",#N/A,FALSE,"P&amp;L Account 2001-2002";"VIEW3",#N/A,FALSE,"P&amp;L Account 2001-2002";"VIEW4",#N/A,FALSE,"P&amp;L Account 2001-2002"}</definedName>
    <definedName name="qdd_1_2" hidden="1">{"VIEW1",#N/A,FALSE,"P&amp;L Account 2001-2002";"VIEW2",#N/A,FALSE,"P&amp;L Account 2001-2002";"VIEW3",#N/A,FALSE,"P&amp;L Account 2001-2002";"VIEW4",#N/A,FALSE,"P&amp;L Account 2001-2002"}</definedName>
    <definedName name="qdd_2" hidden="1">{"VIEW1",#N/A,FALSE,"P&amp;L Account 2001-2002";"VIEW2",#N/A,FALSE,"P&amp;L Account 2001-2002";"VIEW3",#N/A,FALSE,"P&amp;L Account 2001-2002";"VIEW4",#N/A,FALSE,"P&amp;L Account 2001-2002"}</definedName>
    <definedName name="qdd_3" hidden="1">{"VIEW1",#N/A,FALSE,"P&amp;L Account 2001-2002";"VIEW2",#N/A,FALSE,"P&amp;L Account 2001-2002";"VIEW3",#N/A,FALSE,"P&amp;L Account 2001-2002";"VIEW4",#N/A,FALSE,"P&amp;L Account 2001-2002"}</definedName>
    <definedName name="qdd_4" hidden="1">{"VIEW1",#N/A,FALSE,"P&amp;L Account 2001-2002";"VIEW2",#N/A,FALSE,"P&amp;L Account 2001-2002";"VIEW3",#N/A,FALSE,"P&amp;L Account 2001-2002";"VIEW4",#N/A,FALSE,"P&amp;L Account 2001-2002"}</definedName>
    <definedName name="qdd_5" hidden="1">{"VIEW1",#N/A,FALSE,"P&amp;L Account 2001-2002";"VIEW2",#N/A,FALSE,"P&amp;L Account 2001-2002";"VIEW3",#N/A,FALSE,"P&amp;L Account 2001-2002";"VIEW4",#N/A,FALSE,"P&amp;L Account 2001-2002"}</definedName>
    <definedName name="qqq" localSheetId="2" hidden="1">{"VIEW1",#N/A,FALSE,"P&amp;L Account 2001-2002";"VIEW2",#N/A,FALSE,"P&amp;L Account 2001-2002";"VIEW3",#N/A,FALSE,"P&amp;L Account 2001-2002";"VIEW4",#N/A,FALSE,"P&amp;L Account 2001-2002"}</definedName>
    <definedName name="qqq" localSheetId="10" hidden="1">{"VIEW1",#N/A,FALSE,"P&amp;L Account 2001-2002";"VIEW2",#N/A,FALSE,"P&amp;L Account 2001-2002";"VIEW3",#N/A,FALSE,"P&amp;L Account 2001-2002";"VIEW4",#N/A,FALSE,"P&amp;L Account 2001-2002"}</definedName>
    <definedName name="qqq" localSheetId="9" hidden="1">{"VIEW1",#N/A,FALSE,"P&amp;L Account 2001-2002";"VIEW2",#N/A,FALSE,"P&amp;L Account 2001-2002";"VIEW3",#N/A,FALSE,"P&amp;L Account 2001-2002";"VIEW4",#N/A,FALSE,"P&amp;L Account 2001-2002"}</definedName>
    <definedName name="qqq" localSheetId="8" hidden="1">{"VIEW1",#N/A,FALSE,"P&amp;L Account 2001-2002";"VIEW2",#N/A,FALSE,"P&amp;L Account 2001-2002";"VIEW3",#N/A,FALSE,"P&amp;L Account 2001-2002";"VIEW4",#N/A,FALSE,"P&amp;L Account 2001-2002"}</definedName>
    <definedName name="qqq" hidden="1">{"VIEW1",#N/A,FALSE,"P&amp;L Account 2001-2002";"VIEW2",#N/A,FALSE,"P&amp;L Account 2001-2002";"VIEW3",#N/A,FALSE,"P&amp;L Account 2001-2002";"VIEW4",#N/A,FALSE,"P&amp;L Account 2001-2002"}</definedName>
    <definedName name="qqq_1" localSheetId="10" hidden="1">{"VIEW1",#N/A,FALSE,"P&amp;L Account 2001-2002";"VIEW2",#N/A,FALSE,"P&amp;L Account 2001-2002";"VIEW3",#N/A,FALSE,"P&amp;L Account 2001-2002";"VIEW4",#N/A,FALSE,"P&amp;L Account 2001-2002"}</definedName>
    <definedName name="qqq_1" localSheetId="9" hidden="1">{"VIEW1",#N/A,FALSE,"P&amp;L Account 2001-2002";"VIEW2",#N/A,FALSE,"P&amp;L Account 2001-2002";"VIEW3",#N/A,FALSE,"P&amp;L Account 2001-2002";"VIEW4",#N/A,FALSE,"P&amp;L Account 2001-2002"}</definedName>
    <definedName name="qqq_1" hidden="1">{"VIEW1",#N/A,FALSE,"P&amp;L Account 2001-2002";"VIEW2",#N/A,FALSE,"P&amp;L Account 2001-2002";"VIEW3",#N/A,FALSE,"P&amp;L Account 2001-2002";"VIEW4",#N/A,FALSE,"P&amp;L Account 2001-2002"}</definedName>
    <definedName name="qqq_1_1" hidden="1">{"VIEW1",#N/A,FALSE,"P&amp;L Account 2001-2002";"VIEW2",#N/A,FALSE,"P&amp;L Account 2001-2002";"VIEW3",#N/A,FALSE,"P&amp;L Account 2001-2002";"VIEW4",#N/A,FALSE,"P&amp;L Account 2001-2002"}</definedName>
    <definedName name="qqq_1_2" hidden="1">{"VIEW1",#N/A,FALSE,"P&amp;L Account 2001-2002";"VIEW2",#N/A,FALSE,"P&amp;L Account 2001-2002";"VIEW3",#N/A,FALSE,"P&amp;L Account 2001-2002";"VIEW4",#N/A,FALSE,"P&amp;L Account 2001-2002"}</definedName>
    <definedName name="qqq_2" hidden="1">{"VIEW1",#N/A,FALSE,"P&amp;L Account 2001-2002";"VIEW2",#N/A,FALSE,"P&amp;L Account 2001-2002";"VIEW3",#N/A,FALSE,"P&amp;L Account 2001-2002";"VIEW4",#N/A,FALSE,"P&amp;L Account 2001-2002"}</definedName>
    <definedName name="qqq_3" hidden="1">{"VIEW1",#N/A,FALSE,"P&amp;L Account 2001-2002";"VIEW2",#N/A,FALSE,"P&amp;L Account 2001-2002";"VIEW3",#N/A,FALSE,"P&amp;L Account 2001-2002";"VIEW4",#N/A,FALSE,"P&amp;L Account 2001-2002"}</definedName>
    <definedName name="qqq_4" hidden="1">{"VIEW1",#N/A,FALSE,"P&amp;L Account 2001-2002";"VIEW2",#N/A,FALSE,"P&amp;L Account 2001-2002";"VIEW3",#N/A,FALSE,"P&amp;L Account 2001-2002";"VIEW4",#N/A,FALSE,"P&amp;L Account 2001-2002"}</definedName>
    <definedName name="qqq_5" hidden="1">{"VIEW1",#N/A,FALSE,"P&amp;L Account 2001-2002";"VIEW2",#N/A,FALSE,"P&amp;L Account 2001-2002";"VIEW3",#N/A,FALSE,"P&amp;L Account 2001-2002";"VIEW4",#N/A,FALSE,"P&amp;L Account 2001-2002"}</definedName>
    <definedName name="qqqq" localSheetId="2" hidden="1">{"VIEW1",#N/A,FALSE,"P&amp;L Account 2001-2002";"VIEW2",#N/A,FALSE,"P&amp;L Account 2001-2002";"VIEW3",#N/A,FALSE,"P&amp;L Account 2001-2002";"VIEW4",#N/A,FALSE,"P&amp;L Account 2001-2002"}</definedName>
    <definedName name="qqqq" localSheetId="10" hidden="1">{"VIEW1",#N/A,FALSE,"P&amp;L Account 2001-2002";"VIEW2",#N/A,FALSE,"P&amp;L Account 2001-2002";"VIEW3",#N/A,FALSE,"P&amp;L Account 2001-2002";"VIEW4",#N/A,FALSE,"P&amp;L Account 2001-2002"}</definedName>
    <definedName name="qqqq" localSheetId="9" hidden="1">{"VIEW1",#N/A,FALSE,"P&amp;L Account 2001-2002";"VIEW2",#N/A,FALSE,"P&amp;L Account 2001-2002";"VIEW3",#N/A,FALSE,"P&amp;L Account 2001-2002";"VIEW4",#N/A,FALSE,"P&amp;L Account 2001-2002"}</definedName>
    <definedName name="qqqq" localSheetId="8" hidden="1">{"VIEW1",#N/A,FALSE,"P&amp;L Account 2001-2002";"VIEW2",#N/A,FALSE,"P&amp;L Account 2001-2002";"VIEW3",#N/A,FALSE,"P&amp;L Account 2001-2002";"VIEW4",#N/A,FALSE,"P&amp;L Account 2001-2002"}</definedName>
    <definedName name="qqqq" hidden="1">{"VIEW1",#N/A,FALSE,"P&amp;L Account 2001-2002";"VIEW2",#N/A,FALSE,"P&amp;L Account 2001-2002";"VIEW3",#N/A,FALSE,"P&amp;L Account 2001-2002";"VIEW4",#N/A,FALSE,"P&amp;L Account 2001-2002"}</definedName>
    <definedName name="qqqq_1" localSheetId="10" hidden="1">{"VIEW1",#N/A,FALSE,"P&amp;L Account 2001-2002";"VIEW2",#N/A,FALSE,"P&amp;L Account 2001-2002";"VIEW3",#N/A,FALSE,"P&amp;L Account 2001-2002";"VIEW4",#N/A,FALSE,"P&amp;L Account 2001-2002"}</definedName>
    <definedName name="qqqq_1" localSheetId="9" hidden="1">{"VIEW1",#N/A,FALSE,"P&amp;L Account 2001-2002";"VIEW2",#N/A,FALSE,"P&amp;L Account 2001-2002";"VIEW3",#N/A,FALSE,"P&amp;L Account 2001-2002";"VIEW4",#N/A,FALSE,"P&amp;L Account 2001-2002"}</definedName>
    <definedName name="qqqq_1" hidden="1">{"VIEW1",#N/A,FALSE,"P&amp;L Account 2001-2002";"VIEW2",#N/A,FALSE,"P&amp;L Account 2001-2002";"VIEW3",#N/A,FALSE,"P&amp;L Account 2001-2002";"VIEW4",#N/A,FALSE,"P&amp;L Account 2001-2002"}</definedName>
    <definedName name="qqqq_1_1" hidden="1">{"VIEW1",#N/A,FALSE,"P&amp;L Account 2001-2002";"VIEW2",#N/A,FALSE,"P&amp;L Account 2001-2002";"VIEW3",#N/A,FALSE,"P&amp;L Account 2001-2002";"VIEW4",#N/A,FALSE,"P&amp;L Account 2001-2002"}</definedName>
    <definedName name="qqqq_1_2" hidden="1">{"VIEW1",#N/A,FALSE,"P&amp;L Account 2001-2002";"VIEW2",#N/A,FALSE,"P&amp;L Account 2001-2002";"VIEW3",#N/A,FALSE,"P&amp;L Account 2001-2002";"VIEW4",#N/A,FALSE,"P&amp;L Account 2001-2002"}</definedName>
    <definedName name="qqqq_2" hidden="1">{"VIEW1",#N/A,FALSE,"P&amp;L Account 2001-2002";"VIEW2",#N/A,FALSE,"P&amp;L Account 2001-2002";"VIEW3",#N/A,FALSE,"P&amp;L Account 2001-2002";"VIEW4",#N/A,FALSE,"P&amp;L Account 2001-2002"}</definedName>
    <definedName name="qqqq_3" hidden="1">{"VIEW1",#N/A,FALSE,"P&amp;L Account 2001-2002";"VIEW2",#N/A,FALSE,"P&amp;L Account 2001-2002";"VIEW3",#N/A,FALSE,"P&amp;L Account 2001-2002";"VIEW4",#N/A,FALSE,"P&amp;L Account 2001-2002"}</definedName>
    <definedName name="qqqq_4" hidden="1">{"VIEW1",#N/A,FALSE,"P&amp;L Account 2001-2002";"VIEW2",#N/A,FALSE,"P&amp;L Account 2001-2002";"VIEW3",#N/A,FALSE,"P&amp;L Account 2001-2002";"VIEW4",#N/A,FALSE,"P&amp;L Account 2001-2002"}</definedName>
    <definedName name="qqqq_5" hidden="1">{"VIEW1",#N/A,FALSE,"P&amp;L Account 2001-2002";"VIEW2",#N/A,FALSE,"P&amp;L Account 2001-2002";"VIEW3",#N/A,FALSE,"P&amp;L Account 2001-2002";"VIEW4",#N/A,FALSE,"P&amp;L Account 2001-2002"}</definedName>
    <definedName name="QW" localSheetId="2" hidden="1">{"VIEW1",#N/A,FALSE,"P&amp;L Account 2001-2002";"VIEW2",#N/A,FALSE,"P&amp;L Account 2001-2002";"VIEW3",#N/A,FALSE,"P&amp;L Account 2001-2002";"VIEW4",#N/A,FALSE,"P&amp;L Account 2001-2002"}</definedName>
    <definedName name="QW" localSheetId="10" hidden="1">{"VIEW1",#N/A,FALSE,"P&amp;L Account 2001-2002";"VIEW2",#N/A,FALSE,"P&amp;L Account 2001-2002";"VIEW3",#N/A,FALSE,"P&amp;L Account 2001-2002";"VIEW4",#N/A,FALSE,"P&amp;L Account 2001-2002"}</definedName>
    <definedName name="QW" localSheetId="9" hidden="1">{"VIEW1",#N/A,FALSE,"P&amp;L Account 2001-2002";"VIEW2",#N/A,FALSE,"P&amp;L Account 2001-2002";"VIEW3",#N/A,FALSE,"P&amp;L Account 2001-2002";"VIEW4",#N/A,FALSE,"P&amp;L Account 2001-2002"}</definedName>
    <definedName name="QW" localSheetId="8" hidden="1">{"VIEW1",#N/A,FALSE,"P&amp;L Account 2001-2002";"VIEW2",#N/A,FALSE,"P&amp;L Account 2001-2002";"VIEW3",#N/A,FALSE,"P&amp;L Account 2001-2002";"VIEW4",#N/A,FALSE,"P&amp;L Account 2001-2002"}</definedName>
    <definedName name="QW" hidden="1">{"VIEW1",#N/A,FALSE,"P&amp;L Account 2001-2002";"VIEW2",#N/A,FALSE,"P&amp;L Account 2001-2002";"VIEW3",#N/A,FALSE,"P&amp;L Account 2001-2002";"VIEW4",#N/A,FALSE,"P&amp;L Account 2001-2002"}</definedName>
    <definedName name="QW_1" localSheetId="10" hidden="1">{"VIEW1",#N/A,FALSE,"P&amp;L Account 2001-2002";"VIEW2",#N/A,FALSE,"P&amp;L Account 2001-2002";"VIEW3",#N/A,FALSE,"P&amp;L Account 2001-2002";"VIEW4",#N/A,FALSE,"P&amp;L Account 2001-2002"}</definedName>
    <definedName name="QW_1" localSheetId="9" hidden="1">{"VIEW1",#N/A,FALSE,"P&amp;L Account 2001-2002";"VIEW2",#N/A,FALSE,"P&amp;L Account 2001-2002";"VIEW3",#N/A,FALSE,"P&amp;L Account 2001-2002";"VIEW4",#N/A,FALSE,"P&amp;L Account 2001-2002"}</definedName>
    <definedName name="QW_1" hidden="1">{"VIEW1",#N/A,FALSE,"P&amp;L Account 2001-2002";"VIEW2",#N/A,FALSE,"P&amp;L Account 2001-2002";"VIEW3",#N/A,FALSE,"P&amp;L Account 2001-2002";"VIEW4",#N/A,FALSE,"P&amp;L Account 2001-2002"}</definedName>
    <definedName name="QW_1_1" hidden="1">{"VIEW1",#N/A,FALSE,"P&amp;L Account 2001-2002";"VIEW2",#N/A,FALSE,"P&amp;L Account 2001-2002";"VIEW3",#N/A,FALSE,"P&amp;L Account 2001-2002";"VIEW4",#N/A,FALSE,"P&amp;L Account 2001-2002"}</definedName>
    <definedName name="QW_1_2" hidden="1">{"VIEW1",#N/A,FALSE,"P&amp;L Account 2001-2002";"VIEW2",#N/A,FALSE,"P&amp;L Account 2001-2002";"VIEW3",#N/A,FALSE,"P&amp;L Account 2001-2002";"VIEW4",#N/A,FALSE,"P&amp;L Account 2001-2002"}</definedName>
    <definedName name="QW_2" hidden="1">{"VIEW1",#N/A,FALSE,"P&amp;L Account 2001-2002";"VIEW2",#N/A,FALSE,"P&amp;L Account 2001-2002";"VIEW3",#N/A,FALSE,"P&amp;L Account 2001-2002";"VIEW4",#N/A,FALSE,"P&amp;L Account 2001-2002"}</definedName>
    <definedName name="QW_3" hidden="1">{"VIEW1",#N/A,FALSE,"P&amp;L Account 2001-2002";"VIEW2",#N/A,FALSE,"P&amp;L Account 2001-2002";"VIEW3",#N/A,FALSE,"P&amp;L Account 2001-2002";"VIEW4",#N/A,FALSE,"P&amp;L Account 2001-2002"}</definedName>
    <definedName name="QW_4" hidden="1">{"VIEW1",#N/A,FALSE,"P&amp;L Account 2001-2002";"VIEW2",#N/A,FALSE,"P&amp;L Account 2001-2002";"VIEW3",#N/A,FALSE,"P&amp;L Account 2001-2002";"VIEW4",#N/A,FALSE,"P&amp;L Account 2001-2002"}</definedName>
    <definedName name="QW_5" hidden="1">{"VIEW1",#N/A,FALSE,"P&amp;L Account 2001-2002";"VIEW2",#N/A,FALSE,"P&amp;L Account 2001-2002";"VIEW3",#N/A,FALSE,"P&amp;L Account 2001-2002";"VIEW4",#N/A,FALSE,"P&amp;L Account 2001-2002"}</definedName>
    <definedName name="qwqw" localSheetId="2" hidden="1">{#N/A,#N/A,FALSE,"Banksum";#N/A,#N/A,FALSE,"Banksum"}</definedName>
    <definedName name="qwqw" localSheetId="10" hidden="1">{#N/A,#N/A,FALSE,"Banksum";#N/A,#N/A,FALSE,"Banksum"}</definedName>
    <definedName name="qwqw" localSheetId="9" hidden="1">{#N/A,#N/A,FALSE,"Banksum";#N/A,#N/A,FALSE,"Banksum"}</definedName>
    <definedName name="qwqw" localSheetId="8" hidden="1">{#N/A,#N/A,FALSE,"Banksum";#N/A,#N/A,FALSE,"Banksum"}</definedName>
    <definedName name="qwqw" hidden="1">{#N/A,#N/A,FALSE,"Banksum";#N/A,#N/A,FALSE,"Banksum"}</definedName>
    <definedName name="qwqw_1" localSheetId="10" hidden="1">{#N/A,#N/A,FALSE,"Banksum";#N/A,#N/A,FALSE,"Banksum"}</definedName>
    <definedName name="qwqw_1" localSheetId="9" hidden="1">{#N/A,#N/A,FALSE,"Banksum";#N/A,#N/A,FALSE,"Banksum"}</definedName>
    <definedName name="qwqw_1" hidden="1">{#N/A,#N/A,FALSE,"Banksum";#N/A,#N/A,FALSE,"Banksum"}</definedName>
    <definedName name="qwqw_1_1" hidden="1">{#N/A,#N/A,FALSE,"Banksum";#N/A,#N/A,FALSE,"Banksum"}</definedName>
    <definedName name="qwqw_1_2" hidden="1">{#N/A,#N/A,FALSE,"Banksum";#N/A,#N/A,FALSE,"Banksum"}</definedName>
    <definedName name="qwqw_2" hidden="1">{#N/A,#N/A,FALSE,"Banksum";#N/A,#N/A,FALSE,"Banksum"}</definedName>
    <definedName name="qwqw_3" hidden="1">{#N/A,#N/A,FALSE,"Banksum";#N/A,#N/A,FALSE,"Banksum"}</definedName>
    <definedName name="qwqw_4" hidden="1">{#N/A,#N/A,FALSE,"Banksum";#N/A,#N/A,FALSE,"Banksum"}</definedName>
    <definedName name="qwqw_5" hidden="1">{#N/A,#N/A,FALSE,"Banksum";#N/A,#N/A,FALSE,"Banksum"}</definedName>
    <definedName name="QWTERW" localSheetId="2" hidden="1">{"VIEW1",#N/A,FALSE,"P&amp;L Account 2001-2002";"VIEW2",#N/A,FALSE,"P&amp;L Account 2001-2002";"VIEW3",#N/A,FALSE,"P&amp;L Account 2001-2002";"VIEW4",#N/A,FALSE,"P&amp;L Account 2001-2002"}</definedName>
    <definedName name="QWTERW" localSheetId="10" hidden="1">{"VIEW1",#N/A,FALSE,"P&amp;L Account 2001-2002";"VIEW2",#N/A,FALSE,"P&amp;L Account 2001-2002";"VIEW3",#N/A,FALSE,"P&amp;L Account 2001-2002";"VIEW4",#N/A,FALSE,"P&amp;L Account 2001-2002"}</definedName>
    <definedName name="QWTERW" localSheetId="9" hidden="1">{"VIEW1",#N/A,FALSE,"P&amp;L Account 2001-2002";"VIEW2",#N/A,FALSE,"P&amp;L Account 2001-2002";"VIEW3",#N/A,FALSE,"P&amp;L Account 2001-2002";"VIEW4",#N/A,FALSE,"P&amp;L Account 2001-2002"}</definedName>
    <definedName name="QWTERW" localSheetId="8" hidden="1">{"VIEW1",#N/A,FALSE,"P&amp;L Account 2001-2002";"VIEW2",#N/A,FALSE,"P&amp;L Account 2001-2002";"VIEW3",#N/A,FALSE,"P&amp;L Account 2001-2002";"VIEW4",#N/A,FALSE,"P&amp;L Account 2001-2002"}</definedName>
    <definedName name="QWTERW" hidden="1">{"VIEW1",#N/A,FALSE,"P&amp;L Account 2001-2002";"VIEW2",#N/A,FALSE,"P&amp;L Account 2001-2002";"VIEW3",#N/A,FALSE,"P&amp;L Account 2001-2002";"VIEW4",#N/A,FALSE,"P&amp;L Account 2001-2002"}</definedName>
    <definedName name="QWTERW_1" localSheetId="10" hidden="1">{"VIEW1",#N/A,FALSE,"P&amp;L Account 2001-2002";"VIEW2",#N/A,FALSE,"P&amp;L Account 2001-2002";"VIEW3",#N/A,FALSE,"P&amp;L Account 2001-2002";"VIEW4",#N/A,FALSE,"P&amp;L Account 2001-2002"}</definedName>
    <definedName name="QWTERW_1" localSheetId="9" hidden="1">{"VIEW1",#N/A,FALSE,"P&amp;L Account 2001-2002";"VIEW2",#N/A,FALSE,"P&amp;L Account 2001-2002";"VIEW3",#N/A,FALSE,"P&amp;L Account 2001-2002";"VIEW4",#N/A,FALSE,"P&amp;L Account 2001-2002"}</definedName>
    <definedName name="QWTERW_1" hidden="1">{"VIEW1",#N/A,FALSE,"P&amp;L Account 2001-2002";"VIEW2",#N/A,FALSE,"P&amp;L Account 2001-2002";"VIEW3",#N/A,FALSE,"P&amp;L Account 2001-2002";"VIEW4",#N/A,FALSE,"P&amp;L Account 2001-2002"}</definedName>
    <definedName name="QWTERW_1_1" hidden="1">{"VIEW1",#N/A,FALSE,"P&amp;L Account 2001-2002";"VIEW2",#N/A,FALSE,"P&amp;L Account 2001-2002";"VIEW3",#N/A,FALSE,"P&amp;L Account 2001-2002";"VIEW4",#N/A,FALSE,"P&amp;L Account 2001-2002"}</definedName>
    <definedName name="QWTERW_1_2" hidden="1">{"VIEW1",#N/A,FALSE,"P&amp;L Account 2001-2002";"VIEW2",#N/A,FALSE,"P&amp;L Account 2001-2002";"VIEW3",#N/A,FALSE,"P&amp;L Account 2001-2002";"VIEW4",#N/A,FALSE,"P&amp;L Account 2001-2002"}</definedName>
    <definedName name="QWTERW_2" hidden="1">{"VIEW1",#N/A,FALSE,"P&amp;L Account 2001-2002";"VIEW2",#N/A,FALSE,"P&amp;L Account 2001-2002";"VIEW3",#N/A,FALSE,"P&amp;L Account 2001-2002";"VIEW4",#N/A,FALSE,"P&amp;L Account 2001-2002"}</definedName>
    <definedName name="QWTERW_3" hidden="1">{"VIEW1",#N/A,FALSE,"P&amp;L Account 2001-2002";"VIEW2",#N/A,FALSE,"P&amp;L Account 2001-2002";"VIEW3",#N/A,FALSE,"P&amp;L Account 2001-2002";"VIEW4",#N/A,FALSE,"P&amp;L Account 2001-2002"}</definedName>
    <definedName name="QWTERW_4" hidden="1">{"VIEW1",#N/A,FALSE,"P&amp;L Account 2001-2002";"VIEW2",#N/A,FALSE,"P&amp;L Account 2001-2002";"VIEW3",#N/A,FALSE,"P&amp;L Account 2001-2002";"VIEW4",#N/A,FALSE,"P&amp;L Account 2001-2002"}</definedName>
    <definedName name="QWTERW_5" hidden="1">{"VIEW1",#N/A,FALSE,"P&amp;L Account 2001-2002";"VIEW2",#N/A,FALSE,"P&amp;L Account 2001-2002";"VIEW3",#N/A,FALSE,"P&amp;L Account 2001-2002";"VIEW4",#N/A,FALSE,"P&amp;L Account 2001-2002"}</definedName>
    <definedName name="RPT" localSheetId="2" hidden="1">#REF!</definedName>
    <definedName name="RPT" localSheetId="10" hidden="1">#REF!</definedName>
    <definedName name="RPT" localSheetId="9" hidden="1">#REF!</definedName>
    <definedName name="RPT" localSheetId="5" hidden="1">#REF!</definedName>
    <definedName name="RPT" hidden="1">#REF!</definedName>
    <definedName name="rr" localSheetId="2" hidden="1">{"VIEW1",#N/A,FALSE,"P&amp;L Account 2001-2002";"VIEW2",#N/A,FALSE,"P&amp;L Account 2001-2002";"VIEW3",#N/A,FALSE,"P&amp;L Account 2001-2002";"VIEW4",#N/A,FALSE,"P&amp;L Account 2001-2002"}</definedName>
    <definedName name="rr" localSheetId="10" hidden="1">{"VIEW1",#N/A,FALSE,"P&amp;L Account 2001-2002";"VIEW2",#N/A,FALSE,"P&amp;L Account 2001-2002";"VIEW3",#N/A,FALSE,"P&amp;L Account 2001-2002";"VIEW4",#N/A,FALSE,"P&amp;L Account 2001-2002"}</definedName>
    <definedName name="rr" localSheetId="9" hidden="1">{"VIEW1",#N/A,FALSE,"P&amp;L Account 2001-2002";"VIEW2",#N/A,FALSE,"P&amp;L Account 2001-2002";"VIEW3",#N/A,FALSE,"P&amp;L Account 2001-2002";"VIEW4",#N/A,FALSE,"P&amp;L Account 2001-2002"}</definedName>
    <definedName name="rr" localSheetId="8" hidden="1">{"VIEW1",#N/A,FALSE,"P&amp;L Account 2001-2002";"VIEW2",#N/A,FALSE,"P&amp;L Account 2001-2002";"VIEW3",#N/A,FALSE,"P&amp;L Account 2001-2002";"VIEW4",#N/A,FALSE,"P&amp;L Account 2001-2002"}</definedName>
    <definedName name="rr" hidden="1">{"VIEW1",#N/A,FALSE,"P&amp;L Account 2001-2002";"VIEW2",#N/A,FALSE,"P&amp;L Account 2001-2002";"VIEW3",#N/A,FALSE,"P&amp;L Account 2001-2002";"VIEW4",#N/A,FALSE,"P&amp;L Account 2001-2002"}</definedName>
    <definedName name="rr_1" localSheetId="10" hidden="1">{"VIEW1",#N/A,FALSE,"P&amp;L Account 2001-2002";"VIEW2",#N/A,FALSE,"P&amp;L Account 2001-2002";"VIEW3",#N/A,FALSE,"P&amp;L Account 2001-2002";"VIEW4",#N/A,FALSE,"P&amp;L Account 2001-2002"}</definedName>
    <definedName name="rr_1" localSheetId="9" hidden="1">{"VIEW1",#N/A,FALSE,"P&amp;L Account 2001-2002";"VIEW2",#N/A,FALSE,"P&amp;L Account 2001-2002";"VIEW3",#N/A,FALSE,"P&amp;L Account 2001-2002";"VIEW4",#N/A,FALSE,"P&amp;L Account 2001-2002"}</definedName>
    <definedName name="rr_1" hidden="1">{"VIEW1",#N/A,FALSE,"P&amp;L Account 2001-2002";"VIEW2",#N/A,FALSE,"P&amp;L Account 2001-2002";"VIEW3",#N/A,FALSE,"P&amp;L Account 2001-2002";"VIEW4",#N/A,FALSE,"P&amp;L Account 2001-2002"}</definedName>
    <definedName name="rr_1_1" hidden="1">{"VIEW1",#N/A,FALSE,"P&amp;L Account 2001-2002";"VIEW2",#N/A,FALSE,"P&amp;L Account 2001-2002";"VIEW3",#N/A,FALSE,"P&amp;L Account 2001-2002";"VIEW4",#N/A,FALSE,"P&amp;L Account 2001-2002"}</definedName>
    <definedName name="rr_1_2" hidden="1">{"VIEW1",#N/A,FALSE,"P&amp;L Account 2001-2002";"VIEW2",#N/A,FALSE,"P&amp;L Account 2001-2002";"VIEW3",#N/A,FALSE,"P&amp;L Account 2001-2002";"VIEW4",#N/A,FALSE,"P&amp;L Account 2001-2002"}</definedName>
    <definedName name="rr_2" hidden="1">{"VIEW1",#N/A,FALSE,"P&amp;L Account 2001-2002";"VIEW2",#N/A,FALSE,"P&amp;L Account 2001-2002";"VIEW3",#N/A,FALSE,"P&amp;L Account 2001-2002";"VIEW4",#N/A,FALSE,"P&amp;L Account 2001-2002"}</definedName>
    <definedName name="rr_3" hidden="1">{"VIEW1",#N/A,FALSE,"P&amp;L Account 2001-2002";"VIEW2",#N/A,FALSE,"P&amp;L Account 2001-2002";"VIEW3",#N/A,FALSE,"P&amp;L Account 2001-2002";"VIEW4",#N/A,FALSE,"P&amp;L Account 2001-2002"}</definedName>
    <definedName name="rr_4" hidden="1">{"VIEW1",#N/A,FALSE,"P&amp;L Account 2001-2002";"VIEW2",#N/A,FALSE,"P&amp;L Account 2001-2002";"VIEW3",#N/A,FALSE,"P&amp;L Account 2001-2002";"VIEW4",#N/A,FALSE,"P&amp;L Account 2001-2002"}</definedName>
    <definedName name="rr_5" hidden="1">{"VIEW1",#N/A,FALSE,"P&amp;L Account 2001-2002";"VIEW2",#N/A,FALSE,"P&amp;L Account 2001-2002";"VIEW3",#N/A,FALSE,"P&amp;L Account 2001-2002";"VIEW4",#N/A,FALSE,"P&amp;L Account 2001-2002"}</definedName>
    <definedName name="RRR" localSheetId="2" hidden="1">{"VIEW1",#N/A,FALSE,"P&amp;L Account 2001-2002";"VIEW2",#N/A,FALSE,"P&amp;L Account 2001-2002";"VIEW3",#N/A,FALSE,"P&amp;L Account 2001-2002";"VIEW4",#N/A,FALSE,"P&amp;L Account 2001-2002"}</definedName>
    <definedName name="RRR" localSheetId="10" hidden="1">{"VIEW1",#N/A,FALSE,"P&amp;L Account 2001-2002";"VIEW2",#N/A,FALSE,"P&amp;L Account 2001-2002";"VIEW3",#N/A,FALSE,"P&amp;L Account 2001-2002";"VIEW4",#N/A,FALSE,"P&amp;L Account 2001-2002"}</definedName>
    <definedName name="RRR" localSheetId="9" hidden="1">{"VIEW1",#N/A,FALSE,"P&amp;L Account 2001-2002";"VIEW2",#N/A,FALSE,"P&amp;L Account 2001-2002";"VIEW3",#N/A,FALSE,"P&amp;L Account 2001-2002";"VIEW4",#N/A,FALSE,"P&amp;L Account 2001-2002"}</definedName>
    <definedName name="RRR" localSheetId="8" hidden="1">{"VIEW1",#N/A,FALSE,"P&amp;L Account 2001-2002";"VIEW2",#N/A,FALSE,"P&amp;L Account 2001-2002";"VIEW3",#N/A,FALSE,"P&amp;L Account 2001-2002";"VIEW4",#N/A,FALSE,"P&amp;L Account 2001-2002"}</definedName>
    <definedName name="RRR" hidden="1">{"VIEW1",#N/A,FALSE,"P&amp;L Account 2001-2002";"VIEW2",#N/A,FALSE,"P&amp;L Account 2001-2002";"VIEW3",#N/A,FALSE,"P&amp;L Account 2001-2002";"VIEW4",#N/A,FALSE,"P&amp;L Account 2001-2002"}</definedName>
    <definedName name="RRR_1" localSheetId="10" hidden="1">{"VIEW1",#N/A,FALSE,"P&amp;L Account 2001-2002";"VIEW2",#N/A,FALSE,"P&amp;L Account 2001-2002";"VIEW3",#N/A,FALSE,"P&amp;L Account 2001-2002";"VIEW4",#N/A,FALSE,"P&amp;L Account 2001-2002"}</definedName>
    <definedName name="RRR_1" localSheetId="9" hidden="1">{"VIEW1",#N/A,FALSE,"P&amp;L Account 2001-2002";"VIEW2",#N/A,FALSE,"P&amp;L Account 2001-2002";"VIEW3",#N/A,FALSE,"P&amp;L Account 2001-2002";"VIEW4",#N/A,FALSE,"P&amp;L Account 2001-2002"}</definedName>
    <definedName name="RRR_1" hidden="1">{"VIEW1",#N/A,FALSE,"P&amp;L Account 2001-2002";"VIEW2",#N/A,FALSE,"P&amp;L Account 2001-2002";"VIEW3",#N/A,FALSE,"P&amp;L Account 2001-2002";"VIEW4",#N/A,FALSE,"P&amp;L Account 2001-2002"}</definedName>
    <definedName name="RRR_1_1" hidden="1">{"VIEW1",#N/A,FALSE,"P&amp;L Account 2001-2002";"VIEW2",#N/A,FALSE,"P&amp;L Account 2001-2002";"VIEW3",#N/A,FALSE,"P&amp;L Account 2001-2002";"VIEW4",#N/A,FALSE,"P&amp;L Account 2001-2002"}</definedName>
    <definedName name="RRR_1_2" hidden="1">{"VIEW1",#N/A,FALSE,"P&amp;L Account 2001-2002";"VIEW2",#N/A,FALSE,"P&amp;L Account 2001-2002";"VIEW3",#N/A,FALSE,"P&amp;L Account 2001-2002";"VIEW4",#N/A,FALSE,"P&amp;L Account 2001-2002"}</definedName>
    <definedName name="RRR_2" hidden="1">{"VIEW1",#N/A,FALSE,"P&amp;L Account 2001-2002";"VIEW2",#N/A,FALSE,"P&amp;L Account 2001-2002";"VIEW3",#N/A,FALSE,"P&amp;L Account 2001-2002";"VIEW4",#N/A,FALSE,"P&amp;L Account 2001-2002"}</definedName>
    <definedName name="RRR_3" hidden="1">{"VIEW1",#N/A,FALSE,"P&amp;L Account 2001-2002";"VIEW2",#N/A,FALSE,"P&amp;L Account 2001-2002";"VIEW3",#N/A,FALSE,"P&amp;L Account 2001-2002";"VIEW4",#N/A,FALSE,"P&amp;L Account 2001-2002"}</definedName>
    <definedName name="RRR_4" hidden="1">{"VIEW1",#N/A,FALSE,"P&amp;L Account 2001-2002";"VIEW2",#N/A,FALSE,"P&amp;L Account 2001-2002";"VIEW3",#N/A,FALSE,"P&amp;L Account 2001-2002";"VIEW4",#N/A,FALSE,"P&amp;L Account 2001-2002"}</definedName>
    <definedName name="RRR_5" hidden="1">{"VIEW1",#N/A,FALSE,"P&amp;L Account 2001-2002";"VIEW2",#N/A,FALSE,"P&amp;L Account 2001-2002";"VIEW3",#N/A,FALSE,"P&amp;L Account 2001-2002";"VIEW4",#N/A,FALSE,"P&amp;L Account 2001-2002"}</definedName>
    <definedName name="RTE" localSheetId="2" hidden="1">{"VIEW1",#N/A,FALSE,"P&amp;L Account 2001-2002";"VIEW2",#N/A,FALSE,"P&amp;L Account 2001-2002";"VIEW3",#N/A,FALSE,"P&amp;L Account 2001-2002";"VIEW4",#N/A,FALSE,"P&amp;L Account 2001-2002"}</definedName>
    <definedName name="RTE" localSheetId="10" hidden="1">{"VIEW1",#N/A,FALSE,"P&amp;L Account 2001-2002";"VIEW2",#N/A,FALSE,"P&amp;L Account 2001-2002";"VIEW3",#N/A,FALSE,"P&amp;L Account 2001-2002";"VIEW4",#N/A,FALSE,"P&amp;L Account 2001-2002"}</definedName>
    <definedName name="RTE" localSheetId="9" hidden="1">{"VIEW1",#N/A,FALSE,"P&amp;L Account 2001-2002";"VIEW2",#N/A,FALSE,"P&amp;L Account 2001-2002";"VIEW3",#N/A,FALSE,"P&amp;L Account 2001-2002";"VIEW4",#N/A,FALSE,"P&amp;L Account 2001-2002"}</definedName>
    <definedName name="RTE" localSheetId="8" hidden="1">{"VIEW1",#N/A,FALSE,"P&amp;L Account 2001-2002";"VIEW2",#N/A,FALSE,"P&amp;L Account 2001-2002";"VIEW3",#N/A,FALSE,"P&amp;L Account 2001-2002";"VIEW4",#N/A,FALSE,"P&amp;L Account 2001-2002"}</definedName>
    <definedName name="RTE" hidden="1">{"VIEW1",#N/A,FALSE,"P&amp;L Account 2001-2002";"VIEW2",#N/A,FALSE,"P&amp;L Account 2001-2002";"VIEW3",#N/A,FALSE,"P&amp;L Account 2001-2002";"VIEW4",#N/A,FALSE,"P&amp;L Account 2001-2002"}</definedName>
    <definedName name="RTE_1" localSheetId="10" hidden="1">{"VIEW1",#N/A,FALSE,"P&amp;L Account 2001-2002";"VIEW2",#N/A,FALSE,"P&amp;L Account 2001-2002";"VIEW3",#N/A,FALSE,"P&amp;L Account 2001-2002";"VIEW4",#N/A,FALSE,"P&amp;L Account 2001-2002"}</definedName>
    <definedName name="RTE_1" localSheetId="9" hidden="1">{"VIEW1",#N/A,FALSE,"P&amp;L Account 2001-2002";"VIEW2",#N/A,FALSE,"P&amp;L Account 2001-2002";"VIEW3",#N/A,FALSE,"P&amp;L Account 2001-2002";"VIEW4",#N/A,FALSE,"P&amp;L Account 2001-2002"}</definedName>
    <definedName name="RTE_1" hidden="1">{"VIEW1",#N/A,FALSE,"P&amp;L Account 2001-2002";"VIEW2",#N/A,FALSE,"P&amp;L Account 2001-2002";"VIEW3",#N/A,FALSE,"P&amp;L Account 2001-2002";"VIEW4",#N/A,FALSE,"P&amp;L Account 2001-2002"}</definedName>
    <definedName name="RTE_1_1" hidden="1">{"VIEW1",#N/A,FALSE,"P&amp;L Account 2001-2002";"VIEW2",#N/A,FALSE,"P&amp;L Account 2001-2002";"VIEW3",#N/A,FALSE,"P&amp;L Account 2001-2002";"VIEW4",#N/A,FALSE,"P&amp;L Account 2001-2002"}</definedName>
    <definedName name="RTE_1_2" hidden="1">{"VIEW1",#N/A,FALSE,"P&amp;L Account 2001-2002";"VIEW2",#N/A,FALSE,"P&amp;L Account 2001-2002";"VIEW3",#N/A,FALSE,"P&amp;L Account 2001-2002";"VIEW4",#N/A,FALSE,"P&amp;L Account 2001-2002"}</definedName>
    <definedName name="RTE_2" hidden="1">{"VIEW1",#N/A,FALSE,"P&amp;L Account 2001-2002";"VIEW2",#N/A,FALSE,"P&amp;L Account 2001-2002";"VIEW3",#N/A,FALSE,"P&amp;L Account 2001-2002";"VIEW4",#N/A,FALSE,"P&amp;L Account 2001-2002"}</definedName>
    <definedName name="RTE_3" hidden="1">{"VIEW1",#N/A,FALSE,"P&amp;L Account 2001-2002";"VIEW2",#N/A,FALSE,"P&amp;L Account 2001-2002";"VIEW3",#N/A,FALSE,"P&amp;L Account 2001-2002";"VIEW4",#N/A,FALSE,"P&amp;L Account 2001-2002"}</definedName>
    <definedName name="RTE_4" hidden="1">{"VIEW1",#N/A,FALSE,"P&amp;L Account 2001-2002";"VIEW2",#N/A,FALSE,"P&amp;L Account 2001-2002";"VIEW3",#N/A,FALSE,"P&amp;L Account 2001-2002";"VIEW4",#N/A,FALSE,"P&amp;L Account 2001-2002"}</definedName>
    <definedName name="RTE_5" hidden="1">{"VIEW1",#N/A,FALSE,"P&amp;L Account 2001-2002";"VIEW2",#N/A,FALSE,"P&amp;L Account 2001-2002";"VIEW3",#N/A,FALSE,"P&amp;L Account 2001-2002";"VIEW4",#N/A,FALSE,"P&amp;L Account 2001-2002"}</definedName>
    <definedName name="rtewtyer" localSheetId="2" hidden="1">{#N/A,#N/A,FALSE,"Banksum";#N/A,#N/A,FALSE,"Banksum"}</definedName>
    <definedName name="rtewtyer" localSheetId="10" hidden="1">{#N/A,#N/A,FALSE,"Banksum";#N/A,#N/A,FALSE,"Banksum"}</definedName>
    <definedName name="rtewtyer" localSheetId="9" hidden="1">{#N/A,#N/A,FALSE,"Banksum";#N/A,#N/A,FALSE,"Banksum"}</definedName>
    <definedName name="rtewtyer" localSheetId="8" hidden="1">{#N/A,#N/A,FALSE,"Banksum";#N/A,#N/A,FALSE,"Banksum"}</definedName>
    <definedName name="rtewtyer" hidden="1">{#N/A,#N/A,FALSE,"Banksum";#N/A,#N/A,FALSE,"Banksum"}</definedName>
    <definedName name="rtewtyer_1" localSheetId="10" hidden="1">{#N/A,#N/A,FALSE,"Banksum";#N/A,#N/A,FALSE,"Banksum"}</definedName>
    <definedName name="rtewtyer_1" localSheetId="9" hidden="1">{#N/A,#N/A,FALSE,"Banksum";#N/A,#N/A,FALSE,"Banksum"}</definedName>
    <definedName name="rtewtyer_1" hidden="1">{#N/A,#N/A,FALSE,"Banksum";#N/A,#N/A,FALSE,"Banksum"}</definedName>
    <definedName name="rtewtyer_1_1" hidden="1">{#N/A,#N/A,FALSE,"Banksum";#N/A,#N/A,FALSE,"Banksum"}</definedName>
    <definedName name="rtewtyer_1_2" hidden="1">{#N/A,#N/A,FALSE,"Banksum";#N/A,#N/A,FALSE,"Banksum"}</definedName>
    <definedName name="rtewtyer_2" hidden="1">{#N/A,#N/A,FALSE,"Banksum";#N/A,#N/A,FALSE,"Banksum"}</definedName>
    <definedName name="rtewtyer_3" hidden="1">{#N/A,#N/A,FALSE,"Banksum";#N/A,#N/A,FALSE,"Banksum"}</definedName>
    <definedName name="rtewtyer_4" hidden="1">{#N/A,#N/A,FALSE,"Banksum";#N/A,#N/A,FALSE,"Banksum"}</definedName>
    <definedName name="rtewtyer_5" hidden="1">{#N/A,#N/A,FALSE,"Banksum";#N/A,#N/A,FALSE,"Banksum"}</definedName>
    <definedName name="RYERTREW" localSheetId="2" hidden="1">{"VIEW1",#N/A,FALSE,"P&amp;L Account 2001-2002";"VIEW2",#N/A,FALSE,"P&amp;L Account 2001-2002";"VIEW3",#N/A,FALSE,"P&amp;L Account 2001-2002";"VIEW4",#N/A,FALSE,"P&amp;L Account 2001-2002"}</definedName>
    <definedName name="RYERTREW" localSheetId="10" hidden="1">{"VIEW1",#N/A,FALSE,"P&amp;L Account 2001-2002";"VIEW2",#N/A,FALSE,"P&amp;L Account 2001-2002";"VIEW3",#N/A,FALSE,"P&amp;L Account 2001-2002";"VIEW4",#N/A,FALSE,"P&amp;L Account 2001-2002"}</definedName>
    <definedName name="RYERTREW" localSheetId="9" hidden="1">{"VIEW1",#N/A,FALSE,"P&amp;L Account 2001-2002";"VIEW2",#N/A,FALSE,"P&amp;L Account 2001-2002";"VIEW3",#N/A,FALSE,"P&amp;L Account 2001-2002";"VIEW4",#N/A,FALSE,"P&amp;L Account 2001-2002"}</definedName>
    <definedName name="RYERTREW" localSheetId="8" hidden="1">{"VIEW1",#N/A,FALSE,"P&amp;L Account 2001-2002";"VIEW2",#N/A,FALSE,"P&amp;L Account 2001-2002";"VIEW3",#N/A,FALSE,"P&amp;L Account 2001-2002";"VIEW4",#N/A,FALSE,"P&amp;L Account 2001-2002"}</definedName>
    <definedName name="RYERTREW" hidden="1">{"VIEW1",#N/A,FALSE,"P&amp;L Account 2001-2002";"VIEW2",#N/A,FALSE,"P&amp;L Account 2001-2002";"VIEW3",#N/A,FALSE,"P&amp;L Account 2001-2002";"VIEW4",#N/A,FALSE,"P&amp;L Account 2001-2002"}</definedName>
    <definedName name="RYERTREW_1" localSheetId="10" hidden="1">{"VIEW1",#N/A,FALSE,"P&amp;L Account 2001-2002";"VIEW2",#N/A,FALSE,"P&amp;L Account 2001-2002";"VIEW3",#N/A,FALSE,"P&amp;L Account 2001-2002";"VIEW4",#N/A,FALSE,"P&amp;L Account 2001-2002"}</definedName>
    <definedName name="RYERTREW_1" localSheetId="9" hidden="1">{"VIEW1",#N/A,FALSE,"P&amp;L Account 2001-2002";"VIEW2",#N/A,FALSE,"P&amp;L Account 2001-2002";"VIEW3",#N/A,FALSE,"P&amp;L Account 2001-2002";"VIEW4",#N/A,FALSE,"P&amp;L Account 2001-2002"}</definedName>
    <definedName name="RYERTREW_1" hidden="1">{"VIEW1",#N/A,FALSE,"P&amp;L Account 2001-2002";"VIEW2",#N/A,FALSE,"P&amp;L Account 2001-2002";"VIEW3",#N/A,FALSE,"P&amp;L Account 2001-2002";"VIEW4",#N/A,FALSE,"P&amp;L Account 2001-2002"}</definedName>
    <definedName name="RYERTREW_1_1" hidden="1">{"VIEW1",#N/A,FALSE,"P&amp;L Account 2001-2002";"VIEW2",#N/A,FALSE,"P&amp;L Account 2001-2002";"VIEW3",#N/A,FALSE,"P&amp;L Account 2001-2002";"VIEW4",#N/A,FALSE,"P&amp;L Account 2001-2002"}</definedName>
    <definedName name="RYERTREW_1_2" hidden="1">{"VIEW1",#N/A,FALSE,"P&amp;L Account 2001-2002";"VIEW2",#N/A,FALSE,"P&amp;L Account 2001-2002";"VIEW3",#N/A,FALSE,"P&amp;L Account 2001-2002";"VIEW4",#N/A,FALSE,"P&amp;L Account 2001-2002"}</definedName>
    <definedName name="RYERTREW_2" hidden="1">{"VIEW1",#N/A,FALSE,"P&amp;L Account 2001-2002";"VIEW2",#N/A,FALSE,"P&amp;L Account 2001-2002";"VIEW3",#N/A,FALSE,"P&amp;L Account 2001-2002";"VIEW4",#N/A,FALSE,"P&amp;L Account 2001-2002"}</definedName>
    <definedName name="RYERTREW_3" hidden="1">{"VIEW1",#N/A,FALSE,"P&amp;L Account 2001-2002";"VIEW2",#N/A,FALSE,"P&amp;L Account 2001-2002";"VIEW3",#N/A,FALSE,"P&amp;L Account 2001-2002";"VIEW4",#N/A,FALSE,"P&amp;L Account 2001-2002"}</definedName>
    <definedName name="RYERTREW_4" hidden="1">{"VIEW1",#N/A,FALSE,"P&amp;L Account 2001-2002";"VIEW2",#N/A,FALSE,"P&amp;L Account 2001-2002";"VIEW3",#N/A,FALSE,"P&amp;L Account 2001-2002";"VIEW4",#N/A,FALSE,"P&amp;L Account 2001-2002"}</definedName>
    <definedName name="RYERTREW_5" hidden="1">{"VIEW1",#N/A,FALSE,"P&amp;L Account 2001-2002";"VIEW2",#N/A,FALSE,"P&amp;L Account 2001-2002";"VIEW3",#N/A,FALSE,"P&amp;L Account 2001-2002";"VIEW4",#N/A,FALSE,"P&amp;L Account 2001-2002"}</definedName>
    <definedName name="sa" localSheetId="2" hidden="1">{"VIEW1",#N/A,FALSE,"P&amp;L Account 2001-2002";"VIEW2",#N/A,FALSE,"P&amp;L Account 2001-2002";"VIEW3",#N/A,FALSE,"P&amp;L Account 2001-2002";"VIEW4",#N/A,FALSE,"P&amp;L Account 2001-2002"}</definedName>
    <definedName name="sa" localSheetId="10" hidden="1">{"VIEW1",#N/A,FALSE,"P&amp;L Account 2001-2002";"VIEW2",#N/A,FALSE,"P&amp;L Account 2001-2002";"VIEW3",#N/A,FALSE,"P&amp;L Account 2001-2002";"VIEW4",#N/A,FALSE,"P&amp;L Account 2001-2002"}</definedName>
    <definedName name="sa" localSheetId="9" hidden="1">{"VIEW1",#N/A,FALSE,"P&amp;L Account 2001-2002";"VIEW2",#N/A,FALSE,"P&amp;L Account 2001-2002";"VIEW3",#N/A,FALSE,"P&amp;L Account 2001-2002";"VIEW4",#N/A,FALSE,"P&amp;L Account 2001-2002"}</definedName>
    <definedName name="sa" localSheetId="8" hidden="1">{"VIEW1",#N/A,FALSE,"P&amp;L Account 2001-2002";"VIEW2",#N/A,FALSE,"P&amp;L Account 2001-2002";"VIEW3",#N/A,FALSE,"P&amp;L Account 2001-2002";"VIEW4",#N/A,FALSE,"P&amp;L Account 2001-2002"}</definedName>
    <definedName name="sa" hidden="1">{"VIEW1",#N/A,FALSE,"P&amp;L Account 2001-2002";"VIEW2",#N/A,FALSE,"P&amp;L Account 2001-2002";"VIEW3",#N/A,FALSE,"P&amp;L Account 2001-2002";"VIEW4",#N/A,FALSE,"P&amp;L Account 2001-2002"}</definedName>
    <definedName name="sa_1" localSheetId="10" hidden="1">{"VIEW1",#N/A,FALSE,"P&amp;L Account 2001-2002";"VIEW2",#N/A,FALSE,"P&amp;L Account 2001-2002";"VIEW3",#N/A,FALSE,"P&amp;L Account 2001-2002";"VIEW4",#N/A,FALSE,"P&amp;L Account 2001-2002"}</definedName>
    <definedName name="sa_1" localSheetId="9" hidden="1">{"VIEW1",#N/A,FALSE,"P&amp;L Account 2001-2002";"VIEW2",#N/A,FALSE,"P&amp;L Account 2001-2002";"VIEW3",#N/A,FALSE,"P&amp;L Account 2001-2002";"VIEW4",#N/A,FALSE,"P&amp;L Account 2001-2002"}</definedName>
    <definedName name="sa_1" hidden="1">{"VIEW1",#N/A,FALSE,"P&amp;L Account 2001-2002";"VIEW2",#N/A,FALSE,"P&amp;L Account 2001-2002";"VIEW3",#N/A,FALSE,"P&amp;L Account 2001-2002";"VIEW4",#N/A,FALSE,"P&amp;L Account 2001-2002"}</definedName>
    <definedName name="sa_1_1" hidden="1">{"VIEW1",#N/A,FALSE,"P&amp;L Account 2001-2002";"VIEW2",#N/A,FALSE,"P&amp;L Account 2001-2002";"VIEW3",#N/A,FALSE,"P&amp;L Account 2001-2002";"VIEW4",#N/A,FALSE,"P&amp;L Account 2001-2002"}</definedName>
    <definedName name="sa_1_2" hidden="1">{"VIEW1",#N/A,FALSE,"P&amp;L Account 2001-2002";"VIEW2",#N/A,FALSE,"P&amp;L Account 2001-2002";"VIEW3",#N/A,FALSE,"P&amp;L Account 2001-2002";"VIEW4",#N/A,FALSE,"P&amp;L Account 2001-2002"}</definedName>
    <definedName name="sa_2" hidden="1">{"VIEW1",#N/A,FALSE,"P&amp;L Account 2001-2002";"VIEW2",#N/A,FALSE,"P&amp;L Account 2001-2002";"VIEW3",#N/A,FALSE,"P&amp;L Account 2001-2002";"VIEW4",#N/A,FALSE,"P&amp;L Account 2001-2002"}</definedName>
    <definedName name="sa_3" hidden="1">{"VIEW1",#N/A,FALSE,"P&amp;L Account 2001-2002";"VIEW2",#N/A,FALSE,"P&amp;L Account 2001-2002";"VIEW3",#N/A,FALSE,"P&amp;L Account 2001-2002";"VIEW4",#N/A,FALSE,"P&amp;L Account 2001-2002"}</definedName>
    <definedName name="sa_4" hidden="1">{"VIEW1",#N/A,FALSE,"P&amp;L Account 2001-2002";"VIEW2",#N/A,FALSE,"P&amp;L Account 2001-2002";"VIEW3",#N/A,FALSE,"P&amp;L Account 2001-2002";"VIEW4",#N/A,FALSE,"P&amp;L Account 2001-2002"}</definedName>
    <definedName name="sa_5" hidden="1">{"VIEW1",#N/A,FALSE,"P&amp;L Account 2001-2002";"VIEW2",#N/A,FALSE,"P&amp;L Account 2001-2002";"VIEW3",#N/A,FALSE,"P&amp;L Account 2001-2002";"VIEW4",#N/A,FALSE,"P&amp;L Account 2001-2002"}</definedName>
    <definedName name="SAPFuncF4Help" localSheetId="2" hidden="1">Main.SAPF4Help()</definedName>
    <definedName name="SAPFuncF4Help" localSheetId="10" hidden="1">Main.SAPF4Help()</definedName>
    <definedName name="SAPFuncF4Help" localSheetId="9" hidden="1">Main.SAPF4Help()</definedName>
    <definedName name="SAPFuncF4Help" localSheetId="5" hidden="1">Main.SAPF4Help()</definedName>
    <definedName name="SAPFuncF4Help" localSheetId="8" hidden="1">Main.SAPF4Help()</definedName>
    <definedName name="SAPFuncF4Help" hidden="1">Main.SAPF4Help()</definedName>
    <definedName name="SD" localSheetId="2" hidden="1">{"VIEW1",#N/A,FALSE,"P&amp;L Account 2001-2002";"VIEW2",#N/A,FALSE,"P&amp;L Account 2001-2002";"VIEW3",#N/A,FALSE,"P&amp;L Account 2001-2002";"VIEW4",#N/A,FALSE,"P&amp;L Account 2001-2002"}</definedName>
    <definedName name="SD" localSheetId="10" hidden="1">{"VIEW1",#N/A,FALSE,"P&amp;L Account 2001-2002";"VIEW2",#N/A,FALSE,"P&amp;L Account 2001-2002";"VIEW3",#N/A,FALSE,"P&amp;L Account 2001-2002";"VIEW4",#N/A,FALSE,"P&amp;L Account 2001-2002"}</definedName>
    <definedName name="SD" localSheetId="9" hidden="1">{"VIEW1",#N/A,FALSE,"P&amp;L Account 2001-2002";"VIEW2",#N/A,FALSE,"P&amp;L Account 2001-2002";"VIEW3",#N/A,FALSE,"P&amp;L Account 2001-2002";"VIEW4",#N/A,FALSE,"P&amp;L Account 2001-2002"}</definedName>
    <definedName name="SD" localSheetId="8" hidden="1">{"VIEW1",#N/A,FALSE,"P&amp;L Account 2001-2002";"VIEW2",#N/A,FALSE,"P&amp;L Account 2001-2002";"VIEW3",#N/A,FALSE,"P&amp;L Account 2001-2002";"VIEW4",#N/A,FALSE,"P&amp;L Account 2001-2002"}</definedName>
    <definedName name="SD" hidden="1">{"VIEW1",#N/A,FALSE,"P&amp;L Account 2001-2002";"VIEW2",#N/A,FALSE,"P&amp;L Account 2001-2002";"VIEW3",#N/A,FALSE,"P&amp;L Account 2001-2002";"VIEW4",#N/A,FALSE,"P&amp;L Account 2001-2002"}</definedName>
    <definedName name="SD_1" localSheetId="10" hidden="1">{"VIEW1",#N/A,FALSE,"P&amp;L Account 2001-2002";"VIEW2",#N/A,FALSE,"P&amp;L Account 2001-2002";"VIEW3",#N/A,FALSE,"P&amp;L Account 2001-2002";"VIEW4",#N/A,FALSE,"P&amp;L Account 2001-2002"}</definedName>
    <definedName name="SD_1" localSheetId="9" hidden="1">{"VIEW1",#N/A,FALSE,"P&amp;L Account 2001-2002";"VIEW2",#N/A,FALSE,"P&amp;L Account 2001-2002";"VIEW3",#N/A,FALSE,"P&amp;L Account 2001-2002";"VIEW4",#N/A,FALSE,"P&amp;L Account 2001-2002"}</definedName>
    <definedName name="SD_1" hidden="1">{"VIEW1",#N/A,FALSE,"P&amp;L Account 2001-2002";"VIEW2",#N/A,FALSE,"P&amp;L Account 2001-2002";"VIEW3",#N/A,FALSE,"P&amp;L Account 2001-2002";"VIEW4",#N/A,FALSE,"P&amp;L Account 2001-2002"}</definedName>
    <definedName name="SD_1_1" hidden="1">{"VIEW1",#N/A,FALSE,"P&amp;L Account 2001-2002";"VIEW2",#N/A,FALSE,"P&amp;L Account 2001-2002";"VIEW3",#N/A,FALSE,"P&amp;L Account 2001-2002";"VIEW4",#N/A,FALSE,"P&amp;L Account 2001-2002"}</definedName>
    <definedName name="SD_1_2" hidden="1">{"VIEW1",#N/A,FALSE,"P&amp;L Account 2001-2002";"VIEW2",#N/A,FALSE,"P&amp;L Account 2001-2002";"VIEW3",#N/A,FALSE,"P&amp;L Account 2001-2002";"VIEW4",#N/A,FALSE,"P&amp;L Account 2001-2002"}</definedName>
    <definedName name="SD_2" hidden="1">{"VIEW1",#N/A,FALSE,"P&amp;L Account 2001-2002";"VIEW2",#N/A,FALSE,"P&amp;L Account 2001-2002";"VIEW3",#N/A,FALSE,"P&amp;L Account 2001-2002";"VIEW4",#N/A,FALSE,"P&amp;L Account 2001-2002"}</definedName>
    <definedName name="SD_3" hidden="1">{"VIEW1",#N/A,FALSE,"P&amp;L Account 2001-2002";"VIEW2",#N/A,FALSE,"P&amp;L Account 2001-2002";"VIEW3",#N/A,FALSE,"P&amp;L Account 2001-2002";"VIEW4",#N/A,FALSE,"P&amp;L Account 2001-2002"}</definedName>
    <definedName name="SD_4" hidden="1">{"VIEW1",#N/A,FALSE,"P&amp;L Account 2001-2002";"VIEW2",#N/A,FALSE,"P&amp;L Account 2001-2002";"VIEW3",#N/A,FALSE,"P&amp;L Account 2001-2002";"VIEW4",#N/A,FALSE,"P&amp;L Account 2001-2002"}</definedName>
    <definedName name="SD_5" hidden="1">{"VIEW1",#N/A,FALSE,"P&amp;L Account 2001-2002";"VIEW2",#N/A,FALSE,"P&amp;L Account 2001-2002";"VIEW3",#N/A,FALSE,"P&amp;L Account 2001-2002";"VIEW4",#N/A,FALSE,"P&amp;L Account 2001-2002"}</definedName>
    <definedName name="sdaslknd" localSheetId="2" hidden="1">{"FORNDV",#N/A,FALSE,"Sheet1"}</definedName>
    <definedName name="sdaslknd" localSheetId="10" hidden="1">{"FORNDV",#N/A,FALSE,"Sheet1"}</definedName>
    <definedName name="sdaslknd" localSheetId="9" hidden="1">{"FORNDV",#N/A,FALSE,"Sheet1"}</definedName>
    <definedName name="sdaslknd" hidden="1">{"FORNDV",#N/A,FALSE,"Sheet1"}</definedName>
    <definedName name="sdaslknd_1" localSheetId="10" hidden="1">{"FORNDV",#N/A,FALSE,"Sheet1"}</definedName>
    <definedName name="sdaslknd_1" localSheetId="9" hidden="1">{"FORNDV",#N/A,FALSE,"Sheet1"}</definedName>
    <definedName name="sdaslknd_1" hidden="1">{"FORNDV",#N/A,FALSE,"Sheet1"}</definedName>
    <definedName name="sdaslknd_1_1" hidden="1">{"FORNDV",#N/A,FALSE,"Sheet1"}</definedName>
    <definedName name="sdaslknd_1_2" hidden="1">{"FORNDV",#N/A,FALSE,"Sheet1"}</definedName>
    <definedName name="sdaslknd_2" hidden="1">{"FORNDV",#N/A,FALSE,"Sheet1"}</definedName>
    <definedName name="sdaslknd_3" hidden="1">{"FORNDV",#N/A,FALSE,"Sheet1"}</definedName>
    <definedName name="sdaslknd_4" hidden="1">{"FORNDV",#N/A,FALSE,"Sheet1"}</definedName>
    <definedName name="sdaslknd_5" hidden="1">{"FORNDV",#N/A,FALSE,"Sheet1"}</definedName>
    <definedName name="SEC" localSheetId="2" hidden="1">{"'Bsheet BIS'!$A$1:$F$43"}</definedName>
    <definedName name="SEC" localSheetId="10" hidden="1">{"'Bsheet BIS'!$A$1:$F$43"}</definedName>
    <definedName name="SEC" localSheetId="9" hidden="1">{"'Bsheet BIS'!$A$1:$F$43"}</definedName>
    <definedName name="SEC" hidden="1">{"'Bsheet BIS'!$A$1:$F$43"}</definedName>
    <definedName name="SEC_1" localSheetId="10" hidden="1">{"'Bsheet BIS'!$A$1:$F$43"}</definedName>
    <definedName name="SEC_1" localSheetId="9" hidden="1">{"'Bsheet BIS'!$A$1:$F$43"}</definedName>
    <definedName name="SEC_1" hidden="1">{"'Bsheet BIS'!$A$1:$F$43"}</definedName>
    <definedName name="SEC_1_1" hidden="1">{"'Bsheet BIS'!$A$1:$F$43"}</definedName>
    <definedName name="SEC_1_2" hidden="1">{"'Bsheet BIS'!$A$1:$F$43"}</definedName>
    <definedName name="SEC_2" hidden="1">{"'Bsheet BIS'!$A$1:$F$43"}</definedName>
    <definedName name="SEC_3" hidden="1">{"'Bsheet BIS'!$A$1:$F$43"}</definedName>
    <definedName name="SEC_4" hidden="1">{"'Bsheet BIS'!$A$1:$F$43"}</definedName>
    <definedName name="SEC_5" hidden="1">{"'Bsheet BIS'!$A$1:$F$43"}</definedName>
    <definedName name="SECRETARY" localSheetId="2" hidden="1">{"'Bsheet BIS'!$A$1:$F$43"}</definedName>
    <definedName name="SECRETARY" localSheetId="10" hidden="1">{"'Bsheet BIS'!$A$1:$F$43"}</definedName>
    <definedName name="SECRETARY" localSheetId="9" hidden="1">{"'Bsheet BIS'!$A$1:$F$43"}</definedName>
    <definedName name="SECRETARY" hidden="1">{"'Bsheet BIS'!$A$1:$F$43"}</definedName>
    <definedName name="SECRETARY_1" localSheetId="10" hidden="1">{"'Bsheet BIS'!$A$1:$F$43"}</definedName>
    <definedName name="SECRETARY_1" localSheetId="9" hidden="1">{"'Bsheet BIS'!$A$1:$F$43"}</definedName>
    <definedName name="SECRETARY_1" hidden="1">{"'Bsheet BIS'!$A$1:$F$43"}</definedName>
    <definedName name="SECRETARY_1_1" hidden="1">{"'Bsheet BIS'!$A$1:$F$43"}</definedName>
    <definedName name="SECRETARY_1_2" hidden="1">{"'Bsheet BIS'!$A$1:$F$43"}</definedName>
    <definedName name="SECRETARY_2" hidden="1">{"'Bsheet BIS'!$A$1:$F$43"}</definedName>
    <definedName name="SECRETARY_3" hidden="1">{"'Bsheet BIS'!$A$1:$F$43"}</definedName>
    <definedName name="SECRETARY_4" hidden="1">{"'Bsheet BIS'!$A$1:$F$43"}</definedName>
    <definedName name="SECRETARY_5" hidden="1">{"'Bsheet BIS'!$A$1:$F$43"}</definedName>
    <definedName name="shaikh" localSheetId="2" hidden="1">{"VIEW1",#N/A,FALSE,"P&amp;L Account 2001-2002";"VIEW2",#N/A,FALSE,"P&amp;L Account 2001-2002";"VIEW3",#N/A,FALSE,"P&amp;L Account 2001-2002";"VIEW4",#N/A,FALSE,"P&amp;L Account 2001-2002"}</definedName>
    <definedName name="shaikh" localSheetId="10" hidden="1">{"VIEW1",#N/A,FALSE,"P&amp;L Account 2001-2002";"VIEW2",#N/A,FALSE,"P&amp;L Account 2001-2002";"VIEW3",#N/A,FALSE,"P&amp;L Account 2001-2002";"VIEW4",#N/A,FALSE,"P&amp;L Account 2001-2002"}</definedName>
    <definedName name="shaikh" localSheetId="9" hidden="1">{"VIEW1",#N/A,FALSE,"P&amp;L Account 2001-2002";"VIEW2",#N/A,FALSE,"P&amp;L Account 2001-2002";"VIEW3",#N/A,FALSE,"P&amp;L Account 2001-2002";"VIEW4",#N/A,FALSE,"P&amp;L Account 2001-2002"}</definedName>
    <definedName name="shaikh" localSheetId="8" hidden="1">{"VIEW1",#N/A,FALSE,"P&amp;L Account 2001-2002";"VIEW2",#N/A,FALSE,"P&amp;L Account 2001-2002";"VIEW3",#N/A,FALSE,"P&amp;L Account 2001-2002";"VIEW4",#N/A,FALSE,"P&amp;L Account 2001-2002"}</definedName>
    <definedName name="shaikh" hidden="1">{"VIEW1",#N/A,FALSE,"P&amp;L Account 2001-2002";"VIEW2",#N/A,FALSE,"P&amp;L Account 2001-2002";"VIEW3",#N/A,FALSE,"P&amp;L Account 2001-2002";"VIEW4",#N/A,FALSE,"P&amp;L Account 2001-2002"}</definedName>
    <definedName name="shaikh_1" localSheetId="10" hidden="1">{"VIEW1",#N/A,FALSE,"P&amp;L Account 2001-2002";"VIEW2",#N/A,FALSE,"P&amp;L Account 2001-2002";"VIEW3",#N/A,FALSE,"P&amp;L Account 2001-2002";"VIEW4",#N/A,FALSE,"P&amp;L Account 2001-2002"}</definedName>
    <definedName name="shaikh_1" localSheetId="9" hidden="1">{"VIEW1",#N/A,FALSE,"P&amp;L Account 2001-2002";"VIEW2",#N/A,FALSE,"P&amp;L Account 2001-2002";"VIEW3",#N/A,FALSE,"P&amp;L Account 2001-2002";"VIEW4",#N/A,FALSE,"P&amp;L Account 2001-2002"}</definedName>
    <definedName name="shaikh_1" hidden="1">{"VIEW1",#N/A,FALSE,"P&amp;L Account 2001-2002";"VIEW2",#N/A,FALSE,"P&amp;L Account 2001-2002";"VIEW3",#N/A,FALSE,"P&amp;L Account 2001-2002";"VIEW4",#N/A,FALSE,"P&amp;L Account 2001-2002"}</definedName>
    <definedName name="shaikh_1_1" hidden="1">{"VIEW1",#N/A,FALSE,"P&amp;L Account 2001-2002";"VIEW2",#N/A,FALSE,"P&amp;L Account 2001-2002";"VIEW3",#N/A,FALSE,"P&amp;L Account 2001-2002";"VIEW4",#N/A,FALSE,"P&amp;L Account 2001-2002"}</definedName>
    <definedName name="shaikh_1_2" hidden="1">{"VIEW1",#N/A,FALSE,"P&amp;L Account 2001-2002";"VIEW2",#N/A,FALSE,"P&amp;L Account 2001-2002";"VIEW3",#N/A,FALSE,"P&amp;L Account 2001-2002";"VIEW4",#N/A,FALSE,"P&amp;L Account 2001-2002"}</definedName>
    <definedName name="shaikh_2" hidden="1">{"VIEW1",#N/A,FALSE,"P&amp;L Account 2001-2002";"VIEW2",#N/A,FALSE,"P&amp;L Account 2001-2002";"VIEW3",#N/A,FALSE,"P&amp;L Account 2001-2002";"VIEW4",#N/A,FALSE,"P&amp;L Account 2001-2002"}</definedName>
    <definedName name="shaikh_3" hidden="1">{"VIEW1",#N/A,FALSE,"P&amp;L Account 2001-2002";"VIEW2",#N/A,FALSE,"P&amp;L Account 2001-2002";"VIEW3",#N/A,FALSE,"P&amp;L Account 2001-2002";"VIEW4",#N/A,FALSE,"P&amp;L Account 2001-2002"}</definedName>
    <definedName name="shaikh_4" hidden="1">{"VIEW1",#N/A,FALSE,"P&amp;L Account 2001-2002";"VIEW2",#N/A,FALSE,"P&amp;L Account 2001-2002";"VIEW3",#N/A,FALSE,"P&amp;L Account 2001-2002";"VIEW4",#N/A,FALSE,"P&amp;L Account 2001-2002"}</definedName>
    <definedName name="shaikh_5" hidden="1">{"VIEW1",#N/A,FALSE,"P&amp;L Account 2001-2002";"VIEW2",#N/A,FALSE,"P&amp;L Account 2001-2002";"VIEW3",#N/A,FALSE,"P&amp;L Account 2001-2002";"VIEW4",#N/A,FALSE,"P&amp;L Account 2001-2002"}</definedName>
    <definedName name="SHAILESH" localSheetId="2" hidden="1">{"VIEW1",#N/A,FALSE,"P&amp;L Account 2001-2002";"VIEW2",#N/A,FALSE,"P&amp;L Account 2001-2002";"VIEW3",#N/A,FALSE,"P&amp;L Account 2001-2002";"VIEW4",#N/A,FALSE,"P&amp;L Account 2001-2002"}</definedName>
    <definedName name="SHAILESH" localSheetId="10" hidden="1">{"VIEW1",#N/A,FALSE,"P&amp;L Account 2001-2002";"VIEW2",#N/A,FALSE,"P&amp;L Account 2001-2002";"VIEW3",#N/A,FALSE,"P&amp;L Account 2001-2002";"VIEW4",#N/A,FALSE,"P&amp;L Account 2001-2002"}</definedName>
    <definedName name="SHAILESH" localSheetId="9" hidden="1">{"VIEW1",#N/A,FALSE,"P&amp;L Account 2001-2002";"VIEW2",#N/A,FALSE,"P&amp;L Account 2001-2002";"VIEW3",#N/A,FALSE,"P&amp;L Account 2001-2002";"VIEW4",#N/A,FALSE,"P&amp;L Account 2001-2002"}</definedName>
    <definedName name="SHAILESH" localSheetId="8" hidden="1">{"VIEW1",#N/A,FALSE,"P&amp;L Account 2001-2002";"VIEW2",#N/A,FALSE,"P&amp;L Account 2001-2002";"VIEW3",#N/A,FALSE,"P&amp;L Account 2001-2002";"VIEW4",#N/A,FALSE,"P&amp;L Account 2001-2002"}</definedName>
    <definedName name="SHAILESH" hidden="1">{"VIEW1",#N/A,FALSE,"P&amp;L Account 2001-2002";"VIEW2",#N/A,FALSE,"P&amp;L Account 2001-2002";"VIEW3",#N/A,FALSE,"P&amp;L Account 2001-2002";"VIEW4",#N/A,FALSE,"P&amp;L Account 2001-2002"}</definedName>
    <definedName name="SHAILESH_1" localSheetId="10" hidden="1">{"VIEW1",#N/A,FALSE,"P&amp;L Account 2001-2002";"VIEW2",#N/A,FALSE,"P&amp;L Account 2001-2002";"VIEW3",#N/A,FALSE,"P&amp;L Account 2001-2002";"VIEW4",#N/A,FALSE,"P&amp;L Account 2001-2002"}</definedName>
    <definedName name="SHAILESH_1" localSheetId="9" hidden="1">{"VIEW1",#N/A,FALSE,"P&amp;L Account 2001-2002";"VIEW2",#N/A,FALSE,"P&amp;L Account 2001-2002";"VIEW3",#N/A,FALSE,"P&amp;L Account 2001-2002";"VIEW4",#N/A,FALSE,"P&amp;L Account 2001-2002"}</definedName>
    <definedName name="SHAILESH_1" hidden="1">{"VIEW1",#N/A,FALSE,"P&amp;L Account 2001-2002";"VIEW2",#N/A,FALSE,"P&amp;L Account 2001-2002";"VIEW3",#N/A,FALSE,"P&amp;L Account 2001-2002";"VIEW4",#N/A,FALSE,"P&amp;L Account 2001-2002"}</definedName>
    <definedName name="SHAILESH_1_1" hidden="1">{"VIEW1",#N/A,FALSE,"P&amp;L Account 2001-2002";"VIEW2",#N/A,FALSE,"P&amp;L Account 2001-2002";"VIEW3",#N/A,FALSE,"P&amp;L Account 2001-2002";"VIEW4",#N/A,FALSE,"P&amp;L Account 2001-2002"}</definedName>
    <definedName name="SHAILESH_1_2" hidden="1">{"VIEW1",#N/A,FALSE,"P&amp;L Account 2001-2002";"VIEW2",#N/A,FALSE,"P&amp;L Account 2001-2002";"VIEW3",#N/A,FALSE,"P&amp;L Account 2001-2002";"VIEW4",#N/A,FALSE,"P&amp;L Account 2001-2002"}</definedName>
    <definedName name="SHAILESH_2" hidden="1">{"VIEW1",#N/A,FALSE,"P&amp;L Account 2001-2002";"VIEW2",#N/A,FALSE,"P&amp;L Account 2001-2002";"VIEW3",#N/A,FALSE,"P&amp;L Account 2001-2002";"VIEW4",#N/A,FALSE,"P&amp;L Account 2001-2002"}</definedName>
    <definedName name="SHAILESH_3" hidden="1">{"VIEW1",#N/A,FALSE,"P&amp;L Account 2001-2002";"VIEW2",#N/A,FALSE,"P&amp;L Account 2001-2002";"VIEW3",#N/A,FALSE,"P&amp;L Account 2001-2002";"VIEW4",#N/A,FALSE,"P&amp;L Account 2001-2002"}</definedName>
    <definedName name="SHAILESH_4" hidden="1">{"VIEW1",#N/A,FALSE,"P&amp;L Account 2001-2002";"VIEW2",#N/A,FALSE,"P&amp;L Account 2001-2002";"VIEW3",#N/A,FALSE,"P&amp;L Account 2001-2002";"VIEW4",#N/A,FALSE,"P&amp;L Account 2001-2002"}</definedName>
    <definedName name="SHAILESH_5" hidden="1">{"VIEW1",#N/A,FALSE,"P&amp;L Account 2001-2002";"VIEW2",#N/A,FALSE,"P&amp;L Account 2001-2002";"VIEW3",#N/A,FALSE,"P&amp;L Account 2001-2002";"VIEW4",#N/A,FALSE,"P&amp;L Account 2001-2002"}</definedName>
    <definedName name="SHEET1" localSheetId="2" hidden="1">{"VIEW1",#N/A,FALSE,"P&amp;L Account 2001-2002";"VIEW2",#N/A,FALSE,"P&amp;L Account 2001-2002";"VIEW3",#N/A,FALSE,"P&amp;L Account 2001-2002";"VIEW4",#N/A,FALSE,"P&amp;L Account 2001-2002"}</definedName>
    <definedName name="SHEET1" localSheetId="10" hidden="1">{"VIEW1",#N/A,FALSE,"P&amp;L Account 2001-2002";"VIEW2",#N/A,FALSE,"P&amp;L Account 2001-2002";"VIEW3",#N/A,FALSE,"P&amp;L Account 2001-2002";"VIEW4",#N/A,FALSE,"P&amp;L Account 2001-2002"}</definedName>
    <definedName name="SHEET1" localSheetId="9" hidden="1">{"VIEW1",#N/A,FALSE,"P&amp;L Account 2001-2002";"VIEW2",#N/A,FALSE,"P&amp;L Account 2001-2002";"VIEW3",#N/A,FALSE,"P&amp;L Account 2001-2002";"VIEW4",#N/A,FALSE,"P&amp;L Account 2001-2002"}</definedName>
    <definedName name="SHEET1" localSheetId="8" hidden="1">{"VIEW1",#N/A,FALSE,"P&amp;L Account 2001-2002";"VIEW2",#N/A,FALSE,"P&amp;L Account 2001-2002";"VIEW3",#N/A,FALSE,"P&amp;L Account 2001-2002";"VIEW4",#N/A,FALSE,"P&amp;L Account 2001-2002"}</definedName>
    <definedName name="SHEET1" hidden="1">{"VIEW1",#N/A,FALSE,"P&amp;L Account 2001-2002";"VIEW2",#N/A,FALSE,"P&amp;L Account 2001-2002";"VIEW3",#N/A,FALSE,"P&amp;L Account 2001-2002";"VIEW4",#N/A,FALSE,"P&amp;L Account 2001-2002"}</definedName>
    <definedName name="SHEET1_1" localSheetId="10" hidden="1">{"VIEW1",#N/A,FALSE,"P&amp;L Account 2001-2002";"VIEW2",#N/A,FALSE,"P&amp;L Account 2001-2002";"VIEW3",#N/A,FALSE,"P&amp;L Account 2001-2002";"VIEW4",#N/A,FALSE,"P&amp;L Account 2001-2002"}</definedName>
    <definedName name="SHEET1_1" localSheetId="9" hidden="1">{"VIEW1",#N/A,FALSE,"P&amp;L Account 2001-2002";"VIEW2",#N/A,FALSE,"P&amp;L Account 2001-2002";"VIEW3",#N/A,FALSE,"P&amp;L Account 2001-2002";"VIEW4",#N/A,FALSE,"P&amp;L Account 2001-2002"}</definedName>
    <definedName name="SHEET1_1" hidden="1">{"VIEW1",#N/A,FALSE,"P&amp;L Account 2001-2002";"VIEW2",#N/A,FALSE,"P&amp;L Account 2001-2002";"VIEW3",#N/A,FALSE,"P&amp;L Account 2001-2002";"VIEW4",#N/A,FALSE,"P&amp;L Account 2001-2002"}</definedName>
    <definedName name="SHEET1_1_1" hidden="1">{"VIEW1",#N/A,FALSE,"P&amp;L Account 2001-2002";"VIEW2",#N/A,FALSE,"P&amp;L Account 2001-2002";"VIEW3",#N/A,FALSE,"P&amp;L Account 2001-2002";"VIEW4",#N/A,FALSE,"P&amp;L Account 2001-2002"}</definedName>
    <definedName name="SHEET1_1_2" hidden="1">{"VIEW1",#N/A,FALSE,"P&amp;L Account 2001-2002";"VIEW2",#N/A,FALSE,"P&amp;L Account 2001-2002";"VIEW3",#N/A,FALSE,"P&amp;L Account 2001-2002";"VIEW4",#N/A,FALSE,"P&amp;L Account 2001-2002"}</definedName>
    <definedName name="SHEET1_2" hidden="1">{"VIEW1",#N/A,FALSE,"P&amp;L Account 2001-2002";"VIEW2",#N/A,FALSE,"P&amp;L Account 2001-2002";"VIEW3",#N/A,FALSE,"P&amp;L Account 2001-2002";"VIEW4",#N/A,FALSE,"P&amp;L Account 2001-2002"}</definedName>
    <definedName name="SHEET1_3" hidden="1">{"VIEW1",#N/A,FALSE,"P&amp;L Account 2001-2002";"VIEW2",#N/A,FALSE,"P&amp;L Account 2001-2002";"VIEW3",#N/A,FALSE,"P&amp;L Account 2001-2002";"VIEW4",#N/A,FALSE,"P&amp;L Account 2001-2002"}</definedName>
    <definedName name="SHEET1_4" hidden="1">{"VIEW1",#N/A,FALSE,"P&amp;L Account 2001-2002";"VIEW2",#N/A,FALSE,"P&amp;L Account 2001-2002";"VIEW3",#N/A,FALSE,"P&amp;L Account 2001-2002";"VIEW4",#N/A,FALSE,"P&amp;L Account 2001-2002"}</definedName>
    <definedName name="SHEET1_5" hidden="1">{"VIEW1",#N/A,FALSE,"P&amp;L Account 2001-2002";"VIEW2",#N/A,FALSE,"P&amp;L Account 2001-2002";"VIEW3",#N/A,FALSE,"P&amp;L Account 2001-2002";"VIEW4",#N/A,FALSE,"P&amp;L Account 2001-2002"}</definedName>
    <definedName name="SR" localSheetId="2" hidden="1">{"VIEW1",#N/A,FALSE,"P&amp;L Account 2001-2002";"VIEW2",#N/A,FALSE,"P&amp;L Account 2001-2002";"VIEW3",#N/A,FALSE,"P&amp;L Account 2001-2002";"VIEW4",#N/A,FALSE,"P&amp;L Account 2001-2002"}</definedName>
    <definedName name="SR" localSheetId="10" hidden="1">{"VIEW1",#N/A,FALSE,"P&amp;L Account 2001-2002";"VIEW2",#N/A,FALSE,"P&amp;L Account 2001-2002";"VIEW3",#N/A,FALSE,"P&amp;L Account 2001-2002";"VIEW4",#N/A,FALSE,"P&amp;L Account 2001-2002"}</definedName>
    <definedName name="SR" localSheetId="9" hidden="1">{"VIEW1",#N/A,FALSE,"P&amp;L Account 2001-2002";"VIEW2",#N/A,FALSE,"P&amp;L Account 2001-2002";"VIEW3",#N/A,FALSE,"P&amp;L Account 2001-2002";"VIEW4",#N/A,FALSE,"P&amp;L Account 2001-2002"}</definedName>
    <definedName name="SR" localSheetId="8" hidden="1">{"VIEW1",#N/A,FALSE,"P&amp;L Account 2001-2002";"VIEW2",#N/A,FALSE,"P&amp;L Account 2001-2002";"VIEW3",#N/A,FALSE,"P&amp;L Account 2001-2002";"VIEW4",#N/A,FALSE,"P&amp;L Account 2001-2002"}</definedName>
    <definedName name="SR" hidden="1">{"VIEW1",#N/A,FALSE,"P&amp;L Account 2001-2002";"VIEW2",#N/A,FALSE,"P&amp;L Account 2001-2002";"VIEW3",#N/A,FALSE,"P&amp;L Account 2001-2002";"VIEW4",#N/A,FALSE,"P&amp;L Account 2001-2002"}</definedName>
    <definedName name="SR_1" localSheetId="10" hidden="1">{"VIEW1",#N/A,FALSE,"P&amp;L Account 2001-2002";"VIEW2",#N/A,FALSE,"P&amp;L Account 2001-2002";"VIEW3",#N/A,FALSE,"P&amp;L Account 2001-2002";"VIEW4",#N/A,FALSE,"P&amp;L Account 2001-2002"}</definedName>
    <definedName name="SR_1" localSheetId="9" hidden="1">{"VIEW1",#N/A,FALSE,"P&amp;L Account 2001-2002";"VIEW2",#N/A,FALSE,"P&amp;L Account 2001-2002";"VIEW3",#N/A,FALSE,"P&amp;L Account 2001-2002";"VIEW4",#N/A,FALSE,"P&amp;L Account 2001-2002"}</definedName>
    <definedName name="SR_1" hidden="1">{"VIEW1",#N/A,FALSE,"P&amp;L Account 2001-2002";"VIEW2",#N/A,FALSE,"P&amp;L Account 2001-2002";"VIEW3",#N/A,FALSE,"P&amp;L Account 2001-2002";"VIEW4",#N/A,FALSE,"P&amp;L Account 2001-2002"}</definedName>
    <definedName name="SR_1_1" hidden="1">{"VIEW1",#N/A,FALSE,"P&amp;L Account 2001-2002";"VIEW2",#N/A,FALSE,"P&amp;L Account 2001-2002";"VIEW3",#N/A,FALSE,"P&amp;L Account 2001-2002";"VIEW4",#N/A,FALSE,"P&amp;L Account 2001-2002"}</definedName>
    <definedName name="SR_1_2" hidden="1">{"VIEW1",#N/A,FALSE,"P&amp;L Account 2001-2002";"VIEW2",#N/A,FALSE,"P&amp;L Account 2001-2002";"VIEW3",#N/A,FALSE,"P&amp;L Account 2001-2002";"VIEW4",#N/A,FALSE,"P&amp;L Account 2001-2002"}</definedName>
    <definedName name="SR_2" hidden="1">{"VIEW1",#N/A,FALSE,"P&amp;L Account 2001-2002";"VIEW2",#N/A,FALSE,"P&amp;L Account 2001-2002";"VIEW3",#N/A,FALSE,"P&amp;L Account 2001-2002";"VIEW4",#N/A,FALSE,"P&amp;L Account 2001-2002"}</definedName>
    <definedName name="SR_3" hidden="1">{"VIEW1",#N/A,FALSE,"P&amp;L Account 2001-2002";"VIEW2",#N/A,FALSE,"P&amp;L Account 2001-2002";"VIEW3",#N/A,FALSE,"P&amp;L Account 2001-2002";"VIEW4",#N/A,FALSE,"P&amp;L Account 2001-2002"}</definedName>
    <definedName name="SR_4" hidden="1">{"VIEW1",#N/A,FALSE,"P&amp;L Account 2001-2002";"VIEW2",#N/A,FALSE,"P&amp;L Account 2001-2002";"VIEW3",#N/A,FALSE,"P&amp;L Account 2001-2002";"VIEW4",#N/A,FALSE,"P&amp;L Account 2001-2002"}</definedName>
    <definedName name="SR_5" hidden="1">{"VIEW1",#N/A,FALSE,"P&amp;L Account 2001-2002";"VIEW2",#N/A,FALSE,"P&amp;L Account 2001-2002";"VIEW3",#N/A,FALSE,"P&amp;L Account 2001-2002";"VIEW4",#N/A,FALSE,"P&amp;L Account 2001-2002"}</definedName>
    <definedName name="SRGERGHRE" localSheetId="2" hidden="1">{"VIEW1",#N/A,FALSE,"P&amp;L Account 2001-2002";"VIEW2",#N/A,FALSE,"P&amp;L Account 2001-2002";"VIEW3",#N/A,FALSE,"P&amp;L Account 2001-2002";"VIEW4",#N/A,FALSE,"P&amp;L Account 2001-2002"}</definedName>
    <definedName name="SRGERGHRE" localSheetId="10" hidden="1">{"VIEW1",#N/A,FALSE,"P&amp;L Account 2001-2002";"VIEW2",#N/A,FALSE,"P&amp;L Account 2001-2002";"VIEW3",#N/A,FALSE,"P&amp;L Account 2001-2002";"VIEW4",#N/A,FALSE,"P&amp;L Account 2001-2002"}</definedName>
    <definedName name="SRGERGHRE" localSheetId="9" hidden="1">{"VIEW1",#N/A,FALSE,"P&amp;L Account 2001-2002";"VIEW2",#N/A,FALSE,"P&amp;L Account 2001-2002";"VIEW3",#N/A,FALSE,"P&amp;L Account 2001-2002";"VIEW4",#N/A,FALSE,"P&amp;L Account 2001-2002"}</definedName>
    <definedName name="SRGERGHRE" localSheetId="8" hidden="1">{"VIEW1",#N/A,FALSE,"P&amp;L Account 2001-2002";"VIEW2",#N/A,FALSE,"P&amp;L Account 2001-2002";"VIEW3",#N/A,FALSE,"P&amp;L Account 2001-2002";"VIEW4",#N/A,FALSE,"P&amp;L Account 2001-2002"}</definedName>
    <definedName name="SRGERGHRE" hidden="1">{"VIEW1",#N/A,FALSE,"P&amp;L Account 2001-2002";"VIEW2",#N/A,FALSE,"P&amp;L Account 2001-2002";"VIEW3",#N/A,FALSE,"P&amp;L Account 2001-2002";"VIEW4",#N/A,FALSE,"P&amp;L Account 2001-2002"}</definedName>
    <definedName name="SRGERGHRE_1" localSheetId="10" hidden="1">{"VIEW1",#N/A,FALSE,"P&amp;L Account 2001-2002";"VIEW2",#N/A,FALSE,"P&amp;L Account 2001-2002";"VIEW3",#N/A,FALSE,"P&amp;L Account 2001-2002";"VIEW4",#N/A,FALSE,"P&amp;L Account 2001-2002"}</definedName>
    <definedName name="SRGERGHRE_1" localSheetId="9" hidden="1">{"VIEW1",#N/A,FALSE,"P&amp;L Account 2001-2002";"VIEW2",#N/A,FALSE,"P&amp;L Account 2001-2002";"VIEW3",#N/A,FALSE,"P&amp;L Account 2001-2002";"VIEW4",#N/A,FALSE,"P&amp;L Account 2001-2002"}</definedName>
    <definedName name="SRGERGHRE_1" hidden="1">{"VIEW1",#N/A,FALSE,"P&amp;L Account 2001-2002";"VIEW2",#N/A,FALSE,"P&amp;L Account 2001-2002";"VIEW3",#N/A,FALSE,"P&amp;L Account 2001-2002";"VIEW4",#N/A,FALSE,"P&amp;L Account 2001-2002"}</definedName>
    <definedName name="SRGERGHRE_1_1" hidden="1">{"VIEW1",#N/A,FALSE,"P&amp;L Account 2001-2002";"VIEW2",#N/A,FALSE,"P&amp;L Account 2001-2002";"VIEW3",#N/A,FALSE,"P&amp;L Account 2001-2002";"VIEW4",#N/A,FALSE,"P&amp;L Account 2001-2002"}</definedName>
    <definedName name="SRGERGHRE_1_2" hidden="1">{"VIEW1",#N/A,FALSE,"P&amp;L Account 2001-2002";"VIEW2",#N/A,FALSE,"P&amp;L Account 2001-2002";"VIEW3",#N/A,FALSE,"P&amp;L Account 2001-2002";"VIEW4",#N/A,FALSE,"P&amp;L Account 2001-2002"}</definedName>
    <definedName name="SRGERGHRE_2" hidden="1">{"VIEW1",#N/A,FALSE,"P&amp;L Account 2001-2002";"VIEW2",#N/A,FALSE,"P&amp;L Account 2001-2002";"VIEW3",#N/A,FALSE,"P&amp;L Account 2001-2002";"VIEW4",#N/A,FALSE,"P&amp;L Account 2001-2002"}</definedName>
    <definedName name="SRGERGHRE_3" hidden="1">{"VIEW1",#N/A,FALSE,"P&amp;L Account 2001-2002";"VIEW2",#N/A,FALSE,"P&amp;L Account 2001-2002";"VIEW3",#N/A,FALSE,"P&amp;L Account 2001-2002";"VIEW4",#N/A,FALSE,"P&amp;L Account 2001-2002"}</definedName>
    <definedName name="SRGERGHRE_4" hidden="1">{"VIEW1",#N/A,FALSE,"P&amp;L Account 2001-2002";"VIEW2",#N/A,FALSE,"P&amp;L Account 2001-2002";"VIEW3",#N/A,FALSE,"P&amp;L Account 2001-2002";"VIEW4",#N/A,FALSE,"P&amp;L Account 2001-2002"}</definedName>
    <definedName name="SRGERGHRE_5" hidden="1">{"VIEW1",#N/A,FALSE,"P&amp;L Account 2001-2002";"VIEW2",#N/A,FALSE,"P&amp;L Account 2001-2002";"VIEW3",#N/A,FALSE,"P&amp;L Account 2001-2002";"VIEW4",#N/A,FALSE,"P&amp;L Account 2001-2002"}</definedName>
    <definedName name="SS" localSheetId="2" hidden="1">{"VIEW1",#N/A,FALSE,"P&amp;L Account 2001-2002";"VIEW2",#N/A,FALSE,"P&amp;L Account 2001-2002";"VIEW3",#N/A,FALSE,"P&amp;L Account 2001-2002";"VIEW4",#N/A,FALSE,"P&amp;L Account 2001-2002"}</definedName>
    <definedName name="SS" localSheetId="10" hidden="1">{"VIEW1",#N/A,FALSE,"P&amp;L Account 2001-2002";"VIEW2",#N/A,FALSE,"P&amp;L Account 2001-2002";"VIEW3",#N/A,FALSE,"P&amp;L Account 2001-2002";"VIEW4",#N/A,FALSE,"P&amp;L Account 2001-2002"}</definedName>
    <definedName name="SS" localSheetId="9" hidden="1">{"VIEW1",#N/A,FALSE,"P&amp;L Account 2001-2002";"VIEW2",#N/A,FALSE,"P&amp;L Account 2001-2002";"VIEW3",#N/A,FALSE,"P&amp;L Account 2001-2002";"VIEW4",#N/A,FALSE,"P&amp;L Account 2001-2002"}</definedName>
    <definedName name="SS" localSheetId="8" hidden="1">{"VIEW1",#N/A,FALSE,"P&amp;L Account 2001-2002";"VIEW2",#N/A,FALSE,"P&amp;L Account 2001-2002";"VIEW3",#N/A,FALSE,"P&amp;L Account 2001-2002";"VIEW4",#N/A,FALSE,"P&amp;L Account 2001-2002"}</definedName>
    <definedName name="SS" hidden="1">{"VIEW1",#N/A,FALSE,"P&amp;L Account 2001-2002";"VIEW2",#N/A,FALSE,"P&amp;L Account 2001-2002";"VIEW3",#N/A,FALSE,"P&amp;L Account 2001-2002";"VIEW4",#N/A,FALSE,"P&amp;L Account 2001-2002"}</definedName>
    <definedName name="SS_1" localSheetId="10" hidden="1">{"VIEW1",#N/A,FALSE,"P&amp;L Account 2001-2002";"VIEW2",#N/A,FALSE,"P&amp;L Account 2001-2002";"VIEW3",#N/A,FALSE,"P&amp;L Account 2001-2002";"VIEW4",#N/A,FALSE,"P&amp;L Account 2001-2002"}</definedName>
    <definedName name="SS_1" localSheetId="9" hidden="1">{"VIEW1",#N/A,FALSE,"P&amp;L Account 2001-2002";"VIEW2",#N/A,FALSE,"P&amp;L Account 2001-2002";"VIEW3",#N/A,FALSE,"P&amp;L Account 2001-2002";"VIEW4",#N/A,FALSE,"P&amp;L Account 2001-2002"}</definedName>
    <definedName name="SS_1" hidden="1">{"VIEW1",#N/A,FALSE,"P&amp;L Account 2001-2002";"VIEW2",#N/A,FALSE,"P&amp;L Account 2001-2002";"VIEW3",#N/A,FALSE,"P&amp;L Account 2001-2002";"VIEW4",#N/A,FALSE,"P&amp;L Account 2001-2002"}</definedName>
    <definedName name="SS_1_1" hidden="1">{"VIEW1",#N/A,FALSE,"P&amp;L Account 2001-2002";"VIEW2",#N/A,FALSE,"P&amp;L Account 2001-2002";"VIEW3",#N/A,FALSE,"P&amp;L Account 2001-2002";"VIEW4",#N/A,FALSE,"P&amp;L Account 2001-2002"}</definedName>
    <definedName name="SS_1_2" hidden="1">{"VIEW1",#N/A,FALSE,"P&amp;L Account 2001-2002";"VIEW2",#N/A,FALSE,"P&amp;L Account 2001-2002";"VIEW3",#N/A,FALSE,"P&amp;L Account 2001-2002";"VIEW4",#N/A,FALSE,"P&amp;L Account 2001-2002"}</definedName>
    <definedName name="SS_2" hidden="1">{"VIEW1",#N/A,FALSE,"P&amp;L Account 2001-2002";"VIEW2",#N/A,FALSE,"P&amp;L Account 2001-2002";"VIEW3",#N/A,FALSE,"P&amp;L Account 2001-2002";"VIEW4",#N/A,FALSE,"P&amp;L Account 2001-2002"}</definedName>
    <definedName name="SS_3" hidden="1">{"VIEW1",#N/A,FALSE,"P&amp;L Account 2001-2002";"VIEW2",#N/A,FALSE,"P&amp;L Account 2001-2002";"VIEW3",#N/A,FALSE,"P&amp;L Account 2001-2002";"VIEW4",#N/A,FALSE,"P&amp;L Account 2001-2002"}</definedName>
    <definedName name="SS_4" hidden="1">{"VIEW1",#N/A,FALSE,"P&amp;L Account 2001-2002";"VIEW2",#N/A,FALSE,"P&amp;L Account 2001-2002";"VIEW3",#N/A,FALSE,"P&amp;L Account 2001-2002";"VIEW4",#N/A,FALSE,"P&amp;L Account 2001-2002"}</definedName>
    <definedName name="SS_5" hidden="1">{"VIEW1",#N/A,FALSE,"P&amp;L Account 2001-2002";"VIEW2",#N/A,FALSE,"P&amp;L Account 2001-2002";"VIEW3",#N/A,FALSE,"P&amp;L Account 2001-2002";"VIEW4",#N/A,FALSE,"P&amp;L Account 2001-2002"}</definedName>
    <definedName name="sss" localSheetId="2" hidden="1">{"VIEW1",#N/A,FALSE,"P&amp;L Account 2001-2002";"VIEW2",#N/A,FALSE,"P&amp;L Account 2001-2002";"VIEW3",#N/A,FALSE,"P&amp;L Account 2001-2002";"VIEW4",#N/A,FALSE,"P&amp;L Account 2001-2002"}</definedName>
    <definedName name="sss" localSheetId="10" hidden="1">{"VIEW1",#N/A,FALSE,"P&amp;L Account 2001-2002";"VIEW2",#N/A,FALSE,"P&amp;L Account 2001-2002";"VIEW3",#N/A,FALSE,"P&amp;L Account 2001-2002";"VIEW4",#N/A,FALSE,"P&amp;L Account 2001-2002"}</definedName>
    <definedName name="sss" localSheetId="9" hidden="1">{"VIEW1",#N/A,FALSE,"P&amp;L Account 2001-2002";"VIEW2",#N/A,FALSE,"P&amp;L Account 2001-2002";"VIEW3",#N/A,FALSE,"P&amp;L Account 2001-2002";"VIEW4",#N/A,FALSE,"P&amp;L Account 2001-2002"}</definedName>
    <definedName name="sss" localSheetId="8" hidden="1">{"VIEW1",#N/A,FALSE,"P&amp;L Account 2001-2002";"VIEW2",#N/A,FALSE,"P&amp;L Account 2001-2002";"VIEW3",#N/A,FALSE,"P&amp;L Account 2001-2002";"VIEW4",#N/A,FALSE,"P&amp;L Account 2001-2002"}</definedName>
    <definedName name="sss" hidden="1">{"VIEW1",#N/A,FALSE,"P&amp;L Account 2001-2002";"VIEW2",#N/A,FALSE,"P&amp;L Account 2001-2002";"VIEW3",#N/A,FALSE,"P&amp;L Account 2001-2002";"VIEW4",#N/A,FALSE,"P&amp;L Account 2001-2002"}</definedName>
    <definedName name="sss_1" localSheetId="10" hidden="1">{"VIEW1",#N/A,FALSE,"P&amp;L Account 2001-2002";"VIEW2",#N/A,FALSE,"P&amp;L Account 2001-2002";"VIEW3",#N/A,FALSE,"P&amp;L Account 2001-2002";"VIEW4",#N/A,FALSE,"P&amp;L Account 2001-2002"}</definedName>
    <definedName name="sss_1" localSheetId="9" hidden="1">{"VIEW1",#N/A,FALSE,"P&amp;L Account 2001-2002";"VIEW2",#N/A,FALSE,"P&amp;L Account 2001-2002";"VIEW3",#N/A,FALSE,"P&amp;L Account 2001-2002";"VIEW4",#N/A,FALSE,"P&amp;L Account 2001-2002"}</definedName>
    <definedName name="sss_1" hidden="1">{"VIEW1",#N/A,FALSE,"P&amp;L Account 2001-2002";"VIEW2",#N/A,FALSE,"P&amp;L Account 2001-2002";"VIEW3",#N/A,FALSE,"P&amp;L Account 2001-2002";"VIEW4",#N/A,FALSE,"P&amp;L Account 2001-2002"}</definedName>
    <definedName name="sss_1_1" hidden="1">{"VIEW1",#N/A,FALSE,"P&amp;L Account 2001-2002";"VIEW2",#N/A,FALSE,"P&amp;L Account 2001-2002";"VIEW3",#N/A,FALSE,"P&amp;L Account 2001-2002";"VIEW4",#N/A,FALSE,"P&amp;L Account 2001-2002"}</definedName>
    <definedName name="sss_1_2" hidden="1">{"VIEW1",#N/A,FALSE,"P&amp;L Account 2001-2002";"VIEW2",#N/A,FALSE,"P&amp;L Account 2001-2002";"VIEW3",#N/A,FALSE,"P&amp;L Account 2001-2002";"VIEW4",#N/A,FALSE,"P&amp;L Account 2001-2002"}</definedName>
    <definedName name="sss_2" hidden="1">{"VIEW1",#N/A,FALSE,"P&amp;L Account 2001-2002";"VIEW2",#N/A,FALSE,"P&amp;L Account 2001-2002";"VIEW3",#N/A,FALSE,"P&amp;L Account 2001-2002";"VIEW4",#N/A,FALSE,"P&amp;L Account 2001-2002"}</definedName>
    <definedName name="sss_3" hidden="1">{"VIEW1",#N/A,FALSE,"P&amp;L Account 2001-2002";"VIEW2",#N/A,FALSE,"P&amp;L Account 2001-2002";"VIEW3",#N/A,FALSE,"P&amp;L Account 2001-2002";"VIEW4",#N/A,FALSE,"P&amp;L Account 2001-2002"}</definedName>
    <definedName name="sss_4" hidden="1">{"VIEW1",#N/A,FALSE,"P&amp;L Account 2001-2002";"VIEW2",#N/A,FALSE,"P&amp;L Account 2001-2002";"VIEW3",#N/A,FALSE,"P&amp;L Account 2001-2002";"VIEW4",#N/A,FALSE,"P&amp;L Account 2001-2002"}</definedName>
    <definedName name="sss_5" hidden="1">{"VIEW1",#N/A,FALSE,"P&amp;L Account 2001-2002";"VIEW2",#N/A,FALSE,"P&amp;L Account 2001-2002";"VIEW3",#N/A,FALSE,"P&amp;L Account 2001-2002";"VIEW4",#N/A,FALSE,"P&amp;L Account 2001-2002"}</definedName>
    <definedName name="ssss" localSheetId="2" hidden="1">{"VIEW1",#N/A,FALSE,"P&amp;L Account 2001-2002";"VIEW2",#N/A,FALSE,"P&amp;L Account 2001-2002";"VIEW3",#N/A,FALSE,"P&amp;L Account 2001-2002";"VIEW4",#N/A,FALSE,"P&amp;L Account 2001-2002"}</definedName>
    <definedName name="ssss" localSheetId="10" hidden="1">{"VIEW1",#N/A,FALSE,"P&amp;L Account 2001-2002";"VIEW2",#N/A,FALSE,"P&amp;L Account 2001-2002";"VIEW3",#N/A,FALSE,"P&amp;L Account 2001-2002";"VIEW4",#N/A,FALSE,"P&amp;L Account 2001-2002"}</definedName>
    <definedName name="ssss" localSheetId="9" hidden="1">{"VIEW1",#N/A,FALSE,"P&amp;L Account 2001-2002";"VIEW2",#N/A,FALSE,"P&amp;L Account 2001-2002";"VIEW3",#N/A,FALSE,"P&amp;L Account 2001-2002";"VIEW4",#N/A,FALSE,"P&amp;L Account 2001-2002"}</definedName>
    <definedName name="ssss" localSheetId="8" hidden="1">{"VIEW1",#N/A,FALSE,"P&amp;L Account 2001-2002";"VIEW2",#N/A,FALSE,"P&amp;L Account 2001-2002";"VIEW3",#N/A,FALSE,"P&amp;L Account 2001-2002";"VIEW4",#N/A,FALSE,"P&amp;L Account 2001-2002"}</definedName>
    <definedName name="ssss" hidden="1">{"VIEW1",#N/A,FALSE,"P&amp;L Account 2001-2002";"VIEW2",#N/A,FALSE,"P&amp;L Account 2001-2002";"VIEW3",#N/A,FALSE,"P&amp;L Account 2001-2002";"VIEW4",#N/A,FALSE,"P&amp;L Account 2001-2002"}</definedName>
    <definedName name="ssss_1" localSheetId="10" hidden="1">{"VIEW1",#N/A,FALSE,"P&amp;L Account 2001-2002";"VIEW2",#N/A,FALSE,"P&amp;L Account 2001-2002";"VIEW3",#N/A,FALSE,"P&amp;L Account 2001-2002";"VIEW4",#N/A,FALSE,"P&amp;L Account 2001-2002"}</definedName>
    <definedName name="ssss_1" localSheetId="9" hidden="1">{"VIEW1",#N/A,FALSE,"P&amp;L Account 2001-2002";"VIEW2",#N/A,FALSE,"P&amp;L Account 2001-2002";"VIEW3",#N/A,FALSE,"P&amp;L Account 2001-2002";"VIEW4",#N/A,FALSE,"P&amp;L Account 2001-2002"}</definedName>
    <definedName name="ssss_1" hidden="1">{"VIEW1",#N/A,FALSE,"P&amp;L Account 2001-2002";"VIEW2",#N/A,FALSE,"P&amp;L Account 2001-2002";"VIEW3",#N/A,FALSE,"P&amp;L Account 2001-2002";"VIEW4",#N/A,FALSE,"P&amp;L Account 2001-2002"}</definedName>
    <definedName name="ssss_1_1" hidden="1">{"VIEW1",#N/A,FALSE,"P&amp;L Account 2001-2002";"VIEW2",#N/A,FALSE,"P&amp;L Account 2001-2002";"VIEW3",#N/A,FALSE,"P&amp;L Account 2001-2002";"VIEW4",#N/A,FALSE,"P&amp;L Account 2001-2002"}</definedName>
    <definedName name="ssss_1_2" hidden="1">{"VIEW1",#N/A,FALSE,"P&amp;L Account 2001-2002";"VIEW2",#N/A,FALSE,"P&amp;L Account 2001-2002";"VIEW3",#N/A,FALSE,"P&amp;L Account 2001-2002";"VIEW4",#N/A,FALSE,"P&amp;L Account 2001-2002"}</definedName>
    <definedName name="ssss_2" hidden="1">{"VIEW1",#N/A,FALSE,"P&amp;L Account 2001-2002";"VIEW2",#N/A,FALSE,"P&amp;L Account 2001-2002";"VIEW3",#N/A,FALSE,"P&amp;L Account 2001-2002";"VIEW4",#N/A,FALSE,"P&amp;L Account 2001-2002"}</definedName>
    <definedName name="ssss_3" hidden="1">{"VIEW1",#N/A,FALSE,"P&amp;L Account 2001-2002";"VIEW2",#N/A,FALSE,"P&amp;L Account 2001-2002";"VIEW3",#N/A,FALSE,"P&amp;L Account 2001-2002";"VIEW4",#N/A,FALSE,"P&amp;L Account 2001-2002"}</definedName>
    <definedName name="ssss_4" hidden="1">{"VIEW1",#N/A,FALSE,"P&amp;L Account 2001-2002";"VIEW2",#N/A,FALSE,"P&amp;L Account 2001-2002";"VIEW3",#N/A,FALSE,"P&amp;L Account 2001-2002";"VIEW4",#N/A,FALSE,"P&amp;L Account 2001-2002"}</definedName>
    <definedName name="ssss_5" hidden="1">{"VIEW1",#N/A,FALSE,"P&amp;L Account 2001-2002";"VIEW2",#N/A,FALSE,"P&amp;L Account 2001-2002";"VIEW3",#N/A,FALSE,"P&amp;L Account 2001-2002";"VIEW4",#N/A,FALSE,"P&amp;L Account 2001-2002"}</definedName>
    <definedName name="SSSSSS" localSheetId="2" hidden="1">{"VIEW1",#N/A,FALSE,"P&amp;L Account 2001-2002";"VIEW2",#N/A,FALSE,"P&amp;L Account 2001-2002";"VIEW3",#N/A,FALSE,"P&amp;L Account 2001-2002";"VIEW4",#N/A,FALSE,"P&amp;L Account 2001-2002"}</definedName>
    <definedName name="SSSSSS" localSheetId="10" hidden="1">{"VIEW1",#N/A,FALSE,"P&amp;L Account 2001-2002";"VIEW2",#N/A,FALSE,"P&amp;L Account 2001-2002";"VIEW3",#N/A,FALSE,"P&amp;L Account 2001-2002";"VIEW4",#N/A,FALSE,"P&amp;L Account 2001-2002"}</definedName>
    <definedName name="SSSSSS" localSheetId="9" hidden="1">{"VIEW1",#N/A,FALSE,"P&amp;L Account 2001-2002";"VIEW2",#N/A,FALSE,"P&amp;L Account 2001-2002";"VIEW3",#N/A,FALSE,"P&amp;L Account 2001-2002";"VIEW4",#N/A,FALSE,"P&amp;L Account 2001-2002"}</definedName>
    <definedName name="SSSSSS" localSheetId="8" hidden="1">{"VIEW1",#N/A,FALSE,"P&amp;L Account 2001-2002";"VIEW2",#N/A,FALSE,"P&amp;L Account 2001-2002";"VIEW3",#N/A,FALSE,"P&amp;L Account 2001-2002";"VIEW4",#N/A,FALSE,"P&amp;L Account 2001-2002"}</definedName>
    <definedName name="SSSSSS" hidden="1">{"VIEW1",#N/A,FALSE,"P&amp;L Account 2001-2002";"VIEW2",#N/A,FALSE,"P&amp;L Account 2001-2002";"VIEW3",#N/A,FALSE,"P&amp;L Account 2001-2002";"VIEW4",#N/A,FALSE,"P&amp;L Account 2001-2002"}</definedName>
    <definedName name="SSSSSS_1" localSheetId="10" hidden="1">{"VIEW1",#N/A,FALSE,"P&amp;L Account 2001-2002";"VIEW2",#N/A,FALSE,"P&amp;L Account 2001-2002";"VIEW3",#N/A,FALSE,"P&amp;L Account 2001-2002";"VIEW4",#N/A,FALSE,"P&amp;L Account 2001-2002"}</definedName>
    <definedName name="SSSSSS_1" localSheetId="9" hidden="1">{"VIEW1",#N/A,FALSE,"P&amp;L Account 2001-2002";"VIEW2",#N/A,FALSE,"P&amp;L Account 2001-2002";"VIEW3",#N/A,FALSE,"P&amp;L Account 2001-2002";"VIEW4",#N/A,FALSE,"P&amp;L Account 2001-2002"}</definedName>
    <definedName name="SSSSSS_1" hidden="1">{"VIEW1",#N/A,FALSE,"P&amp;L Account 2001-2002";"VIEW2",#N/A,FALSE,"P&amp;L Account 2001-2002";"VIEW3",#N/A,FALSE,"P&amp;L Account 2001-2002";"VIEW4",#N/A,FALSE,"P&amp;L Account 2001-2002"}</definedName>
    <definedName name="SSSSSS_1_1" hidden="1">{"VIEW1",#N/A,FALSE,"P&amp;L Account 2001-2002";"VIEW2",#N/A,FALSE,"P&amp;L Account 2001-2002";"VIEW3",#N/A,FALSE,"P&amp;L Account 2001-2002";"VIEW4",#N/A,FALSE,"P&amp;L Account 2001-2002"}</definedName>
    <definedName name="SSSSSS_1_2" hidden="1">{"VIEW1",#N/A,FALSE,"P&amp;L Account 2001-2002";"VIEW2",#N/A,FALSE,"P&amp;L Account 2001-2002";"VIEW3",#N/A,FALSE,"P&amp;L Account 2001-2002";"VIEW4",#N/A,FALSE,"P&amp;L Account 2001-2002"}</definedName>
    <definedName name="SSSSSS_2" hidden="1">{"VIEW1",#N/A,FALSE,"P&amp;L Account 2001-2002";"VIEW2",#N/A,FALSE,"P&amp;L Account 2001-2002";"VIEW3",#N/A,FALSE,"P&amp;L Account 2001-2002";"VIEW4",#N/A,FALSE,"P&amp;L Account 2001-2002"}</definedName>
    <definedName name="SSSSSS_3" hidden="1">{"VIEW1",#N/A,FALSE,"P&amp;L Account 2001-2002";"VIEW2",#N/A,FALSE,"P&amp;L Account 2001-2002";"VIEW3",#N/A,FALSE,"P&amp;L Account 2001-2002";"VIEW4",#N/A,FALSE,"P&amp;L Account 2001-2002"}</definedName>
    <definedName name="SSSSSS_4" hidden="1">{"VIEW1",#N/A,FALSE,"P&amp;L Account 2001-2002";"VIEW2",#N/A,FALSE,"P&amp;L Account 2001-2002";"VIEW3",#N/A,FALSE,"P&amp;L Account 2001-2002";"VIEW4",#N/A,FALSE,"P&amp;L Account 2001-2002"}</definedName>
    <definedName name="SSSSSS_5" hidden="1">{"VIEW1",#N/A,FALSE,"P&amp;L Account 2001-2002";"VIEW2",#N/A,FALSE,"P&amp;L Account 2001-2002";"VIEW3",#N/A,FALSE,"P&amp;L Account 2001-2002";"VIEW4",#N/A,FALSE,"P&amp;L Account 2001-2002"}</definedName>
    <definedName name="SSSSSSSSS" localSheetId="2" hidden="1">{"VIEW1",#N/A,FALSE,"P&amp;L Account 2001-2002";"VIEW2",#N/A,FALSE,"P&amp;L Account 2001-2002";"VIEW3",#N/A,FALSE,"P&amp;L Account 2001-2002";"VIEW4",#N/A,FALSE,"P&amp;L Account 2001-2002"}</definedName>
    <definedName name="SSSSSSSSS" localSheetId="10" hidden="1">{"VIEW1",#N/A,FALSE,"P&amp;L Account 2001-2002";"VIEW2",#N/A,FALSE,"P&amp;L Account 2001-2002";"VIEW3",#N/A,FALSE,"P&amp;L Account 2001-2002";"VIEW4",#N/A,FALSE,"P&amp;L Account 2001-2002"}</definedName>
    <definedName name="SSSSSSSSS" localSheetId="9" hidden="1">{"VIEW1",#N/A,FALSE,"P&amp;L Account 2001-2002";"VIEW2",#N/A,FALSE,"P&amp;L Account 2001-2002";"VIEW3",#N/A,FALSE,"P&amp;L Account 2001-2002";"VIEW4",#N/A,FALSE,"P&amp;L Account 2001-2002"}</definedName>
    <definedName name="SSSSSSSSS" localSheetId="8" hidden="1">{"VIEW1",#N/A,FALSE,"P&amp;L Account 2001-2002";"VIEW2",#N/A,FALSE,"P&amp;L Account 2001-2002";"VIEW3",#N/A,FALSE,"P&amp;L Account 2001-2002";"VIEW4",#N/A,FALSE,"P&amp;L Account 2001-2002"}</definedName>
    <definedName name="SSSSSSSSS" hidden="1">{"VIEW1",#N/A,FALSE,"P&amp;L Account 2001-2002";"VIEW2",#N/A,FALSE,"P&amp;L Account 2001-2002";"VIEW3",#N/A,FALSE,"P&amp;L Account 2001-2002";"VIEW4",#N/A,FALSE,"P&amp;L Account 2001-2002"}</definedName>
    <definedName name="SSSSSSSSS_1" localSheetId="10" hidden="1">{"VIEW1",#N/A,FALSE,"P&amp;L Account 2001-2002";"VIEW2",#N/A,FALSE,"P&amp;L Account 2001-2002";"VIEW3",#N/A,FALSE,"P&amp;L Account 2001-2002";"VIEW4",#N/A,FALSE,"P&amp;L Account 2001-2002"}</definedName>
    <definedName name="SSSSSSSSS_1" localSheetId="9" hidden="1">{"VIEW1",#N/A,FALSE,"P&amp;L Account 2001-2002";"VIEW2",#N/A,FALSE,"P&amp;L Account 2001-2002";"VIEW3",#N/A,FALSE,"P&amp;L Account 2001-2002";"VIEW4",#N/A,FALSE,"P&amp;L Account 2001-2002"}</definedName>
    <definedName name="SSSSSSSSS_1" hidden="1">{"VIEW1",#N/A,FALSE,"P&amp;L Account 2001-2002";"VIEW2",#N/A,FALSE,"P&amp;L Account 2001-2002";"VIEW3",#N/A,FALSE,"P&amp;L Account 2001-2002";"VIEW4",#N/A,FALSE,"P&amp;L Account 2001-2002"}</definedName>
    <definedName name="SSSSSSSSS_1_1" hidden="1">{"VIEW1",#N/A,FALSE,"P&amp;L Account 2001-2002";"VIEW2",#N/A,FALSE,"P&amp;L Account 2001-2002";"VIEW3",#N/A,FALSE,"P&amp;L Account 2001-2002";"VIEW4",#N/A,FALSE,"P&amp;L Account 2001-2002"}</definedName>
    <definedName name="SSSSSSSSS_1_2" hidden="1">{"VIEW1",#N/A,FALSE,"P&amp;L Account 2001-2002";"VIEW2",#N/A,FALSE,"P&amp;L Account 2001-2002";"VIEW3",#N/A,FALSE,"P&amp;L Account 2001-2002";"VIEW4",#N/A,FALSE,"P&amp;L Account 2001-2002"}</definedName>
    <definedName name="SSSSSSSSS_2" hidden="1">{"VIEW1",#N/A,FALSE,"P&amp;L Account 2001-2002";"VIEW2",#N/A,FALSE,"P&amp;L Account 2001-2002";"VIEW3",#N/A,FALSE,"P&amp;L Account 2001-2002";"VIEW4",#N/A,FALSE,"P&amp;L Account 2001-2002"}</definedName>
    <definedName name="SSSSSSSSS_3" hidden="1">{"VIEW1",#N/A,FALSE,"P&amp;L Account 2001-2002";"VIEW2",#N/A,FALSE,"P&amp;L Account 2001-2002";"VIEW3",#N/A,FALSE,"P&amp;L Account 2001-2002";"VIEW4",#N/A,FALSE,"P&amp;L Account 2001-2002"}</definedName>
    <definedName name="SSSSSSSSS_4" hidden="1">{"VIEW1",#N/A,FALSE,"P&amp;L Account 2001-2002";"VIEW2",#N/A,FALSE,"P&amp;L Account 2001-2002";"VIEW3",#N/A,FALSE,"P&amp;L Account 2001-2002";"VIEW4",#N/A,FALSE,"P&amp;L Account 2001-2002"}</definedName>
    <definedName name="SSSSSSSSS_5" hidden="1">{"VIEW1",#N/A,FALSE,"P&amp;L Account 2001-2002";"VIEW2",#N/A,FALSE,"P&amp;L Account 2001-2002";"VIEW3",#N/A,FALSE,"P&amp;L Account 2001-2002";"VIEW4",#N/A,FALSE,"P&amp;L Account 2001-2002"}</definedName>
    <definedName name="ST" localSheetId="2" hidden="1">{"VIEW1",#N/A,FALSE,"P&amp;L Account 2001-2002";"VIEW2",#N/A,FALSE,"P&amp;L Account 2001-2002";"VIEW3",#N/A,FALSE,"P&amp;L Account 2001-2002";"VIEW4",#N/A,FALSE,"P&amp;L Account 2001-2002"}</definedName>
    <definedName name="ST" localSheetId="10" hidden="1">{"VIEW1",#N/A,FALSE,"P&amp;L Account 2001-2002";"VIEW2",#N/A,FALSE,"P&amp;L Account 2001-2002";"VIEW3",#N/A,FALSE,"P&amp;L Account 2001-2002";"VIEW4",#N/A,FALSE,"P&amp;L Account 2001-2002"}</definedName>
    <definedName name="ST" localSheetId="9" hidden="1">{"VIEW1",#N/A,FALSE,"P&amp;L Account 2001-2002";"VIEW2",#N/A,FALSE,"P&amp;L Account 2001-2002";"VIEW3",#N/A,FALSE,"P&amp;L Account 2001-2002";"VIEW4",#N/A,FALSE,"P&amp;L Account 2001-2002"}</definedName>
    <definedName name="ST" localSheetId="8" hidden="1">{"VIEW1",#N/A,FALSE,"P&amp;L Account 2001-2002";"VIEW2",#N/A,FALSE,"P&amp;L Account 2001-2002";"VIEW3",#N/A,FALSE,"P&amp;L Account 2001-2002";"VIEW4",#N/A,FALSE,"P&amp;L Account 2001-2002"}</definedName>
    <definedName name="ST" hidden="1">{"VIEW1",#N/A,FALSE,"P&amp;L Account 2001-2002";"VIEW2",#N/A,FALSE,"P&amp;L Account 2001-2002";"VIEW3",#N/A,FALSE,"P&amp;L Account 2001-2002";"VIEW4",#N/A,FALSE,"P&amp;L Account 2001-2002"}</definedName>
    <definedName name="ST_1" localSheetId="10" hidden="1">{"VIEW1",#N/A,FALSE,"P&amp;L Account 2001-2002";"VIEW2",#N/A,FALSE,"P&amp;L Account 2001-2002";"VIEW3",#N/A,FALSE,"P&amp;L Account 2001-2002";"VIEW4",#N/A,FALSE,"P&amp;L Account 2001-2002"}</definedName>
    <definedName name="ST_1" localSheetId="9" hidden="1">{"VIEW1",#N/A,FALSE,"P&amp;L Account 2001-2002";"VIEW2",#N/A,FALSE,"P&amp;L Account 2001-2002";"VIEW3",#N/A,FALSE,"P&amp;L Account 2001-2002";"VIEW4",#N/A,FALSE,"P&amp;L Account 2001-2002"}</definedName>
    <definedName name="ST_1" hidden="1">{"VIEW1",#N/A,FALSE,"P&amp;L Account 2001-2002";"VIEW2",#N/A,FALSE,"P&amp;L Account 2001-2002";"VIEW3",#N/A,FALSE,"P&amp;L Account 2001-2002";"VIEW4",#N/A,FALSE,"P&amp;L Account 2001-2002"}</definedName>
    <definedName name="ST_1_1" hidden="1">{"VIEW1",#N/A,FALSE,"P&amp;L Account 2001-2002";"VIEW2",#N/A,FALSE,"P&amp;L Account 2001-2002";"VIEW3",#N/A,FALSE,"P&amp;L Account 2001-2002";"VIEW4",#N/A,FALSE,"P&amp;L Account 2001-2002"}</definedName>
    <definedName name="ST_1_2" hidden="1">{"VIEW1",#N/A,FALSE,"P&amp;L Account 2001-2002";"VIEW2",#N/A,FALSE,"P&amp;L Account 2001-2002";"VIEW3",#N/A,FALSE,"P&amp;L Account 2001-2002";"VIEW4",#N/A,FALSE,"P&amp;L Account 2001-2002"}</definedName>
    <definedName name="ST_2" hidden="1">{"VIEW1",#N/A,FALSE,"P&amp;L Account 2001-2002";"VIEW2",#N/A,FALSE,"P&amp;L Account 2001-2002";"VIEW3",#N/A,FALSE,"P&amp;L Account 2001-2002";"VIEW4",#N/A,FALSE,"P&amp;L Account 2001-2002"}</definedName>
    <definedName name="ST_3" hidden="1">{"VIEW1",#N/A,FALSE,"P&amp;L Account 2001-2002";"VIEW2",#N/A,FALSE,"P&amp;L Account 2001-2002";"VIEW3",#N/A,FALSE,"P&amp;L Account 2001-2002";"VIEW4",#N/A,FALSE,"P&amp;L Account 2001-2002"}</definedName>
    <definedName name="ST_4" hidden="1">{"VIEW1",#N/A,FALSE,"P&amp;L Account 2001-2002";"VIEW2",#N/A,FALSE,"P&amp;L Account 2001-2002";"VIEW3",#N/A,FALSE,"P&amp;L Account 2001-2002";"VIEW4",#N/A,FALSE,"P&amp;L Account 2001-2002"}</definedName>
    <definedName name="ST_5" hidden="1">{"VIEW1",#N/A,FALSE,"P&amp;L Account 2001-2002";"VIEW2",#N/A,FALSE,"P&amp;L Account 2001-2002";"VIEW3",#N/A,FALSE,"P&amp;L Account 2001-2002";"VIEW4",#N/A,FALSE,"P&amp;L Account 2001-2002"}</definedName>
    <definedName name="SUMARY" localSheetId="2" hidden="1">{"VIEW1",#N/A,FALSE,"P&amp;L Account 2001-2002";"VIEW2",#N/A,FALSE,"P&amp;L Account 2001-2002";"VIEW3",#N/A,FALSE,"P&amp;L Account 2001-2002";"VIEW4",#N/A,FALSE,"P&amp;L Account 2001-2002"}</definedName>
    <definedName name="SUMARY" localSheetId="10" hidden="1">{"VIEW1",#N/A,FALSE,"P&amp;L Account 2001-2002";"VIEW2",#N/A,FALSE,"P&amp;L Account 2001-2002";"VIEW3",#N/A,FALSE,"P&amp;L Account 2001-2002";"VIEW4",#N/A,FALSE,"P&amp;L Account 2001-2002"}</definedName>
    <definedName name="SUMARY" localSheetId="9" hidden="1">{"VIEW1",#N/A,FALSE,"P&amp;L Account 2001-2002";"VIEW2",#N/A,FALSE,"P&amp;L Account 2001-2002";"VIEW3",#N/A,FALSE,"P&amp;L Account 2001-2002";"VIEW4",#N/A,FALSE,"P&amp;L Account 2001-2002"}</definedName>
    <definedName name="SUMARY" localSheetId="8" hidden="1">{"VIEW1",#N/A,FALSE,"P&amp;L Account 2001-2002";"VIEW2",#N/A,FALSE,"P&amp;L Account 2001-2002";"VIEW3",#N/A,FALSE,"P&amp;L Account 2001-2002";"VIEW4",#N/A,FALSE,"P&amp;L Account 2001-2002"}</definedName>
    <definedName name="SUMARY" hidden="1">{"VIEW1",#N/A,FALSE,"P&amp;L Account 2001-2002";"VIEW2",#N/A,FALSE,"P&amp;L Account 2001-2002";"VIEW3",#N/A,FALSE,"P&amp;L Account 2001-2002";"VIEW4",#N/A,FALSE,"P&amp;L Account 2001-2002"}</definedName>
    <definedName name="SUMARY_1" localSheetId="10" hidden="1">{"VIEW1",#N/A,FALSE,"P&amp;L Account 2001-2002";"VIEW2",#N/A,FALSE,"P&amp;L Account 2001-2002";"VIEW3",#N/A,FALSE,"P&amp;L Account 2001-2002";"VIEW4",#N/A,FALSE,"P&amp;L Account 2001-2002"}</definedName>
    <definedName name="SUMARY_1" localSheetId="9" hidden="1">{"VIEW1",#N/A,FALSE,"P&amp;L Account 2001-2002";"VIEW2",#N/A,FALSE,"P&amp;L Account 2001-2002";"VIEW3",#N/A,FALSE,"P&amp;L Account 2001-2002";"VIEW4",#N/A,FALSE,"P&amp;L Account 2001-2002"}</definedName>
    <definedName name="SUMARY_1" hidden="1">{"VIEW1",#N/A,FALSE,"P&amp;L Account 2001-2002";"VIEW2",#N/A,FALSE,"P&amp;L Account 2001-2002";"VIEW3",#N/A,FALSE,"P&amp;L Account 2001-2002";"VIEW4",#N/A,FALSE,"P&amp;L Account 2001-2002"}</definedName>
    <definedName name="SUMARY_1_1" hidden="1">{"VIEW1",#N/A,FALSE,"P&amp;L Account 2001-2002";"VIEW2",#N/A,FALSE,"P&amp;L Account 2001-2002";"VIEW3",#N/A,FALSE,"P&amp;L Account 2001-2002";"VIEW4",#N/A,FALSE,"P&amp;L Account 2001-2002"}</definedName>
    <definedName name="SUMARY_1_2" hidden="1">{"VIEW1",#N/A,FALSE,"P&amp;L Account 2001-2002";"VIEW2",#N/A,FALSE,"P&amp;L Account 2001-2002";"VIEW3",#N/A,FALSE,"P&amp;L Account 2001-2002";"VIEW4",#N/A,FALSE,"P&amp;L Account 2001-2002"}</definedName>
    <definedName name="SUMARY_2" hidden="1">{"VIEW1",#N/A,FALSE,"P&amp;L Account 2001-2002";"VIEW2",#N/A,FALSE,"P&amp;L Account 2001-2002";"VIEW3",#N/A,FALSE,"P&amp;L Account 2001-2002";"VIEW4",#N/A,FALSE,"P&amp;L Account 2001-2002"}</definedName>
    <definedName name="SUMARY_3" hidden="1">{"VIEW1",#N/A,FALSE,"P&amp;L Account 2001-2002";"VIEW2",#N/A,FALSE,"P&amp;L Account 2001-2002";"VIEW3",#N/A,FALSE,"P&amp;L Account 2001-2002";"VIEW4",#N/A,FALSE,"P&amp;L Account 2001-2002"}</definedName>
    <definedName name="SUMARY_4" hidden="1">{"VIEW1",#N/A,FALSE,"P&amp;L Account 2001-2002";"VIEW2",#N/A,FALSE,"P&amp;L Account 2001-2002";"VIEW3",#N/A,FALSE,"P&amp;L Account 2001-2002";"VIEW4",#N/A,FALSE,"P&amp;L Account 2001-2002"}</definedName>
    <definedName name="SUMARY_5" hidden="1">{"VIEW1",#N/A,FALSE,"P&amp;L Account 2001-2002";"VIEW2",#N/A,FALSE,"P&amp;L Account 2001-2002";"VIEW3",#N/A,FALSE,"P&amp;L Account 2001-2002";"VIEW4",#N/A,FALSE,"P&amp;L Account 2001-2002"}</definedName>
    <definedName name="SUN" localSheetId="2" hidden="1">{"VIEW1",#N/A,FALSE,"P&amp;L Account 2001-2002";"VIEW2",#N/A,FALSE,"P&amp;L Account 2001-2002";"VIEW3",#N/A,FALSE,"P&amp;L Account 2001-2002";"VIEW4",#N/A,FALSE,"P&amp;L Account 2001-2002"}</definedName>
    <definedName name="SUN" localSheetId="10" hidden="1">{"VIEW1",#N/A,FALSE,"P&amp;L Account 2001-2002";"VIEW2",#N/A,FALSE,"P&amp;L Account 2001-2002";"VIEW3",#N/A,FALSE,"P&amp;L Account 2001-2002";"VIEW4",#N/A,FALSE,"P&amp;L Account 2001-2002"}</definedName>
    <definedName name="SUN" localSheetId="9" hidden="1">{"VIEW1",#N/A,FALSE,"P&amp;L Account 2001-2002";"VIEW2",#N/A,FALSE,"P&amp;L Account 2001-2002";"VIEW3",#N/A,FALSE,"P&amp;L Account 2001-2002";"VIEW4",#N/A,FALSE,"P&amp;L Account 2001-2002"}</definedName>
    <definedName name="SUN" localSheetId="8" hidden="1">{"VIEW1",#N/A,FALSE,"P&amp;L Account 2001-2002";"VIEW2",#N/A,FALSE,"P&amp;L Account 2001-2002";"VIEW3",#N/A,FALSE,"P&amp;L Account 2001-2002";"VIEW4",#N/A,FALSE,"P&amp;L Account 2001-2002"}</definedName>
    <definedName name="SUN" hidden="1">{"VIEW1",#N/A,FALSE,"P&amp;L Account 2001-2002";"VIEW2",#N/A,FALSE,"P&amp;L Account 2001-2002";"VIEW3",#N/A,FALSE,"P&amp;L Account 2001-2002";"VIEW4",#N/A,FALSE,"P&amp;L Account 2001-2002"}</definedName>
    <definedName name="SUN_1" localSheetId="10" hidden="1">{"VIEW1",#N/A,FALSE,"P&amp;L Account 2001-2002";"VIEW2",#N/A,FALSE,"P&amp;L Account 2001-2002";"VIEW3",#N/A,FALSE,"P&amp;L Account 2001-2002";"VIEW4",#N/A,FALSE,"P&amp;L Account 2001-2002"}</definedName>
    <definedName name="SUN_1" localSheetId="9" hidden="1">{"VIEW1",#N/A,FALSE,"P&amp;L Account 2001-2002";"VIEW2",#N/A,FALSE,"P&amp;L Account 2001-2002";"VIEW3",#N/A,FALSE,"P&amp;L Account 2001-2002";"VIEW4",#N/A,FALSE,"P&amp;L Account 2001-2002"}</definedName>
    <definedName name="SUN_1" hidden="1">{"VIEW1",#N/A,FALSE,"P&amp;L Account 2001-2002";"VIEW2",#N/A,FALSE,"P&amp;L Account 2001-2002";"VIEW3",#N/A,FALSE,"P&amp;L Account 2001-2002";"VIEW4",#N/A,FALSE,"P&amp;L Account 2001-2002"}</definedName>
    <definedName name="SUN_1_1" hidden="1">{"VIEW1",#N/A,FALSE,"P&amp;L Account 2001-2002";"VIEW2",#N/A,FALSE,"P&amp;L Account 2001-2002";"VIEW3",#N/A,FALSE,"P&amp;L Account 2001-2002";"VIEW4",#N/A,FALSE,"P&amp;L Account 2001-2002"}</definedName>
    <definedName name="SUN_1_2" hidden="1">{"VIEW1",#N/A,FALSE,"P&amp;L Account 2001-2002";"VIEW2",#N/A,FALSE,"P&amp;L Account 2001-2002";"VIEW3",#N/A,FALSE,"P&amp;L Account 2001-2002";"VIEW4",#N/A,FALSE,"P&amp;L Account 2001-2002"}</definedName>
    <definedName name="SUN_2" hidden="1">{"VIEW1",#N/A,FALSE,"P&amp;L Account 2001-2002";"VIEW2",#N/A,FALSE,"P&amp;L Account 2001-2002";"VIEW3",#N/A,FALSE,"P&amp;L Account 2001-2002";"VIEW4",#N/A,FALSE,"P&amp;L Account 2001-2002"}</definedName>
    <definedName name="SUN_3" hidden="1">{"VIEW1",#N/A,FALSE,"P&amp;L Account 2001-2002";"VIEW2",#N/A,FALSE,"P&amp;L Account 2001-2002";"VIEW3",#N/A,FALSE,"P&amp;L Account 2001-2002";"VIEW4",#N/A,FALSE,"P&amp;L Account 2001-2002"}</definedName>
    <definedName name="SUN_4" hidden="1">{"VIEW1",#N/A,FALSE,"P&amp;L Account 2001-2002";"VIEW2",#N/A,FALSE,"P&amp;L Account 2001-2002";"VIEW3",#N/A,FALSE,"P&amp;L Account 2001-2002";"VIEW4",#N/A,FALSE,"P&amp;L Account 2001-2002"}</definedName>
    <definedName name="SUN_5" hidden="1">{"VIEW1",#N/A,FALSE,"P&amp;L Account 2001-2002";"VIEW2",#N/A,FALSE,"P&amp;L Account 2001-2002";"VIEW3",#N/A,FALSE,"P&amp;L Account 2001-2002";"VIEW4",#N/A,FALSE,"P&amp;L Account 2001-2002"}</definedName>
    <definedName name="SUNDAY" localSheetId="2" hidden="1">{"VIEW1",#N/A,FALSE,"P&amp;L Account 2001-2002";"VIEW2",#N/A,FALSE,"P&amp;L Account 2001-2002";"VIEW3",#N/A,FALSE,"P&amp;L Account 2001-2002";"VIEW4",#N/A,FALSE,"P&amp;L Account 2001-2002"}</definedName>
    <definedName name="SUNDAY" localSheetId="10" hidden="1">{"VIEW1",#N/A,FALSE,"P&amp;L Account 2001-2002";"VIEW2",#N/A,FALSE,"P&amp;L Account 2001-2002";"VIEW3",#N/A,FALSE,"P&amp;L Account 2001-2002";"VIEW4",#N/A,FALSE,"P&amp;L Account 2001-2002"}</definedName>
    <definedName name="SUNDAY" localSheetId="9" hidden="1">{"VIEW1",#N/A,FALSE,"P&amp;L Account 2001-2002";"VIEW2",#N/A,FALSE,"P&amp;L Account 2001-2002";"VIEW3",#N/A,FALSE,"P&amp;L Account 2001-2002";"VIEW4",#N/A,FALSE,"P&amp;L Account 2001-2002"}</definedName>
    <definedName name="SUNDAY" localSheetId="8" hidden="1">{"VIEW1",#N/A,FALSE,"P&amp;L Account 2001-2002";"VIEW2",#N/A,FALSE,"P&amp;L Account 2001-2002";"VIEW3",#N/A,FALSE,"P&amp;L Account 2001-2002";"VIEW4",#N/A,FALSE,"P&amp;L Account 2001-2002"}</definedName>
    <definedName name="SUNDAY" hidden="1">{"VIEW1",#N/A,FALSE,"P&amp;L Account 2001-2002";"VIEW2",#N/A,FALSE,"P&amp;L Account 2001-2002";"VIEW3",#N/A,FALSE,"P&amp;L Account 2001-2002";"VIEW4",#N/A,FALSE,"P&amp;L Account 2001-2002"}</definedName>
    <definedName name="SUNDAY_1" localSheetId="10" hidden="1">{"VIEW1",#N/A,FALSE,"P&amp;L Account 2001-2002";"VIEW2",#N/A,FALSE,"P&amp;L Account 2001-2002";"VIEW3",#N/A,FALSE,"P&amp;L Account 2001-2002";"VIEW4",#N/A,FALSE,"P&amp;L Account 2001-2002"}</definedName>
    <definedName name="SUNDAY_1" localSheetId="9" hidden="1">{"VIEW1",#N/A,FALSE,"P&amp;L Account 2001-2002";"VIEW2",#N/A,FALSE,"P&amp;L Account 2001-2002";"VIEW3",#N/A,FALSE,"P&amp;L Account 2001-2002";"VIEW4",#N/A,FALSE,"P&amp;L Account 2001-2002"}</definedName>
    <definedName name="SUNDAY_1" hidden="1">{"VIEW1",#N/A,FALSE,"P&amp;L Account 2001-2002";"VIEW2",#N/A,FALSE,"P&amp;L Account 2001-2002";"VIEW3",#N/A,FALSE,"P&amp;L Account 2001-2002";"VIEW4",#N/A,FALSE,"P&amp;L Account 2001-2002"}</definedName>
    <definedName name="SUNDAY_1_1" hidden="1">{"VIEW1",#N/A,FALSE,"P&amp;L Account 2001-2002";"VIEW2",#N/A,FALSE,"P&amp;L Account 2001-2002";"VIEW3",#N/A,FALSE,"P&amp;L Account 2001-2002";"VIEW4",#N/A,FALSE,"P&amp;L Account 2001-2002"}</definedName>
    <definedName name="SUNDAY_1_2" hidden="1">{"VIEW1",#N/A,FALSE,"P&amp;L Account 2001-2002";"VIEW2",#N/A,FALSE,"P&amp;L Account 2001-2002";"VIEW3",#N/A,FALSE,"P&amp;L Account 2001-2002";"VIEW4",#N/A,FALSE,"P&amp;L Account 2001-2002"}</definedName>
    <definedName name="SUNDAY_2" hidden="1">{"VIEW1",#N/A,FALSE,"P&amp;L Account 2001-2002";"VIEW2",#N/A,FALSE,"P&amp;L Account 2001-2002";"VIEW3",#N/A,FALSE,"P&amp;L Account 2001-2002";"VIEW4",#N/A,FALSE,"P&amp;L Account 2001-2002"}</definedName>
    <definedName name="SUNDAY_3" hidden="1">{"VIEW1",#N/A,FALSE,"P&amp;L Account 2001-2002";"VIEW2",#N/A,FALSE,"P&amp;L Account 2001-2002";"VIEW3",#N/A,FALSE,"P&amp;L Account 2001-2002";"VIEW4",#N/A,FALSE,"P&amp;L Account 2001-2002"}</definedName>
    <definedName name="SUNDAY_4" hidden="1">{"VIEW1",#N/A,FALSE,"P&amp;L Account 2001-2002";"VIEW2",#N/A,FALSE,"P&amp;L Account 2001-2002";"VIEW3",#N/A,FALSE,"P&amp;L Account 2001-2002";"VIEW4",#N/A,FALSE,"P&amp;L Account 2001-2002"}</definedName>
    <definedName name="SUNDAY_5" hidden="1">{"VIEW1",#N/A,FALSE,"P&amp;L Account 2001-2002";"VIEW2",#N/A,FALSE,"P&amp;L Account 2001-2002";"VIEW3",#N/A,FALSE,"P&amp;L Account 2001-2002";"VIEW4",#N/A,FALSE,"P&amp;L Account 2001-2002"}</definedName>
    <definedName name="SUNIL1" localSheetId="2" hidden="1">{"VIEW1",#N/A,FALSE,"P&amp;L Account 2001-2002";"VIEW2",#N/A,FALSE,"P&amp;L Account 2001-2002";"VIEW3",#N/A,FALSE,"P&amp;L Account 2001-2002";"VIEW4",#N/A,FALSE,"P&amp;L Account 2001-2002"}</definedName>
    <definedName name="SUNIL1" localSheetId="10" hidden="1">{"VIEW1",#N/A,FALSE,"P&amp;L Account 2001-2002";"VIEW2",#N/A,FALSE,"P&amp;L Account 2001-2002";"VIEW3",#N/A,FALSE,"P&amp;L Account 2001-2002";"VIEW4",#N/A,FALSE,"P&amp;L Account 2001-2002"}</definedName>
    <definedName name="SUNIL1" localSheetId="9" hidden="1">{"VIEW1",#N/A,FALSE,"P&amp;L Account 2001-2002";"VIEW2",#N/A,FALSE,"P&amp;L Account 2001-2002";"VIEW3",#N/A,FALSE,"P&amp;L Account 2001-2002";"VIEW4",#N/A,FALSE,"P&amp;L Account 2001-2002"}</definedName>
    <definedName name="SUNIL1" localSheetId="8" hidden="1">{"VIEW1",#N/A,FALSE,"P&amp;L Account 2001-2002";"VIEW2",#N/A,FALSE,"P&amp;L Account 2001-2002";"VIEW3",#N/A,FALSE,"P&amp;L Account 2001-2002";"VIEW4",#N/A,FALSE,"P&amp;L Account 2001-2002"}</definedName>
    <definedName name="SUNIL1" hidden="1">{"VIEW1",#N/A,FALSE,"P&amp;L Account 2001-2002";"VIEW2",#N/A,FALSE,"P&amp;L Account 2001-2002";"VIEW3",#N/A,FALSE,"P&amp;L Account 2001-2002";"VIEW4",#N/A,FALSE,"P&amp;L Account 2001-2002"}</definedName>
    <definedName name="SUNIL1_1" localSheetId="10" hidden="1">{"VIEW1",#N/A,FALSE,"P&amp;L Account 2001-2002";"VIEW2",#N/A,FALSE,"P&amp;L Account 2001-2002";"VIEW3",#N/A,FALSE,"P&amp;L Account 2001-2002";"VIEW4",#N/A,FALSE,"P&amp;L Account 2001-2002"}</definedName>
    <definedName name="SUNIL1_1" localSheetId="9" hidden="1">{"VIEW1",#N/A,FALSE,"P&amp;L Account 2001-2002";"VIEW2",#N/A,FALSE,"P&amp;L Account 2001-2002";"VIEW3",#N/A,FALSE,"P&amp;L Account 2001-2002";"VIEW4",#N/A,FALSE,"P&amp;L Account 2001-2002"}</definedName>
    <definedName name="SUNIL1_1" hidden="1">{"VIEW1",#N/A,FALSE,"P&amp;L Account 2001-2002";"VIEW2",#N/A,FALSE,"P&amp;L Account 2001-2002";"VIEW3",#N/A,FALSE,"P&amp;L Account 2001-2002";"VIEW4",#N/A,FALSE,"P&amp;L Account 2001-2002"}</definedName>
    <definedName name="SUNIL1_1_1" hidden="1">{"VIEW1",#N/A,FALSE,"P&amp;L Account 2001-2002";"VIEW2",#N/A,FALSE,"P&amp;L Account 2001-2002";"VIEW3",#N/A,FALSE,"P&amp;L Account 2001-2002";"VIEW4",#N/A,FALSE,"P&amp;L Account 2001-2002"}</definedName>
    <definedName name="SUNIL1_1_2" hidden="1">{"VIEW1",#N/A,FALSE,"P&amp;L Account 2001-2002";"VIEW2",#N/A,FALSE,"P&amp;L Account 2001-2002";"VIEW3",#N/A,FALSE,"P&amp;L Account 2001-2002";"VIEW4",#N/A,FALSE,"P&amp;L Account 2001-2002"}</definedName>
    <definedName name="SUNIL1_2" hidden="1">{"VIEW1",#N/A,FALSE,"P&amp;L Account 2001-2002";"VIEW2",#N/A,FALSE,"P&amp;L Account 2001-2002";"VIEW3",#N/A,FALSE,"P&amp;L Account 2001-2002";"VIEW4",#N/A,FALSE,"P&amp;L Account 2001-2002"}</definedName>
    <definedName name="SUNIL1_3" hidden="1">{"VIEW1",#N/A,FALSE,"P&amp;L Account 2001-2002";"VIEW2",#N/A,FALSE,"P&amp;L Account 2001-2002";"VIEW3",#N/A,FALSE,"P&amp;L Account 2001-2002";"VIEW4",#N/A,FALSE,"P&amp;L Account 2001-2002"}</definedName>
    <definedName name="SUNIL1_4" hidden="1">{"VIEW1",#N/A,FALSE,"P&amp;L Account 2001-2002";"VIEW2",#N/A,FALSE,"P&amp;L Account 2001-2002";"VIEW3",#N/A,FALSE,"P&amp;L Account 2001-2002";"VIEW4",#N/A,FALSE,"P&amp;L Account 2001-2002"}</definedName>
    <definedName name="SUNIL1_5" hidden="1">{"VIEW1",#N/A,FALSE,"P&amp;L Account 2001-2002";"VIEW2",#N/A,FALSE,"P&amp;L Account 2001-2002";"VIEW3",#N/A,FALSE,"P&amp;L Account 2001-2002";"VIEW4",#N/A,FALSE,"P&amp;L Account 2001-2002"}</definedName>
    <definedName name="TaxSetOffDec09" localSheetId="2" hidden="1">#REF!</definedName>
    <definedName name="TaxSetOffDec09" localSheetId="10" hidden="1">#REF!</definedName>
    <definedName name="TaxSetOffDec09" localSheetId="9" hidden="1">#REF!</definedName>
    <definedName name="TaxSetOffDec09" localSheetId="5" hidden="1">#REF!</definedName>
    <definedName name="TaxSetOffDec09" hidden="1">#REF!</definedName>
    <definedName name="TEHT" localSheetId="2" hidden="1">{"VIEW1",#N/A,FALSE,"P&amp;L Account 2001-2002";"VIEW2",#N/A,FALSE,"P&amp;L Account 2001-2002";"VIEW3",#N/A,FALSE,"P&amp;L Account 2001-2002";"VIEW4",#N/A,FALSE,"P&amp;L Account 2001-2002"}</definedName>
    <definedName name="TEHT" localSheetId="10" hidden="1">{"VIEW1",#N/A,FALSE,"P&amp;L Account 2001-2002";"VIEW2",#N/A,FALSE,"P&amp;L Account 2001-2002";"VIEW3",#N/A,FALSE,"P&amp;L Account 2001-2002";"VIEW4",#N/A,FALSE,"P&amp;L Account 2001-2002"}</definedName>
    <definedName name="TEHT" localSheetId="9" hidden="1">{"VIEW1",#N/A,FALSE,"P&amp;L Account 2001-2002";"VIEW2",#N/A,FALSE,"P&amp;L Account 2001-2002";"VIEW3",#N/A,FALSE,"P&amp;L Account 2001-2002";"VIEW4",#N/A,FALSE,"P&amp;L Account 2001-2002"}</definedName>
    <definedName name="TEHT" localSheetId="8" hidden="1">{"VIEW1",#N/A,FALSE,"P&amp;L Account 2001-2002";"VIEW2",#N/A,FALSE,"P&amp;L Account 2001-2002";"VIEW3",#N/A,FALSE,"P&amp;L Account 2001-2002";"VIEW4",#N/A,FALSE,"P&amp;L Account 2001-2002"}</definedName>
    <definedName name="TEHT" hidden="1">{"VIEW1",#N/A,FALSE,"P&amp;L Account 2001-2002";"VIEW2",#N/A,FALSE,"P&amp;L Account 2001-2002";"VIEW3",#N/A,FALSE,"P&amp;L Account 2001-2002";"VIEW4",#N/A,FALSE,"P&amp;L Account 2001-2002"}</definedName>
    <definedName name="TEHT_1" localSheetId="10" hidden="1">{"VIEW1",#N/A,FALSE,"P&amp;L Account 2001-2002";"VIEW2",#N/A,FALSE,"P&amp;L Account 2001-2002";"VIEW3",#N/A,FALSE,"P&amp;L Account 2001-2002";"VIEW4",#N/A,FALSE,"P&amp;L Account 2001-2002"}</definedName>
    <definedName name="TEHT_1" localSheetId="9" hidden="1">{"VIEW1",#N/A,FALSE,"P&amp;L Account 2001-2002";"VIEW2",#N/A,FALSE,"P&amp;L Account 2001-2002";"VIEW3",#N/A,FALSE,"P&amp;L Account 2001-2002";"VIEW4",#N/A,FALSE,"P&amp;L Account 2001-2002"}</definedName>
    <definedName name="TEHT_1" hidden="1">{"VIEW1",#N/A,FALSE,"P&amp;L Account 2001-2002";"VIEW2",#N/A,FALSE,"P&amp;L Account 2001-2002";"VIEW3",#N/A,FALSE,"P&amp;L Account 2001-2002";"VIEW4",#N/A,FALSE,"P&amp;L Account 2001-2002"}</definedName>
    <definedName name="TEHT_1_1" hidden="1">{"VIEW1",#N/A,FALSE,"P&amp;L Account 2001-2002";"VIEW2",#N/A,FALSE,"P&amp;L Account 2001-2002";"VIEW3",#N/A,FALSE,"P&amp;L Account 2001-2002";"VIEW4",#N/A,FALSE,"P&amp;L Account 2001-2002"}</definedName>
    <definedName name="TEHT_1_2" hidden="1">{"VIEW1",#N/A,FALSE,"P&amp;L Account 2001-2002";"VIEW2",#N/A,FALSE,"P&amp;L Account 2001-2002";"VIEW3",#N/A,FALSE,"P&amp;L Account 2001-2002";"VIEW4",#N/A,FALSE,"P&amp;L Account 2001-2002"}</definedName>
    <definedName name="TEHT_2" hidden="1">{"VIEW1",#N/A,FALSE,"P&amp;L Account 2001-2002";"VIEW2",#N/A,FALSE,"P&amp;L Account 2001-2002";"VIEW3",#N/A,FALSE,"P&amp;L Account 2001-2002";"VIEW4",#N/A,FALSE,"P&amp;L Account 2001-2002"}</definedName>
    <definedName name="TEHT_3" hidden="1">{"VIEW1",#N/A,FALSE,"P&amp;L Account 2001-2002";"VIEW2",#N/A,FALSE,"P&amp;L Account 2001-2002";"VIEW3",#N/A,FALSE,"P&amp;L Account 2001-2002";"VIEW4",#N/A,FALSE,"P&amp;L Account 2001-2002"}</definedName>
    <definedName name="TEHT_4" hidden="1">{"VIEW1",#N/A,FALSE,"P&amp;L Account 2001-2002";"VIEW2",#N/A,FALSE,"P&amp;L Account 2001-2002";"VIEW3",#N/A,FALSE,"P&amp;L Account 2001-2002";"VIEW4",#N/A,FALSE,"P&amp;L Account 2001-2002"}</definedName>
    <definedName name="TEHT_5" hidden="1">{"VIEW1",#N/A,FALSE,"P&amp;L Account 2001-2002";"VIEW2",#N/A,FALSE,"P&amp;L Account 2001-2002";"VIEW3",#N/A,FALSE,"P&amp;L Account 2001-2002";"VIEW4",#N/A,FALSE,"P&amp;L Account 2001-2002"}</definedName>
    <definedName name="TextRefCopyRangeCount" hidden="1">1</definedName>
    <definedName name="TR" localSheetId="2" hidden="1">{"VIEW1",#N/A,FALSE,"P&amp;L Account 2001-2002";"VIEW2",#N/A,FALSE,"P&amp;L Account 2001-2002";"VIEW3",#N/A,FALSE,"P&amp;L Account 2001-2002";"VIEW4",#N/A,FALSE,"P&amp;L Account 2001-2002"}</definedName>
    <definedName name="TR" localSheetId="10" hidden="1">{"VIEW1",#N/A,FALSE,"P&amp;L Account 2001-2002";"VIEW2",#N/A,FALSE,"P&amp;L Account 2001-2002";"VIEW3",#N/A,FALSE,"P&amp;L Account 2001-2002";"VIEW4",#N/A,FALSE,"P&amp;L Account 2001-2002"}</definedName>
    <definedName name="TR" localSheetId="9" hidden="1">{"VIEW1",#N/A,FALSE,"P&amp;L Account 2001-2002";"VIEW2",#N/A,FALSE,"P&amp;L Account 2001-2002";"VIEW3",#N/A,FALSE,"P&amp;L Account 2001-2002";"VIEW4",#N/A,FALSE,"P&amp;L Account 2001-2002"}</definedName>
    <definedName name="TR" localSheetId="8" hidden="1">{"VIEW1",#N/A,FALSE,"P&amp;L Account 2001-2002";"VIEW2",#N/A,FALSE,"P&amp;L Account 2001-2002";"VIEW3",#N/A,FALSE,"P&amp;L Account 2001-2002";"VIEW4",#N/A,FALSE,"P&amp;L Account 2001-2002"}</definedName>
    <definedName name="TR" hidden="1">{"VIEW1",#N/A,FALSE,"P&amp;L Account 2001-2002";"VIEW2",#N/A,FALSE,"P&amp;L Account 2001-2002";"VIEW3",#N/A,FALSE,"P&amp;L Account 2001-2002";"VIEW4",#N/A,FALSE,"P&amp;L Account 2001-2002"}</definedName>
    <definedName name="TR_1" localSheetId="10" hidden="1">{"VIEW1",#N/A,FALSE,"P&amp;L Account 2001-2002";"VIEW2",#N/A,FALSE,"P&amp;L Account 2001-2002";"VIEW3",#N/A,FALSE,"P&amp;L Account 2001-2002";"VIEW4",#N/A,FALSE,"P&amp;L Account 2001-2002"}</definedName>
    <definedName name="TR_1" localSheetId="9" hidden="1">{"VIEW1",#N/A,FALSE,"P&amp;L Account 2001-2002";"VIEW2",#N/A,FALSE,"P&amp;L Account 2001-2002";"VIEW3",#N/A,FALSE,"P&amp;L Account 2001-2002";"VIEW4",#N/A,FALSE,"P&amp;L Account 2001-2002"}</definedName>
    <definedName name="TR_1" hidden="1">{"VIEW1",#N/A,FALSE,"P&amp;L Account 2001-2002";"VIEW2",#N/A,FALSE,"P&amp;L Account 2001-2002";"VIEW3",#N/A,FALSE,"P&amp;L Account 2001-2002";"VIEW4",#N/A,FALSE,"P&amp;L Account 2001-2002"}</definedName>
    <definedName name="TR_1_1" hidden="1">{"VIEW1",#N/A,FALSE,"P&amp;L Account 2001-2002";"VIEW2",#N/A,FALSE,"P&amp;L Account 2001-2002";"VIEW3",#N/A,FALSE,"P&amp;L Account 2001-2002";"VIEW4",#N/A,FALSE,"P&amp;L Account 2001-2002"}</definedName>
    <definedName name="TR_1_2" hidden="1">{"VIEW1",#N/A,FALSE,"P&amp;L Account 2001-2002";"VIEW2",#N/A,FALSE,"P&amp;L Account 2001-2002";"VIEW3",#N/A,FALSE,"P&amp;L Account 2001-2002";"VIEW4",#N/A,FALSE,"P&amp;L Account 2001-2002"}</definedName>
    <definedName name="TR_2" hidden="1">{"VIEW1",#N/A,FALSE,"P&amp;L Account 2001-2002";"VIEW2",#N/A,FALSE,"P&amp;L Account 2001-2002";"VIEW3",#N/A,FALSE,"P&amp;L Account 2001-2002";"VIEW4",#N/A,FALSE,"P&amp;L Account 2001-2002"}</definedName>
    <definedName name="TR_3" hidden="1">{"VIEW1",#N/A,FALSE,"P&amp;L Account 2001-2002";"VIEW2",#N/A,FALSE,"P&amp;L Account 2001-2002";"VIEW3",#N/A,FALSE,"P&amp;L Account 2001-2002";"VIEW4",#N/A,FALSE,"P&amp;L Account 2001-2002"}</definedName>
    <definedName name="TR_4" hidden="1">{"VIEW1",#N/A,FALSE,"P&amp;L Account 2001-2002";"VIEW2",#N/A,FALSE,"P&amp;L Account 2001-2002";"VIEW3",#N/A,FALSE,"P&amp;L Account 2001-2002";"VIEW4",#N/A,FALSE,"P&amp;L Account 2001-2002"}</definedName>
    <definedName name="TR_5" hidden="1">{"VIEW1",#N/A,FALSE,"P&amp;L Account 2001-2002";"VIEW2",#N/A,FALSE,"P&amp;L Account 2001-2002";"VIEW3",#N/A,FALSE,"P&amp;L Account 2001-2002";"VIEW4",#N/A,FALSE,"P&amp;L Account 2001-2002"}</definedName>
    <definedName name="TTT" localSheetId="2" hidden="1">{"VIEW1",#N/A,FALSE,"P&amp;L Account 2001-2002";"VIEW2",#N/A,FALSE,"P&amp;L Account 2001-2002";"VIEW3",#N/A,FALSE,"P&amp;L Account 2001-2002";"VIEW4",#N/A,FALSE,"P&amp;L Account 2001-2002"}</definedName>
    <definedName name="TTT" localSheetId="10" hidden="1">{"VIEW1",#N/A,FALSE,"P&amp;L Account 2001-2002";"VIEW2",#N/A,FALSE,"P&amp;L Account 2001-2002";"VIEW3",#N/A,FALSE,"P&amp;L Account 2001-2002";"VIEW4",#N/A,FALSE,"P&amp;L Account 2001-2002"}</definedName>
    <definedName name="TTT" localSheetId="9" hidden="1">{"VIEW1",#N/A,FALSE,"P&amp;L Account 2001-2002";"VIEW2",#N/A,FALSE,"P&amp;L Account 2001-2002";"VIEW3",#N/A,FALSE,"P&amp;L Account 2001-2002";"VIEW4",#N/A,FALSE,"P&amp;L Account 2001-2002"}</definedName>
    <definedName name="TTT" localSheetId="8" hidden="1">{"VIEW1",#N/A,FALSE,"P&amp;L Account 2001-2002";"VIEW2",#N/A,FALSE,"P&amp;L Account 2001-2002";"VIEW3",#N/A,FALSE,"P&amp;L Account 2001-2002";"VIEW4",#N/A,FALSE,"P&amp;L Account 2001-2002"}</definedName>
    <definedName name="TTT" hidden="1">{"VIEW1",#N/A,FALSE,"P&amp;L Account 2001-2002";"VIEW2",#N/A,FALSE,"P&amp;L Account 2001-2002";"VIEW3",#N/A,FALSE,"P&amp;L Account 2001-2002";"VIEW4",#N/A,FALSE,"P&amp;L Account 2001-2002"}</definedName>
    <definedName name="TTT_1" localSheetId="10" hidden="1">{"VIEW1",#N/A,FALSE,"P&amp;L Account 2001-2002";"VIEW2",#N/A,FALSE,"P&amp;L Account 2001-2002";"VIEW3",#N/A,FALSE,"P&amp;L Account 2001-2002";"VIEW4",#N/A,FALSE,"P&amp;L Account 2001-2002"}</definedName>
    <definedName name="TTT_1" localSheetId="9" hidden="1">{"VIEW1",#N/A,FALSE,"P&amp;L Account 2001-2002";"VIEW2",#N/A,FALSE,"P&amp;L Account 2001-2002";"VIEW3",#N/A,FALSE,"P&amp;L Account 2001-2002";"VIEW4",#N/A,FALSE,"P&amp;L Account 2001-2002"}</definedName>
    <definedName name="TTT_1" hidden="1">{"VIEW1",#N/A,FALSE,"P&amp;L Account 2001-2002";"VIEW2",#N/A,FALSE,"P&amp;L Account 2001-2002";"VIEW3",#N/A,FALSE,"P&amp;L Account 2001-2002";"VIEW4",#N/A,FALSE,"P&amp;L Account 2001-2002"}</definedName>
    <definedName name="TTT_1_1" hidden="1">{"VIEW1",#N/A,FALSE,"P&amp;L Account 2001-2002";"VIEW2",#N/A,FALSE,"P&amp;L Account 2001-2002";"VIEW3",#N/A,FALSE,"P&amp;L Account 2001-2002";"VIEW4",#N/A,FALSE,"P&amp;L Account 2001-2002"}</definedName>
    <definedName name="TTT_1_2" hidden="1">{"VIEW1",#N/A,FALSE,"P&amp;L Account 2001-2002";"VIEW2",#N/A,FALSE,"P&amp;L Account 2001-2002";"VIEW3",#N/A,FALSE,"P&amp;L Account 2001-2002";"VIEW4",#N/A,FALSE,"P&amp;L Account 2001-2002"}</definedName>
    <definedName name="TTT_2" hidden="1">{"VIEW1",#N/A,FALSE,"P&amp;L Account 2001-2002";"VIEW2",#N/A,FALSE,"P&amp;L Account 2001-2002";"VIEW3",#N/A,FALSE,"P&amp;L Account 2001-2002";"VIEW4",#N/A,FALSE,"P&amp;L Account 2001-2002"}</definedName>
    <definedName name="TTT_3" hidden="1">{"VIEW1",#N/A,FALSE,"P&amp;L Account 2001-2002";"VIEW2",#N/A,FALSE,"P&amp;L Account 2001-2002";"VIEW3",#N/A,FALSE,"P&amp;L Account 2001-2002";"VIEW4",#N/A,FALSE,"P&amp;L Account 2001-2002"}</definedName>
    <definedName name="TTT_4" hidden="1">{"VIEW1",#N/A,FALSE,"P&amp;L Account 2001-2002";"VIEW2",#N/A,FALSE,"P&amp;L Account 2001-2002";"VIEW3",#N/A,FALSE,"P&amp;L Account 2001-2002";"VIEW4",#N/A,FALSE,"P&amp;L Account 2001-2002"}</definedName>
    <definedName name="TTT_5" hidden="1">{"VIEW1",#N/A,FALSE,"P&amp;L Account 2001-2002";"VIEW2",#N/A,FALSE,"P&amp;L Account 2001-2002";"VIEW3",#N/A,FALSE,"P&amp;L Account 2001-2002";"VIEW4",#N/A,FALSE,"P&amp;L Account 2001-2002"}</definedName>
    <definedName name="V" localSheetId="2" hidden="1">{"VIEW1",#N/A,FALSE,"P&amp;L Account 2001-2002";"VIEW2",#N/A,FALSE,"P&amp;L Account 2001-2002";"VIEW3",#N/A,FALSE,"P&amp;L Account 2001-2002";"VIEW4",#N/A,FALSE,"P&amp;L Account 2001-2002"}</definedName>
    <definedName name="V" localSheetId="10" hidden="1">{"VIEW1",#N/A,FALSE,"P&amp;L Account 2001-2002";"VIEW2",#N/A,FALSE,"P&amp;L Account 2001-2002";"VIEW3",#N/A,FALSE,"P&amp;L Account 2001-2002";"VIEW4",#N/A,FALSE,"P&amp;L Account 2001-2002"}</definedName>
    <definedName name="V" localSheetId="9" hidden="1">{"VIEW1",#N/A,FALSE,"P&amp;L Account 2001-2002";"VIEW2",#N/A,FALSE,"P&amp;L Account 2001-2002";"VIEW3",#N/A,FALSE,"P&amp;L Account 2001-2002";"VIEW4",#N/A,FALSE,"P&amp;L Account 2001-2002"}</definedName>
    <definedName name="V" localSheetId="8" hidden="1">{"VIEW1",#N/A,FALSE,"P&amp;L Account 2001-2002";"VIEW2",#N/A,FALSE,"P&amp;L Account 2001-2002";"VIEW3",#N/A,FALSE,"P&amp;L Account 2001-2002";"VIEW4",#N/A,FALSE,"P&amp;L Account 2001-2002"}</definedName>
    <definedName name="V" hidden="1">{"VIEW1",#N/A,FALSE,"P&amp;L Account 2001-2002";"VIEW2",#N/A,FALSE,"P&amp;L Account 2001-2002";"VIEW3",#N/A,FALSE,"P&amp;L Account 2001-2002";"VIEW4",#N/A,FALSE,"P&amp;L Account 2001-2002"}</definedName>
    <definedName name="V_1" localSheetId="10" hidden="1">{"VIEW1",#N/A,FALSE,"P&amp;L Account 2001-2002";"VIEW2",#N/A,FALSE,"P&amp;L Account 2001-2002";"VIEW3",#N/A,FALSE,"P&amp;L Account 2001-2002";"VIEW4",#N/A,FALSE,"P&amp;L Account 2001-2002"}</definedName>
    <definedName name="V_1" localSheetId="9" hidden="1">{"VIEW1",#N/A,FALSE,"P&amp;L Account 2001-2002";"VIEW2",#N/A,FALSE,"P&amp;L Account 2001-2002";"VIEW3",#N/A,FALSE,"P&amp;L Account 2001-2002";"VIEW4",#N/A,FALSE,"P&amp;L Account 2001-2002"}</definedName>
    <definedName name="V_1" hidden="1">{"VIEW1",#N/A,FALSE,"P&amp;L Account 2001-2002";"VIEW2",#N/A,FALSE,"P&amp;L Account 2001-2002";"VIEW3",#N/A,FALSE,"P&amp;L Account 2001-2002";"VIEW4",#N/A,FALSE,"P&amp;L Account 2001-2002"}</definedName>
    <definedName name="V_1_1" hidden="1">{"VIEW1",#N/A,FALSE,"P&amp;L Account 2001-2002";"VIEW2",#N/A,FALSE,"P&amp;L Account 2001-2002";"VIEW3",#N/A,FALSE,"P&amp;L Account 2001-2002";"VIEW4",#N/A,FALSE,"P&amp;L Account 2001-2002"}</definedName>
    <definedName name="V_1_2" hidden="1">{"VIEW1",#N/A,FALSE,"P&amp;L Account 2001-2002";"VIEW2",#N/A,FALSE,"P&amp;L Account 2001-2002";"VIEW3",#N/A,FALSE,"P&amp;L Account 2001-2002";"VIEW4",#N/A,FALSE,"P&amp;L Account 2001-2002"}</definedName>
    <definedName name="V_2" hidden="1">{"VIEW1",#N/A,FALSE,"P&amp;L Account 2001-2002";"VIEW2",#N/A,FALSE,"P&amp;L Account 2001-2002";"VIEW3",#N/A,FALSE,"P&amp;L Account 2001-2002";"VIEW4",#N/A,FALSE,"P&amp;L Account 2001-2002"}</definedName>
    <definedName name="V_3" hidden="1">{"VIEW1",#N/A,FALSE,"P&amp;L Account 2001-2002";"VIEW2",#N/A,FALSE,"P&amp;L Account 2001-2002";"VIEW3",#N/A,FALSE,"P&amp;L Account 2001-2002";"VIEW4",#N/A,FALSE,"P&amp;L Account 2001-2002"}</definedName>
    <definedName name="V_4" hidden="1">{"VIEW1",#N/A,FALSE,"P&amp;L Account 2001-2002";"VIEW2",#N/A,FALSE,"P&amp;L Account 2001-2002";"VIEW3",#N/A,FALSE,"P&amp;L Account 2001-2002";"VIEW4",#N/A,FALSE,"P&amp;L Account 2001-2002"}</definedName>
    <definedName name="V_5" hidden="1">{"VIEW1",#N/A,FALSE,"P&amp;L Account 2001-2002";"VIEW2",#N/A,FALSE,"P&amp;L Account 2001-2002";"VIEW3",#N/A,FALSE,"P&amp;L Account 2001-2002";"VIEW4",#N/A,FALSE,"P&amp;L Account 2001-2002"}</definedName>
    <definedName name="Vir" localSheetId="2" hidden="1">{#N/A,#N/A,FALSE,"Banksum";#N/A,#N/A,FALSE,"Banksum"}</definedName>
    <definedName name="Vir" localSheetId="10" hidden="1">{#N/A,#N/A,FALSE,"Banksum";#N/A,#N/A,FALSE,"Banksum"}</definedName>
    <definedName name="Vir" localSheetId="9" hidden="1">{#N/A,#N/A,FALSE,"Banksum";#N/A,#N/A,FALSE,"Banksum"}</definedName>
    <definedName name="Vir" localSheetId="8" hidden="1">{#N/A,#N/A,FALSE,"Banksum";#N/A,#N/A,FALSE,"Banksum"}</definedName>
    <definedName name="Vir" hidden="1">{#N/A,#N/A,FALSE,"Banksum";#N/A,#N/A,FALSE,"Banksum"}</definedName>
    <definedName name="Vir_1" localSheetId="10" hidden="1">{#N/A,#N/A,FALSE,"Banksum";#N/A,#N/A,FALSE,"Banksum"}</definedName>
    <definedName name="Vir_1" localSheetId="9" hidden="1">{#N/A,#N/A,FALSE,"Banksum";#N/A,#N/A,FALSE,"Banksum"}</definedName>
    <definedName name="Vir_1" hidden="1">{#N/A,#N/A,FALSE,"Banksum";#N/A,#N/A,FALSE,"Banksum"}</definedName>
    <definedName name="Vir_1_1" hidden="1">{#N/A,#N/A,FALSE,"Banksum";#N/A,#N/A,FALSE,"Banksum"}</definedName>
    <definedName name="Vir_1_2" hidden="1">{#N/A,#N/A,FALSE,"Banksum";#N/A,#N/A,FALSE,"Banksum"}</definedName>
    <definedName name="Vir_2" hidden="1">{#N/A,#N/A,FALSE,"Banksum";#N/A,#N/A,FALSE,"Banksum"}</definedName>
    <definedName name="Vir_3" hidden="1">{#N/A,#N/A,FALSE,"Banksum";#N/A,#N/A,FALSE,"Banksum"}</definedName>
    <definedName name="Vir_4" hidden="1">{#N/A,#N/A,FALSE,"Banksum";#N/A,#N/A,FALSE,"Banksum"}</definedName>
    <definedName name="Vir_5" hidden="1">{#N/A,#N/A,FALSE,"Banksum";#N/A,#N/A,FALSE,"Banksum"}</definedName>
    <definedName name="VIRD" localSheetId="2" hidden="1">{"VIEW1",#N/A,FALSE,"P&amp;L Account 2001-2002";"VIEW2",#N/A,FALSE,"P&amp;L Account 2001-2002";"VIEW3",#N/A,FALSE,"P&amp;L Account 2001-2002";"VIEW4",#N/A,FALSE,"P&amp;L Account 2001-2002"}</definedName>
    <definedName name="VIRD" localSheetId="10" hidden="1">{"VIEW1",#N/A,FALSE,"P&amp;L Account 2001-2002";"VIEW2",#N/A,FALSE,"P&amp;L Account 2001-2002";"VIEW3",#N/A,FALSE,"P&amp;L Account 2001-2002";"VIEW4",#N/A,FALSE,"P&amp;L Account 2001-2002"}</definedName>
    <definedName name="VIRD" localSheetId="9" hidden="1">{"VIEW1",#N/A,FALSE,"P&amp;L Account 2001-2002";"VIEW2",#N/A,FALSE,"P&amp;L Account 2001-2002";"VIEW3",#N/A,FALSE,"P&amp;L Account 2001-2002";"VIEW4",#N/A,FALSE,"P&amp;L Account 2001-2002"}</definedName>
    <definedName name="VIRD" localSheetId="8" hidden="1">{"VIEW1",#N/A,FALSE,"P&amp;L Account 2001-2002";"VIEW2",#N/A,FALSE,"P&amp;L Account 2001-2002";"VIEW3",#N/A,FALSE,"P&amp;L Account 2001-2002";"VIEW4",#N/A,FALSE,"P&amp;L Account 2001-2002"}</definedName>
    <definedName name="VIRD" hidden="1">{"VIEW1",#N/A,FALSE,"P&amp;L Account 2001-2002";"VIEW2",#N/A,FALSE,"P&amp;L Account 2001-2002";"VIEW3",#N/A,FALSE,"P&amp;L Account 2001-2002";"VIEW4",#N/A,FALSE,"P&amp;L Account 2001-2002"}</definedName>
    <definedName name="VIRD_1" localSheetId="10" hidden="1">{"VIEW1",#N/A,FALSE,"P&amp;L Account 2001-2002";"VIEW2",#N/A,FALSE,"P&amp;L Account 2001-2002";"VIEW3",#N/A,FALSE,"P&amp;L Account 2001-2002";"VIEW4",#N/A,FALSE,"P&amp;L Account 2001-2002"}</definedName>
    <definedName name="VIRD_1" localSheetId="9" hidden="1">{"VIEW1",#N/A,FALSE,"P&amp;L Account 2001-2002";"VIEW2",#N/A,FALSE,"P&amp;L Account 2001-2002";"VIEW3",#N/A,FALSE,"P&amp;L Account 2001-2002";"VIEW4",#N/A,FALSE,"P&amp;L Account 2001-2002"}</definedName>
    <definedName name="VIRD_1" hidden="1">{"VIEW1",#N/A,FALSE,"P&amp;L Account 2001-2002";"VIEW2",#N/A,FALSE,"P&amp;L Account 2001-2002";"VIEW3",#N/A,FALSE,"P&amp;L Account 2001-2002";"VIEW4",#N/A,FALSE,"P&amp;L Account 2001-2002"}</definedName>
    <definedName name="VIRD_1_1" hidden="1">{"VIEW1",#N/A,FALSE,"P&amp;L Account 2001-2002";"VIEW2",#N/A,FALSE,"P&amp;L Account 2001-2002";"VIEW3",#N/A,FALSE,"P&amp;L Account 2001-2002";"VIEW4",#N/A,FALSE,"P&amp;L Account 2001-2002"}</definedName>
    <definedName name="VIRD_1_2" hidden="1">{"VIEW1",#N/A,FALSE,"P&amp;L Account 2001-2002";"VIEW2",#N/A,FALSE,"P&amp;L Account 2001-2002";"VIEW3",#N/A,FALSE,"P&amp;L Account 2001-2002";"VIEW4",#N/A,FALSE,"P&amp;L Account 2001-2002"}</definedName>
    <definedName name="VIRD_2" hidden="1">{"VIEW1",#N/A,FALSE,"P&amp;L Account 2001-2002";"VIEW2",#N/A,FALSE,"P&amp;L Account 2001-2002";"VIEW3",#N/A,FALSE,"P&amp;L Account 2001-2002";"VIEW4",#N/A,FALSE,"P&amp;L Account 2001-2002"}</definedName>
    <definedName name="VIRD_3" hidden="1">{"VIEW1",#N/A,FALSE,"P&amp;L Account 2001-2002";"VIEW2",#N/A,FALSE,"P&amp;L Account 2001-2002";"VIEW3",#N/A,FALSE,"P&amp;L Account 2001-2002";"VIEW4",#N/A,FALSE,"P&amp;L Account 2001-2002"}</definedName>
    <definedName name="VIRD_4" hidden="1">{"VIEW1",#N/A,FALSE,"P&amp;L Account 2001-2002";"VIEW2",#N/A,FALSE,"P&amp;L Account 2001-2002";"VIEW3",#N/A,FALSE,"P&amp;L Account 2001-2002";"VIEW4",#N/A,FALSE,"P&amp;L Account 2001-2002"}</definedName>
    <definedName name="VIRD_5" hidden="1">{"VIEW1",#N/A,FALSE,"P&amp;L Account 2001-2002";"VIEW2",#N/A,FALSE,"P&amp;L Account 2001-2002";"VIEW3",#N/A,FALSE,"P&amp;L Account 2001-2002";"VIEW4",#N/A,FALSE,"P&amp;L Account 2001-2002"}</definedName>
    <definedName name="viren" localSheetId="2" hidden="1">{#N/A,#N/A,FALSE,"Banksum";#N/A,#N/A,FALSE,"Banksum"}</definedName>
    <definedName name="viren" localSheetId="10" hidden="1">{#N/A,#N/A,FALSE,"Banksum";#N/A,#N/A,FALSE,"Banksum"}</definedName>
    <definedName name="viren" localSheetId="9" hidden="1">{#N/A,#N/A,FALSE,"Banksum";#N/A,#N/A,FALSE,"Banksum"}</definedName>
    <definedName name="viren" localSheetId="8" hidden="1">{#N/A,#N/A,FALSE,"Banksum";#N/A,#N/A,FALSE,"Banksum"}</definedName>
    <definedName name="viren" hidden="1">{#N/A,#N/A,FALSE,"Banksum";#N/A,#N/A,FALSE,"Banksum"}</definedName>
    <definedName name="viren_1" localSheetId="10" hidden="1">{#N/A,#N/A,FALSE,"Banksum";#N/A,#N/A,FALSE,"Banksum"}</definedName>
    <definedName name="viren_1" localSheetId="9" hidden="1">{#N/A,#N/A,FALSE,"Banksum";#N/A,#N/A,FALSE,"Banksum"}</definedName>
    <definedName name="viren_1" hidden="1">{#N/A,#N/A,FALSE,"Banksum";#N/A,#N/A,FALSE,"Banksum"}</definedName>
    <definedName name="viren_1_1" hidden="1">{#N/A,#N/A,FALSE,"Banksum";#N/A,#N/A,FALSE,"Banksum"}</definedName>
    <definedName name="viren_1_2" hidden="1">{#N/A,#N/A,FALSE,"Banksum";#N/A,#N/A,FALSE,"Banksum"}</definedName>
    <definedName name="viren_2" hidden="1">{#N/A,#N/A,FALSE,"Banksum";#N/A,#N/A,FALSE,"Banksum"}</definedName>
    <definedName name="viren_3" hidden="1">{#N/A,#N/A,FALSE,"Banksum";#N/A,#N/A,FALSE,"Banksum"}</definedName>
    <definedName name="viren_4" hidden="1">{#N/A,#N/A,FALSE,"Banksum";#N/A,#N/A,FALSE,"Banksum"}</definedName>
    <definedName name="viren_5" hidden="1">{#N/A,#N/A,FALSE,"Banksum";#N/A,#N/A,FALSE,"Banksum"}</definedName>
    <definedName name="vj" localSheetId="2" hidden="1">{#N/A,#N/A,FALSE,"Banksum";#N/A,#N/A,FALSE,"Banksum"}</definedName>
    <definedName name="vj" localSheetId="10" hidden="1">{#N/A,#N/A,FALSE,"Banksum";#N/A,#N/A,FALSE,"Banksum"}</definedName>
    <definedName name="vj" localSheetId="9" hidden="1">{#N/A,#N/A,FALSE,"Banksum";#N/A,#N/A,FALSE,"Banksum"}</definedName>
    <definedName name="vj" localSheetId="8" hidden="1">{#N/A,#N/A,FALSE,"Banksum";#N/A,#N/A,FALSE,"Banksum"}</definedName>
    <definedName name="vj" hidden="1">{#N/A,#N/A,FALSE,"Banksum";#N/A,#N/A,FALSE,"Banksum"}</definedName>
    <definedName name="vj_1" localSheetId="10" hidden="1">{#N/A,#N/A,FALSE,"Banksum";#N/A,#N/A,FALSE,"Banksum"}</definedName>
    <definedName name="vj_1" localSheetId="9" hidden="1">{#N/A,#N/A,FALSE,"Banksum";#N/A,#N/A,FALSE,"Banksum"}</definedName>
    <definedName name="vj_1" hidden="1">{#N/A,#N/A,FALSE,"Banksum";#N/A,#N/A,FALSE,"Banksum"}</definedName>
    <definedName name="vj_1_1" hidden="1">{#N/A,#N/A,FALSE,"Banksum";#N/A,#N/A,FALSE,"Banksum"}</definedName>
    <definedName name="vj_1_2" hidden="1">{#N/A,#N/A,FALSE,"Banksum";#N/A,#N/A,FALSE,"Banksum"}</definedName>
    <definedName name="vj_2" hidden="1">{#N/A,#N/A,FALSE,"Banksum";#N/A,#N/A,FALSE,"Banksum"}</definedName>
    <definedName name="vj_3" hidden="1">{#N/A,#N/A,FALSE,"Banksum";#N/A,#N/A,FALSE,"Banksum"}</definedName>
    <definedName name="vj_4" hidden="1">{#N/A,#N/A,FALSE,"Banksum";#N/A,#N/A,FALSE,"Banksum"}</definedName>
    <definedName name="vj_5" hidden="1">{#N/A,#N/A,FALSE,"Banksum";#N/A,#N/A,FALSE,"Banksum"}</definedName>
    <definedName name="VMPL" localSheetId="2" hidden="1">{"VIEW1",#N/A,FALSE,"P&amp;L Account 2001-2002";"VIEW2",#N/A,FALSE,"P&amp;L Account 2001-2002";"VIEW3",#N/A,FALSE,"P&amp;L Account 2001-2002";"VIEW4",#N/A,FALSE,"P&amp;L Account 2001-2002"}</definedName>
    <definedName name="VMPL" localSheetId="10" hidden="1">{"VIEW1",#N/A,FALSE,"P&amp;L Account 2001-2002";"VIEW2",#N/A,FALSE,"P&amp;L Account 2001-2002";"VIEW3",#N/A,FALSE,"P&amp;L Account 2001-2002";"VIEW4",#N/A,FALSE,"P&amp;L Account 2001-2002"}</definedName>
    <definedName name="VMPL" localSheetId="9" hidden="1">{"VIEW1",#N/A,FALSE,"P&amp;L Account 2001-2002";"VIEW2",#N/A,FALSE,"P&amp;L Account 2001-2002";"VIEW3",#N/A,FALSE,"P&amp;L Account 2001-2002";"VIEW4",#N/A,FALSE,"P&amp;L Account 2001-2002"}</definedName>
    <definedName name="VMPL" localSheetId="8" hidden="1">{"VIEW1",#N/A,FALSE,"P&amp;L Account 2001-2002";"VIEW2",#N/A,FALSE,"P&amp;L Account 2001-2002";"VIEW3",#N/A,FALSE,"P&amp;L Account 2001-2002";"VIEW4",#N/A,FALSE,"P&amp;L Account 2001-2002"}</definedName>
    <definedName name="VMPL" hidden="1">{"VIEW1",#N/A,FALSE,"P&amp;L Account 2001-2002";"VIEW2",#N/A,FALSE,"P&amp;L Account 2001-2002";"VIEW3",#N/A,FALSE,"P&amp;L Account 2001-2002";"VIEW4",#N/A,FALSE,"P&amp;L Account 2001-2002"}</definedName>
    <definedName name="VMPL_1" localSheetId="10" hidden="1">{"VIEW1",#N/A,FALSE,"P&amp;L Account 2001-2002";"VIEW2",#N/A,FALSE,"P&amp;L Account 2001-2002";"VIEW3",#N/A,FALSE,"P&amp;L Account 2001-2002";"VIEW4",#N/A,FALSE,"P&amp;L Account 2001-2002"}</definedName>
    <definedName name="VMPL_1" localSheetId="9" hidden="1">{"VIEW1",#N/A,FALSE,"P&amp;L Account 2001-2002";"VIEW2",#N/A,FALSE,"P&amp;L Account 2001-2002";"VIEW3",#N/A,FALSE,"P&amp;L Account 2001-2002";"VIEW4",#N/A,FALSE,"P&amp;L Account 2001-2002"}</definedName>
    <definedName name="VMPL_1" hidden="1">{"VIEW1",#N/A,FALSE,"P&amp;L Account 2001-2002";"VIEW2",#N/A,FALSE,"P&amp;L Account 2001-2002";"VIEW3",#N/A,FALSE,"P&amp;L Account 2001-2002";"VIEW4",#N/A,FALSE,"P&amp;L Account 2001-2002"}</definedName>
    <definedName name="VMPL_1_1" hidden="1">{"VIEW1",#N/A,FALSE,"P&amp;L Account 2001-2002";"VIEW2",#N/A,FALSE,"P&amp;L Account 2001-2002";"VIEW3",#N/A,FALSE,"P&amp;L Account 2001-2002";"VIEW4",#N/A,FALSE,"P&amp;L Account 2001-2002"}</definedName>
    <definedName name="VMPL_1_2" hidden="1">{"VIEW1",#N/A,FALSE,"P&amp;L Account 2001-2002";"VIEW2",#N/A,FALSE,"P&amp;L Account 2001-2002";"VIEW3",#N/A,FALSE,"P&amp;L Account 2001-2002";"VIEW4",#N/A,FALSE,"P&amp;L Account 2001-2002"}</definedName>
    <definedName name="VMPL_2" hidden="1">{"VIEW1",#N/A,FALSE,"P&amp;L Account 2001-2002";"VIEW2",#N/A,FALSE,"P&amp;L Account 2001-2002";"VIEW3",#N/A,FALSE,"P&amp;L Account 2001-2002";"VIEW4",#N/A,FALSE,"P&amp;L Account 2001-2002"}</definedName>
    <definedName name="VMPL_3" hidden="1">{"VIEW1",#N/A,FALSE,"P&amp;L Account 2001-2002";"VIEW2",#N/A,FALSE,"P&amp;L Account 2001-2002";"VIEW3",#N/A,FALSE,"P&amp;L Account 2001-2002";"VIEW4",#N/A,FALSE,"P&amp;L Account 2001-2002"}</definedName>
    <definedName name="VMPL_4" hidden="1">{"VIEW1",#N/A,FALSE,"P&amp;L Account 2001-2002";"VIEW2",#N/A,FALSE,"P&amp;L Account 2001-2002";"VIEW3",#N/A,FALSE,"P&amp;L Account 2001-2002";"VIEW4",#N/A,FALSE,"P&amp;L Account 2001-2002"}</definedName>
    <definedName name="VMPL_5" hidden="1">{"VIEW1",#N/A,FALSE,"P&amp;L Account 2001-2002";"VIEW2",#N/A,FALSE,"P&amp;L Account 2001-2002";"VIEW3",#N/A,FALSE,"P&amp;L Account 2001-2002";"VIEW4",#N/A,FALSE,"P&amp;L Account 2001-2002"}</definedName>
    <definedName name="vrt" localSheetId="2" hidden="1">{#N/A,#N/A,FALSE,"Banksum";#N/A,#N/A,FALSE,"Banksum"}</definedName>
    <definedName name="vrt" localSheetId="10" hidden="1">{#N/A,#N/A,FALSE,"Banksum";#N/A,#N/A,FALSE,"Banksum"}</definedName>
    <definedName name="vrt" localSheetId="9" hidden="1">{#N/A,#N/A,FALSE,"Banksum";#N/A,#N/A,FALSE,"Banksum"}</definedName>
    <definedName name="vrt" localSheetId="8" hidden="1">{#N/A,#N/A,FALSE,"Banksum";#N/A,#N/A,FALSE,"Banksum"}</definedName>
    <definedName name="vrt" hidden="1">{#N/A,#N/A,FALSE,"Banksum";#N/A,#N/A,FALSE,"Banksum"}</definedName>
    <definedName name="vrt_1" localSheetId="10" hidden="1">{#N/A,#N/A,FALSE,"Banksum";#N/A,#N/A,FALSE,"Banksum"}</definedName>
    <definedName name="vrt_1" localSheetId="9" hidden="1">{#N/A,#N/A,FALSE,"Banksum";#N/A,#N/A,FALSE,"Banksum"}</definedName>
    <definedName name="vrt_1" hidden="1">{#N/A,#N/A,FALSE,"Banksum";#N/A,#N/A,FALSE,"Banksum"}</definedName>
    <definedName name="vrt_1_1" hidden="1">{#N/A,#N/A,FALSE,"Banksum";#N/A,#N/A,FALSE,"Banksum"}</definedName>
    <definedName name="vrt_1_2" hidden="1">{#N/A,#N/A,FALSE,"Banksum";#N/A,#N/A,FALSE,"Banksum"}</definedName>
    <definedName name="vrt_2" hidden="1">{#N/A,#N/A,FALSE,"Banksum";#N/A,#N/A,FALSE,"Banksum"}</definedName>
    <definedName name="vrt_3" hidden="1">{#N/A,#N/A,FALSE,"Banksum";#N/A,#N/A,FALSE,"Banksum"}</definedName>
    <definedName name="vrt_4" hidden="1">{#N/A,#N/A,FALSE,"Banksum";#N/A,#N/A,FALSE,"Banksum"}</definedName>
    <definedName name="vrt_5" hidden="1">{#N/A,#N/A,FALSE,"Banksum";#N/A,#N/A,FALSE,"Banksum"}</definedName>
    <definedName name="W" localSheetId="2" hidden="1">{"VIEW1",#N/A,FALSE,"P&amp;L Account 2001-2002";"VIEW2",#N/A,FALSE,"P&amp;L Account 2001-2002";"VIEW3",#N/A,FALSE,"P&amp;L Account 2001-2002";"VIEW4",#N/A,FALSE,"P&amp;L Account 2001-2002"}</definedName>
    <definedName name="W" localSheetId="10" hidden="1">{"VIEW1",#N/A,FALSE,"P&amp;L Account 2001-2002";"VIEW2",#N/A,FALSE,"P&amp;L Account 2001-2002";"VIEW3",#N/A,FALSE,"P&amp;L Account 2001-2002";"VIEW4",#N/A,FALSE,"P&amp;L Account 2001-2002"}</definedName>
    <definedName name="W" localSheetId="9" hidden="1">{"VIEW1",#N/A,FALSE,"P&amp;L Account 2001-2002";"VIEW2",#N/A,FALSE,"P&amp;L Account 2001-2002";"VIEW3",#N/A,FALSE,"P&amp;L Account 2001-2002";"VIEW4",#N/A,FALSE,"P&amp;L Account 2001-2002"}</definedName>
    <definedName name="W" localSheetId="8" hidden="1">{"VIEW1",#N/A,FALSE,"P&amp;L Account 2001-2002";"VIEW2",#N/A,FALSE,"P&amp;L Account 2001-2002";"VIEW3",#N/A,FALSE,"P&amp;L Account 2001-2002";"VIEW4",#N/A,FALSE,"P&amp;L Account 2001-2002"}</definedName>
    <definedName name="W" hidden="1">{"VIEW1",#N/A,FALSE,"P&amp;L Account 2001-2002";"VIEW2",#N/A,FALSE,"P&amp;L Account 2001-2002";"VIEW3",#N/A,FALSE,"P&amp;L Account 2001-2002";"VIEW4",#N/A,FALSE,"P&amp;L Account 2001-2002"}</definedName>
    <definedName name="W_1" localSheetId="10" hidden="1">{"VIEW1",#N/A,FALSE,"P&amp;L Account 2001-2002";"VIEW2",#N/A,FALSE,"P&amp;L Account 2001-2002";"VIEW3",#N/A,FALSE,"P&amp;L Account 2001-2002";"VIEW4",#N/A,FALSE,"P&amp;L Account 2001-2002"}</definedName>
    <definedName name="W_1" localSheetId="9" hidden="1">{"VIEW1",#N/A,FALSE,"P&amp;L Account 2001-2002";"VIEW2",#N/A,FALSE,"P&amp;L Account 2001-2002";"VIEW3",#N/A,FALSE,"P&amp;L Account 2001-2002";"VIEW4",#N/A,FALSE,"P&amp;L Account 2001-2002"}</definedName>
    <definedName name="W_1" hidden="1">{"VIEW1",#N/A,FALSE,"P&amp;L Account 2001-2002";"VIEW2",#N/A,FALSE,"P&amp;L Account 2001-2002";"VIEW3",#N/A,FALSE,"P&amp;L Account 2001-2002";"VIEW4",#N/A,FALSE,"P&amp;L Account 2001-2002"}</definedName>
    <definedName name="W_1_1" hidden="1">{"VIEW1",#N/A,FALSE,"P&amp;L Account 2001-2002";"VIEW2",#N/A,FALSE,"P&amp;L Account 2001-2002";"VIEW3",#N/A,FALSE,"P&amp;L Account 2001-2002";"VIEW4",#N/A,FALSE,"P&amp;L Account 2001-2002"}</definedName>
    <definedName name="W_1_2" hidden="1">{"VIEW1",#N/A,FALSE,"P&amp;L Account 2001-2002";"VIEW2",#N/A,FALSE,"P&amp;L Account 2001-2002";"VIEW3",#N/A,FALSE,"P&amp;L Account 2001-2002";"VIEW4",#N/A,FALSE,"P&amp;L Account 2001-2002"}</definedName>
    <definedName name="W_2" hidden="1">{"VIEW1",#N/A,FALSE,"P&amp;L Account 2001-2002";"VIEW2",#N/A,FALSE,"P&amp;L Account 2001-2002";"VIEW3",#N/A,FALSE,"P&amp;L Account 2001-2002";"VIEW4",#N/A,FALSE,"P&amp;L Account 2001-2002"}</definedName>
    <definedName name="W_3" hidden="1">{"VIEW1",#N/A,FALSE,"P&amp;L Account 2001-2002";"VIEW2",#N/A,FALSE,"P&amp;L Account 2001-2002";"VIEW3",#N/A,FALSE,"P&amp;L Account 2001-2002";"VIEW4",#N/A,FALSE,"P&amp;L Account 2001-2002"}</definedName>
    <definedName name="W_4" hidden="1">{"VIEW1",#N/A,FALSE,"P&amp;L Account 2001-2002";"VIEW2",#N/A,FALSE,"P&amp;L Account 2001-2002";"VIEW3",#N/A,FALSE,"P&amp;L Account 2001-2002";"VIEW4",#N/A,FALSE,"P&amp;L Account 2001-2002"}</definedName>
    <definedName name="W_5" hidden="1">{"VIEW1",#N/A,FALSE,"P&amp;L Account 2001-2002";"VIEW2",#N/A,FALSE,"P&amp;L Account 2001-2002";"VIEW3",#N/A,FALSE,"P&amp;L Account 2001-2002";"VIEW4",#N/A,FALSE,"P&amp;L Account 2001-2002"}</definedName>
    <definedName name="WE" localSheetId="2" hidden="1">{"VIEW1",#N/A,FALSE,"P&amp;L Account 2001-2002";"VIEW2",#N/A,FALSE,"P&amp;L Account 2001-2002";"VIEW3",#N/A,FALSE,"P&amp;L Account 2001-2002";"VIEW4",#N/A,FALSE,"P&amp;L Account 2001-2002"}</definedName>
    <definedName name="WE" localSheetId="10" hidden="1">{"VIEW1",#N/A,FALSE,"P&amp;L Account 2001-2002";"VIEW2",#N/A,FALSE,"P&amp;L Account 2001-2002";"VIEW3",#N/A,FALSE,"P&amp;L Account 2001-2002";"VIEW4",#N/A,FALSE,"P&amp;L Account 2001-2002"}</definedName>
    <definedName name="WE" localSheetId="9" hidden="1">{"VIEW1",#N/A,FALSE,"P&amp;L Account 2001-2002";"VIEW2",#N/A,FALSE,"P&amp;L Account 2001-2002";"VIEW3",#N/A,FALSE,"P&amp;L Account 2001-2002";"VIEW4",#N/A,FALSE,"P&amp;L Account 2001-2002"}</definedName>
    <definedName name="WE" localSheetId="8" hidden="1">{"VIEW1",#N/A,FALSE,"P&amp;L Account 2001-2002";"VIEW2",#N/A,FALSE,"P&amp;L Account 2001-2002";"VIEW3",#N/A,FALSE,"P&amp;L Account 2001-2002";"VIEW4",#N/A,FALSE,"P&amp;L Account 2001-2002"}</definedName>
    <definedName name="WE" hidden="1">{"VIEW1",#N/A,FALSE,"P&amp;L Account 2001-2002";"VIEW2",#N/A,FALSE,"P&amp;L Account 2001-2002";"VIEW3",#N/A,FALSE,"P&amp;L Account 2001-2002";"VIEW4",#N/A,FALSE,"P&amp;L Account 2001-2002"}</definedName>
    <definedName name="WE_1" localSheetId="10" hidden="1">{"VIEW1",#N/A,FALSE,"P&amp;L Account 2001-2002";"VIEW2",#N/A,FALSE,"P&amp;L Account 2001-2002";"VIEW3",#N/A,FALSE,"P&amp;L Account 2001-2002";"VIEW4",#N/A,FALSE,"P&amp;L Account 2001-2002"}</definedName>
    <definedName name="WE_1" localSheetId="9" hidden="1">{"VIEW1",#N/A,FALSE,"P&amp;L Account 2001-2002";"VIEW2",#N/A,FALSE,"P&amp;L Account 2001-2002";"VIEW3",#N/A,FALSE,"P&amp;L Account 2001-2002";"VIEW4",#N/A,FALSE,"P&amp;L Account 2001-2002"}</definedName>
    <definedName name="WE_1" hidden="1">{"VIEW1",#N/A,FALSE,"P&amp;L Account 2001-2002";"VIEW2",#N/A,FALSE,"P&amp;L Account 2001-2002";"VIEW3",#N/A,FALSE,"P&amp;L Account 2001-2002";"VIEW4",#N/A,FALSE,"P&amp;L Account 2001-2002"}</definedName>
    <definedName name="WE_1_1" hidden="1">{"VIEW1",#N/A,FALSE,"P&amp;L Account 2001-2002";"VIEW2",#N/A,FALSE,"P&amp;L Account 2001-2002";"VIEW3",#N/A,FALSE,"P&amp;L Account 2001-2002";"VIEW4",#N/A,FALSE,"P&amp;L Account 2001-2002"}</definedName>
    <definedName name="WE_1_2" hidden="1">{"VIEW1",#N/A,FALSE,"P&amp;L Account 2001-2002";"VIEW2",#N/A,FALSE,"P&amp;L Account 2001-2002";"VIEW3",#N/A,FALSE,"P&amp;L Account 2001-2002";"VIEW4",#N/A,FALSE,"P&amp;L Account 2001-2002"}</definedName>
    <definedName name="WE_2" hidden="1">{"VIEW1",#N/A,FALSE,"P&amp;L Account 2001-2002";"VIEW2",#N/A,FALSE,"P&amp;L Account 2001-2002";"VIEW3",#N/A,FALSE,"P&amp;L Account 2001-2002";"VIEW4",#N/A,FALSE,"P&amp;L Account 2001-2002"}</definedName>
    <definedName name="WE_3" hidden="1">{"VIEW1",#N/A,FALSE,"P&amp;L Account 2001-2002";"VIEW2",#N/A,FALSE,"P&amp;L Account 2001-2002";"VIEW3",#N/A,FALSE,"P&amp;L Account 2001-2002";"VIEW4",#N/A,FALSE,"P&amp;L Account 2001-2002"}</definedName>
    <definedName name="WE_4" hidden="1">{"VIEW1",#N/A,FALSE,"P&amp;L Account 2001-2002";"VIEW2",#N/A,FALSE,"P&amp;L Account 2001-2002";"VIEW3",#N/A,FALSE,"P&amp;L Account 2001-2002";"VIEW4",#N/A,FALSE,"P&amp;L Account 2001-2002"}</definedName>
    <definedName name="WE_5" hidden="1">{"VIEW1",#N/A,FALSE,"P&amp;L Account 2001-2002";"VIEW2",#N/A,FALSE,"P&amp;L Account 2001-2002";"VIEW3",#N/A,FALSE,"P&amp;L Account 2001-2002";"VIEW4",#N/A,FALSE,"P&amp;L Account 2001-2002"}</definedName>
    <definedName name="WEDQWDQ" localSheetId="2" hidden="1">{"FORNDV",#N/A,FALSE,"Sheet1"}</definedName>
    <definedName name="WEDQWDQ" localSheetId="10" hidden="1">{"FORNDV",#N/A,FALSE,"Sheet1"}</definedName>
    <definedName name="WEDQWDQ" localSheetId="9" hidden="1">{"FORNDV",#N/A,FALSE,"Sheet1"}</definedName>
    <definedName name="WEDQWDQ" hidden="1">{"FORNDV",#N/A,FALSE,"Sheet1"}</definedName>
    <definedName name="WEDQWDQ_1" localSheetId="10" hidden="1">{"FORNDV",#N/A,FALSE,"Sheet1"}</definedName>
    <definedName name="WEDQWDQ_1" localSheetId="9" hidden="1">{"FORNDV",#N/A,FALSE,"Sheet1"}</definedName>
    <definedName name="WEDQWDQ_1" hidden="1">{"FORNDV",#N/A,FALSE,"Sheet1"}</definedName>
    <definedName name="WEDQWDQ_1_1" hidden="1">{"FORNDV",#N/A,FALSE,"Sheet1"}</definedName>
    <definedName name="WEDQWDQ_1_2" hidden="1">{"FORNDV",#N/A,FALSE,"Sheet1"}</definedName>
    <definedName name="WEDQWDQ_2" hidden="1">{"FORNDV",#N/A,FALSE,"Sheet1"}</definedName>
    <definedName name="WEDQWDQ_3" hidden="1">{"FORNDV",#N/A,FALSE,"Sheet1"}</definedName>
    <definedName name="WEDQWDQ_4" hidden="1">{"FORNDV",#N/A,FALSE,"Sheet1"}</definedName>
    <definedName name="WEDQWDQ_5" hidden="1">{"FORNDV",#N/A,FALSE,"Sheet1"}</definedName>
    <definedName name="WEGREW" localSheetId="2" hidden="1">{"VIEW1",#N/A,FALSE,"P&amp;L Account 2001-2002";"VIEW2",#N/A,FALSE,"P&amp;L Account 2001-2002";"VIEW3",#N/A,FALSE,"P&amp;L Account 2001-2002";"VIEW4",#N/A,FALSE,"P&amp;L Account 2001-2002"}</definedName>
    <definedName name="WEGREW" localSheetId="10" hidden="1">{"VIEW1",#N/A,FALSE,"P&amp;L Account 2001-2002";"VIEW2",#N/A,FALSE,"P&amp;L Account 2001-2002";"VIEW3",#N/A,FALSE,"P&amp;L Account 2001-2002";"VIEW4",#N/A,FALSE,"P&amp;L Account 2001-2002"}</definedName>
    <definedName name="WEGREW" localSheetId="9" hidden="1">{"VIEW1",#N/A,FALSE,"P&amp;L Account 2001-2002";"VIEW2",#N/A,FALSE,"P&amp;L Account 2001-2002";"VIEW3",#N/A,FALSE,"P&amp;L Account 2001-2002";"VIEW4",#N/A,FALSE,"P&amp;L Account 2001-2002"}</definedName>
    <definedName name="WEGREW" localSheetId="8" hidden="1">{"VIEW1",#N/A,FALSE,"P&amp;L Account 2001-2002";"VIEW2",#N/A,FALSE,"P&amp;L Account 2001-2002";"VIEW3",#N/A,FALSE,"P&amp;L Account 2001-2002";"VIEW4",#N/A,FALSE,"P&amp;L Account 2001-2002"}</definedName>
    <definedName name="WEGREW" hidden="1">{"VIEW1",#N/A,FALSE,"P&amp;L Account 2001-2002";"VIEW2",#N/A,FALSE,"P&amp;L Account 2001-2002";"VIEW3",#N/A,FALSE,"P&amp;L Account 2001-2002";"VIEW4",#N/A,FALSE,"P&amp;L Account 2001-2002"}</definedName>
    <definedName name="WEGREW_1" localSheetId="10" hidden="1">{"VIEW1",#N/A,FALSE,"P&amp;L Account 2001-2002";"VIEW2",#N/A,FALSE,"P&amp;L Account 2001-2002";"VIEW3",#N/A,FALSE,"P&amp;L Account 2001-2002";"VIEW4",#N/A,FALSE,"P&amp;L Account 2001-2002"}</definedName>
    <definedName name="WEGREW_1" localSheetId="9" hidden="1">{"VIEW1",#N/A,FALSE,"P&amp;L Account 2001-2002";"VIEW2",#N/A,FALSE,"P&amp;L Account 2001-2002";"VIEW3",#N/A,FALSE,"P&amp;L Account 2001-2002";"VIEW4",#N/A,FALSE,"P&amp;L Account 2001-2002"}</definedName>
    <definedName name="WEGREW_1" hidden="1">{"VIEW1",#N/A,FALSE,"P&amp;L Account 2001-2002";"VIEW2",#N/A,FALSE,"P&amp;L Account 2001-2002";"VIEW3",#N/A,FALSE,"P&amp;L Account 2001-2002";"VIEW4",#N/A,FALSE,"P&amp;L Account 2001-2002"}</definedName>
    <definedName name="WEGREW_1_1" hidden="1">{"VIEW1",#N/A,FALSE,"P&amp;L Account 2001-2002";"VIEW2",#N/A,FALSE,"P&amp;L Account 2001-2002";"VIEW3",#N/A,FALSE,"P&amp;L Account 2001-2002";"VIEW4",#N/A,FALSE,"P&amp;L Account 2001-2002"}</definedName>
    <definedName name="WEGREW_1_2" hidden="1">{"VIEW1",#N/A,FALSE,"P&amp;L Account 2001-2002";"VIEW2",#N/A,FALSE,"P&amp;L Account 2001-2002";"VIEW3",#N/A,FALSE,"P&amp;L Account 2001-2002";"VIEW4",#N/A,FALSE,"P&amp;L Account 2001-2002"}</definedName>
    <definedName name="WEGREW_2" hidden="1">{"VIEW1",#N/A,FALSE,"P&amp;L Account 2001-2002";"VIEW2",#N/A,FALSE,"P&amp;L Account 2001-2002";"VIEW3",#N/A,FALSE,"P&amp;L Account 2001-2002";"VIEW4",#N/A,FALSE,"P&amp;L Account 2001-2002"}</definedName>
    <definedName name="WEGREW_3" hidden="1">{"VIEW1",#N/A,FALSE,"P&amp;L Account 2001-2002";"VIEW2",#N/A,FALSE,"P&amp;L Account 2001-2002";"VIEW3",#N/A,FALSE,"P&amp;L Account 2001-2002";"VIEW4",#N/A,FALSE,"P&amp;L Account 2001-2002"}</definedName>
    <definedName name="WEGREW_4" hidden="1">{"VIEW1",#N/A,FALSE,"P&amp;L Account 2001-2002";"VIEW2",#N/A,FALSE,"P&amp;L Account 2001-2002";"VIEW3",#N/A,FALSE,"P&amp;L Account 2001-2002";"VIEW4",#N/A,FALSE,"P&amp;L Account 2001-2002"}</definedName>
    <definedName name="WEGREW_5" hidden="1">{"VIEW1",#N/A,FALSE,"P&amp;L Account 2001-2002";"VIEW2",#N/A,FALSE,"P&amp;L Account 2001-2002";"VIEW3",#N/A,FALSE,"P&amp;L Account 2001-2002";"VIEW4",#N/A,FALSE,"P&amp;L Account 2001-2002"}</definedName>
    <definedName name="weweew" localSheetId="2" hidden="1">{#N/A,#N/A,FALSE,"Banksum";#N/A,#N/A,FALSE,"Banksum"}</definedName>
    <definedName name="weweew" localSheetId="10" hidden="1">{#N/A,#N/A,FALSE,"Banksum";#N/A,#N/A,FALSE,"Banksum"}</definedName>
    <definedName name="weweew" localSheetId="9" hidden="1">{#N/A,#N/A,FALSE,"Banksum";#N/A,#N/A,FALSE,"Banksum"}</definedName>
    <definedName name="weweew" localSheetId="8" hidden="1">{#N/A,#N/A,FALSE,"Banksum";#N/A,#N/A,FALSE,"Banksum"}</definedName>
    <definedName name="weweew" hidden="1">{#N/A,#N/A,FALSE,"Banksum";#N/A,#N/A,FALSE,"Banksum"}</definedName>
    <definedName name="weweew_1" localSheetId="10" hidden="1">{#N/A,#N/A,FALSE,"Banksum";#N/A,#N/A,FALSE,"Banksum"}</definedName>
    <definedName name="weweew_1" localSheetId="9" hidden="1">{#N/A,#N/A,FALSE,"Banksum";#N/A,#N/A,FALSE,"Banksum"}</definedName>
    <definedName name="weweew_1" hidden="1">{#N/A,#N/A,FALSE,"Banksum";#N/A,#N/A,FALSE,"Banksum"}</definedName>
    <definedName name="weweew_1_1" hidden="1">{#N/A,#N/A,FALSE,"Banksum";#N/A,#N/A,FALSE,"Banksum"}</definedName>
    <definedName name="weweew_1_2" hidden="1">{#N/A,#N/A,FALSE,"Banksum";#N/A,#N/A,FALSE,"Banksum"}</definedName>
    <definedName name="weweew_2" hidden="1">{#N/A,#N/A,FALSE,"Banksum";#N/A,#N/A,FALSE,"Banksum"}</definedName>
    <definedName name="weweew_3" hidden="1">{#N/A,#N/A,FALSE,"Banksum";#N/A,#N/A,FALSE,"Banksum"}</definedName>
    <definedName name="weweew_4" hidden="1">{#N/A,#N/A,FALSE,"Banksum";#N/A,#N/A,FALSE,"Banksum"}</definedName>
    <definedName name="weweew_5" hidden="1">{#N/A,#N/A,FALSE,"Banksum";#N/A,#N/A,FALSE,"Banksum"}</definedName>
    <definedName name="WGREGRE" localSheetId="2" hidden="1">{"VIEW1",#N/A,FALSE,"P&amp;L Account 2001-2002";"VIEW2",#N/A,FALSE,"P&amp;L Account 2001-2002";"VIEW3",#N/A,FALSE,"P&amp;L Account 2001-2002";"VIEW4",#N/A,FALSE,"P&amp;L Account 2001-2002"}</definedName>
    <definedName name="WGREGRE" localSheetId="10" hidden="1">{"VIEW1",#N/A,FALSE,"P&amp;L Account 2001-2002";"VIEW2",#N/A,FALSE,"P&amp;L Account 2001-2002";"VIEW3",#N/A,FALSE,"P&amp;L Account 2001-2002";"VIEW4",#N/A,FALSE,"P&amp;L Account 2001-2002"}</definedName>
    <definedName name="WGREGRE" localSheetId="9" hidden="1">{"VIEW1",#N/A,FALSE,"P&amp;L Account 2001-2002";"VIEW2",#N/A,FALSE,"P&amp;L Account 2001-2002";"VIEW3",#N/A,FALSE,"P&amp;L Account 2001-2002";"VIEW4",#N/A,FALSE,"P&amp;L Account 2001-2002"}</definedName>
    <definedName name="WGREGRE" localSheetId="8" hidden="1">{"VIEW1",#N/A,FALSE,"P&amp;L Account 2001-2002";"VIEW2",#N/A,FALSE,"P&amp;L Account 2001-2002";"VIEW3",#N/A,FALSE,"P&amp;L Account 2001-2002";"VIEW4",#N/A,FALSE,"P&amp;L Account 2001-2002"}</definedName>
    <definedName name="WGREGRE" hidden="1">{"VIEW1",#N/A,FALSE,"P&amp;L Account 2001-2002";"VIEW2",#N/A,FALSE,"P&amp;L Account 2001-2002";"VIEW3",#N/A,FALSE,"P&amp;L Account 2001-2002";"VIEW4",#N/A,FALSE,"P&amp;L Account 2001-2002"}</definedName>
    <definedName name="WGREGRE_1" localSheetId="10" hidden="1">{"VIEW1",#N/A,FALSE,"P&amp;L Account 2001-2002";"VIEW2",#N/A,FALSE,"P&amp;L Account 2001-2002";"VIEW3",#N/A,FALSE,"P&amp;L Account 2001-2002";"VIEW4",#N/A,FALSE,"P&amp;L Account 2001-2002"}</definedName>
    <definedName name="WGREGRE_1" localSheetId="9" hidden="1">{"VIEW1",#N/A,FALSE,"P&amp;L Account 2001-2002";"VIEW2",#N/A,FALSE,"P&amp;L Account 2001-2002";"VIEW3",#N/A,FALSE,"P&amp;L Account 2001-2002";"VIEW4",#N/A,FALSE,"P&amp;L Account 2001-2002"}</definedName>
    <definedName name="WGREGRE_1" hidden="1">{"VIEW1",#N/A,FALSE,"P&amp;L Account 2001-2002";"VIEW2",#N/A,FALSE,"P&amp;L Account 2001-2002";"VIEW3",#N/A,FALSE,"P&amp;L Account 2001-2002";"VIEW4",#N/A,FALSE,"P&amp;L Account 2001-2002"}</definedName>
    <definedName name="WGREGRE_1_1" hidden="1">{"VIEW1",#N/A,FALSE,"P&amp;L Account 2001-2002";"VIEW2",#N/A,FALSE,"P&amp;L Account 2001-2002";"VIEW3",#N/A,FALSE,"P&amp;L Account 2001-2002";"VIEW4",#N/A,FALSE,"P&amp;L Account 2001-2002"}</definedName>
    <definedName name="WGREGRE_1_2" hidden="1">{"VIEW1",#N/A,FALSE,"P&amp;L Account 2001-2002";"VIEW2",#N/A,FALSE,"P&amp;L Account 2001-2002";"VIEW3",#N/A,FALSE,"P&amp;L Account 2001-2002";"VIEW4",#N/A,FALSE,"P&amp;L Account 2001-2002"}</definedName>
    <definedName name="WGREGRE_2" hidden="1">{"VIEW1",#N/A,FALSE,"P&amp;L Account 2001-2002";"VIEW2",#N/A,FALSE,"P&amp;L Account 2001-2002";"VIEW3",#N/A,FALSE,"P&amp;L Account 2001-2002";"VIEW4",#N/A,FALSE,"P&amp;L Account 2001-2002"}</definedName>
    <definedName name="WGREGRE_3" hidden="1">{"VIEW1",#N/A,FALSE,"P&amp;L Account 2001-2002";"VIEW2",#N/A,FALSE,"P&amp;L Account 2001-2002";"VIEW3",#N/A,FALSE,"P&amp;L Account 2001-2002";"VIEW4",#N/A,FALSE,"P&amp;L Account 2001-2002"}</definedName>
    <definedName name="WGREGRE_4" hidden="1">{"VIEW1",#N/A,FALSE,"P&amp;L Account 2001-2002";"VIEW2",#N/A,FALSE,"P&amp;L Account 2001-2002";"VIEW3",#N/A,FALSE,"P&amp;L Account 2001-2002";"VIEW4",#N/A,FALSE,"P&amp;L Account 2001-2002"}</definedName>
    <definedName name="WGREGRE_5" hidden="1">{"VIEW1",#N/A,FALSE,"P&amp;L Account 2001-2002";"VIEW2",#N/A,FALSE,"P&amp;L Account 2001-2002";"VIEW3",#N/A,FALSE,"P&amp;L Account 2001-2002";"VIEW4",#N/A,FALSE,"P&amp;L Account 2001-2002"}</definedName>
    <definedName name="wjegwheg" localSheetId="2" hidden="1">{#N/A,#N/A,FALSE,"Banksum";#N/A,#N/A,FALSE,"Banksum"}</definedName>
    <definedName name="wjegwheg" localSheetId="10" hidden="1">{#N/A,#N/A,FALSE,"Banksum";#N/A,#N/A,FALSE,"Banksum"}</definedName>
    <definedName name="wjegwheg" localSheetId="9" hidden="1">{#N/A,#N/A,FALSE,"Banksum";#N/A,#N/A,FALSE,"Banksum"}</definedName>
    <definedName name="wjegwheg" localSheetId="8" hidden="1">{#N/A,#N/A,FALSE,"Banksum";#N/A,#N/A,FALSE,"Banksum"}</definedName>
    <definedName name="wjegwheg" hidden="1">{#N/A,#N/A,FALSE,"Banksum";#N/A,#N/A,FALSE,"Banksum"}</definedName>
    <definedName name="wjegwheg_1" localSheetId="10" hidden="1">{#N/A,#N/A,FALSE,"Banksum";#N/A,#N/A,FALSE,"Banksum"}</definedName>
    <definedName name="wjegwheg_1" localSheetId="9" hidden="1">{#N/A,#N/A,FALSE,"Banksum";#N/A,#N/A,FALSE,"Banksum"}</definedName>
    <definedName name="wjegwheg_1" hidden="1">{#N/A,#N/A,FALSE,"Banksum";#N/A,#N/A,FALSE,"Banksum"}</definedName>
    <definedName name="wjegwheg_1_1" hidden="1">{#N/A,#N/A,FALSE,"Banksum";#N/A,#N/A,FALSE,"Banksum"}</definedName>
    <definedName name="wjegwheg_1_2" hidden="1">{#N/A,#N/A,FALSE,"Banksum";#N/A,#N/A,FALSE,"Banksum"}</definedName>
    <definedName name="wjegwheg_2" hidden="1">{#N/A,#N/A,FALSE,"Banksum";#N/A,#N/A,FALSE,"Banksum"}</definedName>
    <definedName name="wjegwheg_3" hidden="1">{#N/A,#N/A,FALSE,"Banksum";#N/A,#N/A,FALSE,"Banksum"}</definedName>
    <definedName name="wjegwheg_4" hidden="1">{#N/A,#N/A,FALSE,"Banksum";#N/A,#N/A,FALSE,"Banksum"}</definedName>
    <definedName name="wjegwheg_5" hidden="1">{#N/A,#N/A,FALSE,"Banksum";#N/A,#N/A,FALSE,"Banksum"}</definedName>
    <definedName name="WQEQWEDQW" localSheetId="2" hidden="1">{"FORNDV",#N/A,FALSE,"Sheet1"}</definedName>
    <definedName name="WQEQWEDQW" localSheetId="10" hidden="1">{"FORNDV",#N/A,FALSE,"Sheet1"}</definedName>
    <definedName name="WQEQWEDQW" localSheetId="9" hidden="1">{"FORNDV",#N/A,FALSE,"Sheet1"}</definedName>
    <definedName name="WQEQWEDQW" hidden="1">{"FORNDV",#N/A,FALSE,"Sheet1"}</definedName>
    <definedName name="WQEQWEDQW_1" localSheetId="10" hidden="1">{"FORNDV",#N/A,FALSE,"Sheet1"}</definedName>
    <definedName name="WQEQWEDQW_1" localSheetId="9" hidden="1">{"FORNDV",#N/A,FALSE,"Sheet1"}</definedName>
    <definedName name="WQEQWEDQW_1" hidden="1">{"FORNDV",#N/A,FALSE,"Sheet1"}</definedName>
    <definedName name="WQEQWEDQW_1_1" hidden="1">{"FORNDV",#N/A,FALSE,"Sheet1"}</definedName>
    <definedName name="WQEQWEDQW_1_2" hidden="1">{"FORNDV",#N/A,FALSE,"Sheet1"}</definedName>
    <definedName name="WQEQWEDQW_2" hidden="1">{"FORNDV",#N/A,FALSE,"Sheet1"}</definedName>
    <definedName name="WQEQWEDQW_3" hidden="1">{"FORNDV",#N/A,FALSE,"Sheet1"}</definedName>
    <definedName name="WQEQWEDQW_4" hidden="1">{"FORNDV",#N/A,FALSE,"Sheet1"}</definedName>
    <definedName name="WQEQWEDQW_5" hidden="1">{"FORNDV",#N/A,FALSE,"Sheet1"}</definedName>
    <definedName name="wrn.all." localSheetId="2" hidden="1">{#N/A,#N/A,FALSE,"1";#N/A,#N/A,FALSE,"2";#N/A,#N/A,FALSE,"3";#N/A,#N/A,FALSE,"4";#N/A,#N/A,FALSE,"5";#N/A,#N/A,FALSE,"6";#N/A,#N/A,FALSE,"7";#N/A,#N/A,FALSE,"8";#N/A,#N/A,FALSE,"9";#N/A,#N/A,FALSE,"10";#N/A,#N/A,FALSE,"11";#N/A,#N/A,FALSE,"12";#N/A,#N/A,FALSE,"13";#N/A,#N/A,FALSE,"14";#N/A,#N/A,FALSE,"15";#N/A,#N/A,FALSE,"16";#N/A,#N/A,FALSE,"17"}</definedName>
    <definedName name="wrn.all." localSheetId="10" hidden="1">{#N/A,#N/A,FALSE,"1";#N/A,#N/A,FALSE,"2";#N/A,#N/A,FALSE,"3";#N/A,#N/A,FALSE,"4";#N/A,#N/A,FALSE,"5";#N/A,#N/A,FALSE,"6";#N/A,#N/A,FALSE,"7";#N/A,#N/A,FALSE,"8";#N/A,#N/A,FALSE,"9";#N/A,#N/A,FALSE,"10";#N/A,#N/A,FALSE,"11";#N/A,#N/A,FALSE,"12";#N/A,#N/A,FALSE,"13";#N/A,#N/A,FALSE,"14";#N/A,#N/A,FALSE,"15";#N/A,#N/A,FALSE,"16";#N/A,#N/A,FALSE,"17"}</definedName>
    <definedName name="wrn.all." localSheetId="9" hidden="1">{#N/A,#N/A,FALSE,"1";#N/A,#N/A,FALSE,"2";#N/A,#N/A,FALSE,"3";#N/A,#N/A,FALSE,"4";#N/A,#N/A,FALSE,"5";#N/A,#N/A,FALSE,"6";#N/A,#N/A,FALSE,"7";#N/A,#N/A,FALSE,"8";#N/A,#N/A,FALSE,"9";#N/A,#N/A,FALSE,"10";#N/A,#N/A,FALSE,"11";#N/A,#N/A,FALSE,"12";#N/A,#N/A,FALSE,"13";#N/A,#N/A,FALSE,"14";#N/A,#N/A,FALSE,"15";#N/A,#N/A,FALSE,"16";#N/A,#N/A,FALSE,"17"}</definedName>
    <definedName name="wrn.all." localSheetId="8" hidden="1">{#N/A,#N/A,FALSE,"1";#N/A,#N/A,FALSE,"2";#N/A,#N/A,FALSE,"3";#N/A,#N/A,FALSE,"4";#N/A,#N/A,FALSE,"5";#N/A,#N/A,FALSE,"6";#N/A,#N/A,FALSE,"7";#N/A,#N/A,FALSE,"8";#N/A,#N/A,FALSE,"9";#N/A,#N/A,FALSE,"10";#N/A,#N/A,FALSE,"11";#N/A,#N/A,FALSE,"12";#N/A,#N/A,FALSE,"13";#N/A,#N/A,FALSE,"14";#N/A,#N/A,FALSE,"15";#N/A,#N/A,FALSE,"16";#N/A,#N/A,FALSE,"17"}</definedName>
    <definedName name="wrn.all." hidden="1">{#N/A,#N/A,FALSE,"1";#N/A,#N/A,FALSE,"2";#N/A,#N/A,FALSE,"3";#N/A,#N/A,FALSE,"4";#N/A,#N/A,FALSE,"5";#N/A,#N/A,FALSE,"6";#N/A,#N/A,FALSE,"7";#N/A,#N/A,FALSE,"8";#N/A,#N/A,FALSE,"9";#N/A,#N/A,FALSE,"10";#N/A,#N/A,FALSE,"11";#N/A,#N/A,FALSE,"12";#N/A,#N/A,FALSE,"13";#N/A,#N/A,FALSE,"14";#N/A,#N/A,FALSE,"15";#N/A,#N/A,FALSE,"16";#N/A,#N/A,FALSE,"17"}</definedName>
    <definedName name="wrn.all._1" localSheetId="10" hidden="1">{#N/A,#N/A,FALSE,"1";#N/A,#N/A,FALSE,"2";#N/A,#N/A,FALSE,"3";#N/A,#N/A,FALSE,"4";#N/A,#N/A,FALSE,"5";#N/A,#N/A,FALSE,"6";#N/A,#N/A,FALSE,"7";#N/A,#N/A,FALSE,"8";#N/A,#N/A,FALSE,"9";#N/A,#N/A,FALSE,"10";#N/A,#N/A,FALSE,"11";#N/A,#N/A,FALSE,"12";#N/A,#N/A,FALSE,"13";#N/A,#N/A,FALSE,"14";#N/A,#N/A,FALSE,"15";#N/A,#N/A,FALSE,"16";#N/A,#N/A,FALSE,"17"}</definedName>
    <definedName name="wrn.all._1" localSheetId="9" hidden="1">{#N/A,#N/A,FALSE,"1";#N/A,#N/A,FALSE,"2";#N/A,#N/A,FALSE,"3";#N/A,#N/A,FALSE,"4";#N/A,#N/A,FALSE,"5";#N/A,#N/A,FALSE,"6";#N/A,#N/A,FALSE,"7";#N/A,#N/A,FALSE,"8";#N/A,#N/A,FALSE,"9";#N/A,#N/A,FALSE,"10";#N/A,#N/A,FALSE,"11";#N/A,#N/A,FALSE,"12";#N/A,#N/A,FALSE,"13";#N/A,#N/A,FALSE,"14";#N/A,#N/A,FALSE,"15";#N/A,#N/A,FALSE,"16";#N/A,#N/A,FALSE,"17"}</definedName>
    <definedName name="wrn.all._1" hidden="1">{#N/A,#N/A,FALSE,"1";#N/A,#N/A,FALSE,"2";#N/A,#N/A,FALSE,"3";#N/A,#N/A,FALSE,"4";#N/A,#N/A,FALSE,"5";#N/A,#N/A,FALSE,"6";#N/A,#N/A,FALSE,"7";#N/A,#N/A,FALSE,"8";#N/A,#N/A,FALSE,"9";#N/A,#N/A,FALSE,"10";#N/A,#N/A,FALSE,"11";#N/A,#N/A,FALSE,"12";#N/A,#N/A,FALSE,"13";#N/A,#N/A,FALSE,"14";#N/A,#N/A,FALSE,"15";#N/A,#N/A,FALSE,"16";#N/A,#N/A,FALSE,"17"}</definedName>
    <definedName name="wrn.all._1_1" hidden="1">{#N/A,#N/A,FALSE,"1";#N/A,#N/A,FALSE,"2";#N/A,#N/A,FALSE,"3";#N/A,#N/A,FALSE,"4";#N/A,#N/A,FALSE,"5";#N/A,#N/A,FALSE,"6";#N/A,#N/A,FALSE,"7";#N/A,#N/A,FALSE,"8";#N/A,#N/A,FALSE,"9";#N/A,#N/A,FALSE,"10";#N/A,#N/A,FALSE,"11";#N/A,#N/A,FALSE,"12";#N/A,#N/A,FALSE,"13";#N/A,#N/A,FALSE,"14";#N/A,#N/A,FALSE,"15";#N/A,#N/A,FALSE,"16";#N/A,#N/A,FALSE,"17"}</definedName>
    <definedName name="wrn.all._1_2" hidden="1">{#N/A,#N/A,FALSE,"1";#N/A,#N/A,FALSE,"2";#N/A,#N/A,FALSE,"3";#N/A,#N/A,FALSE,"4";#N/A,#N/A,FALSE,"5";#N/A,#N/A,FALSE,"6";#N/A,#N/A,FALSE,"7";#N/A,#N/A,FALSE,"8";#N/A,#N/A,FALSE,"9";#N/A,#N/A,FALSE,"10";#N/A,#N/A,FALSE,"11";#N/A,#N/A,FALSE,"12";#N/A,#N/A,FALSE,"13";#N/A,#N/A,FALSE,"14";#N/A,#N/A,FALSE,"15";#N/A,#N/A,FALSE,"16";#N/A,#N/A,FALSE,"17"}</definedName>
    <definedName name="wrn.all._2" hidden="1">{#N/A,#N/A,FALSE,"1";#N/A,#N/A,FALSE,"2";#N/A,#N/A,FALSE,"3";#N/A,#N/A,FALSE,"4";#N/A,#N/A,FALSE,"5";#N/A,#N/A,FALSE,"6";#N/A,#N/A,FALSE,"7";#N/A,#N/A,FALSE,"8";#N/A,#N/A,FALSE,"9";#N/A,#N/A,FALSE,"10";#N/A,#N/A,FALSE,"11";#N/A,#N/A,FALSE,"12";#N/A,#N/A,FALSE,"13";#N/A,#N/A,FALSE,"14";#N/A,#N/A,FALSE,"15";#N/A,#N/A,FALSE,"16";#N/A,#N/A,FALSE,"17"}</definedName>
    <definedName name="wrn.all._3" hidden="1">{#N/A,#N/A,FALSE,"1";#N/A,#N/A,FALSE,"2";#N/A,#N/A,FALSE,"3";#N/A,#N/A,FALSE,"4";#N/A,#N/A,FALSE,"5";#N/A,#N/A,FALSE,"6";#N/A,#N/A,FALSE,"7";#N/A,#N/A,FALSE,"8";#N/A,#N/A,FALSE,"9";#N/A,#N/A,FALSE,"10";#N/A,#N/A,FALSE,"11";#N/A,#N/A,FALSE,"12";#N/A,#N/A,FALSE,"13";#N/A,#N/A,FALSE,"14";#N/A,#N/A,FALSE,"15";#N/A,#N/A,FALSE,"16";#N/A,#N/A,FALSE,"17"}</definedName>
    <definedName name="wrn.all._4" hidden="1">{#N/A,#N/A,FALSE,"1";#N/A,#N/A,FALSE,"2";#N/A,#N/A,FALSE,"3";#N/A,#N/A,FALSE,"4";#N/A,#N/A,FALSE,"5";#N/A,#N/A,FALSE,"6";#N/A,#N/A,FALSE,"7";#N/A,#N/A,FALSE,"8";#N/A,#N/A,FALSE,"9";#N/A,#N/A,FALSE,"10";#N/A,#N/A,FALSE,"11";#N/A,#N/A,FALSE,"12";#N/A,#N/A,FALSE,"13";#N/A,#N/A,FALSE,"14";#N/A,#N/A,FALSE,"15";#N/A,#N/A,FALSE,"16";#N/A,#N/A,FALSE,"17"}</definedName>
    <definedName name="wrn.all._5" hidden="1">{#N/A,#N/A,FALSE,"1";#N/A,#N/A,FALSE,"2";#N/A,#N/A,FALSE,"3";#N/A,#N/A,FALSE,"4";#N/A,#N/A,FALSE,"5";#N/A,#N/A,FALSE,"6";#N/A,#N/A,FALSE,"7";#N/A,#N/A,FALSE,"8";#N/A,#N/A,FALSE,"9";#N/A,#N/A,FALSE,"10";#N/A,#N/A,FALSE,"11";#N/A,#N/A,FALSE,"12";#N/A,#N/A,FALSE,"13";#N/A,#N/A,FALSE,"14";#N/A,#N/A,FALSE,"15";#N/A,#N/A,FALSE,"16";#N/A,#N/A,FALSE,"17"}</definedName>
    <definedName name="wrn.Emg._.report." localSheetId="2" hidden="1">{#N/A,#N/A,FALSE,"Emerging Mkt Fund"}</definedName>
    <definedName name="wrn.Emg._.report." localSheetId="10" hidden="1">{#N/A,#N/A,FALSE,"Emerging Mkt Fund"}</definedName>
    <definedName name="wrn.Emg._.report." localSheetId="9" hidden="1">{#N/A,#N/A,FALSE,"Emerging Mkt Fund"}</definedName>
    <definedName name="wrn.Emg._.report." localSheetId="8" hidden="1">{#N/A,#N/A,FALSE,"Emerging Mkt Fund"}</definedName>
    <definedName name="wrn.Emg._.report." hidden="1">{#N/A,#N/A,FALSE,"Emerging Mkt Fund"}</definedName>
    <definedName name="wrn.Emg._.report._1" localSheetId="10" hidden="1">{#N/A,#N/A,FALSE,"Emerging Mkt Fund"}</definedName>
    <definedName name="wrn.Emg._.report._1" localSheetId="9" hidden="1">{#N/A,#N/A,FALSE,"Emerging Mkt Fund"}</definedName>
    <definedName name="wrn.Emg._.report._1" hidden="1">{#N/A,#N/A,FALSE,"Emerging Mkt Fund"}</definedName>
    <definedName name="wrn.Emg._.report._1_1" hidden="1">{#N/A,#N/A,FALSE,"Emerging Mkt Fund"}</definedName>
    <definedName name="wrn.Emg._.report._1_2" hidden="1">{#N/A,#N/A,FALSE,"Emerging Mkt Fund"}</definedName>
    <definedName name="wrn.Emg._.report._2" hidden="1">{#N/A,#N/A,FALSE,"Emerging Mkt Fund"}</definedName>
    <definedName name="wrn.Emg._.report._3" hidden="1">{#N/A,#N/A,FALSE,"Emerging Mkt Fund"}</definedName>
    <definedName name="wrn.Emg._.report._4" hidden="1">{#N/A,#N/A,FALSE,"Emerging Mkt Fund"}</definedName>
    <definedName name="wrn.Emg._.report._5" hidden="1">{#N/A,#N/A,FALSE,"Emerging Mkt Fund"}</definedName>
    <definedName name="wrn.FORNDV." localSheetId="2" hidden="1">{"FORNDV",#N/A,FALSE,"Sheet1"}</definedName>
    <definedName name="wrn.FORNDV." localSheetId="10" hidden="1">{"FORNDV",#N/A,FALSE,"Sheet1"}</definedName>
    <definedName name="wrn.FORNDV." localSheetId="9" hidden="1">{"FORNDV",#N/A,FALSE,"Sheet1"}</definedName>
    <definedName name="wrn.FORNDV." hidden="1">{"FORNDV",#N/A,FALSE,"Sheet1"}</definedName>
    <definedName name="wrn.FORNDV._1" localSheetId="10" hidden="1">{"FORNDV",#N/A,FALSE,"Sheet1"}</definedName>
    <definedName name="wrn.FORNDV._1" localSheetId="9" hidden="1">{"FORNDV",#N/A,FALSE,"Sheet1"}</definedName>
    <definedName name="wrn.FORNDV._1" hidden="1">{"FORNDV",#N/A,FALSE,"Sheet1"}</definedName>
    <definedName name="wrn.FORNDV._1_1" hidden="1">{"FORNDV",#N/A,FALSE,"Sheet1"}</definedName>
    <definedName name="wrn.FORNDV._1_2" hidden="1">{"FORNDV",#N/A,FALSE,"Sheet1"}</definedName>
    <definedName name="wrn.FORNDV._2" hidden="1">{"FORNDV",#N/A,FALSE,"Sheet1"}</definedName>
    <definedName name="wrn.FORNDV._3" hidden="1">{"FORNDV",#N/A,FALSE,"Sheet1"}</definedName>
    <definedName name="wrn.FORNDV._4" hidden="1">{"FORNDV",#N/A,FALSE,"Sheet1"}</definedName>
    <definedName name="wrn.FORNDV._5" hidden="1">{"FORNDV",#N/A,FALSE,"Sheet1"}</definedName>
    <definedName name="wrn.Lalit." localSheetId="2" hidden="1">{#N/A,#N/A,FALSE,"Banksum";#N/A,#N/A,FALSE,"Banksum"}</definedName>
    <definedName name="wrn.Lalit." localSheetId="10" hidden="1">{#N/A,#N/A,FALSE,"Banksum";#N/A,#N/A,FALSE,"Banksum"}</definedName>
    <definedName name="wrn.Lalit." localSheetId="9" hidden="1">{#N/A,#N/A,FALSE,"Banksum";#N/A,#N/A,FALSE,"Banksum"}</definedName>
    <definedName name="wrn.Lalit." localSheetId="8" hidden="1">{#N/A,#N/A,FALSE,"Banksum";#N/A,#N/A,FALSE,"Banksum"}</definedName>
    <definedName name="wrn.Lalit." hidden="1">{#N/A,#N/A,FALSE,"Banksum";#N/A,#N/A,FALSE,"Banksum"}</definedName>
    <definedName name="wrn.Lalit._1" localSheetId="10" hidden="1">{#N/A,#N/A,FALSE,"Banksum";#N/A,#N/A,FALSE,"Banksum"}</definedName>
    <definedName name="wrn.Lalit._1" localSheetId="9" hidden="1">{#N/A,#N/A,FALSE,"Banksum";#N/A,#N/A,FALSE,"Banksum"}</definedName>
    <definedName name="wrn.Lalit._1" hidden="1">{#N/A,#N/A,FALSE,"Banksum";#N/A,#N/A,FALSE,"Banksum"}</definedName>
    <definedName name="wrn.Lalit._1_1" hidden="1">{#N/A,#N/A,FALSE,"Banksum";#N/A,#N/A,FALSE,"Banksum"}</definedName>
    <definedName name="wrn.Lalit._1_2" hidden="1">{#N/A,#N/A,FALSE,"Banksum";#N/A,#N/A,FALSE,"Banksum"}</definedName>
    <definedName name="wrn.Lalit._2" hidden="1">{#N/A,#N/A,FALSE,"Banksum";#N/A,#N/A,FALSE,"Banksum"}</definedName>
    <definedName name="wrn.Lalit._3" hidden="1">{#N/A,#N/A,FALSE,"Banksum";#N/A,#N/A,FALSE,"Banksum"}</definedName>
    <definedName name="wrn.Lalit._4" hidden="1">{#N/A,#N/A,FALSE,"Banksum";#N/A,#N/A,FALSE,"Banksum"}</definedName>
    <definedName name="wrn.Lalit._5" hidden="1">{#N/A,#N/A,FALSE,"Banksum";#N/A,#N/A,FALSE,"Banksum"}</definedName>
    <definedName name="wrn.MNGT." localSheetId="2" hidden="1">{#N/A,#N/A,TRUE,"KOCH P&amp;L";#N/A,#N/A,TRUE,"sumpl";#N/A,#N/A,TRUE,"2000";#N/A,#N/A,TRUE,"2001";#N/A,#N/A,TRUE,"2002";#N/A,#N/A,TRUE,"2003 ";#N/A,#N/A,TRUE,"brg comm";#N/A,#N/A,TRUE,"lsm comm"}</definedName>
    <definedName name="wrn.MNGT." localSheetId="10" hidden="1">{#N/A,#N/A,TRUE,"KOCH P&amp;L";#N/A,#N/A,TRUE,"sumpl";#N/A,#N/A,TRUE,"2000";#N/A,#N/A,TRUE,"2001";#N/A,#N/A,TRUE,"2002";#N/A,#N/A,TRUE,"2003 ";#N/A,#N/A,TRUE,"brg comm";#N/A,#N/A,TRUE,"lsm comm"}</definedName>
    <definedName name="wrn.MNGT." localSheetId="9" hidden="1">{#N/A,#N/A,TRUE,"KOCH P&amp;L";#N/A,#N/A,TRUE,"sumpl";#N/A,#N/A,TRUE,"2000";#N/A,#N/A,TRUE,"2001";#N/A,#N/A,TRUE,"2002";#N/A,#N/A,TRUE,"2003 ";#N/A,#N/A,TRUE,"brg comm";#N/A,#N/A,TRUE,"lsm comm"}</definedName>
    <definedName name="wrn.MNGT." hidden="1">{#N/A,#N/A,TRUE,"KOCH P&amp;L";#N/A,#N/A,TRUE,"sumpl";#N/A,#N/A,TRUE,"2000";#N/A,#N/A,TRUE,"2001";#N/A,#N/A,TRUE,"2002";#N/A,#N/A,TRUE,"2003 ";#N/A,#N/A,TRUE,"brg comm";#N/A,#N/A,TRUE,"lsm comm"}</definedName>
    <definedName name="wrn.MNGT._1" localSheetId="10" hidden="1">{#N/A,#N/A,TRUE,"KOCH P&amp;L";#N/A,#N/A,TRUE,"sumpl";#N/A,#N/A,TRUE,"2000";#N/A,#N/A,TRUE,"2001";#N/A,#N/A,TRUE,"2002";#N/A,#N/A,TRUE,"2003 ";#N/A,#N/A,TRUE,"brg comm";#N/A,#N/A,TRUE,"lsm comm"}</definedName>
    <definedName name="wrn.MNGT._1" localSheetId="9" hidden="1">{#N/A,#N/A,TRUE,"KOCH P&amp;L";#N/A,#N/A,TRUE,"sumpl";#N/A,#N/A,TRUE,"2000";#N/A,#N/A,TRUE,"2001";#N/A,#N/A,TRUE,"2002";#N/A,#N/A,TRUE,"2003 ";#N/A,#N/A,TRUE,"brg comm";#N/A,#N/A,TRUE,"lsm comm"}</definedName>
    <definedName name="wrn.MNGT._1" hidden="1">{#N/A,#N/A,TRUE,"KOCH P&amp;L";#N/A,#N/A,TRUE,"sumpl";#N/A,#N/A,TRUE,"2000";#N/A,#N/A,TRUE,"2001";#N/A,#N/A,TRUE,"2002";#N/A,#N/A,TRUE,"2003 ";#N/A,#N/A,TRUE,"brg comm";#N/A,#N/A,TRUE,"lsm comm"}</definedName>
    <definedName name="wrn.MNGT._1_1" hidden="1">{#N/A,#N/A,TRUE,"KOCH P&amp;L";#N/A,#N/A,TRUE,"sumpl";#N/A,#N/A,TRUE,"2000";#N/A,#N/A,TRUE,"2001";#N/A,#N/A,TRUE,"2002";#N/A,#N/A,TRUE,"2003 ";#N/A,#N/A,TRUE,"brg comm";#N/A,#N/A,TRUE,"lsm comm"}</definedName>
    <definedName name="wrn.MNGT._1_2" hidden="1">{#N/A,#N/A,TRUE,"KOCH P&amp;L";#N/A,#N/A,TRUE,"sumpl";#N/A,#N/A,TRUE,"2000";#N/A,#N/A,TRUE,"2001";#N/A,#N/A,TRUE,"2002";#N/A,#N/A,TRUE,"2003 ";#N/A,#N/A,TRUE,"brg comm";#N/A,#N/A,TRUE,"lsm comm"}</definedName>
    <definedName name="wrn.MNGT._2" hidden="1">{#N/A,#N/A,TRUE,"KOCH P&amp;L";#N/A,#N/A,TRUE,"sumpl";#N/A,#N/A,TRUE,"2000";#N/A,#N/A,TRUE,"2001";#N/A,#N/A,TRUE,"2002";#N/A,#N/A,TRUE,"2003 ";#N/A,#N/A,TRUE,"brg comm";#N/A,#N/A,TRUE,"lsm comm"}</definedName>
    <definedName name="wrn.MNGT._3" hidden="1">{#N/A,#N/A,TRUE,"KOCH P&amp;L";#N/A,#N/A,TRUE,"sumpl";#N/A,#N/A,TRUE,"2000";#N/A,#N/A,TRUE,"2001";#N/A,#N/A,TRUE,"2002";#N/A,#N/A,TRUE,"2003 ";#N/A,#N/A,TRUE,"brg comm";#N/A,#N/A,TRUE,"lsm comm"}</definedName>
    <definedName name="wrn.MNGT._4" hidden="1">{#N/A,#N/A,TRUE,"KOCH P&amp;L";#N/A,#N/A,TRUE,"sumpl";#N/A,#N/A,TRUE,"2000";#N/A,#N/A,TRUE,"2001";#N/A,#N/A,TRUE,"2002";#N/A,#N/A,TRUE,"2003 ";#N/A,#N/A,TRUE,"brg comm";#N/A,#N/A,TRUE,"lsm comm"}</definedName>
    <definedName name="wrn.MNGT._5" hidden="1">{#N/A,#N/A,TRUE,"KOCH P&amp;L";#N/A,#N/A,TRUE,"sumpl";#N/A,#N/A,TRUE,"2000";#N/A,#N/A,TRUE,"2001";#N/A,#N/A,TRUE,"2002";#N/A,#N/A,TRUE,"2003 ";#N/A,#N/A,TRUE,"brg comm";#N/A,#N/A,TRUE,"lsm comm"}</definedName>
    <definedName name="wrn.pg1." localSheetId="2" hidden="1">{#N/A,#N/A,FALSE,"1"}</definedName>
    <definedName name="wrn.pg1." localSheetId="10" hidden="1">{#N/A,#N/A,FALSE,"1"}</definedName>
    <definedName name="wrn.pg1." localSheetId="9" hidden="1">{#N/A,#N/A,FALSE,"1"}</definedName>
    <definedName name="wrn.pg1." localSheetId="8" hidden="1">{#N/A,#N/A,FALSE,"1"}</definedName>
    <definedName name="wrn.pg1." hidden="1">{#N/A,#N/A,FALSE,"1"}</definedName>
    <definedName name="wrn.pg1._1" localSheetId="10" hidden="1">{#N/A,#N/A,FALSE,"1"}</definedName>
    <definedName name="wrn.pg1._1" localSheetId="9" hidden="1">{#N/A,#N/A,FALSE,"1"}</definedName>
    <definedName name="wrn.pg1._1" hidden="1">{#N/A,#N/A,FALSE,"1"}</definedName>
    <definedName name="wrn.pg1._1_1" hidden="1">{#N/A,#N/A,FALSE,"1"}</definedName>
    <definedName name="wrn.pg1._1_2" hidden="1">{#N/A,#N/A,FALSE,"1"}</definedName>
    <definedName name="wrn.pg1._2" hidden="1">{#N/A,#N/A,FALSE,"1"}</definedName>
    <definedName name="wrn.pg1._3" hidden="1">{#N/A,#N/A,FALSE,"1"}</definedName>
    <definedName name="wrn.pg1._4" hidden="1">{#N/A,#N/A,FALSE,"1"}</definedName>
    <definedName name="wrn.pg1._5" hidden="1">{#N/A,#N/A,FALSE,"1"}</definedName>
    <definedName name="wrn.pg10." localSheetId="2" hidden="1">{#N/A,#N/A,FALSE,"10"}</definedName>
    <definedName name="wrn.pg10." localSheetId="10" hidden="1">{#N/A,#N/A,FALSE,"10"}</definedName>
    <definedName name="wrn.pg10." localSheetId="9" hidden="1">{#N/A,#N/A,FALSE,"10"}</definedName>
    <definedName name="wrn.pg10." localSheetId="8" hidden="1">{#N/A,#N/A,FALSE,"10"}</definedName>
    <definedName name="wrn.pg10." hidden="1">{#N/A,#N/A,FALSE,"10"}</definedName>
    <definedName name="wrn.pg10._1" localSheetId="10" hidden="1">{#N/A,#N/A,FALSE,"10"}</definedName>
    <definedName name="wrn.pg10._1" localSheetId="9" hidden="1">{#N/A,#N/A,FALSE,"10"}</definedName>
    <definedName name="wrn.pg10._1" hidden="1">{#N/A,#N/A,FALSE,"10"}</definedName>
    <definedName name="wrn.pg10._1_1" hidden="1">{#N/A,#N/A,FALSE,"10"}</definedName>
    <definedName name="wrn.pg10._1_2" hidden="1">{#N/A,#N/A,FALSE,"10"}</definedName>
    <definedName name="wrn.pg10._2" hidden="1">{#N/A,#N/A,FALSE,"10"}</definedName>
    <definedName name="wrn.pg10._3" hidden="1">{#N/A,#N/A,FALSE,"10"}</definedName>
    <definedName name="wrn.pg10._4" hidden="1">{#N/A,#N/A,FALSE,"10"}</definedName>
    <definedName name="wrn.pg10._5" hidden="1">{#N/A,#N/A,FALSE,"10"}</definedName>
    <definedName name="wrn.pg100" localSheetId="2" hidden="1">{#N/A,#N/A,FALSE,"8"}</definedName>
    <definedName name="wrn.pg100" localSheetId="10" hidden="1">{#N/A,#N/A,FALSE,"8"}</definedName>
    <definedName name="wrn.pg100" localSheetId="9" hidden="1">{#N/A,#N/A,FALSE,"8"}</definedName>
    <definedName name="wrn.pg100" hidden="1">{#N/A,#N/A,FALSE,"8"}</definedName>
    <definedName name="wrn.pg100_1" localSheetId="10" hidden="1">{#N/A,#N/A,FALSE,"8"}</definedName>
    <definedName name="wrn.pg100_1" localSheetId="9" hidden="1">{#N/A,#N/A,FALSE,"8"}</definedName>
    <definedName name="wrn.pg100_1" hidden="1">{#N/A,#N/A,FALSE,"8"}</definedName>
    <definedName name="wrn.pg100_1_1" hidden="1">{#N/A,#N/A,FALSE,"8"}</definedName>
    <definedName name="wrn.pg100_1_2" hidden="1">{#N/A,#N/A,FALSE,"8"}</definedName>
    <definedName name="wrn.pg100_2" hidden="1">{#N/A,#N/A,FALSE,"8"}</definedName>
    <definedName name="wrn.pg100_3" hidden="1">{#N/A,#N/A,FALSE,"8"}</definedName>
    <definedName name="wrn.pg100_4" hidden="1">{#N/A,#N/A,FALSE,"8"}</definedName>
    <definedName name="wrn.pg100_5" hidden="1">{#N/A,#N/A,FALSE,"8"}</definedName>
    <definedName name="wrn.pg11." localSheetId="2" hidden="1">{#N/A,#N/A,FALSE,"11"}</definedName>
    <definedName name="wrn.pg11." localSheetId="10" hidden="1">{#N/A,#N/A,FALSE,"11"}</definedName>
    <definedName name="wrn.pg11." localSheetId="9" hidden="1">{#N/A,#N/A,FALSE,"11"}</definedName>
    <definedName name="wrn.pg11." localSheetId="8" hidden="1">{#N/A,#N/A,FALSE,"11"}</definedName>
    <definedName name="wrn.pg11." hidden="1">{#N/A,#N/A,FALSE,"11"}</definedName>
    <definedName name="wrn.pg11._1" localSheetId="10" hidden="1">{#N/A,#N/A,FALSE,"11"}</definedName>
    <definedName name="wrn.pg11._1" localSheetId="9" hidden="1">{#N/A,#N/A,FALSE,"11"}</definedName>
    <definedName name="wrn.pg11._1" hidden="1">{#N/A,#N/A,FALSE,"11"}</definedName>
    <definedName name="wrn.pg11._1_1" hidden="1">{#N/A,#N/A,FALSE,"11"}</definedName>
    <definedName name="wrn.pg11._1_2" hidden="1">{#N/A,#N/A,FALSE,"11"}</definedName>
    <definedName name="wrn.pg11._2" hidden="1">{#N/A,#N/A,FALSE,"11"}</definedName>
    <definedName name="wrn.pg11._3" hidden="1">{#N/A,#N/A,FALSE,"11"}</definedName>
    <definedName name="wrn.pg11._4" hidden="1">{#N/A,#N/A,FALSE,"11"}</definedName>
    <definedName name="wrn.pg11._5" hidden="1">{#N/A,#N/A,FALSE,"11"}</definedName>
    <definedName name="wrn.pg12." localSheetId="2" hidden="1">{#N/A,#N/A,FALSE,"12"}</definedName>
    <definedName name="wrn.pg12." localSheetId="10" hidden="1">{#N/A,#N/A,FALSE,"12"}</definedName>
    <definedName name="wrn.pg12." localSheetId="9" hidden="1">{#N/A,#N/A,FALSE,"12"}</definedName>
    <definedName name="wrn.pg12." localSheetId="8" hidden="1">{#N/A,#N/A,FALSE,"12"}</definedName>
    <definedName name="wrn.pg12." hidden="1">{#N/A,#N/A,FALSE,"12"}</definedName>
    <definedName name="wrn.pg12._1" localSheetId="10" hidden="1">{#N/A,#N/A,FALSE,"12"}</definedName>
    <definedName name="wrn.pg12._1" localSheetId="9" hidden="1">{#N/A,#N/A,FALSE,"12"}</definedName>
    <definedName name="wrn.pg12._1" hidden="1">{#N/A,#N/A,FALSE,"12"}</definedName>
    <definedName name="wrn.pg12._1_1" hidden="1">{#N/A,#N/A,FALSE,"12"}</definedName>
    <definedName name="wrn.pg12._1_2" hidden="1">{#N/A,#N/A,FALSE,"12"}</definedName>
    <definedName name="wrn.pg12._2" hidden="1">{#N/A,#N/A,FALSE,"12"}</definedName>
    <definedName name="wrn.pg12._3" hidden="1">{#N/A,#N/A,FALSE,"12"}</definedName>
    <definedName name="wrn.pg12._4" hidden="1">{#N/A,#N/A,FALSE,"12"}</definedName>
    <definedName name="wrn.pg12._5" hidden="1">{#N/A,#N/A,FALSE,"12"}</definedName>
    <definedName name="wrn.pg13." localSheetId="2" hidden="1">{#N/A,#N/A,FALSE,"13"}</definedName>
    <definedName name="wrn.pg13." localSheetId="10" hidden="1">{#N/A,#N/A,FALSE,"13"}</definedName>
    <definedName name="wrn.pg13." localSheetId="9" hidden="1">{#N/A,#N/A,FALSE,"13"}</definedName>
    <definedName name="wrn.pg13." localSheetId="8" hidden="1">{#N/A,#N/A,FALSE,"13"}</definedName>
    <definedName name="wrn.pg13." hidden="1">{#N/A,#N/A,FALSE,"13"}</definedName>
    <definedName name="wrn.pg13._1" localSheetId="10" hidden="1">{#N/A,#N/A,FALSE,"13"}</definedName>
    <definedName name="wrn.pg13._1" localSheetId="9" hidden="1">{#N/A,#N/A,FALSE,"13"}</definedName>
    <definedName name="wrn.pg13._1" hidden="1">{#N/A,#N/A,FALSE,"13"}</definedName>
    <definedName name="wrn.pg13._1_1" hidden="1">{#N/A,#N/A,FALSE,"13"}</definedName>
    <definedName name="wrn.pg13._1_2" hidden="1">{#N/A,#N/A,FALSE,"13"}</definedName>
    <definedName name="wrn.pg13._2" hidden="1">{#N/A,#N/A,FALSE,"13"}</definedName>
    <definedName name="wrn.pg13._3" hidden="1">{#N/A,#N/A,FALSE,"13"}</definedName>
    <definedName name="wrn.pg13._4" hidden="1">{#N/A,#N/A,FALSE,"13"}</definedName>
    <definedName name="wrn.pg13._5" hidden="1">{#N/A,#N/A,FALSE,"13"}</definedName>
    <definedName name="wrn.pg14." localSheetId="2" hidden="1">{#N/A,#N/A,FALSE,"14"}</definedName>
    <definedName name="wrn.pg14." localSheetId="10" hidden="1">{#N/A,#N/A,FALSE,"14"}</definedName>
    <definedName name="wrn.pg14." localSheetId="9" hidden="1">{#N/A,#N/A,FALSE,"14"}</definedName>
    <definedName name="wrn.pg14." localSheetId="8" hidden="1">{#N/A,#N/A,FALSE,"14"}</definedName>
    <definedName name="wrn.pg14." hidden="1">{#N/A,#N/A,FALSE,"14"}</definedName>
    <definedName name="wrn.pg14._1" localSheetId="10" hidden="1">{#N/A,#N/A,FALSE,"14"}</definedName>
    <definedName name="wrn.pg14._1" localSheetId="9" hidden="1">{#N/A,#N/A,FALSE,"14"}</definedName>
    <definedName name="wrn.pg14._1" hidden="1">{#N/A,#N/A,FALSE,"14"}</definedName>
    <definedName name="wrn.pg14._1_1" hidden="1">{#N/A,#N/A,FALSE,"14"}</definedName>
    <definedName name="wrn.pg14._1_2" hidden="1">{#N/A,#N/A,FALSE,"14"}</definedName>
    <definedName name="wrn.pg14._2" hidden="1">{#N/A,#N/A,FALSE,"14"}</definedName>
    <definedName name="wrn.pg14._3" hidden="1">{#N/A,#N/A,FALSE,"14"}</definedName>
    <definedName name="wrn.pg14._4" hidden="1">{#N/A,#N/A,FALSE,"14"}</definedName>
    <definedName name="wrn.pg14._5" hidden="1">{#N/A,#N/A,FALSE,"14"}</definedName>
    <definedName name="wrn.pg15." localSheetId="2" hidden="1">{#N/A,#N/A,FALSE,"15"}</definedName>
    <definedName name="wrn.pg15." localSheetId="10" hidden="1">{#N/A,#N/A,FALSE,"15"}</definedName>
    <definedName name="wrn.pg15." localSheetId="9" hidden="1">{#N/A,#N/A,FALSE,"15"}</definedName>
    <definedName name="wrn.pg15." localSheetId="8" hidden="1">{#N/A,#N/A,FALSE,"15"}</definedName>
    <definedName name="wrn.pg15." hidden="1">{#N/A,#N/A,FALSE,"15"}</definedName>
    <definedName name="wrn.pg15._1" localSheetId="10" hidden="1">{#N/A,#N/A,FALSE,"15"}</definedName>
    <definedName name="wrn.pg15._1" localSheetId="9" hidden="1">{#N/A,#N/A,FALSE,"15"}</definedName>
    <definedName name="wrn.pg15._1" hidden="1">{#N/A,#N/A,FALSE,"15"}</definedName>
    <definedName name="wrn.pg15._1_1" hidden="1">{#N/A,#N/A,FALSE,"15"}</definedName>
    <definedName name="wrn.pg15._1_2" hidden="1">{#N/A,#N/A,FALSE,"15"}</definedName>
    <definedName name="wrn.pg15._2" hidden="1">{#N/A,#N/A,FALSE,"15"}</definedName>
    <definedName name="wrn.pg15._3" hidden="1">{#N/A,#N/A,FALSE,"15"}</definedName>
    <definedName name="wrn.pg15._4" hidden="1">{#N/A,#N/A,FALSE,"15"}</definedName>
    <definedName name="wrn.pg15._5" hidden="1">{#N/A,#N/A,FALSE,"15"}</definedName>
    <definedName name="wrn.pg16." localSheetId="2" hidden="1">{#N/A,#N/A,FALSE,"16"}</definedName>
    <definedName name="wrn.pg16." localSheetId="10" hidden="1">{#N/A,#N/A,FALSE,"16"}</definedName>
    <definedName name="wrn.pg16." localSheetId="9" hidden="1">{#N/A,#N/A,FALSE,"16"}</definedName>
    <definedName name="wrn.pg16." localSheetId="8" hidden="1">{#N/A,#N/A,FALSE,"16"}</definedName>
    <definedName name="wrn.pg16." hidden="1">{#N/A,#N/A,FALSE,"16"}</definedName>
    <definedName name="wrn.pg16._1" localSheetId="10" hidden="1">{#N/A,#N/A,FALSE,"16"}</definedName>
    <definedName name="wrn.pg16._1" localSheetId="9" hidden="1">{#N/A,#N/A,FALSE,"16"}</definedName>
    <definedName name="wrn.pg16._1" hidden="1">{#N/A,#N/A,FALSE,"16"}</definedName>
    <definedName name="wrn.pg16._1_1" hidden="1">{#N/A,#N/A,FALSE,"16"}</definedName>
    <definedName name="wrn.pg16._1_2" hidden="1">{#N/A,#N/A,FALSE,"16"}</definedName>
    <definedName name="wrn.pg16._2" hidden="1">{#N/A,#N/A,FALSE,"16"}</definedName>
    <definedName name="wrn.pg16._3" hidden="1">{#N/A,#N/A,FALSE,"16"}</definedName>
    <definedName name="wrn.pg16._4" hidden="1">{#N/A,#N/A,FALSE,"16"}</definedName>
    <definedName name="wrn.pg16._5" hidden="1">{#N/A,#N/A,FALSE,"16"}</definedName>
    <definedName name="wrn.pg17." localSheetId="2" hidden="1">{#N/A,#N/A,FALSE,"17"}</definedName>
    <definedName name="wrn.pg17." localSheetId="10" hidden="1">{#N/A,#N/A,FALSE,"17"}</definedName>
    <definedName name="wrn.pg17." localSheetId="9" hidden="1">{#N/A,#N/A,FALSE,"17"}</definedName>
    <definedName name="wrn.pg17." localSheetId="8" hidden="1">{#N/A,#N/A,FALSE,"17"}</definedName>
    <definedName name="wrn.pg17." hidden="1">{#N/A,#N/A,FALSE,"17"}</definedName>
    <definedName name="wrn.pg17._1" localSheetId="10" hidden="1">{#N/A,#N/A,FALSE,"17"}</definedName>
    <definedName name="wrn.pg17._1" localSheetId="9" hidden="1">{#N/A,#N/A,FALSE,"17"}</definedName>
    <definedName name="wrn.pg17._1" hidden="1">{#N/A,#N/A,FALSE,"17"}</definedName>
    <definedName name="wrn.pg17._1_1" hidden="1">{#N/A,#N/A,FALSE,"17"}</definedName>
    <definedName name="wrn.pg17._1_2" hidden="1">{#N/A,#N/A,FALSE,"17"}</definedName>
    <definedName name="wrn.pg17._2" hidden="1">{#N/A,#N/A,FALSE,"17"}</definedName>
    <definedName name="wrn.pg17._3" hidden="1">{#N/A,#N/A,FALSE,"17"}</definedName>
    <definedName name="wrn.pg17._4" hidden="1">{#N/A,#N/A,FALSE,"17"}</definedName>
    <definedName name="wrn.pg17._5" hidden="1">{#N/A,#N/A,FALSE,"17"}</definedName>
    <definedName name="wrn.pg2." localSheetId="2" hidden="1">{#N/A,#N/A,FALSE,"2"}</definedName>
    <definedName name="wrn.pg2." localSheetId="10" hidden="1">{#N/A,#N/A,FALSE,"2"}</definedName>
    <definedName name="wrn.pg2." localSheetId="9" hidden="1">{#N/A,#N/A,FALSE,"2"}</definedName>
    <definedName name="wrn.pg2." localSheetId="8" hidden="1">{#N/A,#N/A,FALSE,"2"}</definedName>
    <definedName name="wrn.pg2." hidden="1">{#N/A,#N/A,FALSE,"2"}</definedName>
    <definedName name="wrn.pg2._1" localSheetId="10" hidden="1">{#N/A,#N/A,FALSE,"2"}</definedName>
    <definedName name="wrn.pg2._1" localSheetId="9" hidden="1">{#N/A,#N/A,FALSE,"2"}</definedName>
    <definedName name="wrn.pg2._1" hidden="1">{#N/A,#N/A,FALSE,"2"}</definedName>
    <definedName name="wrn.pg2._1_1" hidden="1">{#N/A,#N/A,FALSE,"2"}</definedName>
    <definedName name="wrn.pg2._1_2" hidden="1">{#N/A,#N/A,FALSE,"2"}</definedName>
    <definedName name="wrn.pg2._2" hidden="1">{#N/A,#N/A,FALSE,"2"}</definedName>
    <definedName name="wrn.pg2._3" hidden="1">{#N/A,#N/A,FALSE,"2"}</definedName>
    <definedName name="wrn.pg2._4" hidden="1">{#N/A,#N/A,FALSE,"2"}</definedName>
    <definedName name="wrn.pg2._5" hidden="1">{#N/A,#N/A,FALSE,"2"}</definedName>
    <definedName name="wrn.pg20" localSheetId="2" hidden="1">{#N/A,#N/A,FALSE,"4"}</definedName>
    <definedName name="wrn.pg20" localSheetId="10" hidden="1">{#N/A,#N/A,FALSE,"4"}</definedName>
    <definedName name="wrn.pg20" localSheetId="9" hidden="1">{#N/A,#N/A,FALSE,"4"}</definedName>
    <definedName name="wrn.pg20" hidden="1">{#N/A,#N/A,FALSE,"4"}</definedName>
    <definedName name="wrn.pg20_1" localSheetId="10" hidden="1">{#N/A,#N/A,FALSE,"4"}</definedName>
    <definedName name="wrn.pg20_1" localSheetId="9" hidden="1">{#N/A,#N/A,FALSE,"4"}</definedName>
    <definedName name="wrn.pg20_1" hidden="1">{#N/A,#N/A,FALSE,"4"}</definedName>
    <definedName name="wrn.pg20_1_1" hidden="1">{#N/A,#N/A,FALSE,"4"}</definedName>
    <definedName name="wrn.pg20_1_2" hidden="1">{#N/A,#N/A,FALSE,"4"}</definedName>
    <definedName name="wrn.pg20_2" hidden="1">{#N/A,#N/A,FALSE,"4"}</definedName>
    <definedName name="wrn.pg20_3" hidden="1">{#N/A,#N/A,FALSE,"4"}</definedName>
    <definedName name="wrn.pg20_4" hidden="1">{#N/A,#N/A,FALSE,"4"}</definedName>
    <definedName name="wrn.pg20_5" hidden="1">{#N/A,#N/A,FALSE,"4"}</definedName>
    <definedName name="wrn.pg3." localSheetId="2" hidden="1">{#N/A,#N/A,FALSE,"3"}</definedName>
    <definedName name="wrn.pg3." localSheetId="10" hidden="1">{#N/A,#N/A,FALSE,"3"}</definedName>
    <definedName name="wrn.pg3." localSheetId="9" hidden="1">{#N/A,#N/A,FALSE,"3"}</definedName>
    <definedName name="wrn.pg3." localSheetId="8" hidden="1">{#N/A,#N/A,FALSE,"3"}</definedName>
    <definedName name="wrn.pg3." hidden="1">{#N/A,#N/A,FALSE,"3"}</definedName>
    <definedName name="wrn.pg3._1" localSheetId="10" hidden="1">{#N/A,#N/A,FALSE,"3"}</definedName>
    <definedName name="wrn.pg3._1" localSheetId="9" hidden="1">{#N/A,#N/A,FALSE,"3"}</definedName>
    <definedName name="wrn.pg3._1" hidden="1">{#N/A,#N/A,FALSE,"3"}</definedName>
    <definedName name="wrn.pg3._1_1" hidden="1">{#N/A,#N/A,FALSE,"3"}</definedName>
    <definedName name="wrn.pg3._1_2" hidden="1">{#N/A,#N/A,FALSE,"3"}</definedName>
    <definedName name="wrn.pg3._2" hidden="1">{#N/A,#N/A,FALSE,"3"}</definedName>
    <definedName name="wrn.pg3._3" hidden="1">{#N/A,#N/A,FALSE,"3"}</definedName>
    <definedName name="wrn.pg3._4" hidden="1">{#N/A,#N/A,FALSE,"3"}</definedName>
    <definedName name="wrn.pg3._5" hidden="1">{#N/A,#N/A,FALSE,"3"}</definedName>
    <definedName name="wrn.pg4." localSheetId="2" hidden="1">{#N/A,#N/A,FALSE,"4"}</definedName>
    <definedName name="wrn.pg4." localSheetId="10" hidden="1">{#N/A,#N/A,FALSE,"4"}</definedName>
    <definedName name="wrn.pg4." localSheetId="9" hidden="1">{#N/A,#N/A,FALSE,"4"}</definedName>
    <definedName name="wrn.pg4." localSheetId="8" hidden="1">{#N/A,#N/A,FALSE,"4"}</definedName>
    <definedName name="wrn.pg4." hidden="1">{#N/A,#N/A,FALSE,"4"}</definedName>
    <definedName name="wrn.pg4._1" localSheetId="10" hidden="1">{#N/A,#N/A,FALSE,"4"}</definedName>
    <definedName name="wrn.pg4._1" localSheetId="9" hidden="1">{#N/A,#N/A,FALSE,"4"}</definedName>
    <definedName name="wrn.pg4._1" hidden="1">{#N/A,#N/A,FALSE,"4"}</definedName>
    <definedName name="wrn.pg4._1_1" hidden="1">{#N/A,#N/A,FALSE,"4"}</definedName>
    <definedName name="wrn.pg4._1_2" hidden="1">{#N/A,#N/A,FALSE,"4"}</definedName>
    <definedName name="wrn.pg4._2" hidden="1">{#N/A,#N/A,FALSE,"4"}</definedName>
    <definedName name="wrn.pg4._3" hidden="1">{#N/A,#N/A,FALSE,"4"}</definedName>
    <definedName name="wrn.pg4._4" hidden="1">{#N/A,#N/A,FALSE,"4"}</definedName>
    <definedName name="wrn.pg4._5" hidden="1">{#N/A,#N/A,FALSE,"4"}</definedName>
    <definedName name="wrn.pg5" localSheetId="2" hidden="1">{#N/A,#N/A,FALSE,"4"}</definedName>
    <definedName name="wrn.pg5" localSheetId="10" hidden="1">{#N/A,#N/A,FALSE,"4"}</definedName>
    <definedName name="wrn.pg5" localSheetId="9" hidden="1">{#N/A,#N/A,FALSE,"4"}</definedName>
    <definedName name="wrn.pg5" localSheetId="8" hidden="1">{#N/A,#N/A,FALSE,"4"}</definedName>
    <definedName name="wrn.pg5" hidden="1">{#N/A,#N/A,FALSE,"4"}</definedName>
    <definedName name="wrn.pg5." localSheetId="2" hidden="1">{#N/A,#N/A,FALSE,"5"}</definedName>
    <definedName name="wrn.pg5." localSheetId="10" hidden="1">{#N/A,#N/A,FALSE,"5"}</definedName>
    <definedName name="wrn.pg5." localSheetId="9" hidden="1">{#N/A,#N/A,FALSE,"5"}</definedName>
    <definedName name="wrn.pg5." localSheetId="8" hidden="1">{#N/A,#N/A,FALSE,"5"}</definedName>
    <definedName name="wrn.pg5." hidden="1">{#N/A,#N/A,FALSE,"5"}</definedName>
    <definedName name="wrn.pg5._1" localSheetId="10" hidden="1">{#N/A,#N/A,FALSE,"5"}</definedName>
    <definedName name="wrn.pg5._1" localSheetId="9" hidden="1">{#N/A,#N/A,FALSE,"5"}</definedName>
    <definedName name="wrn.pg5._1" hidden="1">{#N/A,#N/A,FALSE,"5"}</definedName>
    <definedName name="wrn.pg5._1_1" hidden="1">{#N/A,#N/A,FALSE,"5"}</definedName>
    <definedName name="wrn.pg5._1_2" hidden="1">{#N/A,#N/A,FALSE,"5"}</definedName>
    <definedName name="wrn.pg5._2" hidden="1">{#N/A,#N/A,FALSE,"5"}</definedName>
    <definedName name="wrn.pg5._3" hidden="1">{#N/A,#N/A,FALSE,"5"}</definedName>
    <definedName name="wrn.pg5._4" hidden="1">{#N/A,#N/A,FALSE,"5"}</definedName>
    <definedName name="wrn.pg5._5" hidden="1">{#N/A,#N/A,FALSE,"5"}</definedName>
    <definedName name="wrn.pg5_1" localSheetId="10" hidden="1">{#N/A,#N/A,FALSE,"4"}</definedName>
    <definedName name="wrn.pg5_1" localSheetId="9" hidden="1">{#N/A,#N/A,FALSE,"4"}</definedName>
    <definedName name="wrn.pg5_1" hidden="1">{#N/A,#N/A,FALSE,"4"}</definedName>
    <definedName name="wrn.pg5_1_1" hidden="1">{#N/A,#N/A,FALSE,"4"}</definedName>
    <definedName name="wrn.pg5_1_2" hidden="1">{#N/A,#N/A,FALSE,"4"}</definedName>
    <definedName name="wrn.pg5_2" hidden="1">{#N/A,#N/A,FALSE,"4"}</definedName>
    <definedName name="wrn.pg5_3" hidden="1">{#N/A,#N/A,FALSE,"4"}</definedName>
    <definedName name="wrn.pg5_4" hidden="1">{#N/A,#N/A,FALSE,"4"}</definedName>
    <definedName name="wrn.pg5_5" hidden="1">{#N/A,#N/A,FALSE,"4"}</definedName>
    <definedName name="wrn.pg6." localSheetId="2" hidden="1">{#N/A,#N/A,FALSE,"6"}</definedName>
    <definedName name="wrn.pg6." localSheetId="10" hidden="1">{#N/A,#N/A,FALSE,"6"}</definedName>
    <definedName name="wrn.pg6." localSheetId="9" hidden="1">{#N/A,#N/A,FALSE,"6"}</definedName>
    <definedName name="wrn.pg6." localSheetId="8" hidden="1">{#N/A,#N/A,FALSE,"6"}</definedName>
    <definedName name="wrn.pg6." hidden="1">{#N/A,#N/A,FALSE,"6"}</definedName>
    <definedName name="wrn.pg6._1" localSheetId="10" hidden="1">{#N/A,#N/A,FALSE,"6"}</definedName>
    <definedName name="wrn.pg6._1" localSheetId="9" hidden="1">{#N/A,#N/A,FALSE,"6"}</definedName>
    <definedName name="wrn.pg6._1" hidden="1">{#N/A,#N/A,FALSE,"6"}</definedName>
    <definedName name="wrn.pg6._1_1" hidden="1">{#N/A,#N/A,FALSE,"6"}</definedName>
    <definedName name="wrn.pg6._1_2" hidden="1">{#N/A,#N/A,FALSE,"6"}</definedName>
    <definedName name="wrn.pg6._2" hidden="1">{#N/A,#N/A,FALSE,"6"}</definedName>
    <definedName name="wrn.pg6._3" hidden="1">{#N/A,#N/A,FALSE,"6"}</definedName>
    <definedName name="wrn.pg6._4" hidden="1">{#N/A,#N/A,FALSE,"6"}</definedName>
    <definedName name="wrn.pg6._5" hidden="1">{#N/A,#N/A,FALSE,"6"}</definedName>
    <definedName name="wrn.pg7." localSheetId="2" hidden="1">{#N/A,#N/A,FALSE,"7"}</definedName>
    <definedName name="wrn.pg7." localSheetId="10" hidden="1">{#N/A,#N/A,FALSE,"7"}</definedName>
    <definedName name="wrn.pg7." localSheetId="9" hidden="1">{#N/A,#N/A,FALSE,"7"}</definedName>
    <definedName name="wrn.pg7." localSheetId="8" hidden="1">{#N/A,#N/A,FALSE,"7"}</definedName>
    <definedName name="wrn.pg7." hidden="1">{#N/A,#N/A,FALSE,"7"}</definedName>
    <definedName name="wrn.pg7._1" localSheetId="10" hidden="1">{#N/A,#N/A,FALSE,"7"}</definedName>
    <definedName name="wrn.pg7._1" localSheetId="9" hidden="1">{#N/A,#N/A,FALSE,"7"}</definedName>
    <definedName name="wrn.pg7._1" hidden="1">{#N/A,#N/A,FALSE,"7"}</definedName>
    <definedName name="wrn.pg7._1_1" hidden="1">{#N/A,#N/A,FALSE,"7"}</definedName>
    <definedName name="wrn.pg7._1_2" hidden="1">{#N/A,#N/A,FALSE,"7"}</definedName>
    <definedName name="wrn.pg7._2" hidden="1">{#N/A,#N/A,FALSE,"7"}</definedName>
    <definedName name="wrn.pg7._3" hidden="1">{#N/A,#N/A,FALSE,"7"}</definedName>
    <definedName name="wrn.pg7._4" hidden="1">{#N/A,#N/A,FALSE,"7"}</definedName>
    <definedName name="wrn.pg7._5" hidden="1">{#N/A,#N/A,FALSE,"7"}</definedName>
    <definedName name="wrn.pg8." localSheetId="2" hidden="1">{#N/A,#N/A,FALSE,"8"}</definedName>
    <definedName name="wrn.pg8." localSheetId="10" hidden="1">{#N/A,#N/A,FALSE,"8"}</definedName>
    <definedName name="wrn.pg8." localSheetId="9" hidden="1">{#N/A,#N/A,FALSE,"8"}</definedName>
    <definedName name="wrn.pg8." localSheetId="8" hidden="1">{#N/A,#N/A,FALSE,"8"}</definedName>
    <definedName name="wrn.pg8." hidden="1">{#N/A,#N/A,FALSE,"8"}</definedName>
    <definedName name="wrn.pg8._1" localSheetId="10" hidden="1">{#N/A,#N/A,FALSE,"8"}</definedName>
    <definedName name="wrn.pg8._1" localSheetId="9" hidden="1">{#N/A,#N/A,FALSE,"8"}</definedName>
    <definedName name="wrn.pg8._1" hidden="1">{#N/A,#N/A,FALSE,"8"}</definedName>
    <definedName name="wrn.pg8._1_1" hidden="1">{#N/A,#N/A,FALSE,"8"}</definedName>
    <definedName name="wrn.pg8._1_2" hidden="1">{#N/A,#N/A,FALSE,"8"}</definedName>
    <definedName name="wrn.pg8._2" hidden="1">{#N/A,#N/A,FALSE,"8"}</definedName>
    <definedName name="wrn.pg8._3" hidden="1">{#N/A,#N/A,FALSE,"8"}</definedName>
    <definedName name="wrn.pg8._4" hidden="1">{#N/A,#N/A,FALSE,"8"}</definedName>
    <definedName name="wrn.pg8._5" hidden="1">{#N/A,#N/A,FALSE,"8"}</definedName>
    <definedName name="wrn.pg9." localSheetId="2" hidden="1">{#N/A,#N/A,FALSE,"9"}</definedName>
    <definedName name="wrn.pg9." localSheetId="10" hidden="1">{#N/A,#N/A,FALSE,"9"}</definedName>
    <definedName name="wrn.pg9." localSheetId="9" hidden="1">{#N/A,#N/A,FALSE,"9"}</definedName>
    <definedName name="wrn.pg9." localSheetId="8" hidden="1">{#N/A,#N/A,FALSE,"9"}</definedName>
    <definedName name="wrn.pg9." hidden="1">{#N/A,#N/A,FALSE,"9"}</definedName>
    <definedName name="wrn.pg9._1" localSheetId="10" hidden="1">{#N/A,#N/A,FALSE,"9"}</definedName>
    <definedName name="wrn.pg9._1" localSheetId="9" hidden="1">{#N/A,#N/A,FALSE,"9"}</definedName>
    <definedName name="wrn.pg9._1" hidden="1">{#N/A,#N/A,FALSE,"9"}</definedName>
    <definedName name="wrn.pg9._1_1" hidden="1">{#N/A,#N/A,FALSE,"9"}</definedName>
    <definedName name="wrn.pg9._1_2" hidden="1">{#N/A,#N/A,FALSE,"9"}</definedName>
    <definedName name="wrn.pg9._2" hidden="1">{#N/A,#N/A,FALSE,"9"}</definedName>
    <definedName name="wrn.pg9._3" hidden="1">{#N/A,#N/A,FALSE,"9"}</definedName>
    <definedName name="wrn.pg9._4" hidden="1">{#N/A,#N/A,FALSE,"9"}</definedName>
    <definedName name="wrn.pg9._5" hidden="1">{#N/A,#N/A,FALSE,"9"}</definedName>
    <definedName name="wrn.pg99." localSheetId="2" hidden="1">{#N/A,#N/A,FALSE,"5"}</definedName>
    <definedName name="wrn.pg99." localSheetId="10" hidden="1">{#N/A,#N/A,FALSE,"5"}</definedName>
    <definedName name="wrn.pg99." localSheetId="9" hidden="1">{#N/A,#N/A,FALSE,"5"}</definedName>
    <definedName name="wrn.pg99." localSheetId="8" hidden="1">{#N/A,#N/A,FALSE,"5"}</definedName>
    <definedName name="wrn.pg99." hidden="1">{#N/A,#N/A,FALSE,"5"}</definedName>
    <definedName name="wrn.pg99._1" localSheetId="10" hidden="1">{#N/A,#N/A,FALSE,"5"}</definedName>
    <definedName name="wrn.pg99._1" localSheetId="9" hidden="1">{#N/A,#N/A,FALSE,"5"}</definedName>
    <definedName name="wrn.pg99._1" hidden="1">{#N/A,#N/A,FALSE,"5"}</definedName>
    <definedName name="wrn.pg99._1_1" hidden="1">{#N/A,#N/A,FALSE,"5"}</definedName>
    <definedName name="wrn.pg99._1_2" hidden="1">{#N/A,#N/A,FALSE,"5"}</definedName>
    <definedName name="wrn.pg99._2" hidden="1">{#N/A,#N/A,FALSE,"5"}</definedName>
    <definedName name="wrn.pg99._3" hidden="1">{#N/A,#N/A,FALSE,"5"}</definedName>
    <definedName name="wrn.pg99._4" hidden="1">{#N/A,#N/A,FALSE,"5"}</definedName>
    <definedName name="wrn.pg99._5" hidden="1">{#N/A,#N/A,FALSE,"5"}</definedName>
    <definedName name="wrn.PL._.PRINT." localSheetId="2" hidden="1">{"VIEW1",#N/A,FALSE,"P&amp;L Account 2001-2002";"VIEW2",#N/A,FALSE,"P&amp;L Account 2001-2002";"VIEW3",#N/A,FALSE,"P&amp;L Account 2001-2002";"VIEW4",#N/A,FALSE,"P&amp;L Account 2001-2002"}</definedName>
    <definedName name="wrn.PL._.PRINT." localSheetId="10" hidden="1">{"VIEW1",#N/A,FALSE,"P&amp;L Account 2001-2002";"VIEW2",#N/A,FALSE,"P&amp;L Account 2001-2002";"VIEW3",#N/A,FALSE,"P&amp;L Account 2001-2002";"VIEW4",#N/A,FALSE,"P&amp;L Account 2001-2002"}</definedName>
    <definedName name="wrn.PL._.PRINT." localSheetId="9" hidden="1">{"VIEW1",#N/A,FALSE,"P&amp;L Account 2001-2002";"VIEW2",#N/A,FALSE,"P&amp;L Account 2001-2002";"VIEW3",#N/A,FALSE,"P&amp;L Account 2001-2002";"VIEW4",#N/A,FALSE,"P&amp;L Account 2001-2002"}</definedName>
    <definedName name="wrn.PL._.PRINT." localSheetId="8" hidden="1">{"VIEW1",#N/A,FALSE,"P&amp;L Account 2001-2002";"VIEW2",#N/A,FALSE,"P&amp;L Account 2001-2002";"VIEW3",#N/A,FALSE,"P&amp;L Account 2001-2002";"VIEW4",#N/A,FALSE,"P&amp;L Account 2001-2002"}</definedName>
    <definedName name="wrn.PL._.PRINT." hidden="1">{"VIEW1",#N/A,FALSE,"P&amp;L Account 2001-2002";"VIEW2",#N/A,FALSE,"P&amp;L Account 2001-2002";"VIEW3",#N/A,FALSE,"P&amp;L Account 2001-2002";"VIEW4",#N/A,FALSE,"P&amp;L Account 2001-2002"}</definedName>
    <definedName name="wrn.PL._.PRINT._1" localSheetId="10" hidden="1">{"VIEW1",#N/A,FALSE,"P&amp;L Account 2001-2002";"VIEW2",#N/A,FALSE,"P&amp;L Account 2001-2002";"VIEW3",#N/A,FALSE,"P&amp;L Account 2001-2002";"VIEW4",#N/A,FALSE,"P&amp;L Account 2001-2002"}</definedName>
    <definedName name="wrn.PL._.PRINT._1" localSheetId="9" hidden="1">{"VIEW1",#N/A,FALSE,"P&amp;L Account 2001-2002";"VIEW2",#N/A,FALSE,"P&amp;L Account 2001-2002";"VIEW3",#N/A,FALSE,"P&amp;L Account 2001-2002";"VIEW4",#N/A,FALSE,"P&amp;L Account 2001-2002"}</definedName>
    <definedName name="wrn.PL._.PRINT._1" hidden="1">{"VIEW1",#N/A,FALSE,"P&amp;L Account 2001-2002";"VIEW2",#N/A,FALSE,"P&amp;L Account 2001-2002";"VIEW3",#N/A,FALSE,"P&amp;L Account 2001-2002";"VIEW4",#N/A,FALSE,"P&amp;L Account 2001-2002"}</definedName>
    <definedName name="wrn.PL._.PRINT._1_1" hidden="1">{"VIEW1",#N/A,FALSE,"P&amp;L Account 2001-2002";"VIEW2",#N/A,FALSE,"P&amp;L Account 2001-2002";"VIEW3",#N/A,FALSE,"P&amp;L Account 2001-2002";"VIEW4",#N/A,FALSE,"P&amp;L Account 2001-2002"}</definedName>
    <definedName name="wrn.PL._.PRINT._1_2" hidden="1">{"VIEW1",#N/A,FALSE,"P&amp;L Account 2001-2002";"VIEW2",#N/A,FALSE,"P&amp;L Account 2001-2002";"VIEW3",#N/A,FALSE,"P&amp;L Account 2001-2002";"VIEW4",#N/A,FALSE,"P&amp;L Account 2001-2002"}</definedName>
    <definedName name="wrn.PL._.PRINT._2" hidden="1">{"VIEW1",#N/A,FALSE,"P&amp;L Account 2001-2002";"VIEW2",#N/A,FALSE,"P&amp;L Account 2001-2002";"VIEW3",#N/A,FALSE,"P&amp;L Account 2001-2002";"VIEW4",#N/A,FALSE,"P&amp;L Account 2001-2002"}</definedName>
    <definedName name="wrn.PL._.PRINT._3" hidden="1">{"VIEW1",#N/A,FALSE,"P&amp;L Account 2001-2002";"VIEW2",#N/A,FALSE,"P&amp;L Account 2001-2002";"VIEW3",#N/A,FALSE,"P&amp;L Account 2001-2002";"VIEW4",#N/A,FALSE,"P&amp;L Account 2001-2002"}</definedName>
    <definedName name="wrn.PL._.PRINT._4" hidden="1">{"VIEW1",#N/A,FALSE,"P&amp;L Account 2001-2002";"VIEW2",#N/A,FALSE,"P&amp;L Account 2001-2002";"VIEW3",#N/A,FALSE,"P&amp;L Account 2001-2002";"VIEW4",#N/A,FALSE,"P&amp;L Account 2001-2002"}</definedName>
    <definedName name="wrn.PL._.PRINT._5" hidden="1">{"VIEW1",#N/A,FALSE,"P&amp;L Account 2001-2002";"VIEW2",#N/A,FALSE,"P&amp;L Account 2001-2002";"VIEW3",#N/A,FALSE,"P&amp;L Account 2001-2002";"VIEW4",#N/A,FALSE,"P&amp;L Account 2001-2002"}</definedName>
    <definedName name="wrn.recoclmay2000." localSheetId="2" hidden="1">{#N/A,#N/A,FALSE,"may'00"}</definedName>
    <definedName name="wrn.recoclmay2000." localSheetId="10" hidden="1">{#N/A,#N/A,FALSE,"may'00"}</definedName>
    <definedName name="wrn.recoclmay2000." localSheetId="9" hidden="1">{#N/A,#N/A,FALSE,"may'00"}</definedName>
    <definedName name="wrn.recoclmay2000." hidden="1">{#N/A,#N/A,FALSE,"may'00"}</definedName>
    <definedName name="wrn.recoclmay2000._1" localSheetId="10" hidden="1">{#N/A,#N/A,FALSE,"may'00"}</definedName>
    <definedName name="wrn.recoclmay2000._1" localSheetId="9" hidden="1">{#N/A,#N/A,FALSE,"may'00"}</definedName>
    <definedName name="wrn.recoclmay2000._1" hidden="1">{#N/A,#N/A,FALSE,"may'00"}</definedName>
    <definedName name="wrn.recoclmay2000._1_1" hidden="1">{#N/A,#N/A,FALSE,"may'00"}</definedName>
    <definedName name="wrn.recoclmay2000._1_2" hidden="1">{#N/A,#N/A,FALSE,"may'00"}</definedName>
    <definedName name="wrn.recoclmay2000._2" hidden="1">{#N/A,#N/A,FALSE,"may'00"}</definedName>
    <definedName name="wrn.recoclmay2000._3" hidden="1">{#N/A,#N/A,FALSE,"may'00"}</definedName>
    <definedName name="wrn.recoclmay2000._4" hidden="1">{#N/A,#N/A,FALSE,"may'00"}</definedName>
    <definedName name="wrn.recoclmay2000._5" hidden="1">{#N/A,#N/A,FALSE,"may'00"}</definedName>
    <definedName name="WTWERT" localSheetId="2" hidden="1">{"VIEW1",#N/A,FALSE,"P&amp;L Account 2001-2002";"VIEW2",#N/A,FALSE,"P&amp;L Account 2001-2002";"VIEW3",#N/A,FALSE,"P&amp;L Account 2001-2002";"VIEW4",#N/A,FALSE,"P&amp;L Account 2001-2002"}</definedName>
    <definedName name="WTWERT" localSheetId="10" hidden="1">{"VIEW1",#N/A,FALSE,"P&amp;L Account 2001-2002";"VIEW2",#N/A,FALSE,"P&amp;L Account 2001-2002";"VIEW3",#N/A,FALSE,"P&amp;L Account 2001-2002";"VIEW4",#N/A,FALSE,"P&amp;L Account 2001-2002"}</definedName>
    <definedName name="WTWERT" localSheetId="9" hidden="1">{"VIEW1",#N/A,FALSE,"P&amp;L Account 2001-2002";"VIEW2",#N/A,FALSE,"P&amp;L Account 2001-2002";"VIEW3",#N/A,FALSE,"P&amp;L Account 2001-2002";"VIEW4",#N/A,FALSE,"P&amp;L Account 2001-2002"}</definedName>
    <definedName name="WTWERT" localSheetId="8" hidden="1">{"VIEW1",#N/A,FALSE,"P&amp;L Account 2001-2002";"VIEW2",#N/A,FALSE,"P&amp;L Account 2001-2002";"VIEW3",#N/A,FALSE,"P&amp;L Account 2001-2002";"VIEW4",#N/A,FALSE,"P&amp;L Account 2001-2002"}</definedName>
    <definedName name="WTWERT" hidden="1">{"VIEW1",#N/A,FALSE,"P&amp;L Account 2001-2002";"VIEW2",#N/A,FALSE,"P&amp;L Account 2001-2002";"VIEW3",#N/A,FALSE,"P&amp;L Account 2001-2002";"VIEW4",#N/A,FALSE,"P&amp;L Account 2001-2002"}</definedName>
    <definedName name="WTWERT_1" localSheetId="10" hidden="1">{"VIEW1",#N/A,FALSE,"P&amp;L Account 2001-2002";"VIEW2",#N/A,FALSE,"P&amp;L Account 2001-2002";"VIEW3",#N/A,FALSE,"P&amp;L Account 2001-2002";"VIEW4",#N/A,FALSE,"P&amp;L Account 2001-2002"}</definedName>
    <definedName name="WTWERT_1" localSheetId="9" hidden="1">{"VIEW1",#N/A,FALSE,"P&amp;L Account 2001-2002";"VIEW2",#N/A,FALSE,"P&amp;L Account 2001-2002";"VIEW3",#N/A,FALSE,"P&amp;L Account 2001-2002";"VIEW4",#N/A,FALSE,"P&amp;L Account 2001-2002"}</definedName>
    <definedName name="WTWERT_1" hidden="1">{"VIEW1",#N/A,FALSE,"P&amp;L Account 2001-2002";"VIEW2",#N/A,FALSE,"P&amp;L Account 2001-2002";"VIEW3",#N/A,FALSE,"P&amp;L Account 2001-2002";"VIEW4",#N/A,FALSE,"P&amp;L Account 2001-2002"}</definedName>
    <definedName name="WTWERT_1_1" hidden="1">{"VIEW1",#N/A,FALSE,"P&amp;L Account 2001-2002";"VIEW2",#N/A,FALSE,"P&amp;L Account 2001-2002";"VIEW3",#N/A,FALSE,"P&amp;L Account 2001-2002";"VIEW4",#N/A,FALSE,"P&amp;L Account 2001-2002"}</definedName>
    <definedName name="WTWERT_1_2" hidden="1">{"VIEW1",#N/A,FALSE,"P&amp;L Account 2001-2002";"VIEW2",#N/A,FALSE,"P&amp;L Account 2001-2002";"VIEW3",#N/A,FALSE,"P&amp;L Account 2001-2002";"VIEW4",#N/A,FALSE,"P&amp;L Account 2001-2002"}</definedName>
    <definedName name="WTWERT_2" hidden="1">{"VIEW1",#N/A,FALSE,"P&amp;L Account 2001-2002";"VIEW2",#N/A,FALSE,"P&amp;L Account 2001-2002";"VIEW3",#N/A,FALSE,"P&amp;L Account 2001-2002";"VIEW4",#N/A,FALSE,"P&amp;L Account 2001-2002"}</definedName>
    <definedName name="WTWERT_3" hidden="1">{"VIEW1",#N/A,FALSE,"P&amp;L Account 2001-2002";"VIEW2",#N/A,FALSE,"P&amp;L Account 2001-2002";"VIEW3",#N/A,FALSE,"P&amp;L Account 2001-2002";"VIEW4",#N/A,FALSE,"P&amp;L Account 2001-2002"}</definedName>
    <definedName name="WTWERT_4" hidden="1">{"VIEW1",#N/A,FALSE,"P&amp;L Account 2001-2002";"VIEW2",#N/A,FALSE,"P&amp;L Account 2001-2002";"VIEW3",#N/A,FALSE,"P&amp;L Account 2001-2002";"VIEW4",#N/A,FALSE,"P&amp;L Account 2001-2002"}</definedName>
    <definedName name="WTWERT_5" hidden="1">{"VIEW1",#N/A,FALSE,"P&amp;L Account 2001-2002";"VIEW2",#N/A,FALSE,"P&amp;L Account 2001-2002";"VIEW3",#N/A,FALSE,"P&amp;L Account 2001-2002";"VIEW4",#N/A,FALSE,"P&amp;L Account 2001-2002"}</definedName>
    <definedName name="WW" localSheetId="2" hidden="1">{"VIEW1",#N/A,FALSE,"P&amp;L Account 2001-2002";"VIEW2",#N/A,FALSE,"P&amp;L Account 2001-2002";"VIEW3",#N/A,FALSE,"P&amp;L Account 2001-2002";"VIEW4",#N/A,FALSE,"P&amp;L Account 2001-2002"}</definedName>
    <definedName name="WW" localSheetId="10" hidden="1">{"VIEW1",#N/A,FALSE,"P&amp;L Account 2001-2002";"VIEW2",#N/A,FALSE,"P&amp;L Account 2001-2002";"VIEW3",#N/A,FALSE,"P&amp;L Account 2001-2002";"VIEW4",#N/A,FALSE,"P&amp;L Account 2001-2002"}</definedName>
    <definedName name="WW" localSheetId="9" hidden="1">{"VIEW1",#N/A,FALSE,"P&amp;L Account 2001-2002";"VIEW2",#N/A,FALSE,"P&amp;L Account 2001-2002";"VIEW3",#N/A,FALSE,"P&amp;L Account 2001-2002";"VIEW4",#N/A,FALSE,"P&amp;L Account 2001-2002"}</definedName>
    <definedName name="WW" localSheetId="8" hidden="1">{"VIEW1",#N/A,FALSE,"P&amp;L Account 2001-2002";"VIEW2",#N/A,FALSE,"P&amp;L Account 2001-2002";"VIEW3",#N/A,FALSE,"P&amp;L Account 2001-2002";"VIEW4",#N/A,FALSE,"P&amp;L Account 2001-2002"}</definedName>
    <definedName name="WW" hidden="1">{"VIEW1",#N/A,FALSE,"P&amp;L Account 2001-2002";"VIEW2",#N/A,FALSE,"P&amp;L Account 2001-2002";"VIEW3",#N/A,FALSE,"P&amp;L Account 2001-2002";"VIEW4",#N/A,FALSE,"P&amp;L Account 2001-2002"}</definedName>
    <definedName name="WW_1" localSheetId="10" hidden="1">{"VIEW1",#N/A,FALSE,"P&amp;L Account 2001-2002";"VIEW2",#N/A,FALSE,"P&amp;L Account 2001-2002";"VIEW3",#N/A,FALSE,"P&amp;L Account 2001-2002";"VIEW4",#N/A,FALSE,"P&amp;L Account 2001-2002"}</definedName>
    <definedName name="WW_1" localSheetId="9" hidden="1">{"VIEW1",#N/A,FALSE,"P&amp;L Account 2001-2002";"VIEW2",#N/A,FALSE,"P&amp;L Account 2001-2002";"VIEW3",#N/A,FALSE,"P&amp;L Account 2001-2002";"VIEW4",#N/A,FALSE,"P&amp;L Account 2001-2002"}</definedName>
    <definedName name="WW_1" hidden="1">{"VIEW1",#N/A,FALSE,"P&amp;L Account 2001-2002";"VIEW2",#N/A,FALSE,"P&amp;L Account 2001-2002";"VIEW3",#N/A,FALSE,"P&amp;L Account 2001-2002";"VIEW4",#N/A,FALSE,"P&amp;L Account 2001-2002"}</definedName>
    <definedName name="WW_1_1" hidden="1">{"VIEW1",#N/A,FALSE,"P&amp;L Account 2001-2002";"VIEW2",#N/A,FALSE,"P&amp;L Account 2001-2002";"VIEW3",#N/A,FALSE,"P&amp;L Account 2001-2002";"VIEW4",#N/A,FALSE,"P&amp;L Account 2001-2002"}</definedName>
    <definedName name="WW_1_2" hidden="1">{"VIEW1",#N/A,FALSE,"P&amp;L Account 2001-2002";"VIEW2",#N/A,FALSE,"P&amp;L Account 2001-2002";"VIEW3",#N/A,FALSE,"P&amp;L Account 2001-2002";"VIEW4",#N/A,FALSE,"P&amp;L Account 2001-2002"}</definedName>
    <definedName name="WW_2" hidden="1">{"VIEW1",#N/A,FALSE,"P&amp;L Account 2001-2002";"VIEW2",#N/A,FALSE,"P&amp;L Account 2001-2002";"VIEW3",#N/A,FALSE,"P&amp;L Account 2001-2002";"VIEW4",#N/A,FALSE,"P&amp;L Account 2001-2002"}</definedName>
    <definedName name="WW_3" hidden="1">{"VIEW1",#N/A,FALSE,"P&amp;L Account 2001-2002";"VIEW2",#N/A,FALSE,"P&amp;L Account 2001-2002";"VIEW3",#N/A,FALSE,"P&amp;L Account 2001-2002";"VIEW4",#N/A,FALSE,"P&amp;L Account 2001-2002"}</definedName>
    <definedName name="WW_4" hidden="1">{"VIEW1",#N/A,FALSE,"P&amp;L Account 2001-2002";"VIEW2",#N/A,FALSE,"P&amp;L Account 2001-2002";"VIEW3",#N/A,FALSE,"P&amp;L Account 2001-2002";"VIEW4",#N/A,FALSE,"P&amp;L Account 2001-2002"}</definedName>
    <definedName name="WW_5" hidden="1">{"VIEW1",#N/A,FALSE,"P&amp;L Account 2001-2002";"VIEW2",#N/A,FALSE,"P&amp;L Account 2001-2002";"VIEW3",#N/A,FALSE,"P&amp;L Account 2001-2002";"VIEW4",#N/A,FALSE,"P&amp;L Account 2001-2002"}</definedName>
    <definedName name="wwc" localSheetId="2" hidden="1">{"VIEW1",#N/A,FALSE,"P&amp;L Account 2001-2002";"VIEW2",#N/A,FALSE,"P&amp;L Account 2001-2002";"VIEW3",#N/A,FALSE,"P&amp;L Account 2001-2002";"VIEW4",#N/A,FALSE,"P&amp;L Account 2001-2002"}</definedName>
    <definedName name="wwc" localSheetId="10" hidden="1">{"VIEW1",#N/A,FALSE,"P&amp;L Account 2001-2002";"VIEW2",#N/A,FALSE,"P&amp;L Account 2001-2002";"VIEW3",#N/A,FALSE,"P&amp;L Account 2001-2002";"VIEW4",#N/A,FALSE,"P&amp;L Account 2001-2002"}</definedName>
    <definedName name="wwc" localSheetId="9" hidden="1">{"VIEW1",#N/A,FALSE,"P&amp;L Account 2001-2002";"VIEW2",#N/A,FALSE,"P&amp;L Account 2001-2002";"VIEW3",#N/A,FALSE,"P&amp;L Account 2001-2002";"VIEW4",#N/A,FALSE,"P&amp;L Account 2001-2002"}</definedName>
    <definedName name="wwc" localSheetId="8" hidden="1">{"VIEW1",#N/A,FALSE,"P&amp;L Account 2001-2002";"VIEW2",#N/A,FALSE,"P&amp;L Account 2001-2002";"VIEW3",#N/A,FALSE,"P&amp;L Account 2001-2002";"VIEW4",#N/A,FALSE,"P&amp;L Account 2001-2002"}</definedName>
    <definedName name="wwc" hidden="1">{"VIEW1",#N/A,FALSE,"P&amp;L Account 2001-2002";"VIEW2",#N/A,FALSE,"P&amp;L Account 2001-2002";"VIEW3",#N/A,FALSE,"P&amp;L Account 2001-2002";"VIEW4",#N/A,FALSE,"P&amp;L Account 2001-2002"}</definedName>
    <definedName name="wwc_1" localSheetId="10" hidden="1">{"VIEW1",#N/A,FALSE,"P&amp;L Account 2001-2002";"VIEW2",#N/A,FALSE,"P&amp;L Account 2001-2002";"VIEW3",#N/A,FALSE,"P&amp;L Account 2001-2002";"VIEW4",#N/A,FALSE,"P&amp;L Account 2001-2002"}</definedName>
    <definedName name="wwc_1" localSheetId="9" hidden="1">{"VIEW1",#N/A,FALSE,"P&amp;L Account 2001-2002";"VIEW2",#N/A,FALSE,"P&amp;L Account 2001-2002";"VIEW3",#N/A,FALSE,"P&amp;L Account 2001-2002";"VIEW4",#N/A,FALSE,"P&amp;L Account 2001-2002"}</definedName>
    <definedName name="wwc_1" hidden="1">{"VIEW1",#N/A,FALSE,"P&amp;L Account 2001-2002";"VIEW2",#N/A,FALSE,"P&amp;L Account 2001-2002";"VIEW3",#N/A,FALSE,"P&amp;L Account 2001-2002";"VIEW4",#N/A,FALSE,"P&amp;L Account 2001-2002"}</definedName>
    <definedName name="wwc_1_1" hidden="1">{"VIEW1",#N/A,FALSE,"P&amp;L Account 2001-2002";"VIEW2",#N/A,FALSE,"P&amp;L Account 2001-2002";"VIEW3",#N/A,FALSE,"P&amp;L Account 2001-2002";"VIEW4",#N/A,FALSE,"P&amp;L Account 2001-2002"}</definedName>
    <definedName name="wwc_1_2" hidden="1">{"VIEW1",#N/A,FALSE,"P&amp;L Account 2001-2002";"VIEW2",#N/A,FALSE,"P&amp;L Account 2001-2002";"VIEW3",#N/A,FALSE,"P&amp;L Account 2001-2002";"VIEW4",#N/A,FALSE,"P&amp;L Account 2001-2002"}</definedName>
    <definedName name="wwc_2" hidden="1">{"VIEW1",#N/A,FALSE,"P&amp;L Account 2001-2002";"VIEW2",#N/A,FALSE,"P&amp;L Account 2001-2002";"VIEW3",#N/A,FALSE,"P&amp;L Account 2001-2002";"VIEW4",#N/A,FALSE,"P&amp;L Account 2001-2002"}</definedName>
    <definedName name="wwc_3" hidden="1">{"VIEW1",#N/A,FALSE,"P&amp;L Account 2001-2002";"VIEW2",#N/A,FALSE,"P&amp;L Account 2001-2002";"VIEW3",#N/A,FALSE,"P&amp;L Account 2001-2002";"VIEW4",#N/A,FALSE,"P&amp;L Account 2001-2002"}</definedName>
    <definedName name="wwc_4" hidden="1">{"VIEW1",#N/A,FALSE,"P&amp;L Account 2001-2002";"VIEW2",#N/A,FALSE,"P&amp;L Account 2001-2002";"VIEW3",#N/A,FALSE,"P&amp;L Account 2001-2002";"VIEW4",#N/A,FALSE,"P&amp;L Account 2001-2002"}</definedName>
    <definedName name="wwc_5" hidden="1">{"VIEW1",#N/A,FALSE,"P&amp;L Account 2001-2002";"VIEW2",#N/A,FALSE,"P&amp;L Account 2001-2002";"VIEW3",#N/A,FALSE,"P&amp;L Account 2001-2002";"VIEW4",#N/A,FALSE,"P&amp;L Account 2001-2002"}</definedName>
    <definedName name="X" localSheetId="2" hidden="1">{"VIEW1",#N/A,FALSE,"P&amp;L Account 2001-2002";"VIEW2",#N/A,FALSE,"P&amp;L Account 2001-2002";"VIEW3",#N/A,FALSE,"P&amp;L Account 2001-2002";"VIEW4",#N/A,FALSE,"P&amp;L Account 2001-2002"}</definedName>
    <definedName name="X" localSheetId="10" hidden="1">{"VIEW1",#N/A,FALSE,"P&amp;L Account 2001-2002";"VIEW2",#N/A,FALSE,"P&amp;L Account 2001-2002";"VIEW3",#N/A,FALSE,"P&amp;L Account 2001-2002";"VIEW4",#N/A,FALSE,"P&amp;L Account 2001-2002"}</definedName>
    <definedName name="X" localSheetId="9" hidden="1">{"VIEW1",#N/A,FALSE,"P&amp;L Account 2001-2002";"VIEW2",#N/A,FALSE,"P&amp;L Account 2001-2002";"VIEW3",#N/A,FALSE,"P&amp;L Account 2001-2002";"VIEW4",#N/A,FALSE,"P&amp;L Account 2001-2002"}</definedName>
    <definedName name="X" localSheetId="8" hidden="1">{"VIEW1",#N/A,FALSE,"P&amp;L Account 2001-2002";"VIEW2",#N/A,FALSE,"P&amp;L Account 2001-2002";"VIEW3",#N/A,FALSE,"P&amp;L Account 2001-2002";"VIEW4",#N/A,FALSE,"P&amp;L Account 2001-2002"}</definedName>
    <definedName name="X" hidden="1">{"VIEW1",#N/A,FALSE,"P&amp;L Account 2001-2002";"VIEW2",#N/A,FALSE,"P&amp;L Account 2001-2002";"VIEW3",#N/A,FALSE,"P&amp;L Account 2001-2002";"VIEW4",#N/A,FALSE,"P&amp;L Account 2001-2002"}</definedName>
    <definedName name="X_1" localSheetId="10" hidden="1">{"VIEW1",#N/A,FALSE,"P&amp;L Account 2001-2002";"VIEW2",#N/A,FALSE,"P&amp;L Account 2001-2002";"VIEW3",#N/A,FALSE,"P&amp;L Account 2001-2002";"VIEW4",#N/A,FALSE,"P&amp;L Account 2001-2002"}</definedName>
    <definedName name="X_1" localSheetId="9" hidden="1">{"VIEW1",#N/A,FALSE,"P&amp;L Account 2001-2002";"VIEW2",#N/A,FALSE,"P&amp;L Account 2001-2002";"VIEW3",#N/A,FALSE,"P&amp;L Account 2001-2002";"VIEW4",#N/A,FALSE,"P&amp;L Account 2001-2002"}</definedName>
    <definedName name="X_1" hidden="1">{"VIEW1",#N/A,FALSE,"P&amp;L Account 2001-2002";"VIEW2",#N/A,FALSE,"P&amp;L Account 2001-2002";"VIEW3",#N/A,FALSE,"P&amp;L Account 2001-2002";"VIEW4",#N/A,FALSE,"P&amp;L Account 2001-2002"}</definedName>
    <definedName name="X_1_1" hidden="1">{"VIEW1",#N/A,FALSE,"P&amp;L Account 2001-2002";"VIEW2",#N/A,FALSE,"P&amp;L Account 2001-2002";"VIEW3",#N/A,FALSE,"P&amp;L Account 2001-2002";"VIEW4",#N/A,FALSE,"P&amp;L Account 2001-2002"}</definedName>
    <definedName name="X_1_2" hidden="1">{"VIEW1",#N/A,FALSE,"P&amp;L Account 2001-2002";"VIEW2",#N/A,FALSE,"P&amp;L Account 2001-2002";"VIEW3",#N/A,FALSE,"P&amp;L Account 2001-2002";"VIEW4",#N/A,FALSE,"P&amp;L Account 2001-2002"}</definedName>
    <definedName name="X_2" hidden="1">{"VIEW1",#N/A,FALSE,"P&amp;L Account 2001-2002";"VIEW2",#N/A,FALSE,"P&amp;L Account 2001-2002";"VIEW3",#N/A,FALSE,"P&amp;L Account 2001-2002";"VIEW4",#N/A,FALSE,"P&amp;L Account 2001-2002"}</definedName>
    <definedName name="X_3" hidden="1">{"VIEW1",#N/A,FALSE,"P&amp;L Account 2001-2002";"VIEW2",#N/A,FALSE,"P&amp;L Account 2001-2002";"VIEW3",#N/A,FALSE,"P&amp;L Account 2001-2002";"VIEW4",#N/A,FALSE,"P&amp;L Account 2001-2002"}</definedName>
    <definedName name="X_4" hidden="1">{"VIEW1",#N/A,FALSE,"P&amp;L Account 2001-2002";"VIEW2",#N/A,FALSE,"P&amp;L Account 2001-2002";"VIEW3",#N/A,FALSE,"P&amp;L Account 2001-2002";"VIEW4",#N/A,FALSE,"P&amp;L Account 2001-2002"}</definedName>
    <definedName name="X_5" hidden="1">{"VIEW1",#N/A,FALSE,"P&amp;L Account 2001-2002";"VIEW2",#N/A,FALSE,"P&amp;L Account 2001-2002";"VIEW3",#N/A,FALSE,"P&amp;L Account 2001-2002";"VIEW4",#N/A,FALSE,"P&amp;L Account 2001-2002"}</definedName>
    <definedName name="XDS" localSheetId="2" hidden="1">{"VIEW1",#N/A,FALSE,"P&amp;L Account 2001-2002";"VIEW2",#N/A,FALSE,"P&amp;L Account 2001-2002";"VIEW3",#N/A,FALSE,"P&amp;L Account 2001-2002";"VIEW4",#N/A,FALSE,"P&amp;L Account 2001-2002"}</definedName>
    <definedName name="XDS" localSheetId="10" hidden="1">{"VIEW1",#N/A,FALSE,"P&amp;L Account 2001-2002";"VIEW2",#N/A,FALSE,"P&amp;L Account 2001-2002";"VIEW3",#N/A,FALSE,"P&amp;L Account 2001-2002";"VIEW4",#N/A,FALSE,"P&amp;L Account 2001-2002"}</definedName>
    <definedName name="XDS" localSheetId="9" hidden="1">{"VIEW1",#N/A,FALSE,"P&amp;L Account 2001-2002";"VIEW2",#N/A,FALSE,"P&amp;L Account 2001-2002";"VIEW3",#N/A,FALSE,"P&amp;L Account 2001-2002";"VIEW4",#N/A,FALSE,"P&amp;L Account 2001-2002"}</definedName>
    <definedName name="XDS" localSheetId="8" hidden="1">{"VIEW1",#N/A,FALSE,"P&amp;L Account 2001-2002";"VIEW2",#N/A,FALSE,"P&amp;L Account 2001-2002";"VIEW3",#N/A,FALSE,"P&amp;L Account 2001-2002";"VIEW4",#N/A,FALSE,"P&amp;L Account 2001-2002"}</definedName>
    <definedName name="XDS" hidden="1">{"VIEW1",#N/A,FALSE,"P&amp;L Account 2001-2002";"VIEW2",#N/A,FALSE,"P&amp;L Account 2001-2002";"VIEW3",#N/A,FALSE,"P&amp;L Account 2001-2002";"VIEW4",#N/A,FALSE,"P&amp;L Account 2001-2002"}</definedName>
    <definedName name="XDS_1" localSheetId="10" hidden="1">{"VIEW1",#N/A,FALSE,"P&amp;L Account 2001-2002";"VIEW2",#N/A,FALSE,"P&amp;L Account 2001-2002";"VIEW3",#N/A,FALSE,"P&amp;L Account 2001-2002";"VIEW4",#N/A,FALSE,"P&amp;L Account 2001-2002"}</definedName>
    <definedName name="XDS_1" localSheetId="9" hidden="1">{"VIEW1",#N/A,FALSE,"P&amp;L Account 2001-2002";"VIEW2",#N/A,FALSE,"P&amp;L Account 2001-2002";"VIEW3",#N/A,FALSE,"P&amp;L Account 2001-2002";"VIEW4",#N/A,FALSE,"P&amp;L Account 2001-2002"}</definedName>
    <definedName name="XDS_1" hidden="1">{"VIEW1",#N/A,FALSE,"P&amp;L Account 2001-2002";"VIEW2",#N/A,FALSE,"P&amp;L Account 2001-2002";"VIEW3",#N/A,FALSE,"P&amp;L Account 2001-2002";"VIEW4",#N/A,FALSE,"P&amp;L Account 2001-2002"}</definedName>
    <definedName name="XDS_1_1" hidden="1">{"VIEW1",#N/A,FALSE,"P&amp;L Account 2001-2002";"VIEW2",#N/A,FALSE,"P&amp;L Account 2001-2002";"VIEW3",#N/A,FALSE,"P&amp;L Account 2001-2002";"VIEW4",#N/A,FALSE,"P&amp;L Account 2001-2002"}</definedName>
    <definedName name="XDS_1_2" hidden="1">{"VIEW1",#N/A,FALSE,"P&amp;L Account 2001-2002";"VIEW2",#N/A,FALSE,"P&amp;L Account 2001-2002";"VIEW3",#N/A,FALSE,"P&amp;L Account 2001-2002";"VIEW4",#N/A,FALSE,"P&amp;L Account 2001-2002"}</definedName>
    <definedName name="XDS_2" hidden="1">{"VIEW1",#N/A,FALSE,"P&amp;L Account 2001-2002";"VIEW2",#N/A,FALSE,"P&amp;L Account 2001-2002";"VIEW3",#N/A,FALSE,"P&amp;L Account 2001-2002";"VIEW4",#N/A,FALSE,"P&amp;L Account 2001-2002"}</definedName>
    <definedName name="XDS_3" hidden="1">{"VIEW1",#N/A,FALSE,"P&amp;L Account 2001-2002";"VIEW2",#N/A,FALSE,"P&amp;L Account 2001-2002";"VIEW3",#N/A,FALSE,"P&amp;L Account 2001-2002";"VIEW4",#N/A,FALSE,"P&amp;L Account 2001-2002"}</definedName>
    <definedName name="XDS_4" hidden="1">{"VIEW1",#N/A,FALSE,"P&amp;L Account 2001-2002";"VIEW2",#N/A,FALSE,"P&amp;L Account 2001-2002";"VIEW3",#N/A,FALSE,"P&amp;L Account 2001-2002";"VIEW4",#N/A,FALSE,"P&amp;L Account 2001-2002"}</definedName>
    <definedName name="XDS_5" hidden="1">{"VIEW1",#N/A,FALSE,"P&amp;L Account 2001-2002";"VIEW2",#N/A,FALSE,"P&amp;L Account 2001-2002";"VIEW3",#N/A,FALSE,"P&amp;L Account 2001-2002";"VIEW4",#N/A,FALSE,"P&amp;L Account 2001-2002"}</definedName>
    <definedName name="YFJHGJHHGKJ" localSheetId="2" hidden="1">{"VIEW1",#N/A,FALSE,"P&amp;L Account 2001-2002";"VIEW2",#N/A,FALSE,"P&amp;L Account 2001-2002";"VIEW3",#N/A,FALSE,"P&amp;L Account 2001-2002";"VIEW4",#N/A,FALSE,"P&amp;L Account 2001-2002"}</definedName>
    <definedName name="YFJHGJHHGKJ" localSheetId="10" hidden="1">{"VIEW1",#N/A,FALSE,"P&amp;L Account 2001-2002";"VIEW2",#N/A,FALSE,"P&amp;L Account 2001-2002";"VIEW3",#N/A,FALSE,"P&amp;L Account 2001-2002";"VIEW4",#N/A,FALSE,"P&amp;L Account 2001-2002"}</definedName>
    <definedName name="YFJHGJHHGKJ" localSheetId="9" hidden="1">{"VIEW1",#N/A,FALSE,"P&amp;L Account 2001-2002";"VIEW2",#N/A,FALSE,"P&amp;L Account 2001-2002";"VIEW3",#N/A,FALSE,"P&amp;L Account 2001-2002";"VIEW4",#N/A,FALSE,"P&amp;L Account 2001-2002"}</definedName>
    <definedName name="YFJHGJHHGKJ" localSheetId="8" hidden="1">{"VIEW1",#N/A,FALSE,"P&amp;L Account 2001-2002";"VIEW2",#N/A,FALSE,"P&amp;L Account 2001-2002";"VIEW3",#N/A,FALSE,"P&amp;L Account 2001-2002";"VIEW4",#N/A,FALSE,"P&amp;L Account 2001-2002"}</definedName>
    <definedName name="YFJHGJHHGKJ" hidden="1">{"VIEW1",#N/A,FALSE,"P&amp;L Account 2001-2002";"VIEW2",#N/A,FALSE,"P&amp;L Account 2001-2002";"VIEW3",#N/A,FALSE,"P&amp;L Account 2001-2002";"VIEW4",#N/A,FALSE,"P&amp;L Account 2001-2002"}</definedName>
    <definedName name="YFJHGJHHGKJ_1" localSheetId="10" hidden="1">{"VIEW1",#N/A,FALSE,"P&amp;L Account 2001-2002";"VIEW2",#N/A,FALSE,"P&amp;L Account 2001-2002";"VIEW3",#N/A,FALSE,"P&amp;L Account 2001-2002";"VIEW4",#N/A,FALSE,"P&amp;L Account 2001-2002"}</definedName>
    <definedName name="YFJHGJHHGKJ_1" localSheetId="9" hidden="1">{"VIEW1",#N/A,FALSE,"P&amp;L Account 2001-2002";"VIEW2",#N/A,FALSE,"P&amp;L Account 2001-2002";"VIEW3",#N/A,FALSE,"P&amp;L Account 2001-2002";"VIEW4",#N/A,FALSE,"P&amp;L Account 2001-2002"}</definedName>
    <definedName name="YFJHGJHHGKJ_1" hidden="1">{"VIEW1",#N/A,FALSE,"P&amp;L Account 2001-2002";"VIEW2",#N/A,FALSE,"P&amp;L Account 2001-2002";"VIEW3",#N/A,FALSE,"P&amp;L Account 2001-2002";"VIEW4",#N/A,FALSE,"P&amp;L Account 2001-2002"}</definedName>
    <definedName name="YFJHGJHHGKJ_1_1" hidden="1">{"VIEW1",#N/A,FALSE,"P&amp;L Account 2001-2002";"VIEW2",#N/A,FALSE,"P&amp;L Account 2001-2002";"VIEW3",#N/A,FALSE,"P&amp;L Account 2001-2002";"VIEW4",#N/A,FALSE,"P&amp;L Account 2001-2002"}</definedName>
    <definedName name="YFJHGJHHGKJ_1_2" hidden="1">{"VIEW1",#N/A,FALSE,"P&amp;L Account 2001-2002";"VIEW2",#N/A,FALSE,"P&amp;L Account 2001-2002";"VIEW3",#N/A,FALSE,"P&amp;L Account 2001-2002";"VIEW4",#N/A,FALSE,"P&amp;L Account 2001-2002"}</definedName>
    <definedName name="YFJHGJHHGKJ_2" hidden="1">{"VIEW1",#N/A,FALSE,"P&amp;L Account 2001-2002";"VIEW2",#N/A,FALSE,"P&amp;L Account 2001-2002";"VIEW3",#N/A,FALSE,"P&amp;L Account 2001-2002";"VIEW4",#N/A,FALSE,"P&amp;L Account 2001-2002"}</definedName>
    <definedName name="YFJHGJHHGKJ_3" hidden="1">{"VIEW1",#N/A,FALSE,"P&amp;L Account 2001-2002";"VIEW2",#N/A,FALSE,"P&amp;L Account 2001-2002";"VIEW3",#N/A,FALSE,"P&amp;L Account 2001-2002";"VIEW4",#N/A,FALSE,"P&amp;L Account 2001-2002"}</definedName>
    <definedName name="YFJHGJHHGKJ_4" hidden="1">{"VIEW1",#N/A,FALSE,"P&amp;L Account 2001-2002";"VIEW2",#N/A,FALSE,"P&amp;L Account 2001-2002";"VIEW3",#N/A,FALSE,"P&amp;L Account 2001-2002";"VIEW4",#N/A,FALSE,"P&amp;L Account 2001-2002"}</definedName>
    <definedName name="YFJHGJHHGKJ_5" hidden="1">{"VIEW1",#N/A,FALSE,"P&amp;L Account 2001-2002";"VIEW2",#N/A,FALSE,"P&amp;L Account 2001-2002";"VIEW3",#N/A,FALSE,"P&amp;L Account 2001-2002";"VIEW4",#N/A,FALSE,"P&amp;L Account 2001-2002"}</definedName>
    <definedName name="YT" localSheetId="2" hidden="1">{"VIEW1",#N/A,FALSE,"P&amp;L Account 2001-2002";"VIEW2",#N/A,FALSE,"P&amp;L Account 2001-2002";"VIEW3",#N/A,FALSE,"P&amp;L Account 2001-2002";"VIEW4",#N/A,FALSE,"P&amp;L Account 2001-2002"}</definedName>
    <definedName name="YT" localSheetId="10" hidden="1">{"VIEW1",#N/A,FALSE,"P&amp;L Account 2001-2002";"VIEW2",#N/A,FALSE,"P&amp;L Account 2001-2002";"VIEW3",#N/A,FALSE,"P&amp;L Account 2001-2002";"VIEW4",#N/A,FALSE,"P&amp;L Account 2001-2002"}</definedName>
    <definedName name="YT" localSheetId="9" hidden="1">{"VIEW1",#N/A,FALSE,"P&amp;L Account 2001-2002";"VIEW2",#N/A,FALSE,"P&amp;L Account 2001-2002";"VIEW3",#N/A,FALSE,"P&amp;L Account 2001-2002";"VIEW4",#N/A,FALSE,"P&amp;L Account 2001-2002"}</definedName>
    <definedName name="YT" localSheetId="8" hidden="1">{"VIEW1",#N/A,FALSE,"P&amp;L Account 2001-2002";"VIEW2",#N/A,FALSE,"P&amp;L Account 2001-2002";"VIEW3",#N/A,FALSE,"P&amp;L Account 2001-2002";"VIEW4",#N/A,FALSE,"P&amp;L Account 2001-2002"}</definedName>
    <definedName name="YT" hidden="1">{"VIEW1",#N/A,FALSE,"P&amp;L Account 2001-2002";"VIEW2",#N/A,FALSE,"P&amp;L Account 2001-2002";"VIEW3",#N/A,FALSE,"P&amp;L Account 2001-2002";"VIEW4",#N/A,FALSE,"P&amp;L Account 2001-2002"}</definedName>
    <definedName name="YT_1" localSheetId="10" hidden="1">{"VIEW1",#N/A,FALSE,"P&amp;L Account 2001-2002";"VIEW2",#N/A,FALSE,"P&amp;L Account 2001-2002";"VIEW3",#N/A,FALSE,"P&amp;L Account 2001-2002";"VIEW4",#N/A,FALSE,"P&amp;L Account 2001-2002"}</definedName>
    <definedName name="YT_1" localSheetId="9" hidden="1">{"VIEW1",#N/A,FALSE,"P&amp;L Account 2001-2002";"VIEW2",#N/A,FALSE,"P&amp;L Account 2001-2002";"VIEW3",#N/A,FALSE,"P&amp;L Account 2001-2002";"VIEW4",#N/A,FALSE,"P&amp;L Account 2001-2002"}</definedName>
    <definedName name="YT_1" hidden="1">{"VIEW1",#N/A,FALSE,"P&amp;L Account 2001-2002";"VIEW2",#N/A,FALSE,"P&amp;L Account 2001-2002";"VIEW3",#N/A,FALSE,"P&amp;L Account 2001-2002";"VIEW4",#N/A,FALSE,"P&amp;L Account 2001-2002"}</definedName>
    <definedName name="YT_1_1" hidden="1">{"VIEW1",#N/A,FALSE,"P&amp;L Account 2001-2002";"VIEW2",#N/A,FALSE,"P&amp;L Account 2001-2002";"VIEW3",#N/A,FALSE,"P&amp;L Account 2001-2002";"VIEW4",#N/A,FALSE,"P&amp;L Account 2001-2002"}</definedName>
    <definedName name="YT_1_2" hidden="1">{"VIEW1",#N/A,FALSE,"P&amp;L Account 2001-2002";"VIEW2",#N/A,FALSE,"P&amp;L Account 2001-2002";"VIEW3",#N/A,FALSE,"P&amp;L Account 2001-2002";"VIEW4",#N/A,FALSE,"P&amp;L Account 2001-2002"}</definedName>
    <definedName name="YT_2" hidden="1">{"VIEW1",#N/A,FALSE,"P&amp;L Account 2001-2002";"VIEW2",#N/A,FALSE,"P&amp;L Account 2001-2002";"VIEW3",#N/A,FALSE,"P&amp;L Account 2001-2002";"VIEW4",#N/A,FALSE,"P&amp;L Account 2001-2002"}</definedName>
    <definedName name="YT_3" hidden="1">{"VIEW1",#N/A,FALSE,"P&amp;L Account 2001-2002";"VIEW2",#N/A,FALSE,"P&amp;L Account 2001-2002";"VIEW3",#N/A,FALSE,"P&amp;L Account 2001-2002";"VIEW4",#N/A,FALSE,"P&amp;L Account 2001-2002"}</definedName>
    <definedName name="YT_4" hidden="1">{"VIEW1",#N/A,FALSE,"P&amp;L Account 2001-2002";"VIEW2",#N/A,FALSE,"P&amp;L Account 2001-2002";"VIEW3",#N/A,FALSE,"P&amp;L Account 2001-2002";"VIEW4",#N/A,FALSE,"P&amp;L Account 2001-2002"}</definedName>
    <definedName name="YT_5" hidden="1">{"VIEW1",#N/A,FALSE,"P&amp;L Account 2001-2002";"VIEW2",#N/A,FALSE,"P&amp;L Account 2001-2002";"VIEW3",#N/A,FALSE,"P&amp;L Account 2001-2002";"VIEW4",#N/A,FALSE,"P&amp;L Account 2001-2002"}</definedName>
    <definedName name="YU" localSheetId="2" hidden="1">{"VIEW1",#N/A,FALSE,"P&amp;L Account 2001-2002";"VIEW2",#N/A,FALSE,"P&amp;L Account 2001-2002";"VIEW3",#N/A,FALSE,"P&amp;L Account 2001-2002";"VIEW4",#N/A,FALSE,"P&amp;L Account 2001-2002"}</definedName>
    <definedName name="YU" localSheetId="10" hidden="1">{"VIEW1",#N/A,FALSE,"P&amp;L Account 2001-2002";"VIEW2",#N/A,FALSE,"P&amp;L Account 2001-2002";"VIEW3",#N/A,FALSE,"P&amp;L Account 2001-2002";"VIEW4",#N/A,FALSE,"P&amp;L Account 2001-2002"}</definedName>
    <definedName name="YU" localSheetId="9" hidden="1">{"VIEW1",#N/A,FALSE,"P&amp;L Account 2001-2002";"VIEW2",#N/A,FALSE,"P&amp;L Account 2001-2002";"VIEW3",#N/A,FALSE,"P&amp;L Account 2001-2002";"VIEW4",#N/A,FALSE,"P&amp;L Account 2001-2002"}</definedName>
    <definedName name="YU" localSheetId="8" hidden="1">{"VIEW1",#N/A,FALSE,"P&amp;L Account 2001-2002";"VIEW2",#N/A,FALSE,"P&amp;L Account 2001-2002";"VIEW3",#N/A,FALSE,"P&amp;L Account 2001-2002";"VIEW4",#N/A,FALSE,"P&amp;L Account 2001-2002"}</definedName>
    <definedName name="YU" hidden="1">{"VIEW1",#N/A,FALSE,"P&amp;L Account 2001-2002";"VIEW2",#N/A,FALSE,"P&amp;L Account 2001-2002";"VIEW3",#N/A,FALSE,"P&amp;L Account 2001-2002";"VIEW4",#N/A,FALSE,"P&amp;L Account 2001-2002"}</definedName>
    <definedName name="YU_1" localSheetId="10" hidden="1">{"VIEW1",#N/A,FALSE,"P&amp;L Account 2001-2002";"VIEW2",#N/A,FALSE,"P&amp;L Account 2001-2002";"VIEW3",#N/A,FALSE,"P&amp;L Account 2001-2002";"VIEW4",#N/A,FALSE,"P&amp;L Account 2001-2002"}</definedName>
    <definedName name="YU_1" localSheetId="9" hidden="1">{"VIEW1",#N/A,FALSE,"P&amp;L Account 2001-2002";"VIEW2",#N/A,FALSE,"P&amp;L Account 2001-2002";"VIEW3",#N/A,FALSE,"P&amp;L Account 2001-2002";"VIEW4",#N/A,FALSE,"P&amp;L Account 2001-2002"}</definedName>
    <definedName name="YU_1" hidden="1">{"VIEW1",#N/A,FALSE,"P&amp;L Account 2001-2002";"VIEW2",#N/A,FALSE,"P&amp;L Account 2001-2002";"VIEW3",#N/A,FALSE,"P&amp;L Account 2001-2002";"VIEW4",#N/A,FALSE,"P&amp;L Account 2001-2002"}</definedName>
    <definedName name="YU_1_1" hidden="1">{"VIEW1",#N/A,FALSE,"P&amp;L Account 2001-2002";"VIEW2",#N/A,FALSE,"P&amp;L Account 2001-2002";"VIEW3",#N/A,FALSE,"P&amp;L Account 2001-2002";"VIEW4",#N/A,FALSE,"P&amp;L Account 2001-2002"}</definedName>
    <definedName name="YU_1_2" hidden="1">{"VIEW1",#N/A,FALSE,"P&amp;L Account 2001-2002";"VIEW2",#N/A,FALSE,"P&amp;L Account 2001-2002";"VIEW3",#N/A,FALSE,"P&amp;L Account 2001-2002";"VIEW4",#N/A,FALSE,"P&amp;L Account 2001-2002"}</definedName>
    <definedName name="YU_2" hidden="1">{"VIEW1",#N/A,FALSE,"P&amp;L Account 2001-2002";"VIEW2",#N/A,FALSE,"P&amp;L Account 2001-2002";"VIEW3",#N/A,FALSE,"P&amp;L Account 2001-2002";"VIEW4",#N/A,FALSE,"P&amp;L Account 2001-2002"}</definedName>
    <definedName name="YU_3" hidden="1">{"VIEW1",#N/A,FALSE,"P&amp;L Account 2001-2002";"VIEW2",#N/A,FALSE,"P&amp;L Account 2001-2002";"VIEW3",#N/A,FALSE,"P&amp;L Account 2001-2002";"VIEW4",#N/A,FALSE,"P&amp;L Account 2001-2002"}</definedName>
    <definedName name="YU_4" hidden="1">{"VIEW1",#N/A,FALSE,"P&amp;L Account 2001-2002";"VIEW2",#N/A,FALSE,"P&amp;L Account 2001-2002";"VIEW3",#N/A,FALSE,"P&amp;L Account 2001-2002";"VIEW4",#N/A,FALSE,"P&amp;L Account 2001-2002"}</definedName>
    <definedName name="YU_5" hidden="1">{"VIEW1",#N/A,FALSE,"P&amp;L Account 2001-2002";"VIEW2",#N/A,FALSE,"P&amp;L Account 2001-2002";"VIEW3",#N/A,FALSE,"P&amp;L Account 2001-2002";"VIEW4",#N/A,FALSE,"P&amp;L Account 2001-2002"}</definedName>
    <definedName name="Z_009A991C_AA06_4F03_9050_8A5003795599_.wvu.FilterData" localSheetId="11" hidden="1">TB!$A$5:$D$10</definedName>
    <definedName name="Z_046870D8_FBBB_4B88_85C2_433F9025BABA_.wvu.FilterData" localSheetId="11" hidden="1">TB!$A$5:$D$817</definedName>
    <definedName name="Z_0943DA45_D306_4CE4_81E3_67D42CEB0063_.wvu.FilterData" localSheetId="11" hidden="1">TB!$A$5:$D$817</definedName>
    <definedName name="Z_0E883257_E509_4F3D_B81D_EE0E864703DF_.wvu.FilterData" localSheetId="11" hidden="1">TB!$A$5:$D$10</definedName>
    <definedName name="Z_0F7CD032_EA52_4EF1_9478_B5872590CF2E_.wvu.FilterData" localSheetId="11" hidden="1">TB!$A$5:$D$817</definedName>
    <definedName name="Z_112A712A_DFE4_4FCC_8E44_7B1A73852ADA_.wvu.FilterData" localSheetId="11" hidden="1">TB!$A$5:$D$10</definedName>
    <definedName name="Z_128C89C3_E3FC_4763_94B8_F6B041D29C59_.wvu.FilterData" localSheetId="11" hidden="1">TB!$A$5:$D$10</definedName>
    <definedName name="Z_140374E4_B1F8_4901_AB4E_918CEB396FA7_.wvu.FilterData" localSheetId="11" hidden="1">TB!$A$5:$D$817</definedName>
    <definedName name="Z_141FC731_5050_46E2_8E91_C8E94AB16F52_.wvu.FilterData" localSheetId="11" hidden="1">TB!$A$5:$D$817</definedName>
    <definedName name="Z_1650CFF3_A80F_476A_9A39_E472AB80D919_.wvu.FilterData" localSheetId="11" hidden="1">TB!$A$5:$D$10</definedName>
    <definedName name="Z_18A23E22_8DB1_4DC4_A332_1DD0166AB9FF_.wvu.FilterData" localSheetId="11" hidden="1">TB!$A$5:$D$10</definedName>
    <definedName name="Z_18D23C9B_3F06_4733_81E1_ACF7EC68B6C7_.wvu.FilterData" localSheetId="11" hidden="1">TB!$A$5:$D$817</definedName>
    <definedName name="Z_1AC72F9F_FA92_4A2E_89D1_5E750C1F4DB3_.wvu.FilterData" localSheetId="11" hidden="1">TB!$B$6:$D$817</definedName>
    <definedName name="Z_21AC9C66_0B20_457D_8950_7D626F979E8F_.wvu.FilterData" localSheetId="11" hidden="1">TB!$A$5:$D$817</definedName>
    <definedName name="Z_24F1B82B_0115_4730_BCCC_6EAE2E76A7C5_.wvu.FilterData" localSheetId="11" hidden="1">TB!$A$5:$D$10</definedName>
    <definedName name="Z_251DA84B_805D_4339_9BA0_1BDAEE5B2E11_.wvu.FilterData" localSheetId="11" hidden="1">TB!$A$5:$D$817</definedName>
    <definedName name="Z_2C3E6FB4_EC81_4F46_9111_3DDB9D9CE05F_.wvu.FilterData" localSheetId="11" hidden="1">TB!$A$5:$D$817</definedName>
    <definedName name="Z_2C6915A6_885E_409E_A271_1023629908C1_.wvu.FilterData" localSheetId="11" hidden="1">TB!$A$5:$D$817</definedName>
    <definedName name="Z_2C85DFBF_6F0D_4FB9_8684_BD2A85D6D9DC_.wvu.FilterData" localSheetId="11" hidden="1">TB!$A$5:$D$10</definedName>
    <definedName name="Z_2F48DA9C_AB31_4F60_8BC7_257EDDBD3630_.wvu.FilterData" localSheetId="11" hidden="1">TB!$A$5:$D$10</definedName>
    <definedName name="Z_31DFC15B_9BD9_4E49_9C49_562EC43E9E83_.wvu.FilterData" localSheetId="11" hidden="1">TB!$A$5:$D$10</definedName>
    <definedName name="Z_34E9B3B8_0522_41C5_B9C4_07E665CDC427_.wvu.FilterData" localSheetId="11" hidden="1">TB!$A$5:$D$817</definedName>
    <definedName name="Z_3552D8B8_D2B8_411F_9A82_F310163D1461_.wvu.FilterData" localSheetId="11" hidden="1">TB!$B$6:$D$817</definedName>
    <definedName name="Z_386AE23A_9A3E_410D_8B5E_676DEBEE7E20_.wvu.FilterData" localSheetId="11" hidden="1">TB!$A$1:$D$817</definedName>
    <definedName name="Z_3B9C10AE_1689_4D53_B529_EF378AC3D5C0_.wvu.FilterData" localSheetId="11" hidden="1">TB!$A$5:$D$10</definedName>
    <definedName name="Z_3BCA09E9_76D2_4515_A707_C9D1FF8DD344_.wvu.FilterData" localSheetId="11" hidden="1">TB!$A$5:$D$817</definedName>
    <definedName name="Z_414AB117_3C45_4B14_B785_981EE0DFEC87_.wvu.FilterData" localSheetId="11" hidden="1">TB!$A$5:$D$817</definedName>
    <definedName name="Z_433B278F_6480_4276_9853_15E4723129B2_.wvu.FilterData" localSheetId="11" hidden="1">TB!$A$5:$D$10</definedName>
    <definedName name="Z_44D499B6_B413_4E6E_B61D_C28800E3FD24_.wvu.FilterData" localSheetId="11" hidden="1">TB!$A$5:$D$817</definedName>
    <definedName name="Z_44E9CB2D_9752_4C1D_BE0C_B40AB74A1F0A_.wvu.FilterData" localSheetId="11" hidden="1">TB!$A$5:$D$10</definedName>
    <definedName name="Z_45A6940A_2470_491A_A92D_0A50B675C32A_.wvu.FilterData" localSheetId="11" hidden="1">TB!$A$5:$D$10</definedName>
    <definedName name="Z_47EA9003_71D0_4F14_9F75_6A3CEE57D6FB_.wvu.FilterData" localSheetId="11" hidden="1">TB!$A$5:$D$817</definedName>
    <definedName name="Z_4A8F7DFB_3136_434C_9746_B3FF15D5EF3E_.wvu.FilterData" localSheetId="11" hidden="1">TB!$B$6:$D$817</definedName>
    <definedName name="Z_4B6A28E5_B30E_47C6_9025_A37F5FAD3953_.wvu.FilterData" localSheetId="11" hidden="1">TB!$A$5:$D$10</definedName>
    <definedName name="Z_4CAF9DA0_1141_4B8B_AC9B_40D4BA45C9E2_.wvu.FilterData" localSheetId="11" hidden="1">TB!$A$5:$D$817</definedName>
    <definedName name="Z_4CFEA337_0E76_460E_ABCF_0C117A918FFF_.wvu.FilterData" localSheetId="11" hidden="1">TB!$A$5:$D$817</definedName>
    <definedName name="Z_506701BF_2D72_4199_BFE4_5D8BF05CC764_.wvu.FilterData" localSheetId="11" hidden="1">TB!$A$5:$D$817</definedName>
    <definedName name="Z_527531DC_468F_4F2F_BEEB_88977F9D5EE2_.wvu.FilterData" localSheetId="11" hidden="1">TB!$B$6:$D$817</definedName>
    <definedName name="Z_57A83BE7_06E1_4778_9018_0C0003B497C8_.wvu.FilterData" localSheetId="11" hidden="1">TB!$A$5:$D$817</definedName>
    <definedName name="Z_58B37409_7915_4D4A_8814_26B04D5F699B_.wvu.FilterData" localSheetId="11" hidden="1">TB!$A$5:$D$817</definedName>
    <definedName name="Z_5AFB5FD3_5258_428A_97DC_7D1E67895B46_.wvu.FilterData" localSheetId="11" hidden="1">TB!$A$5:$D$10</definedName>
    <definedName name="Z_600E24BD_FED9_43FA_916F_0D67D13C3939_.wvu.FilterData" localSheetId="11" hidden="1">TB!$A$5:$D$10</definedName>
    <definedName name="Z_61EE3C38_D42E_47FC_8553_7B42FF4DDAD6_.wvu.FilterData" localSheetId="11" hidden="1">TB!$A$5:$D$817</definedName>
    <definedName name="Z_62044BDB_C186_410D_BAB6_06503459BB94_.wvu.FilterData" localSheetId="11" hidden="1">TB!$B$6:$D$817</definedName>
    <definedName name="Z_65F3971A_435B_4379_82E3_8C6D5CFD4817_.wvu.FilterData" localSheetId="11" hidden="1">TB!$A$5:$D$10</definedName>
    <definedName name="Z_66ACF6DC_5CC1_4565_9675_B76E7D1068D5_.wvu.FilterData" localSheetId="11" hidden="1">TB!$A$5:$D$5</definedName>
    <definedName name="Z_67017509_107A_43BA_8CE2_E639D7D16D07_.wvu.Cols" localSheetId="11" hidden="1">TB!$C:$D</definedName>
    <definedName name="Z_6C1EDDF5_C8E6_40C4_95A7_617602ED463A_.wvu.FilterData" localSheetId="11" hidden="1">TB!$B$6:$D$817</definedName>
    <definedName name="Z_7124C28C_8B70_4D2A_89A8_B16D01C70EE1_.wvu.FilterData" localSheetId="11" hidden="1">TB!$A$6:$D$815</definedName>
    <definedName name="Z_72E49380_CEB7_4288_B7DD_6C3B0B3A9D1F_.wvu.FilterData" localSheetId="11" hidden="1">TB!$A$5:$D$817</definedName>
    <definedName name="Z_72FEE9D3_5F95_4B39_84F6_A41F7F94D280_.wvu.FilterData" localSheetId="11" hidden="1">TB!$A$5:$D$817</definedName>
    <definedName name="Z_76F9E627_612A_4086_B112_8885F6F1B3A5_.wvu.FilterData" localSheetId="11" hidden="1">TB!$A$5:$D$10</definedName>
    <definedName name="Z_784643D8_2C9F_494D_8180_694667D0A678_.wvu.FilterData" localSheetId="11" hidden="1">TB!$B$6:$D$817</definedName>
    <definedName name="Z_78B07339_58D1_4D2C_B275_066D0756B265_.wvu.FilterData" localSheetId="11" hidden="1">TB!$A$5:$D$817</definedName>
    <definedName name="Z_7B6EE88D_E968_4027_B874_6B8DB7881094_.wvu.FilterData" localSheetId="11" hidden="1">TB!$A$5:$D$10</definedName>
    <definedName name="Z_7C6B9565_C7FC_41A2_BE63_9CCC0E154E6E_.wvu.FilterData" localSheetId="11" hidden="1">TB!$A$5:$D$817</definedName>
    <definedName name="Z_7CCDB24B_216C_488C_A928_6ACF92EC870A_.wvu.FilterData" localSheetId="11" hidden="1">TB!$A$5:$D$817</definedName>
    <definedName name="Z_893504F3_7DAC_4867_AC03_060A0C3F363D_.wvu.FilterData" localSheetId="11" hidden="1">TB!$B$6:$D$817</definedName>
    <definedName name="Z_897A11FA_6DEB_4AFD_ABA9_F22014B5CBB6_.wvu.FilterData" localSheetId="11" hidden="1">TB!$A$5:$D$10</definedName>
    <definedName name="Z_8D9C7370_7CD0_4CFD_AA55_CD7C6316B3BE_.wvu.Cols" localSheetId="0" hidden="1">'Balance Sheet'!#REF!</definedName>
    <definedName name="Z_8D9C7370_7CD0_4CFD_AA55_CD7C6316B3BE_.wvu.Cols" localSheetId="4" hidden="1">'Notes-BS'!#REF!</definedName>
    <definedName name="Z_8D9C7370_7CD0_4CFD_AA55_CD7C6316B3BE_.wvu.Cols" localSheetId="6" hidden="1">'Notes-P&amp;L'!#REF!</definedName>
    <definedName name="Z_8D9C7370_7CD0_4CFD_AA55_CD7C6316B3BE_.wvu.Cols" localSheetId="11" hidden="1">TB!#REF!,TB!#REF!</definedName>
    <definedName name="Z_8D9C7370_7CD0_4CFD_AA55_CD7C6316B3BE_.wvu.FilterData" localSheetId="11" hidden="1">TB!$A$5:$D$10</definedName>
    <definedName name="Z_8D9C7370_7CD0_4CFD_AA55_CD7C6316B3BE_.wvu.PrintArea" localSheetId="0" hidden="1">'Balance Sheet'!$A$1:$G$69</definedName>
    <definedName name="Z_8D9C7370_7CD0_4CFD_AA55_CD7C6316B3BE_.wvu.PrintArea" localSheetId="4" hidden="1">'Notes-BS'!$A$1:$I$514</definedName>
    <definedName name="Z_8D9C7370_7CD0_4CFD_AA55_CD7C6316B3BE_.wvu.PrintArea" localSheetId="6" hidden="1">'Notes-P&amp;L'!$A$1:$G$148</definedName>
    <definedName name="Z_8D9C7370_7CD0_4CFD_AA55_CD7C6316B3BE_.wvu.Rows" localSheetId="6" hidden="1">'Notes-P&amp;L'!$62:$66</definedName>
    <definedName name="Z_91AE7731_F8A2_431C_A684_50B86874B8D5_.wvu.FilterData" localSheetId="11" hidden="1">TB!$A$5:$D$10</definedName>
    <definedName name="Z_92B64D99_B68B_4D51_86D8_0FA0D0F272BE_.wvu.FilterData" localSheetId="11" hidden="1">TB!$A$5:$D$817</definedName>
    <definedName name="Z_964DF0F2_D757_4C55_BB9B_F9AB1200CD7E_.wvu.FilterData" localSheetId="11" hidden="1">TB!$A$5:$D$817</definedName>
    <definedName name="Z_9B8A21F5_DE60_4F8C_8B0A_15DCF546D06F_.wvu.FilterData" localSheetId="11" hidden="1">TB!$A$5:$D$10</definedName>
    <definedName name="Z_9B8D49DC_A64A_4740_93BB_F8E5EEB0F0BE_.wvu.FilterData" localSheetId="11" hidden="1">TB!$A$5:$D$817</definedName>
    <definedName name="Z_9C953071_229B_4EDA_9F66_5DCFAB36DE07_.wvu.Cols" localSheetId="2" hidden="1">CFS!#REF!</definedName>
    <definedName name="Z_9C953071_229B_4EDA_9F66_5DCFAB36DE07_.wvu.Cols" localSheetId="5" hidden="1">'PPE 2022'!$E:$E,'PPE 2022'!$I:$I,'PPE 2022'!$L:$L</definedName>
    <definedName name="Z_9C953071_229B_4EDA_9F66_5DCFAB36DE07_.wvu.FilterData" localSheetId="11" hidden="1">TB!$A$5:$D$10</definedName>
    <definedName name="Z_9C953071_229B_4EDA_9F66_5DCFAB36DE07_.wvu.PrintArea" localSheetId="0" hidden="1">'Balance Sheet'!$A$1:$G$56</definedName>
    <definedName name="Z_9C953071_229B_4EDA_9F66_5DCFAB36DE07_.wvu.PrintArea" localSheetId="2" hidden="1">CFS!$A$1:$G$99</definedName>
    <definedName name="Z_9C953071_229B_4EDA_9F66_5DCFAB36DE07_.wvu.PrintArea" localSheetId="4" hidden="1">'Notes-BS'!$A$1:$I$514</definedName>
    <definedName name="Z_9C953071_229B_4EDA_9F66_5DCFAB36DE07_.wvu.PrintArea" localSheetId="6" hidden="1">'Notes-P&amp;L'!$A$1:$G$148</definedName>
    <definedName name="Z_9C953071_229B_4EDA_9F66_5DCFAB36DE07_.wvu.PrintTitles" localSheetId="4" hidden="1">'Notes-BS'!$1:$8</definedName>
    <definedName name="Z_9C953071_229B_4EDA_9F66_5DCFAB36DE07_.wvu.PrintTitles" localSheetId="6" hidden="1">'Notes-P&amp;L'!$1:$6</definedName>
    <definedName name="Z_9C953071_229B_4EDA_9F66_5DCFAB36DE07_.wvu.Rows" localSheetId="0" hidden="1">'Balance Sheet'!#REF!,'Balance Sheet'!$35:$35,'Balance Sheet'!#REF!,'Balance Sheet'!#REF!,'Balance Sheet'!$68:$68</definedName>
    <definedName name="Z_9C953071_229B_4EDA_9F66_5DCFAB36DE07_.wvu.Rows" localSheetId="2" hidden="1">CFS!#REF!,CFS!#REF!,CFS!#REF!,CFS!#REF!,CFS!#REF!</definedName>
    <definedName name="Z_9C953071_229B_4EDA_9F66_5DCFAB36DE07_.wvu.Rows" localSheetId="4" hidden="1">'Notes-BS'!#REF!,'Notes-BS'!#REF!,'Notes-BS'!#REF!,'Notes-BS'!#REF!,'Notes-BS'!#REF!,'Notes-BS'!#REF!,'Notes-BS'!#REF!,'Notes-BS'!$198:$198,'Notes-BS'!#REF!,'Notes-BS'!#REF!,'Notes-BS'!#REF!,'Notes-BS'!#REF!,'Notes-BS'!#REF!,'Notes-BS'!#REF!,'Notes-BS'!#REF!,'Notes-BS'!#REF!,'Notes-BS'!#REF!,'Notes-BS'!#REF!,'Notes-BS'!#REF!,'Notes-BS'!#REF!,'Notes-BS'!#REF!,'Notes-BS'!#REF!,'Notes-BS'!#REF!,'Notes-BS'!#REF!,'Notes-BS'!#REF!,'Notes-BS'!#REF!,'Notes-BS'!#REF!,'Notes-BS'!#REF!,'Notes-BS'!$508:$508</definedName>
    <definedName name="Z_9C953071_229B_4EDA_9F66_5DCFAB36DE07_.wvu.Rows" localSheetId="6" hidden="1">'Notes-P&amp;L'!#REF!,'Notes-P&amp;L'!#REF!,'Notes-P&amp;L'!#REF!,'Notes-P&amp;L'!#REF!,'Notes-P&amp;L'!#REF!,'Notes-P&amp;L'!#REF!,'Notes-P&amp;L'!#REF!,'Notes-P&amp;L'!#REF!,'Notes-P&amp;L'!#REF!,'Notes-P&amp;L'!#REF!,'Notes-P&amp;L'!#REF!,'Notes-P&amp;L'!#REF!,'Notes-P&amp;L'!#REF!,'Notes-P&amp;L'!#REF!,'Notes-P&amp;L'!#REF!,'Notes-P&amp;L'!#REF!,'Notes-P&amp;L'!#REF!,'Notes-P&amp;L'!#REF!,'Notes-P&amp;L'!#REF!</definedName>
    <definedName name="Z_9D8FB6CA_0B32_4C0F_9842_8E6F6079F031_.wvu.FilterData" localSheetId="11" hidden="1">TB!$A$5:$D$10</definedName>
    <definedName name="Z_9DB100B9_BA56_4C3B_9ED6_F4051B6E4276_.wvu.FilterData" localSheetId="11" hidden="1">TB!$A$6:$D$6</definedName>
    <definedName name="Z_9E1E05CF_2502_4CB7_996F_CD1432D0C305_.wvu.Cols" localSheetId="2" hidden="1">CFS!#REF!</definedName>
    <definedName name="Z_9E1E05CF_2502_4CB7_996F_CD1432D0C305_.wvu.Cols" localSheetId="5" hidden="1">'PPE 2022'!$L:$L</definedName>
    <definedName name="Z_9E1E05CF_2502_4CB7_996F_CD1432D0C305_.wvu.FilterData" localSheetId="11" hidden="1">TB!$B$6:$D$815</definedName>
    <definedName name="Z_9E1E05CF_2502_4CB7_996F_CD1432D0C305_.wvu.PrintArea" localSheetId="0" hidden="1">'Balance Sheet'!$A$1:$G$69</definedName>
    <definedName name="Z_9E1E05CF_2502_4CB7_996F_CD1432D0C305_.wvu.PrintArea" localSheetId="2" hidden="1">CFS!$A$1:$G$99</definedName>
    <definedName name="Z_9E1E05CF_2502_4CB7_996F_CD1432D0C305_.wvu.PrintArea" localSheetId="4" hidden="1">'Notes-BS'!$A$1:$I$514</definedName>
    <definedName name="Z_9E1E05CF_2502_4CB7_996F_CD1432D0C305_.wvu.PrintArea" localSheetId="6" hidden="1">'Notes-P&amp;L'!$A$1:$G$148</definedName>
    <definedName name="Z_9E1E05CF_2502_4CB7_996F_CD1432D0C305_.wvu.PrintTitles" localSheetId="4" hidden="1">'Notes-BS'!$1:$8</definedName>
    <definedName name="Z_9E1E05CF_2502_4CB7_996F_CD1432D0C305_.wvu.PrintTitles" localSheetId="6" hidden="1">'Notes-P&amp;L'!$1:$6</definedName>
    <definedName name="Z_9E1E05CF_2502_4CB7_996F_CD1432D0C305_.wvu.Rows" localSheetId="0" hidden="1">'Balance Sheet'!#REF!,'Balance Sheet'!$35:$35,'Balance Sheet'!#REF!,'Balance Sheet'!#REF!,'Balance Sheet'!$68:$68</definedName>
    <definedName name="Z_9E1E05CF_2502_4CB7_996F_CD1432D0C305_.wvu.Rows" localSheetId="2" hidden="1">CFS!#REF!,CFS!#REF!,CFS!#REF!,CFS!#REF!,CFS!#REF!</definedName>
    <definedName name="Z_9E1E05CF_2502_4CB7_996F_CD1432D0C305_.wvu.Rows" localSheetId="4" hidden="1">'Notes-BS'!#REF!,'Notes-BS'!#REF!,'Notes-BS'!#REF!,'Notes-BS'!#REF!,'Notes-BS'!#REF!,'Notes-BS'!#REF!,'Notes-BS'!#REF!,'Notes-BS'!$198:$198,'Notes-BS'!#REF!,'Notes-BS'!#REF!,'Notes-BS'!#REF!,'Notes-BS'!#REF!,'Notes-BS'!#REF!,'Notes-BS'!#REF!,'Notes-BS'!#REF!,'Notes-BS'!#REF!,'Notes-BS'!#REF!,'Notes-BS'!#REF!,'Notes-BS'!#REF!,'Notes-BS'!#REF!,'Notes-BS'!#REF!,'Notes-BS'!#REF!,'Notes-BS'!#REF!,'Notes-BS'!#REF!,'Notes-BS'!#REF!,'Notes-BS'!#REF!,'Notes-BS'!#REF!,'Notes-BS'!$508:$508</definedName>
    <definedName name="Z_9E1E05CF_2502_4CB7_996F_CD1432D0C305_.wvu.Rows" localSheetId="6" hidden="1">'Notes-P&amp;L'!#REF!,'Notes-P&amp;L'!#REF!,'Notes-P&amp;L'!#REF!,'Notes-P&amp;L'!#REF!,'Notes-P&amp;L'!#REF!,'Notes-P&amp;L'!#REF!,'Notes-P&amp;L'!#REF!,'Notes-P&amp;L'!#REF!,'Notes-P&amp;L'!#REF!,'Notes-P&amp;L'!#REF!,'Notes-P&amp;L'!#REF!,'Notes-P&amp;L'!#REF!,'Notes-P&amp;L'!#REF!,'Notes-P&amp;L'!#REF!,'Notes-P&amp;L'!#REF!,'Notes-P&amp;L'!#REF!,'Notes-P&amp;L'!#REF!,'Notes-P&amp;L'!#REF!,'Notes-P&amp;L'!#REF!</definedName>
    <definedName name="Z_9FA60C7A_7729_4EEB_A278_84A906ED163E_.wvu.FilterData" localSheetId="11" hidden="1">TB!$A$5:$D$817</definedName>
    <definedName name="Z_9FB0EAEE_12EE_4CF8_A3FD_E7325587D75B_.wvu.FilterData" localSheetId="11" hidden="1">TB!$A$6:$D$815</definedName>
    <definedName name="Z_A18CCA9A_843F_48E1_8424_703851845A32_.wvu.FilterData" localSheetId="11" hidden="1">TB!$A$5:$D$10</definedName>
    <definedName name="Z_A322EF6C_0467_4DA6_A86E_01E0E3A3F983_.wvu.FilterData" localSheetId="11" hidden="1">TB!$A$5:$D$10</definedName>
    <definedName name="Z_A38944A6_491C_45F5_93AF_BAB2A82E8B12_.wvu.FilterData" localSheetId="11" hidden="1">TB!$A$5:$D$10</definedName>
    <definedName name="Z_A40DE38D_CE4E_4F8F_A5CA_5E1414C3212A_.wvu.FilterData" localSheetId="11" hidden="1">TB!$A$5:$D$817</definedName>
    <definedName name="Z_A52E1376_E0F3_4692_ABFB_AAF76DC766DD_.wvu.FilterData" localSheetId="11" hidden="1">TB!$B$6:$D$817</definedName>
    <definedName name="Z_A932EDBA_D5CE_4FD4_BF8F_7FCE525B8FD9_.wvu.FilterData" localSheetId="11" hidden="1">TB!$A$5:$D$817</definedName>
    <definedName name="Z_B1290693_4E51_45E5_9BF8_63BBB8741E1F_.wvu.FilterData" localSheetId="11" hidden="1">TB!$A$5:$D$10</definedName>
    <definedName name="Z_B3A713AB_8169_4ABB_AF86_D03C743E2F3E_.wvu.FilterData" localSheetId="11" hidden="1">TB!$B$6:$D$817</definedName>
    <definedName name="Z_B67E0783_32C7_4916_9505_88189BDB8069_.wvu.Cols" localSheetId="11" hidden="1">TB!$C:$D,TB!#REF!</definedName>
    <definedName name="Z_B67E0783_32C7_4916_9505_88189BDB8069_.wvu.FilterData" localSheetId="11" hidden="1">TB!$A$6:$D$817</definedName>
    <definedName name="Z_BAB270CB_7185_4D7C_894C_9048A0DDE4CB_.wvu.FilterData" localSheetId="11" hidden="1">TB!$A$5:$D$817</definedName>
    <definedName name="Z_BB42E050_5B3E_4A3D_9050_29BA525179D4_.wvu.FilterData" localSheetId="11" hidden="1">TB!$A$5:$D$817</definedName>
    <definedName name="Z_BF7F8764_577D_493B_989B_1842BBCF1D7F_.wvu.FilterData" localSheetId="11" hidden="1">TB!$A$5:$D$817</definedName>
    <definedName name="Z_C03CA38F_6B32_4C6F_9057_D3E64B11BD30_.wvu.FilterData" localSheetId="11" hidden="1">TB!$A$5:$D$10</definedName>
    <definedName name="Z_C3A022E2_8575_4BCE_9F18_4362FFD17826_.wvu.FilterData" localSheetId="11" hidden="1">TB!$A$5:$D$817</definedName>
    <definedName name="Z_C5D69DD2_AED8_4B0E_9D94_10990EDA2E9B_.wvu.FilterData" localSheetId="11" hidden="1">TB!$A$5:$D$817</definedName>
    <definedName name="Z_C5EB18DA_5BC3_470B_A693_770CAEFB0C7E_.wvu.FilterData" localSheetId="11" hidden="1">TB!$A$6:$D$815</definedName>
    <definedName name="Z_C6030A10_88A1_4A6E_803B_2E4FA945F314_.wvu.FilterData" localSheetId="11" hidden="1">TB!$A$5:$D$10</definedName>
    <definedName name="Z_C65F5590_BE65_4D53_AFC7_9915487ECDDB_.wvu.FilterData" localSheetId="11" hidden="1">TB!$A$5:$D$817</definedName>
    <definedName name="Z_C6D79C6A_5AF7_4DA3_AC5F_B0B4944FACED_.wvu.Cols" localSheetId="11" hidden="1">TB!#REF!</definedName>
    <definedName name="Z_C6D79C6A_5AF7_4DA3_AC5F_B0B4944FACED_.wvu.FilterData" localSheetId="11" hidden="1">TB!$A$5:$D$817</definedName>
    <definedName name="Z_CAB40C49_9D6E_4EF2_A843_DF06333E3DAD_.wvu.FilterData" localSheetId="11" hidden="1">TB!$A$5:$D$817</definedName>
    <definedName name="Z_CB312C20_D3E7_47B0_A7EB_9E85F1390DEE_.wvu.FilterData" localSheetId="11" hidden="1">TB!$A$5:$D$10</definedName>
    <definedName name="Z_CCC916F6_ED0B_4F0B_9017_B066FDEB2573_.wvu.Cols" localSheetId="5" hidden="1">'PPE 2022'!$L:$M</definedName>
    <definedName name="Z_CCC916F6_ED0B_4F0B_9017_B066FDEB2573_.wvu.FilterData" localSheetId="11" hidden="1">TB!$A$5:$D$817</definedName>
    <definedName name="Z_CCC916F6_ED0B_4F0B_9017_B066FDEB2573_.wvu.PrintArea" localSheetId="4" hidden="1">'Notes-BS'!$A$1:$I$514</definedName>
    <definedName name="Z_CCC916F6_ED0B_4F0B_9017_B066FDEB2573_.wvu.PrintArea" localSheetId="6" hidden="1">'Notes-P&amp;L'!$A$1:$G$148</definedName>
    <definedName name="Z_CCC916F6_ED0B_4F0B_9017_B066FDEB2573_.wvu.PrintArea" localSheetId="5" hidden="1">'PPE 2022'!$A$1:$M$49</definedName>
    <definedName name="Z_CCC916F6_ED0B_4F0B_9017_B066FDEB2573_.wvu.PrintTitles" localSheetId="4" hidden="1">'Notes-BS'!$1:$8</definedName>
    <definedName name="Z_CCC916F6_ED0B_4F0B_9017_B066FDEB2573_.wvu.PrintTitles" localSheetId="6" hidden="1">'Notes-P&amp;L'!$1:$6</definedName>
    <definedName name="Z_CCC916F6_ED0B_4F0B_9017_B066FDEB2573_.wvu.Rows" localSheetId="4" hidden="1">'Notes-BS'!#REF!</definedName>
    <definedName name="Z_CCC916F6_ED0B_4F0B_9017_B066FDEB2573_.wvu.Rows" localSheetId="6" hidden="1">'Notes-P&amp;L'!#REF!,'Notes-P&amp;L'!$62:$68</definedName>
    <definedName name="Z_CEFF8A8B_8E24_443B_8B03_E31CAC84BBF2_.wvu.FilterData" localSheetId="11" hidden="1">TB!$A$5:$D$10</definedName>
    <definedName name="Z_D76BDD4C_0161_4954_8A58_622C896E017C_.wvu.FilterData" localSheetId="11" hidden="1">TB!$A$5:$D$5</definedName>
    <definedName name="Z_D82EEC33_4A16_4D62_90E6_8220B1E5B14B_.wvu.FilterData" localSheetId="11" hidden="1">TB!$A$6:$D$817</definedName>
    <definedName name="Z_D934C520_34F2_4FAD_9C9B_4B2FE46F6E65_.wvu.FilterData" localSheetId="11" hidden="1">TB!$A$5:$D$10</definedName>
    <definedName name="Z_D9AD4CC1_5C9B_4E2F_B726_D795F06E064E_.wvu.FilterData" localSheetId="11" hidden="1">TB!$A$5:$D$10</definedName>
    <definedName name="Z_DA753DC6_6D9D_456B_ABA0_618F0B2CB9BD_.wvu.FilterData" localSheetId="11" hidden="1">TB!$A$5:$D$10</definedName>
    <definedName name="Z_DAB9235D_23C1_4D56_9DD8_8C55D386FC66_.wvu.FilterData" localSheetId="11" hidden="1">TB!$A$5:$D$10</definedName>
    <definedName name="Z_DC3D0C87_25B8_485D_86CA_33743CDC051F_.wvu.Cols" localSheetId="0" hidden="1">'Balance Sheet'!#REF!</definedName>
    <definedName name="Z_DC3D0C87_25B8_485D_86CA_33743CDC051F_.wvu.Cols" localSheetId="2" hidden="1">CFS!#REF!</definedName>
    <definedName name="Z_DC3D0C87_25B8_485D_86CA_33743CDC051F_.wvu.FilterData" localSheetId="11" hidden="1">TB!$A$6:$D$813</definedName>
    <definedName name="Z_DC3D0C87_25B8_485D_86CA_33743CDC051F_.wvu.PrintArea" localSheetId="0" hidden="1">'Balance Sheet'!$A$1:$G$69</definedName>
    <definedName name="Z_DC3D0C87_25B8_485D_86CA_33743CDC051F_.wvu.PrintArea" localSheetId="4" hidden="1">'Notes-BS'!$A$1:$I$514</definedName>
    <definedName name="Z_DC3D0C87_25B8_485D_86CA_33743CDC051F_.wvu.PrintArea" localSheetId="6" hidden="1">'Notes-P&amp;L'!$A$1:$G$148</definedName>
    <definedName name="Z_DC3D0C87_25B8_485D_86CA_33743CDC051F_.wvu.PrintTitles" localSheetId="4" hidden="1">'Notes-BS'!$1:$6</definedName>
    <definedName name="Z_DC3D0C87_25B8_485D_86CA_33743CDC051F_.wvu.PrintTitles" localSheetId="6" hidden="1">'Notes-P&amp;L'!$1:$8</definedName>
    <definedName name="Z_DC3D0C87_25B8_485D_86CA_33743CDC051F_.wvu.Rows" localSheetId="0" hidden="1">'Balance Sheet'!#REF!</definedName>
    <definedName name="Z_DC3D0C87_25B8_485D_86CA_33743CDC051F_.wvu.Rows" localSheetId="2" hidden="1">CFS!$32:$32,CFS!#REF!,CFS!$49:$49,CFS!$58:$58,CFS!#REF!</definedName>
    <definedName name="Z_DC3D0C87_25B8_485D_86CA_33743CDC051F_.wvu.Rows" localSheetId="4" hidden="1">'Notes-BS'!#REF!</definedName>
    <definedName name="Z_DC3D0C87_25B8_485D_86CA_33743CDC051F_.wvu.Rows" localSheetId="6" hidden="1">'Notes-P&amp;L'!#REF!,'Notes-P&amp;L'!#REF!,'Notes-P&amp;L'!#REF!,'Notes-P&amp;L'!#REF!</definedName>
    <definedName name="Z_DD6C6B2A_A40A_4EA7_B1E1_310F8EE25151_.wvu.FilterData" localSheetId="11" hidden="1">TB!$A$5:$D$10</definedName>
    <definedName name="Z_E0A62075_FA93_4C91_9F6C_5E1E34E73C96_.wvu.FilterData" localSheetId="11" hidden="1">TB!$A$5:$D$817</definedName>
    <definedName name="Z_E722D48D_49F9_4AA2_BB00_4EF3F020390D_.wvu.FilterData" localSheetId="11" hidden="1">TB!$A$5:$D$10</definedName>
    <definedName name="Z_E89CBE0F_2D5C_479E_9881_EF31D0A37E2E_.wvu.FilterData" localSheetId="11" hidden="1">TB!$A$5:$D$817</definedName>
    <definedName name="Z_E9F86CBF_2386_4F12_B7F0_5E0E6D375948_.wvu.FilterData" localSheetId="11" hidden="1">TB!$A$5:$D$10</definedName>
    <definedName name="Z_EA1C7E0A_A305_42A8_BBCF_604A5F697191_.wvu.FilterData" localSheetId="11" hidden="1">TB!$A$5:$D$817</definedName>
    <definedName name="Z_EECB371C_66EC_4C0D_942D_3ED79B4EEA67_.wvu.Cols" localSheetId="11" hidden="1">TB!$C:$D,TB!#REF!</definedName>
    <definedName name="Z_EECB371C_66EC_4C0D_942D_3ED79B4EEA67_.wvu.FilterData" localSheetId="11" hidden="1">TB!$A$6:$D$817</definedName>
    <definedName name="Z_EED6ED32_E43B_4939_ADF7_2DF10DB52B73_.wvu.FilterData" localSheetId="11" hidden="1">TB!$A$5:$D$10</definedName>
    <definedName name="Z_F0924447_3C02_416F_8864_54BA220A0AB7_.wvu.FilterData" localSheetId="11" hidden="1">TB!$A$5:$D$817</definedName>
    <definedName name="Z_F0E53188_7737_4460_9582_FD2E81BE0B06_.wvu.FilterData" localSheetId="11" hidden="1">TB!$A$5:$D$10</definedName>
    <definedName name="Z_F810A352_D04F_44AB_B8C2_3B30939D91CA_.wvu.FilterData" localSheetId="11" hidden="1">TB!$A$5:$D$10</definedName>
    <definedName name="Z_FA9A3AD3_DC4D_4665_8D4B_A40144750E31_.wvu.FilterData" localSheetId="11" hidden="1">TB!$A$5:$D$10</definedName>
    <definedName name="ZX" localSheetId="2" hidden="1">{"FORNDV",#N/A,FALSE,"Sheet1"}</definedName>
    <definedName name="ZX" localSheetId="10" hidden="1">{"FORNDV",#N/A,FALSE,"Sheet1"}</definedName>
    <definedName name="ZX" localSheetId="9" hidden="1">{"FORNDV",#N/A,FALSE,"Sheet1"}</definedName>
    <definedName name="ZX" hidden="1">{"FORNDV",#N/A,FALSE,"Sheet1"}</definedName>
    <definedName name="ZX_1" localSheetId="10" hidden="1">{"FORNDV",#N/A,FALSE,"Sheet1"}</definedName>
    <definedName name="ZX_1" localSheetId="9" hidden="1">{"FORNDV",#N/A,FALSE,"Sheet1"}</definedName>
    <definedName name="ZX_1" hidden="1">{"FORNDV",#N/A,FALSE,"Sheet1"}</definedName>
    <definedName name="ZX_1_1" hidden="1">{"FORNDV",#N/A,FALSE,"Sheet1"}</definedName>
    <definedName name="ZX_1_2" hidden="1">{"FORNDV",#N/A,FALSE,"Sheet1"}</definedName>
    <definedName name="ZX_2" hidden="1">{"FORNDV",#N/A,FALSE,"Sheet1"}</definedName>
    <definedName name="ZX_3" hidden="1">{"FORNDV",#N/A,FALSE,"Sheet1"}</definedName>
    <definedName name="ZX_4" hidden="1">{"FORNDV",#N/A,FALSE,"Sheet1"}</definedName>
    <definedName name="ZX_5" hidden="1">{"FORNDV",#N/A,FALSE,"Sheet1"}</definedName>
    <definedName name="zz" localSheetId="2" hidden="1">{"VIEW1",#N/A,FALSE,"P&amp;L Account 2001-2002";"VIEW2",#N/A,FALSE,"P&amp;L Account 2001-2002";"VIEW3",#N/A,FALSE,"P&amp;L Account 2001-2002";"VIEW4",#N/A,FALSE,"P&amp;L Account 2001-2002"}</definedName>
    <definedName name="zz" localSheetId="10" hidden="1">{"VIEW1",#N/A,FALSE,"P&amp;L Account 2001-2002";"VIEW2",#N/A,FALSE,"P&amp;L Account 2001-2002";"VIEW3",#N/A,FALSE,"P&amp;L Account 2001-2002";"VIEW4",#N/A,FALSE,"P&amp;L Account 2001-2002"}</definedName>
    <definedName name="zz" localSheetId="9" hidden="1">{"VIEW1",#N/A,FALSE,"P&amp;L Account 2001-2002";"VIEW2",#N/A,FALSE,"P&amp;L Account 2001-2002";"VIEW3",#N/A,FALSE,"P&amp;L Account 2001-2002";"VIEW4",#N/A,FALSE,"P&amp;L Account 2001-2002"}</definedName>
    <definedName name="zz" localSheetId="8" hidden="1">{"VIEW1",#N/A,FALSE,"P&amp;L Account 2001-2002";"VIEW2",#N/A,FALSE,"P&amp;L Account 2001-2002";"VIEW3",#N/A,FALSE,"P&amp;L Account 2001-2002";"VIEW4",#N/A,FALSE,"P&amp;L Account 2001-2002"}</definedName>
    <definedName name="zz" hidden="1">{"VIEW1",#N/A,FALSE,"P&amp;L Account 2001-2002";"VIEW2",#N/A,FALSE,"P&amp;L Account 2001-2002";"VIEW3",#N/A,FALSE,"P&amp;L Account 2001-2002";"VIEW4",#N/A,FALSE,"P&amp;L Account 2001-2002"}</definedName>
    <definedName name="zz_1" localSheetId="10" hidden="1">{"VIEW1",#N/A,FALSE,"P&amp;L Account 2001-2002";"VIEW2",#N/A,FALSE,"P&amp;L Account 2001-2002";"VIEW3",#N/A,FALSE,"P&amp;L Account 2001-2002";"VIEW4",#N/A,FALSE,"P&amp;L Account 2001-2002"}</definedName>
    <definedName name="zz_1" localSheetId="9" hidden="1">{"VIEW1",#N/A,FALSE,"P&amp;L Account 2001-2002";"VIEW2",#N/A,FALSE,"P&amp;L Account 2001-2002";"VIEW3",#N/A,FALSE,"P&amp;L Account 2001-2002";"VIEW4",#N/A,FALSE,"P&amp;L Account 2001-2002"}</definedName>
    <definedName name="zz_1" hidden="1">{"VIEW1",#N/A,FALSE,"P&amp;L Account 2001-2002";"VIEW2",#N/A,FALSE,"P&amp;L Account 2001-2002";"VIEW3",#N/A,FALSE,"P&amp;L Account 2001-2002";"VIEW4",#N/A,FALSE,"P&amp;L Account 2001-2002"}</definedName>
    <definedName name="zz_1_1" hidden="1">{"VIEW1",#N/A,FALSE,"P&amp;L Account 2001-2002";"VIEW2",#N/A,FALSE,"P&amp;L Account 2001-2002";"VIEW3",#N/A,FALSE,"P&amp;L Account 2001-2002";"VIEW4",#N/A,FALSE,"P&amp;L Account 2001-2002"}</definedName>
    <definedName name="zz_1_2" hidden="1">{"VIEW1",#N/A,FALSE,"P&amp;L Account 2001-2002";"VIEW2",#N/A,FALSE,"P&amp;L Account 2001-2002";"VIEW3",#N/A,FALSE,"P&amp;L Account 2001-2002";"VIEW4",#N/A,FALSE,"P&amp;L Account 2001-2002"}</definedName>
    <definedName name="zz_2" hidden="1">{"VIEW1",#N/A,FALSE,"P&amp;L Account 2001-2002";"VIEW2",#N/A,FALSE,"P&amp;L Account 2001-2002";"VIEW3",#N/A,FALSE,"P&amp;L Account 2001-2002";"VIEW4",#N/A,FALSE,"P&amp;L Account 2001-2002"}</definedName>
    <definedName name="zz_3" hidden="1">{"VIEW1",#N/A,FALSE,"P&amp;L Account 2001-2002";"VIEW2",#N/A,FALSE,"P&amp;L Account 2001-2002";"VIEW3",#N/A,FALSE,"P&amp;L Account 2001-2002";"VIEW4",#N/A,FALSE,"P&amp;L Account 2001-2002"}</definedName>
    <definedName name="zz_4" hidden="1">{"VIEW1",#N/A,FALSE,"P&amp;L Account 2001-2002";"VIEW2",#N/A,FALSE,"P&amp;L Account 2001-2002";"VIEW3",#N/A,FALSE,"P&amp;L Account 2001-2002";"VIEW4",#N/A,FALSE,"P&amp;L Account 2001-2002"}</definedName>
    <definedName name="zz_5" hidden="1">{"VIEW1",#N/A,FALSE,"P&amp;L Account 2001-2002";"VIEW2",#N/A,FALSE,"P&amp;L Account 2001-2002";"VIEW3",#N/A,FALSE,"P&amp;L Account 2001-2002";"VIEW4",#N/A,FALSE,"P&amp;L Account 2001-2002"}</definedName>
  </definedNames>
  <calcPr calcId="152511"/>
  <customWorkbookViews>
    <customWorkbookView name="khushbu Satam - Personal View" guid="{C5EB18DA-5BC3-470B-A693-770CAEFB0C7E}" mergeInterval="0" personalView="1" maximized="1" windowWidth="1276" windowHeight="517" activeSheetId="5"/>
    <customWorkbookView name="L C - Personal View" guid="{59EEFE1C-830C-4B34-8BB2-BA8F8F575ED1}" mergeInterval="0" personalView="1" maximized="1" xWindow="-8" yWindow="-8" windowWidth="1456" windowHeight="876" activeSheetId="8"/>
    <customWorkbookView name="Nitin Shah - Personal View" guid="{386AE23A-9A3E-410D-8B5E-676DEBEE7E20}" mergeInterval="0" personalView="1" maximized="1" windowWidth="1276" windowHeight="753" activeSheetId="4"/>
    <customWorkbookView name="Vikas Shigwan - Personal View" guid="{C6D79C6A-5AF7-4DA3-AC5F-B0B4944FACED}" mergeInterval="0" personalView="1" maximized="1" windowWidth="1356" windowHeight="543" activeSheetId="1"/>
    <customWorkbookView name="Khusbhu - Personal View" guid="{EECB371C-66EC-4C0D-942D-3ED79B4EEA67}" mergeInterval="0" personalView="1" maximized="1" xWindow="-8" yWindow="-8" windowWidth="1296" windowHeight="744" activeSheetId="1"/>
    <customWorkbookView name="Pooja Pillai - Personal View" guid="{B67E0783-32C7-4916-9505-88189BDB8069}" mergeInterval="0" personalView="1" maximized="1" windowWidth="1356" windowHeight="523" activeSheetId="1"/>
    <customWorkbookView name="Latika Chavan - Personal View" guid="{8D9C7370-7CD0-4CFD-AA55-CD7C6316B3BE}" mergeInterval="0" personalView="1" maximized="1" xWindow="-9" yWindow="-9" windowWidth="1458" windowHeight="870" activeSheetId="8"/>
    <customWorkbookView name="Ratnakar Talakokkula - Personal View" guid="{9C953071-229B-4EDA-9F66-5DCFAB36DE07}" mergeInterval="0" personalView="1" maximized="1" windowWidth="1276" windowHeight="523" activeSheetId="1"/>
    <customWorkbookView name="Pratibha M. - Personal View" guid="{DC3D0C87-25B8-485D-86CA-33743CDC051F}" mergeInterval="0" personalView="1" maximized="1" xWindow="1" yWindow="1" windowWidth="1024" windowHeight="505" tabRatio="943" activeSheetId="1"/>
    <customWorkbookView name="bharti - Personal View" guid="{9E1E05CF-2502-4CB7-996F-CD1432D0C305}" mergeInterval="0" personalView="1" maximized="1" xWindow="1" yWindow="1" windowWidth="1360" windowHeight="505" tabRatio="885" activeSheetId="6"/>
    <customWorkbookView name="archana pande - Personal View" guid="{2D4C151A-363C-4956-8BF4-4C5C3398E8C2}" mergeInterval="0" personalView="1" maximized="1" windowWidth="1276" windowHeight="543" activeSheetId="1"/>
    <customWorkbookView name="Jainil Gala - Personal View" guid="{67017509-107A-43BA-8CE2-E639D7D16D07}" mergeInterval="0" personalView="1" maximized="1" xWindow="-8" yWindow="-8" windowWidth="1382" windowHeight="744" activeSheetId="4"/>
    <customWorkbookView name="Shashi Ram - Personal View" guid="{CCC916F6-ED0B-4F0B-9017-B066FDEB2573}" mergeInterval="0" personalView="1" maximized="1" xWindow="-8" yWindow="-8" windowWidth="1376" windowHeight="744" activeSheetId="4"/>
    <customWorkbookView name="Archana Misal - Personal View" guid="{2E9ADF42-D73A-405A-9253-2A4BA7711EA9}" mergeInterval="0" personalView="1" maximized="1" windowWidth="1356" windowHeight="543" activeSheetId="4"/>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0" i="1" l="1"/>
  <c r="I49" i="1"/>
  <c r="G58" i="36" l="1"/>
  <c r="G29" i="36"/>
  <c r="E511" i="4" l="1"/>
  <c r="E510" i="4"/>
  <c r="E509" i="4"/>
  <c r="E508" i="4"/>
  <c r="C511" i="4"/>
  <c r="C510" i="4"/>
  <c r="C509" i="4"/>
  <c r="C508" i="4"/>
  <c r="AA4" i="39"/>
  <c r="Z4" i="39"/>
  <c r="Y4" i="39"/>
  <c r="X4" i="39"/>
  <c r="W4" i="39"/>
  <c r="V4" i="39"/>
  <c r="U4" i="39"/>
  <c r="T4" i="39"/>
  <c r="S4" i="39"/>
  <c r="R4" i="39"/>
  <c r="Q4" i="39"/>
  <c r="O4" i="39"/>
  <c r="N4" i="39"/>
  <c r="M4" i="39"/>
  <c r="L4" i="39"/>
  <c r="K4" i="39"/>
  <c r="J4" i="39"/>
  <c r="I4" i="39"/>
  <c r="H4" i="39"/>
  <c r="G4" i="39"/>
  <c r="F4" i="39"/>
  <c r="E4" i="39"/>
  <c r="C442" i="4"/>
  <c r="B439" i="4"/>
  <c r="B437" i="4"/>
  <c r="AB257" i="39"/>
  <c r="V257" i="39"/>
  <c r="P257" i="39"/>
  <c r="J257" i="39"/>
  <c r="AB256" i="39"/>
  <c r="V256" i="39"/>
  <c r="P256" i="39"/>
  <c r="J256" i="39"/>
  <c r="AB255" i="39"/>
  <c r="V255" i="39"/>
  <c r="P255" i="39"/>
  <c r="J255" i="39"/>
  <c r="AB254" i="39"/>
  <c r="V254" i="39"/>
  <c r="P254" i="39"/>
  <c r="J254" i="39"/>
  <c r="AB253" i="39"/>
  <c r="V253" i="39"/>
  <c r="P253" i="39"/>
  <c r="J253" i="39"/>
  <c r="AB252" i="39"/>
  <c r="V252" i="39"/>
  <c r="P252" i="39"/>
  <c r="J252" i="39"/>
  <c r="A252" i="39"/>
  <c r="A253" i="39" s="1"/>
  <c r="A254" i="39" s="1"/>
  <c r="A255" i="39" s="1"/>
  <c r="A256" i="39" s="1"/>
  <c r="A257" i="39" s="1"/>
  <c r="E507" i="4" l="1"/>
  <c r="C507" i="4"/>
  <c r="X257" i="40"/>
  <c r="S257" i="40"/>
  <c r="N257" i="40"/>
  <c r="I257" i="40"/>
  <c r="X256" i="40"/>
  <c r="S256" i="40"/>
  <c r="N256" i="40"/>
  <c r="I256" i="40"/>
  <c r="X255" i="40"/>
  <c r="S255" i="40"/>
  <c r="N255" i="40"/>
  <c r="I255" i="40"/>
  <c r="X254" i="40"/>
  <c r="S254" i="40"/>
  <c r="N254" i="40"/>
  <c r="I254" i="40"/>
  <c r="X253" i="40"/>
  <c r="S253" i="40"/>
  <c r="N253" i="40"/>
  <c r="I253" i="40"/>
  <c r="X252" i="40"/>
  <c r="S252" i="40"/>
  <c r="N252" i="40"/>
  <c r="I252" i="40"/>
  <c r="A252" i="40"/>
  <c r="A253" i="40" s="1"/>
  <c r="A254" i="40" s="1"/>
  <c r="A255" i="40" s="1"/>
  <c r="A256" i="40" s="1"/>
  <c r="A257" i="40" s="1"/>
  <c r="W4" i="40"/>
  <c r="V4" i="40"/>
  <c r="U4" i="40"/>
  <c r="T4" i="40"/>
  <c r="R4" i="40"/>
  <c r="Q4" i="40"/>
  <c r="P4" i="40"/>
  <c r="O4" i="40"/>
  <c r="M4" i="40"/>
  <c r="L4" i="40"/>
  <c r="K4" i="40"/>
  <c r="J4" i="40"/>
  <c r="H4" i="40"/>
  <c r="G4" i="40"/>
  <c r="F4" i="40"/>
  <c r="E4" i="40"/>
  <c r="N8" i="40"/>
  <c r="D112" i="4" s="1"/>
  <c r="F242" i="4"/>
  <c r="E242" i="4"/>
  <c r="D242" i="4"/>
  <c r="C242" i="4"/>
  <c r="A15" i="41" l="1"/>
  <c r="A16" i="41" s="1"/>
  <c r="A17" i="41" s="1"/>
  <c r="A18" i="41" s="1"/>
  <c r="A19" i="41" s="1"/>
  <c r="A20" i="41" s="1"/>
  <c r="A21" i="41" s="1"/>
  <c r="A22" i="41" s="1"/>
  <c r="A23" i="41" s="1"/>
  <c r="A24" i="41" s="1"/>
  <c r="A25" i="41" s="1"/>
  <c r="A26" i="41" s="1"/>
  <c r="A27" i="41" s="1"/>
  <c r="A28" i="41" s="1"/>
  <c r="A29" i="41" s="1"/>
  <c r="A30" i="41" s="1"/>
  <c r="A31" i="41" s="1"/>
  <c r="A32" i="41" s="1"/>
  <c r="A33" i="41" s="1"/>
  <c r="A34" i="41" s="1"/>
  <c r="A35" i="41" s="1"/>
  <c r="A36" i="41" s="1"/>
  <c r="A37" i="41" s="1"/>
  <c r="A38" i="41" s="1"/>
  <c r="A39" i="41" s="1"/>
  <c r="A40" i="41" s="1"/>
  <c r="A41" i="41" s="1"/>
  <c r="A42" i="41" s="1"/>
  <c r="A43" i="41" s="1"/>
  <c r="A44" i="41" s="1"/>
  <c r="A45" i="41" s="1"/>
  <c r="A46" i="41" s="1"/>
  <c r="A47" i="41" s="1"/>
  <c r="A48" i="41" s="1"/>
  <c r="A49" i="41" s="1"/>
  <c r="A50" i="41" s="1"/>
  <c r="A51" i="41" s="1"/>
  <c r="A52" i="41" s="1"/>
  <c r="A53" i="41" s="1"/>
  <c r="A54" i="41" s="1"/>
  <c r="A55" i="41" s="1"/>
  <c r="A56" i="41" s="1"/>
  <c r="A57" i="41" s="1"/>
  <c r="A58" i="41" s="1"/>
  <c r="A59" i="41" s="1"/>
  <c r="A60" i="41" s="1"/>
  <c r="A61" i="41" s="1"/>
  <c r="A62" i="41" s="1"/>
  <c r="A63" i="41" s="1"/>
  <c r="A64" i="41" s="1"/>
  <c r="A65" i="41" s="1"/>
  <c r="A66" i="41" s="1"/>
  <c r="A67" i="41" s="1"/>
  <c r="A68" i="41" s="1"/>
  <c r="A69" i="41" s="1"/>
  <c r="A70" i="41" s="1"/>
  <c r="A71" i="41" s="1"/>
  <c r="A72" i="41" s="1"/>
  <c r="A73" i="41" s="1"/>
  <c r="A74" i="41" s="1"/>
  <c r="A75" i="41" s="1"/>
  <c r="A76" i="41" s="1"/>
  <c r="A77" i="41" s="1"/>
  <c r="A78" i="41" s="1"/>
  <c r="A79" i="41" s="1"/>
  <c r="A80" i="41" s="1"/>
  <c r="A81" i="41" s="1"/>
  <c r="A82" i="41" s="1"/>
  <c r="A83" i="41" s="1"/>
  <c r="A84" i="41" s="1"/>
  <c r="A85" i="41" s="1"/>
  <c r="A86" i="41" s="1"/>
  <c r="A87" i="41" s="1"/>
  <c r="A88" i="41" s="1"/>
  <c r="A89" i="41" s="1"/>
  <c r="A90" i="41" s="1"/>
  <c r="A91" i="41" s="1"/>
  <c r="A92" i="41" s="1"/>
  <c r="A93" i="41" s="1"/>
  <c r="A94" i="41" s="1"/>
  <c r="A95" i="41" s="1"/>
  <c r="A96" i="41" s="1"/>
  <c r="A97" i="41" s="1"/>
  <c r="A98" i="41" s="1"/>
  <c r="A99" i="41" s="1"/>
  <c r="A100" i="41" s="1"/>
  <c r="A101" i="41" s="1"/>
  <c r="A102" i="41" s="1"/>
  <c r="A103" i="41" s="1"/>
  <c r="A104" i="41" s="1"/>
  <c r="A105" i="41" s="1"/>
  <c r="A106" i="41" s="1"/>
  <c r="A107" i="41" s="1"/>
  <c r="A108" i="41" s="1"/>
  <c r="A109" i="41" s="1"/>
  <c r="A110" i="41" s="1"/>
  <c r="A111" i="41" s="1"/>
  <c r="A112" i="41" s="1"/>
  <c r="A113" i="41" s="1"/>
  <c r="A114" i="41" s="1"/>
  <c r="A115" i="41" s="1"/>
  <c r="A116" i="41" s="1"/>
  <c r="A117" i="41" s="1"/>
  <c r="A118" i="41" s="1"/>
  <c r="A119" i="41" s="1"/>
  <c r="A120" i="41" s="1"/>
  <c r="A121" i="41" s="1"/>
  <c r="A122" i="41" s="1"/>
  <c r="A123" i="41" s="1"/>
  <c r="A124" i="41" s="1"/>
  <c r="A125" i="41" s="1"/>
  <c r="A126" i="41" s="1"/>
  <c r="A127" i="41" s="1"/>
  <c r="A128" i="41" s="1"/>
  <c r="A129" i="41" s="1"/>
  <c r="A130" i="41" s="1"/>
  <c r="A131" i="41" s="1"/>
  <c r="A132" i="41" s="1"/>
  <c r="A133" i="41" s="1"/>
  <c r="A134" i="41" s="1"/>
  <c r="A135" i="41" s="1"/>
  <c r="A136" i="41" s="1"/>
  <c r="A137" i="41" s="1"/>
  <c r="A138" i="41" s="1"/>
  <c r="A139" i="41" s="1"/>
  <c r="A140" i="41" s="1"/>
  <c r="A141" i="41" s="1"/>
  <c r="A142" i="41" s="1"/>
  <c r="A143" i="41" s="1"/>
  <c r="A144" i="41" s="1"/>
  <c r="A145" i="41" s="1"/>
  <c r="A146" i="41" s="1"/>
  <c r="A147" i="41" s="1"/>
  <c r="A148" i="41" s="1"/>
  <c r="A149" i="41" s="1"/>
  <c r="A150" i="41" s="1"/>
  <c r="A151" i="41" s="1"/>
  <c r="A152" i="41" s="1"/>
  <c r="A153" i="41" s="1"/>
  <c r="A154" i="41" s="1"/>
  <c r="A155" i="41" s="1"/>
  <c r="A156" i="41" s="1"/>
  <c r="A157" i="41" s="1"/>
  <c r="A158" i="41" s="1"/>
  <c r="A159" i="41" s="1"/>
  <c r="A160" i="41" s="1"/>
  <c r="A161" i="41" s="1"/>
  <c r="A162" i="41" s="1"/>
  <c r="A163" i="41" s="1"/>
  <c r="A164" i="41" s="1"/>
  <c r="A165" i="41" s="1"/>
  <c r="A166" i="41" s="1"/>
  <c r="A167" i="41" s="1"/>
  <c r="A168" i="41" s="1"/>
  <c r="A169" i="41" s="1"/>
  <c r="A170" i="41" s="1"/>
  <c r="A171" i="41" s="1"/>
  <c r="A172" i="41" s="1"/>
  <c r="A173" i="41" s="1"/>
  <c r="A174" i="41" s="1"/>
  <c r="A175" i="41" s="1"/>
  <c r="A176" i="41" s="1"/>
  <c r="A177" i="41" s="1"/>
  <c r="A178" i="41" s="1"/>
  <c r="A179" i="41" s="1"/>
  <c r="A180" i="41" s="1"/>
  <c r="A181" i="41" s="1"/>
  <c r="A182" i="41" s="1"/>
  <c r="A183" i="41" s="1"/>
  <c r="A184" i="41" s="1"/>
  <c r="A185" i="41" s="1"/>
  <c r="A186" i="41" s="1"/>
  <c r="A187" i="41" s="1"/>
  <c r="A188" i="41" s="1"/>
  <c r="A189" i="41" s="1"/>
  <c r="A190" i="41" s="1"/>
  <c r="A191" i="41" s="1"/>
  <c r="A192" i="41" s="1"/>
  <c r="A193" i="41" s="1"/>
  <c r="A194" i="41" s="1"/>
  <c r="A195" i="41" s="1"/>
  <c r="A196" i="41" s="1"/>
  <c r="A197" i="41" s="1"/>
  <c r="A198" i="41" s="1"/>
  <c r="A199" i="41" s="1"/>
  <c r="A200" i="41" s="1"/>
  <c r="A201" i="41" s="1"/>
  <c r="A202" i="41" s="1"/>
  <c r="A203" i="41" s="1"/>
  <c r="A204" i="41" s="1"/>
  <c r="A205" i="41" s="1"/>
  <c r="A206" i="41" s="1"/>
  <c r="A207" i="41" s="1"/>
  <c r="A208" i="41" s="1"/>
  <c r="A209" i="41" s="1"/>
  <c r="A210" i="41" s="1"/>
  <c r="A211" i="41" s="1"/>
  <c r="A212" i="41" s="1"/>
  <c r="A213" i="41" s="1"/>
  <c r="A214" i="41" s="1"/>
  <c r="A215" i="41" s="1"/>
  <c r="A216" i="41" s="1"/>
  <c r="A217" i="41" s="1"/>
  <c r="A218" i="41" s="1"/>
  <c r="A219" i="41" s="1"/>
  <c r="A220" i="41" s="1"/>
  <c r="A221" i="41" s="1"/>
  <c r="A222" i="41" s="1"/>
  <c r="A223" i="41" s="1"/>
  <c r="A224" i="41" s="1"/>
  <c r="A225" i="41" s="1"/>
  <c r="A226" i="41" s="1"/>
  <c r="A227" i="41" s="1"/>
  <c r="A228" i="41" s="1"/>
  <c r="A229" i="41" s="1"/>
  <c r="A230" i="41" s="1"/>
  <c r="A231" i="41" s="1"/>
  <c r="A232" i="41" s="1"/>
  <c r="A233" i="41" s="1"/>
  <c r="A234" i="41" s="1"/>
  <c r="A235" i="41" s="1"/>
  <c r="A236" i="41" s="1"/>
  <c r="A237" i="41" s="1"/>
  <c r="A238" i="41" s="1"/>
  <c r="A239" i="41" s="1"/>
  <c r="A240" i="41" s="1"/>
  <c r="A241" i="41" s="1"/>
  <c r="A242" i="41" s="1"/>
  <c r="A243" i="41" s="1"/>
  <c r="A244" i="41" s="1"/>
  <c r="A245" i="41" s="1"/>
  <c r="A246" i="41" s="1"/>
  <c r="A247" i="41" s="1"/>
  <c r="A248" i="41" s="1"/>
  <c r="A249" i="41" s="1"/>
  <c r="A250" i="41" s="1"/>
  <c r="A14" i="41"/>
  <c r="A9" i="41"/>
  <c r="A10" i="41" s="1"/>
  <c r="A11" i="41" s="1"/>
  <c r="A12" i="41" s="1"/>
  <c r="A13" i="41" s="1"/>
  <c r="A1" i="41"/>
  <c r="J8" i="39"/>
  <c r="AB251" i="39"/>
  <c r="V251" i="39"/>
  <c r="P251" i="39"/>
  <c r="J251" i="39"/>
  <c r="AB250" i="39"/>
  <c r="V250" i="39"/>
  <c r="P250" i="39"/>
  <c r="J250" i="39"/>
  <c r="AB249" i="39"/>
  <c r="V249" i="39"/>
  <c r="P249" i="39"/>
  <c r="J249" i="39"/>
  <c r="AB248" i="39"/>
  <c r="V248" i="39"/>
  <c r="P248" i="39"/>
  <c r="J248" i="39"/>
  <c r="AB247" i="39"/>
  <c r="V247" i="39"/>
  <c r="P247" i="39"/>
  <c r="J247" i="39"/>
  <c r="AB246" i="39"/>
  <c r="V246" i="39"/>
  <c r="P246" i="39"/>
  <c r="J246" i="39"/>
  <c r="AB245" i="39"/>
  <c r="V245" i="39"/>
  <c r="P245" i="39"/>
  <c r="J245" i="39"/>
  <c r="AB244" i="39"/>
  <c r="V244" i="39"/>
  <c r="P244" i="39"/>
  <c r="J244" i="39"/>
  <c r="AB243" i="39"/>
  <c r="V243" i="39"/>
  <c r="P243" i="39"/>
  <c r="J243" i="39"/>
  <c r="AB242" i="39"/>
  <c r="V242" i="39"/>
  <c r="P242" i="39"/>
  <c r="J242" i="39"/>
  <c r="AB241" i="39"/>
  <c r="V241" i="39"/>
  <c r="P241" i="39"/>
  <c r="J241" i="39"/>
  <c r="AB240" i="39"/>
  <c r="V240" i="39"/>
  <c r="P240" i="39"/>
  <c r="J240" i="39"/>
  <c r="AB239" i="39"/>
  <c r="V239" i="39"/>
  <c r="P239" i="39"/>
  <c r="J239" i="39"/>
  <c r="AB238" i="39"/>
  <c r="V238" i="39"/>
  <c r="P238" i="39"/>
  <c r="J238" i="39"/>
  <c r="AB237" i="39"/>
  <c r="V237" i="39"/>
  <c r="P237" i="39"/>
  <c r="J237" i="39"/>
  <c r="AB236" i="39"/>
  <c r="V236" i="39"/>
  <c r="P236" i="39"/>
  <c r="J236" i="39"/>
  <c r="AB235" i="39"/>
  <c r="V235" i="39"/>
  <c r="P235" i="39"/>
  <c r="J235" i="39"/>
  <c r="AB234" i="39"/>
  <c r="V234" i="39"/>
  <c r="P234" i="39"/>
  <c r="J234" i="39"/>
  <c r="AB233" i="39"/>
  <c r="V233" i="39"/>
  <c r="P233" i="39"/>
  <c r="J233" i="39"/>
  <c r="AB232" i="39"/>
  <c r="V232" i="39"/>
  <c r="P232" i="39"/>
  <c r="J232" i="39"/>
  <c r="AB231" i="39"/>
  <c r="V231" i="39"/>
  <c r="P231" i="39"/>
  <c r="J231" i="39"/>
  <c r="AB230" i="39"/>
  <c r="V230" i="39"/>
  <c r="P230" i="39"/>
  <c r="J230" i="39"/>
  <c r="AB229" i="39"/>
  <c r="V229" i="39"/>
  <c r="P229" i="39"/>
  <c r="J229" i="39"/>
  <c r="AB228" i="39"/>
  <c r="V228" i="39"/>
  <c r="P228" i="39"/>
  <c r="J228" i="39"/>
  <c r="AB227" i="39"/>
  <c r="V227" i="39"/>
  <c r="P227" i="39"/>
  <c r="J227" i="39"/>
  <c r="AB226" i="39"/>
  <c r="V226" i="39"/>
  <c r="P226" i="39"/>
  <c r="J226" i="39"/>
  <c r="AB225" i="39"/>
  <c r="V225" i="39"/>
  <c r="P225" i="39"/>
  <c r="J225" i="39"/>
  <c r="AB224" i="39"/>
  <c r="V224" i="39"/>
  <c r="P224" i="39"/>
  <c r="J224" i="39"/>
  <c r="AB223" i="39"/>
  <c r="V223" i="39"/>
  <c r="P223" i="39"/>
  <c r="J223" i="39"/>
  <c r="AB222" i="39"/>
  <c r="V222" i="39"/>
  <c r="P222" i="39"/>
  <c r="J222" i="39"/>
  <c r="AB221" i="39"/>
  <c r="V221" i="39"/>
  <c r="P221" i="39"/>
  <c r="J221" i="39"/>
  <c r="AB220" i="39"/>
  <c r="V220" i="39"/>
  <c r="P220" i="39"/>
  <c r="J220" i="39"/>
  <c r="AB219" i="39"/>
  <c r="V219" i="39"/>
  <c r="P219" i="39"/>
  <c r="J219" i="39"/>
  <c r="AB218" i="39"/>
  <c r="V218" i="39"/>
  <c r="P218" i="39"/>
  <c r="J218" i="39"/>
  <c r="AB217" i="39"/>
  <c r="V217" i="39"/>
  <c r="P217" i="39"/>
  <c r="J217" i="39"/>
  <c r="AB216" i="39"/>
  <c r="V216" i="39"/>
  <c r="P216" i="39"/>
  <c r="J216" i="39"/>
  <c r="AB215" i="39"/>
  <c r="V215" i="39"/>
  <c r="P215" i="39"/>
  <c r="J215" i="39"/>
  <c r="AB214" i="39"/>
  <c r="V214" i="39"/>
  <c r="P214" i="39"/>
  <c r="J214" i="39"/>
  <c r="AB213" i="39"/>
  <c r="V213" i="39"/>
  <c r="P213" i="39"/>
  <c r="J213" i="39"/>
  <c r="AB212" i="39"/>
  <c r="V212" i="39"/>
  <c r="P212" i="39"/>
  <c r="J212" i="39"/>
  <c r="AB211" i="39"/>
  <c r="V211" i="39"/>
  <c r="P211" i="39"/>
  <c r="J211" i="39"/>
  <c r="AB210" i="39"/>
  <c r="V210" i="39"/>
  <c r="P210" i="39"/>
  <c r="J210" i="39"/>
  <c r="AB209" i="39"/>
  <c r="V209" i="39"/>
  <c r="P209" i="39"/>
  <c r="J209" i="39"/>
  <c r="AB208" i="39"/>
  <c r="V208" i="39"/>
  <c r="P208" i="39"/>
  <c r="J208" i="39"/>
  <c r="AB207" i="39"/>
  <c r="V207" i="39"/>
  <c r="P207" i="39"/>
  <c r="J207" i="39"/>
  <c r="AB206" i="39"/>
  <c r="V206" i="39"/>
  <c r="P206" i="39"/>
  <c r="J206" i="39"/>
  <c r="AB205" i="39"/>
  <c r="V205" i="39"/>
  <c r="P205" i="39"/>
  <c r="J205" i="39"/>
  <c r="AB204" i="39"/>
  <c r="V204" i="39"/>
  <c r="P204" i="39"/>
  <c r="J204" i="39"/>
  <c r="AB203" i="39"/>
  <c r="V203" i="39"/>
  <c r="P203" i="39"/>
  <c r="J203" i="39"/>
  <c r="AB202" i="39"/>
  <c r="V202" i="39"/>
  <c r="P202" i="39"/>
  <c r="J202" i="39"/>
  <c r="AB201" i="39"/>
  <c r="V201" i="39"/>
  <c r="P201" i="39"/>
  <c r="J201" i="39"/>
  <c r="AB200" i="39"/>
  <c r="V200" i="39"/>
  <c r="P200" i="39"/>
  <c r="J200" i="39"/>
  <c r="AB199" i="39"/>
  <c r="V199" i="39"/>
  <c r="P199" i="39"/>
  <c r="J199" i="39"/>
  <c r="AB198" i="39"/>
  <c r="V198" i="39"/>
  <c r="P198" i="39"/>
  <c r="J198" i="39"/>
  <c r="AB197" i="39"/>
  <c r="V197" i="39"/>
  <c r="P197" i="39"/>
  <c r="J197" i="39"/>
  <c r="AB196" i="39"/>
  <c r="V196" i="39"/>
  <c r="P196" i="39"/>
  <c r="J196" i="39"/>
  <c r="AB195" i="39"/>
  <c r="V195" i="39"/>
  <c r="P195" i="39"/>
  <c r="J195" i="39"/>
  <c r="AB194" i="39"/>
  <c r="V194" i="39"/>
  <c r="P194" i="39"/>
  <c r="J194" i="39"/>
  <c r="AB193" i="39"/>
  <c r="V193" i="39"/>
  <c r="P193" i="39"/>
  <c r="J193" i="39"/>
  <c r="AB192" i="39"/>
  <c r="V192" i="39"/>
  <c r="P192" i="39"/>
  <c r="J192" i="39"/>
  <c r="AB191" i="39"/>
  <c r="V191" i="39"/>
  <c r="P191" i="39"/>
  <c r="J191" i="39"/>
  <c r="AB190" i="39"/>
  <c r="V190" i="39"/>
  <c r="P190" i="39"/>
  <c r="J190" i="39"/>
  <c r="AB189" i="39"/>
  <c r="V189" i="39"/>
  <c r="P189" i="39"/>
  <c r="J189" i="39"/>
  <c r="AB188" i="39"/>
  <c r="V188" i="39"/>
  <c r="P188" i="39"/>
  <c r="J188" i="39"/>
  <c r="AB187" i="39"/>
  <c r="V187" i="39"/>
  <c r="P187" i="39"/>
  <c r="J187" i="39"/>
  <c r="AB186" i="39"/>
  <c r="V186" i="39"/>
  <c r="P186" i="39"/>
  <c r="J186" i="39"/>
  <c r="AB185" i="39"/>
  <c r="V185" i="39"/>
  <c r="P185" i="39"/>
  <c r="J185" i="39"/>
  <c r="AB184" i="39"/>
  <c r="V184" i="39"/>
  <c r="P184" i="39"/>
  <c r="J184" i="39"/>
  <c r="AB183" i="39"/>
  <c r="V183" i="39"/>
  <c r="P183" i="39"/>
  <c r="J183" i="39"/>
  <c r="AB182" i="39"/>
  <c r="V182" i="39"/>
  <c r="P182" i="39"/>
  <c r="J182" i="39"/>
  <c r="AB181" i="39"/>
  <c r="V181" i="39"/>
  <c r="P181" i="39"/>
  <c r="J181" i="39"/>
  <c r="AB180" i="39"/>
  <c r="V180" i="39"/>
  <c r="P180" i="39"/>
  <c r="J180" i="39"/>
  <c r="AB179" i="39"/>
  <c r="V179" i="39"/>
  <c r="P179" i="39"/>
  <c r="J179" i="39"/>
  <c r="AB178" i="39"/>
  <c r="V178" i="39"/>
  <c r="P178" i="39"/>
  <c r="J178" i="39"/>
  <c r="AB177" i="39"/>
  <c r="V177" i="39"/>
  <c r="P177" i="39"/>
  <c r="J177" i="39"/>
  <c r="AB176" i="39"/>
  <c r="V176" i="39"/>
  <c r="P176" i="39"/>
  <c r="J176" i="39"/>
  <c r="AB175" i="39"/>
  <c r="V175" i="39"/>
  <c r="P175" i="39"/>
  <c r="J175" i="39"/>
  <c r="AB174" i="39"/>
  <c r="V174" i="39"/>
  <c r="P174" i="39"/>
  <c r="J174" i="39"/>
  <c r="AB173" i="39"/>
  <c r="V173" i="39"/>
  <c r="P173" i="39"/>
  <c r="J173" i="39"/>
  <c r="AB172" i="39"/>
  <c r="V172" i="39"/>
  <c r="P172" i="39"/>
  <c r="J172" i="39"/>
  <c r="AB171" i="39"/>
  <c r="V171" i="39"/>
  <c r="P171" i="39"/>
  <c r="J171" i="39"/>
  <c r="AB170" i="39"/>
  <c r="V170" i="39"/>
  <c r="P170" i="39"/>
  <c r="J170" i="39"/>
  <c r="AB169" i="39"/>
  <c r="V169" i="39"/>
  <c r="P169" i="39"/>
  <c r="J169" i="39"/>
  <c r="AB168" i="39"/>
  <c r="V168" i="39"/>
  <c r="P168" i="39"/>
  <c r="J168" i="39"/>
  <c r="AB167" i="39"/>
  <c r="V167" i="39"/>
  <c r="P167" i="39"/>
  <c r="J167" i="39"/>
  <c r="AB166" i="39"/>
  <c r="V166" i="39"/>
  <c r="P166" i="39"/>
  <c r="J166" i="39"/>
  <c r="AB165" i="39"/>
  <c r="V165" i="39"/>
  <c r="P165" i="39"/>
  <c r="J165" i="39"/>
  <c r="AB164" i="39"/>
  <c r="V164" i="39"/>
  <c r="P164" i="39"/>
  <c r="J164" i="39"/>
  <c r="AB163" i="39"/>
  <c r="V163" i="39"/>
  <c r="P163" i="39"/>
  <c r="J163" i="39"/>
  <c r="AB162" i="39"/>
  <c r="V162" i="39"/>
  <c r="P162" i="39"/>
  <c r="J162" i="39"/>
  <c r="AB161" i="39"/>
  <c r="V161" i="39"/>
  <c r="P161" i="39"/>
  <c r="J161" i="39"/>
  <c r="AB160" i="39"/>
  <c r="V160" i="39"/>
  <c r="P160" i="39"/>
  <c r="J160" i="39"/>
  <c r="AB159" i="39"/>
  <c r="V159" i="39"/>
  <c r="P159" i="39"/>
  <c r="J159" i="39"/>
  <c r="AB158" i="39"/>
  <c r="V158" i="39"/>
  <c r="P158" i="39"/>
  <c r="J158" i="39"/>
  <c r="AB157" i="39"/>
  <c r="V157" i="39"/>
  <c r="P157" i="39"/>
  <c r="J157" i="39"/>
  <c r="AB156" i="39"/>
  <c r="V156" i="39"/>
  <c r="P156" i="39"/>
  <c r="J156" i="39"/>
  <c r="AB155" i="39"/>
  <c r="V155" i="39"/>
  <c r="P155" i="39"/>
  <c r="J155" i="39"/>
  <c r="AB154" i="39"/>
  <c r="V154" i="39"/>
  <c r="P154" i="39"/>
  <c r="J154" i="39"/>
  <c r="AB153" i="39"/>
  <c r="V153" i="39"/>
  <c r="P153" i="39"/>
  <c r="J153" i="39"/>
  <c r="AB152" i="39"/>
  <c r="V152" i="39"/>
  <c r="P152" i="39"/>
  <c r="J152" i="39"/>
  <c r="AB151" i="39"/>
  <c r="V151" i="39"/>
  <c r="P151" i="39"/>
  <c r="J151" i="39"/>
  <c r="AB150" i="39"/>
  <c r="V150" i="39"/>
  <c r="P150" i="39"/>
  <c r="J150" i="39"/>
  <c r="AB149" i="39"/>
  <c r="V149" i="39"/>
  <c r="P149" i="39"/>
  <c r="J149" i="39"/>
  <c r="AB148" i="39"/>
  <c r="V148" i="39"/>
  <c r="P148" i="39"/>
  <c r="J148" i="39"/>
  <c r="AB147" i="39"/>
  <c r="V147" i="39"/>
  <c r="P147" i="39"/>
  <c r="J147" i="39"/>
  <c r="AB146" i="39"/>
  <c r="V146" i="39"/>
  <c r="P146" i="39"/>
  <c r="J146" i="39"/>
  <c r="AB145" i="39"/>
  <c r="V145" i="39"/>
  <c r="P145" i="39"/>
  <c r="J145" i="39"/>
  <c r="AB144" i="39"/>
  <c r="V144" i="39"/>
  <c r="P144" i="39"/>
  <c r="J144" i="39"/>
  <c r="AB143" i="39"/>
  <c r="V143" i="39"/>
  <c r="P143" i="39"/>
  <c r="J143" i="39"/>
  <c r="AB142" i="39"/>
  <c r="V142" i="39"/>
  <c r="P142" i="39"/>
  <c r="J142" i="39"/>
  <c r="AB141" i="39"/>
  <c r="V141" i="39"/>
  <c r="P141" i="39"/>
  <c r="J141" i="39"/>
  <c r="AB140" i="39"/>
  <c r="V140" i="39"/>
  <c r="P140" i="39"/>
  <c r="J140" i="39"/>
  <c r="AB139" i="39"/>
  <c r="V139" i="39"/>
  <c r="P139" i="39"/>
  <c r="J139" i="39"/>
  <c r="AB138" i="39"/>
  <c r="V138" i="39"/>
  <c r="P138" i="39"/>
  <c r="J138" i="39"/>
  <c r="AB137" i="39"/>
  <c r="V137" i="39"/>
  <c r="P137" i="39"/>
  <c r="J137" i="39"/>
  <c r="AB136" i="39"/>
  <c r="V136" i="39"/>
  <c r="P136" i="39"/>
  <c r="J136" i="39"/>
  <c r="AB135" i="39"/>
  <c r="V135" i="39"/>
  <c r="P135" i="39"/>
  <c r="J135" i="39"/>
  <c r="AB134" i="39"/>
  <c r="V134" i="39"/>
  <c r="P134" i="39"/>
  <c r="J134" i="39"/>
  <c r="AB133" i="39"/>
  <c r="V133" i="39"/>
  <c r="P133" i="39"/>
  <c r="J133" i="39"/>
  <c r="AB132" i="39"/>
  <c r="V132" i="39"/>
  <c r="P132" i="39"/>
  <c r="J132" i="39"/>
  <c r="AB131" i="39"/>
  <c r="V131" i="39"/>
  <c r="P131" i="39"/>
  <c r="J131" i="39"/>
  <c r="AB130" i="39"/>
  <c r="V130" i="39"/>
  <c r="P130" i="39"/>
  <c r="J130" i="39"/>
  <c r="AB129" i="39"/>
  <c r="V129" i="39"/>
  <c r="P129" i="39"/>
  <c r="J129" i="39"/>
  <c r="AB128" i="39"/>
  <c r="V128" i="39"/>
  <c r="P128" i="39"/>
  <c r="J128" i="39"/>
  <c r="AB127" i="39"/>
  <c r="V127" i="39"/>
  <c r="P127" i="39"/>
  <c r="J127" i="39"/>
  <c r="AB126" i="39"/>
  <c r="V126" i="39"/>
  <c r="P126" i="39"/>
  <c r="J126" i="39"/>
  <c r="AB125" i="39"/>
  <c r="V125" i="39"/>
  <c r="P125" i="39"/>
  <c r="J125" i="39"/>
  <c r="AB124" i="39"/>
  <c r="V124" i="39"/>
  <c r="P124" i="39"/>
  <c r="J124" i="39"/>
  <c r="AB123" i="39"/>
  <c r="V123" i="39"/>
  <c r="P123" i="39"/>
  <c r="J123" i="39"/>
  <c r="AB122" i="39"/>
  <c r="V122" i="39"/>
  <c r="P122" i="39"/>
  <c r="J122" i="39"/>
  <c r="AB121" i="39"/>
  <c r="V121" i="39"/>
  <c r="P121" i="39"/>
  <c r="J121" i="39"/>
  <c r="AB120" i="39"/>
  <c r="V120" i="39"/>
  <c r="P120" i="39"/>
  <c r="J120" i="39"/>
  <c r="AB119" i="39"/>
  <c r="V119" i="39"/>
  <c r="P119" i="39"/>
  <c r="J119" i="39"/>
  <c r="AB118" i="39"/>
  <c r="V118" i="39"/>
  <c r="P118" i="39"/>
  <c r="J118" i="39"/>
  <c r="AB117" i="39"/>
  <c r="V117" i="39"/>
  <c r="P117" i="39"/>
  <c r="J117" i="39"/>
  <c r="AB116" i="39"/>
  <c r="V116" i="39"/>
  <c r="P116" i="39"/>
  <c r="J116" i="39"/>
  <c r="AB115" i="39"/>
  <c r="V115" i="39"/>
  <c r="P115" i="39"/>
  <c r="J115" i="39"/>
  <c r="AB114" i="39"/>
  <c r="V114" i="39"/>
  <c r="P114" i="39"/>
  <c r="J114" i="39"/>
  <c r="AB113" i="39"/>
  <c r="V113" i="39"/>
  <c r="P113" i="39"/>
  <c r="J113" i="39"/>
  <c r="AB112" i="39"/>
  <c r="V112" i="39"/>
  <c r="P112" i="39"/>
  <c r="J112" i="39"/>
  <c r="AB111" i="39"/>
  <c r="V111" i="39"/>
  <c r="P111" i="39"/>
  <c r="J111" i="39"/>
  <c r="AB110" i="39"/>
  <c r="V110" i="39"/>
  <c r="P110" i="39"/>
  <c r="J110" i="39"/>
  <c r="AB109" i="39"/>
  <c r="V109" i="39"/>
  <c r="P109" i="39"/>
  <c r="J109" i="39"/>
  <c r="AB108" i="39"/>
  <c r="V108" i="39"/>
  <c r="P108" i="39"/>
  <c r="J108" i="39"/>
  <c r="AB107" i="39"/>
  <c r="V107" i="39"/>
  <c r="P107" i="39"/>
  <c r="J107" i="39"/>
  <c r="AB106" i="39"/>
  <c r="V106" i="39"/>
  <c r="P106" i="39"/>
  <c r="J106" i="39"/>
  <c r="AB105" i="39"/>
  <c r="V105" i="39"/>
  <c r="P105" i="39"/>
  <c r="J105" i="39"/>
  <c r="AB104" i="39"/>
  <c r="V104" i="39"/>
  <c r="P104" i="39"/>
  <c r="J104" i="39"/>
  <c r="AB103" i="39"/>
  <c r="V103" i="39"/>
  <c r="P103" i="39"/>
  <c r="J103" i="39"/>
  <c r="AB102" i="39"/>
  <c r="V102" i="39"/>
  <c r="P102" i="39"/>
  <c r="J102" i="39"/>
  <c r="AB101" i="39"/>
  <c r="V101" i="39"/>
  <c r="P101" i="39"/>
  <c r="J101" i="39"/>
  <c r="AB100" i="39"/>
  <c r="V100" i="39"/>
  <c r="P100" i="39"/>
  <c r="J100" i="39"/>
  <c r="AB99" i="39"/>
  <c r="V99" i="39"/>
  <c r="P99" i="39"/>
  <c r="J99" i="39"/>
  <c r="AB98" i="39"/>
  <c r="V98" i="39"/>
  <c r="P98" i="39"/>
  <c r="J98" i="39"/>
  <c r="AB97" i="39"/>
  <c r="V97" i="39"/>
  <c r="P97" i="39"/>
  <c r="J97" i="39"/>
  <c r="AB96" i="39"/>
  <c r="V96" i="39"/>
  <c r="P96" i="39"/>
  <c r="J96" i="39"/>
  <c r="AB95" i="39"/>
  <c r="V95" i="39"/>
  <c r="P95" i="39"/>
  <c r="J95" i="39"/>
  <c r="AB94" i="39"/>
  <c r="V94" i="39"/>
  <c r="P94" i="39"/>
  <c r="J94" i="39"/>
  <c r="AB93" i="39"/>
  <c r="V93" i="39"/>
  <c r="P93" i="39"/>
  <c r="J93" i="39"/>
  <c r="AB92" i="39"/>
  <c r="V92" i="39"/>
  <c r="P92" i="39"/>
  <c r="J92" i="39"/>
  <c r="AB91" i="39"/>
  <c r="V91" i="39"/>
  <c r="P91" i="39"/>
  <c r="J91" i="39"/>
  <c r="AB90" i="39"/>
  <c r="V90" i="39"/>
  <c r="P90" i="39"/>
  <c r="J90" i="39"/>
  <c r="AB89" i="39"/>
  <c r="V89" i="39"/>
  <c r="P89" i="39"/>
  <c r="J89" i="39"/>
  <c r="AB88" i="39"/>
  <c r="V88" i="39"/>
  <c r="P88" i="39"/>
  <c r="J88" i="39"/>
  <c r="AB87" i="39"/>
  <c r="V87" i="39"/>
  <c r="P87" i="39"/>
  <c r="J87" i="39"/>
  <c r="AB86" i="39"/>
  <c r="V86" i="39"/>
  <c r="P86" i="39"/>
  <c r="J86" i="39"/>
  <c r="AB85" i="39"/>
  <c r="V85" i="39"/>
  <c r="P85" i="39"/>
  <c r="J85" i="39"/>
  <c r="AB84" i="39"/>
  <c r="V84" i="39"/>
  <c r="P84" i="39"/>
  <c r="J84" i="39"/>
  <c r="AB83" i="39"/>
  <c r="V83" i="39"/>
  <c r="P83" i="39"/>
  <c r="J83" i="39"/>
  <c r="AB82" i="39"/>
  <c r="V82" i="39"/>
  <c r="P82" i="39"/>
  <c r="J82" i="39"/>
  <c r="AB81" i="39"/>
  <c r="V81" i="39"/>
  <c r="P81" i="39"/>
  <c r="J81" i="39"/>
  <c r="AB80" i="39"/>
  <c r="V80" i="39"/>
  <c r="P80" i="39"/>
  <c r="J80" i="39"/>
  <c r="AB79" i="39"/>
  <c r="V79" i="39"/>
  <c r="P79" i="39"/>
  <c r="J79" i="39"/>
  <c r="AB78" i="39"/>
  <c r="V78" i="39"/>
  <c r="P78" i="39"/>
  <c r="J78" i="39"/>
  <c r="AB77" i="39"/>
  <c r="V77" i="39"/>
  <c r="P77" i="39"/>
  <c r="J77" i="39"/>
  <c r="AB76" i="39"/>
  <c r="V76" i="39"/>
  <c r="P76" i="39"/>
  <c r="J76" i="39"/>
  <c r="AB75" i="39"/>
  <c r="V75" i="39"/>
  <c r="P75" i="39"/>
  <c r="J75" i="39"/>
  <c r="AB74" i="39"/>
  <c r="V74" i="39"/>
  <c r="P74" i="39"/>
  <c r="J74" i="39"/>
  <c r="AB73" i="39"/>
  <c r="V73" i="39"/>
  <c r="P73" i="39"/>
  <c r="J73" i="39"/>
  <c r="AB72" i="39"/>
  <c r="V72" i="39"/>
  <c r="P72" i="39"/>
  <c r="J72" i="39"/>
  <c r="AB71" i="39"/>
  <c r="V71" i="39"/>
  <c r="P71" i="39"/>
  <c r="J71" i="39"/>
  <c r="AB70" i="39"/>
  <c r="V70" i="39"/>
  <c r="P70" i="39"/>
  <c r="J70" i="39"/>
  <c r="AB69" i="39"/>
  <c r="V69" i="39"/>
  <c r="P69" i="39"/>
  <c r="J69" i="39"/>
  <c r="AB68" i="39"/>
  <c r="V68" i="39"/>
  <c r="P68" i="39"/>
  <c r="J68" i="39"/>
  <c r="AB67" i="39"/>
  <c r="V67" i="39"/>
  <c r="P67" i="39"/>
  <c r="J67" i="39"/>
  <c r="AB66" i="39"/>
  <c r="V66" i="39"/>
  <c r="P66" i="39"/>
  <c r="J66" i="39"/>
  <c r="AB65" i="39"/>
  <c r="V65" i="39"/>
  <c r="P65" i="39"/>
  <c r="J65" i="39"/>
  <c r="AB64" i="39"/>
  <c r="V64" i="39"/>
  <c r="P64" i="39"/>
  <c r="J64" i="39"/>
  <c r="AB63" i="39"/>
  <c r="V63" i="39"/>
  <c r="P63" i="39"/>
  <c r="J63" i="39"/>
  <c r="AB62" i="39"/>
  <c r="V62" i="39"/>
  <c r="P62" i="39"/>
  <c r="J62" i="39"/>
  <c r="AB61" i="39"/>
  <c r="V61" i="39"/>
  <c r="P61" i="39"/>
  <c r="J61" i="39"/>
  <c r="AB60" i="39"/>
  <c r="V60" i="39"/>
  <c r="P60" i="39"/>
  <c r="J60" i="39"/>
  <c r="AB59" i="39"/>
  <c r="V59" i="39"/>
  <c r="P59" i="39"/>
  <c r="J59" i="39"/>
  <c r="AB58" i="39"/>
  <c r="V58" i="39"/>
  <c r="P58" i="39"/>
  <c r="J58" i="39"/>
  <c r="AB57" i="39"/>
  <c r="V57" i="39"/>
  <c r="P57" i="39"/>
  <c r="J57" i="39"/>
  <c r="AB56" i="39"/>
  <c r="V56" i="39"/>
  <c r="P56" i="39"/>
  <c r="J56" i="39"/>
  <c r="AB55" i="39"/>
  <c r="V55" i="39"/>
  <c r="P55" i="39"/>
  <c r="J55" i="39"/>
  <c r="AB54" i="39"/>
  <c r="V54" i="39"/>
  <c r="P54" i="39"/>
  <c r="J54" i="39"/>
  <c r="AB53" i="39"/>
  <c r="V53" i="39"/>
  <c r="P53" i="39"/>
  <c r="J53" i="39"/>
  <c r="AB52" i="39"/>
  <c r="V52" i="39"/>
  <c r="P52" i="39"/>
  <c r="J52" i="39"/>
  <c r="AB51" i="39"/>
  <c r="V51" i="39"/>
  <c r="P51" i="39"/>
  <c r="J51" i="39"/>
  <c r="AB50" i="39"/>
  <c r="V50" i="39"/>
  <c r="P50" i="39"/>
  <c r="J50" i="39"/>
  <c r="AB49" i="39"/>
  <c r="V49" i="39"/>
  <c r="P49" i="39"/>
  <c r="J49" i="39"/>
  <c r="AB48" i="39"/>
  <c r="V48" i="39"/>
  <c r="P48" i="39"/>
  <c r="J48" i="39"/>
  <c r="AB47" i="39"/>
  <c r="V47" i="39"/>
  <c r="P47" i="39"/>
  <c r="J47" i="39"/>
  <c r="AB46" i="39"/>
  <c r="V46" i="39"/>
  <c r="P46" i="39"/>
  <c r="J46" i="39"/>
  <c r="AB45" i="39"/>
  <c r="V45" i="39"/>
  <c r="P45" i="39"/>
  <c r="J45" i="39"/>
  <c r="AB44" i="39"/>
  <c r="V44" i="39"/>
  <c r="P44" i="39"/>
  <c r="J44" i="39"/>
  <c r="AB43" i="39"/>
  <c r="V43" i="39"/>
  <c r="P43" i="39"/>
  <c r="J43" i="39"/>
  <c r="AB42" i="39"/>
  <c r="V42" i="39"/>
  <c r="P42" i="39"/>
  <c r="J42" i="39"/>
  <c r="AB41" i="39"/>
  <c r="V41" i="39"/>
  <c r="P41" i="39"/>
  <c r="J41" i="39"/>
  <c r="AB40" i="39"/>
  <c r="V40" i="39"/>
  <c r="P40" i="39"/>
  <c r="J40" i="39"/>
  <c r="AB39" i="39"/>
  <c r="V39" i="39"/>
  <c r="P39" i="39"/>
  <c r="J39" i="39"/>
  <c r="AB38" i="39"/>
  <c r="V38" i="39"/>
  <c r="P38" i="39"/>
  <c r="J38" i="39"/>
  <c r="AB37" i="39"/>
  <c r="V37" i="39"/>
  <c r="P37" i="39"/>
  <c r="J37" i="39"/>
  <c r="AB36" i="39"/>
  <c r="V36" i="39"/>
  <c r="P36" i="39"/>
  <c r="J36" i="39"/>
  <c r="AB35" i="39"/>
  <c r="V35" i="39"/>
  <c r="P35" i="39"/>
  <c r="J35" i="39"/>
  <c r="AB34" i="39"/>
  <c r="V34" i="39"/>
  <c r="P34" i="39"/>
  <c r="J34" i="39"/>
  <c r="AB33" i="39"/>
  <c r="V33" i="39"/>
  <c r="P33" i="39"/>
  <c r="J33" i="39"/>
  <c r="AB32" i="39"/>
  <c r="V32" i="39"/>
  <c r="P32" i="39"/>
  <c r="J32" i="39"/>
  <c r="AB31" i="39"/>
  <c r="V31" i="39"/>
  <c r="P31" i="39"/>
  <c r="J31" i="39"/>
  <c r="AB30" i="39"/>
  <c r="V30" i="39"/>
  <c r="P30" i="39"/>
  <c r="J30" i="39"/>
  <c r="AB29" i="39"/>
  <c r="V29" i="39"/>
  <c r="P29" i="39"/>
  <c r="J29" i="39"/>
  <c r="AB28" i="39"/>
  <c r="V28" i="39"/>
  <c r="P28" i="39"/>
  <c r="J28" i="39"/>
  <c r="AB27" i="39"/>
  <c r="V27" i="39"/>
  <c r="P27" i="39"/>
  <c r="J27" i="39"/>
  <c r="AB26" i="39"/>
  <c r="V26" i="39"/>
  <c r="P26" i="39"/>
  <c r="J26" i="39"/>
  <c r="AB25" i="39"/>
  <c r="V25" i="39"/>
  <c r="P25" i="39"/>
  <c r="J25" i="39"/>
  <c r="AB24" i="39"/>
  <c r="V24" i="39"/>
  <c r="P24" i="39"/>
  <c r="J24" i="39"/>
  <c r="AB23" i="39"/>
  <c r="V23" i="39"/>
  <c r="P23" i="39"/>
  <c r="J23" i="39"/>
  <c r="AB22" i="39"/>
  <c r="V22" i="39"/>
  <c r="P22" i="39"/>
  <c r="J22" i="39"/>
  <c r="AB21" i="39"/>
  <c r="V21" i="39"/>
  <c r="P21" i="39"/>
  <c r="J21" i="39"/>
  <c r="AB20" i="39"/>
  <c r="V20" i="39"/>
  <c r="P20" i="39"/>
  <c r="J20" i="39"/>
  <c r="AB19" i="39"/>
  <c r="V19" i="39"/>
  <c r="P19" i="39"/>
  <c r="J19" i="39"/>
  <c r="AB18" i="39"/>
  <c r="V18" i="39"/>
  <c r="P18" i="39"/>
  <c r="J18" i="39"/>
  <c r="AB17" i="39"/>
  <c r="V17" i="39"/>
  <c r="P17" i="39"/>
  <c r="J17" i="39"/>
  <c r="AB16" i="39"/>
  <c r="V16" i="39"/>
  <c r="P16" i="39"/>
  <c r="J16" i="39"/>
  <c r="AB15" i="39"/>
  <c r="V15" i="39"/>
  <c r="P15" i="39"/>
  <c r="J15" i="39"/>
  <c r="AB14" i="39"/>
  <c r="V14" i="39"/>
  <c r="P14" i="39"/>
  <c r="J14" i="39"/>
  <c r="AB13" i="39"/>
  <c r="V13" i="39"/>
  <c r="P13" i="39"/>
  <c r="J13" i="39"/>
  <c r="AB12" i="39"/>
  <c r="V12" i="39"/>
  <c r="P12" i="39"/>
  <c r="J12" i="39"/>
  <c r="A12" i="39"/>
  <c r="A13" i="39" s="1"/>
  <c r="A14" i="39" s="1"/>
  <c r="A15" i="39" s="1"/>
  <c r="A16" i="39" s="1"/>
  <c r="A17" i="39" s="1"/>
  <c r="A18" i="39" s="1"/>
  <c r="A19" i="39" s="1"/>
  <c r="A20" i="39" s="1"/>
  <c r="A21" i="39" s="1"/>
  <c r="A22" i="39" s="1"/>
  <c r="A23" i="39" s="1"/>
  <c r="A24" i="39" s="1"/>
  <c r="A25" i="39" s="1"/>
  <c r="A26" i="39" s="1"/>
  <c r="A27" i="39" s="1"/>
  <c r="A28" i="39" s="1"/>
  <c r="A29" i="39" s="1"/>
  <c r="A30" i="39" s="1"/>
  <c r="A31" i="39" s="1"/>
  <c r="A32" i="39" s="1"/>
  <c r="A33" i="39" s="1"/>
  <c r="A34" i="39" s="1"/>
  <c r="A35" i="39" s="1"/>
  <c r="A36" i="39" s="1"/>
  <c r="A37" i="39" s="1"/>
  <c r="A38" i="39" s="1"/>
  <c r="A39" i="39" s="1"/>
  <c r="A40" i="39" s="1"/>
  <c r="A41" i="39" s="1"/>
  <c r="A42" i="39" s="1"/>
  <c r="A43" i="39" s="1"/>
  <c r="A44" i="39" s="1"/>
  <c r="A45" i="39" s="1"/>
  <c r="A46" i="39" s="1"/>
  <c r="A47" i="39" s="1"/>
  <c r="A48" i="39" s="1"/>
  <c r="A49" i="39" s="1"/>
  <c r="A50" i="39" s="1"/>
  <c r="A51" i="39" s="1"/>
  <c r="A52" i="39" s="1"/>
  <c r="A53" i="39" s="1"/>
  <c r="A54" i="39" s="1"/>
  <c r="A55" i="39" s="1"/>
  <c r="A56" i="39" s="1"/>
  <c r="A57" i="39" s="1"/>
  <c r="A58" i="39" s="1"/>
  <c r="A59" i="39" s="1"/>
  <c r="A60" i="39" s="1"/>
  <c r="A61" i="39" s="1"/>
  <c r="A62" i="39" s="1"/>
  <c r="A63" i="39" s="1"/>
  <c r="A64" i="39" s="1"/>
  <c r="A65" i="39" s="1"/>
  <c r="A66" i="39" s="1"/>
  <c r="A67" i="39" s="1"/>
  <c r="A68" i="39" s="1"/>
  <c r="A69" i="39" s="1"/>
  <c r="A70" i="39" s="1"/>
  <c r="A71" i="39" s="1"/>
  <c r="A72" i="39" s="1"/>
  <c r="A73" i="39" s="1"/>
  <c r="A74" i="39" s="1"/>
  <c r="A75" i="39" s="1"/>
  <c r="A76" i="39" s="1"/>
  <c r="A77" i="39" s="1"/>
  <c r="A78" i="39" s="1"/>
  <c r="A79" i="39" s="1"/>
  <c r="A80" i="39" s="1"/>
  <c r="A81" i="39" s="1"/>
  <c r="A82" i="39" s="1"/>
  <c r="A83" i="39" s="1"/>
  <c r="A84" i="39" s="1"/>
  <c r="A85" i="39" s="1"/>
  <c r="A86" i="39" s="1"/>
  <c r="A87" i="39" s="1"/>
  <c r="A88" i="39" s="1"/>
  <c r="A89" i="39" s="1"/>
  <c r="A90" i="39" s="1"/>
  <c r="A91" i="39" s="1"/>
  <c r="A92" i="39" s="1"/>
  <c r="A93" i="39" s="1"/>
  <c r="A94" i="39" s="1"/>
  <c r="A95" i="39" s="1"/>
  <c r="A96" i="39" s="1"/>
  <c r="A97" i="39" s="1"/>
  <c r="A98" i="39" s="1"/>
  <c r="A99" i="39" s="1"/>
  <c r="A100" i="39" s="1"/>
  <c r="A101" i="39" s="1"/>
  <c r="A102" i="39" s="1"/>
  <c r="A103" i="39" s="1"/>
  <c r="A104" i="39" s="1"/>
  <c r="A105" i="39" s="1"/>
  <c r="A106" i="39" s="1"/>
  <c r="A107" i="39" s="1"/>
  <c r="A108" i="39" s="1"/>
  <c r="A109" i="39" s="1"/>
  <c r="A110" i="39" s="1"/>
  <c r="A111" i="39" s="1"/>
  <c r="A112" i="39" s="1"/>
  <c r="A113" i="39" s="1"/>
  <c r="A114" i="39" s="1"/>
  <c r="A115" i="39" s="1"/>
  <c r="A116" i="39" s="1"/>
  <c r="A117" i="39" s="1"/>
  <c r="A118" i="39" s="1"/>
  <c r="A119" i="39" s="1"/>
  <c r="A120" i="39" s="1"/>
  <c r="A121" i="39" s="1"/>
  <c r="A122" i="39" s="1"/>
  <c r="A123" i="39" s="1"/>
  <c r="A124" i="39" s="1"/>
  <c r="A125" i="39" s="1"/>
  <c r="A126" i="39" s="1"/>
  <c r="A127" i="39" s="1"/>
  <c r="A128" i="39" s="1"/>
  <c r="A129" i="39" s="1"/>
  <c r="A130" i="39" s="1"/>
  <c r="A131" i="39" s="1"/>
  <c r="A132" i="39" s="1"/>
  <c r="A133" i="39" s="1"/>
  <c r="A134" i="39" s="1"/>
  <c r="A135" i="39" s="1"/>
  <c r="A136" i="39" s="1"/>
  <c r="A137" i="39" s="1"/>
  <c r="A138" i="39" s="1"/>
  <c r="A139" i="39" s="1"/>
  <c r="A140" i="39" s="1"/>
  <c r="A141" i="39" s="1"/>
  <c r="A142" i="39" s="1"/>
  <c r="A143" i="39" s="1"/>
  <c r="A144" i="39" s="1"/>
  <c r="A145" i="39" s="1"/>
  <c r="A146" i="39" s="1"/>
  <c r="A147" i="39" s="1"/>
  <c r="A148" i="39" s="1"/>
  <c r="A149" i="39" s="1"/>
  <c r="A150" i="39" s="1"/>
  <c r="A151" i="39" s="1"/>
  <c r="A152" i="39" s="1"/>
  <c r="A153" i="39" s="1"/>
  <c r="A154" i="39" s="1"/>
  <c r="A155" i="39" s="1"/>
  <c r="A156" i="39" s="1"/>
  <c r="A157" i="39" s="1"/>
  <c r="A158" i="39" s="1"/>
  <c r="A159" i="39" s="1"/>
  <c r="A160" i="39" s="1"/>
  <c r="A161" i="39" s="1"/>
  <c r="A162" i="39" s="1"/>
  <c r="A163" i="39" s="1"/>
  <c r="A164" i="39" s="1"/>
  <c r="A165" i="39" s="1"/>
  <c r="A166" i="39" s="1"/>
  <c r="A167" i="39" s="1"/>
  <c r="A168" i="39" s="1"/>
  <c r="A169" i="39" s="1"/>
  <c r="A170" i="39" s="1"/>
  <c r="A171" i="39" s="1"/>
  <c r="A172" i="39" s="1"/>
  <c r="A173" i="39" s="1"/>
  <c r="A174" i="39" s="1"/>
  <c r="A175" i="39" s="1"/>
  <c r="A176" i="39" s="1"/>
  <c r="A177" i="39" s="1"/>
  <c r="A178" i="39" s="1"/>
  <c r="A179" i="39" s="1"/>
  <c r="A180" i="39" s="1"/>
  <c r="A181" i="39" s="1"/>
  <c r="A182" i="39" s="1"/>
  <c r="A183" i="39" s="1"/>
  <c r="A184" i="39" s="1"/>
  <c r="A185" i="39" s="1"/>
  <c r="A186" i="39" s="1"/>
  <c r="A187" i="39" s="1"/>
  <c r="A188" i="39" s="1"/>
  <c r="A189" i="39" s="1"/>
  <c r="A190" i="39" s="1"/>
  <c r="A191" i="39" s="1"/>
  <c r="A192" i="39" s="1"/>
  <c r="A193" i="39" s="1"/>
  <c r="A194" i="39" s="1"/>
  <c r="A195" i="39" s="1"/>
  <c r="A196" i="39" s="1"/>
  <c r="A197" i="39" s="1"/>
  <c r="A198" i="39" s="1"/>
  <c r="A199" i="39" s="1"/>
  <c r="A200" i="39" s="1"/>
  <c r="A201" i="39" s="1"/>
  <c r="A202" i="39" s="1"/>
  <c r="A203" i="39" s="1"/>
  <c r="A204" i="39" s="1"/>
  <c r="A205" i="39" s="1"/>
  <c r="A206" i="39" s="1"/>
  <c r="A207" i="39" s="1"/>
  <c r="A208" i="39" s="1"/>
  <c r="A209" i="39" s="1"/>
  <c r="A210" i="39" s="1"/>
  <c r="A211" i="39" s="1"/>
  <c r="A212" i="39" s="1"/>
  <c r="A213" i="39" s="1"/>
  <c r="A214" i="39" s="1"/>
  <c r="A215" i="39" s="1"/>
  <c r="A216" i="39" s="1"/>
  <c r="A217" i="39" s="1"/>
  <c r="A218" i="39" s="1"/>
  <c r="A219" i="39" s="1"/>
  <c r="A220" i="39" s="1"/>
  <c r="A221" i="39" s="1"/>
  <c r="A222" i="39" s="1"/>
  <c r="A223" i="39" s="1"/>
  <c r="A224" i="39" s="1"/>
  <c r="A225" i="39" s="1"/>
  <c r="A226" i="39" s="1"/>
  <c r="A227" i="39" s="1"/>
  <c r="A228" i="39" s="1"/>
  <c r="A229" i="39" s="1"/>
  <c r="A230" i="39" s="1"/>
  <c r="A231" i="39" s="1"/>
  <c r="A232" i="39" s="1"/>
  <c r="A233" i="39" s="1"/>
  <c r="A234" i="39" s="1"/>
  <c r="A235" i="39" s="1"/>
  <c r="A236" i="39" s="1"/>
  <c r="A237" i="39" s="1"/>
  <c r="A238" i="39" s="1"/>
  <c r="A239" i="39" s="1"/>
  <c r="A240" i="39" s="1"/>
  <c r="A241" i="39" s="1"/>
  <c r="A242" i="39" s="1"/>
  <c r="A243" i="39" s="1"/>
  <c r="A244" i="39" s="1"/>
  <c r="A245" i="39" s="1"/>
  <c r="A246" i="39" s="1"/>
  <c r="A247" i="39" s="1"/>
  <c r="A248" i="39" s="1"/>
  <c r="A249" i="39" s="1"/>
  <c r="A250" i="39" s="1"/>
  <c r="A251" i="39" s="1"/>
  <c r="AB11" i="39"/>
  <c r="F130" i="4" s="1"/>
  <c r="V11" i="39"/>
  <c r="E439" i="4" s="1"/>
  <c r="P11" i="39"/>
  <c r="D130" i="4" s="1"/>
  <c r="J11" i="39"/>
  <c r="C439" i="4" s="1"/>
  <c r="G449" i="5" s="1"/>
  <c r="AB10" i="39"/>
  <c r="F129" i="4" s="1"/>
  <c r="V10" i="39"/>
  <c r="E437" i="4" s="1"/>
  <c r="P10" i="39"/>
  <c r="D129" i="4" s="1"/>
  <c r="J10" i="39"/>
  <c r="C437" i="4" s="1"/>
  <c r="G448" i="5" s="1"/>
  <c r="A10" i="39"/>
  <c r="A11" i="39" s="1"/>
  <c r="AB9" i="39"/>
  <c r="F128" i="4" s="1"/>
  <c r="V9" i="39"/>
  <c r="P9" i="39"/>
  <c r="D128" i="4" s="1"/>
  <c r="J9" i="39"/>
  <c r="A9" i="39"/>
  <c r="AB8" i="39"/>
  <c r="V8" i="39"/>
  <c r="P8" i="39"/>
  <c r="A1" i="39"/>
  <c r="X251" i="40"/>
  <c r="X250" i="40"/>
  <c r="X249" i="40"/>
  <c r="X248" i="40"/>
  <c r="X247" i="40"/>
  <c r="X246" i="40"/>
  <c r="X245" i="40"/>
  <c r="X244" i="40"/>
  <c r="X243" i="40"/>
  <c r="X242" i="40"/>
  <c r="X241" i="40"/>
  <c r="X240" i="40"/>
  <c r="X239" i="40"/>
  <c r="X238" i="40"/>
  <c r="X237" i="40"/>
  <c r="X236" i="40"/>
  <c r="X235" i="40"/>
  <c r="X234" i="40"/>
  <c r="X233" i="40"/>
  <c r="X232" i="40"/>
  <c r="X231" i="40"/>
  <c r="X230" i="40"/>
  <c r="X229" i="40"/>
  <c r="X228" i="40"/>
  <c r="X227" i="40"/>
  <c r="X226" i="40"/>
  <c r="X225" i="40"/>
  <c r="X224" i="40"/>
  <c r="X223" i="40"/>
  <c r="X222" i="40"/>
  <c r="X221" i="40"/>
  <c r="X220" i="40"/>
  <c r="X219" i="40"/>
  <c r="X218" i="40"/>
  <c r="X217" i="40"/>
  <c r="X216" i="40"/>
  <c r="X215" i="40"/>
  <c r="X214" i="40"/>
  <c r="X213" i="40"/>
  <c r="X212" i="40"/>
  <c r="X211" i="40"/>
  <c r="X210" i="40"/>
  <c r="X209" i="40"/>
  <c r="X208" i="40"/>
  <c r="X207" i="40"/>
  <c r="X206" i="40"/>
  <c r="X205" i="40"/>
  <c r="X204" i="40"/>
  <c r="X203" i="40"/>
  <c r="X202" i="40"/>
  <c r="X201" i="40"/>
  <c r="X200" i="40"/>
  <c r="X199" i="40"/>
  <c r="X198" i="40"/>
  <c r="X197" i="40"/>
  <c r="X196" i="40"/>
  <c r="X195" i="40"/>
  <c r="X194" i="40"/>
  <c r="X193" i="40"/>
  <c r="X192" i="40"/>
  <c r="X191" i="40"/>
  <c r="X190" i="40"/>
  <c r="X189" i="40"/>
  <c r="X188" i="40"/>
  <c r="X187" i="40"/>
  <c r="X186" i="40"/>
  <c r="X185" i="40"/>
  <c r="X184" i="40"/>
  <c r="X183" i="40"/>
  <c r="X182" i="40"/>
  <c r="X181" i="40"/>
  <c r="X180" i="40"/>
  <c r="X179" i="40"/>
  <c r="X178" i="40"/>
  <c r="X177" i="40"/>
  <c r="X176" i="40"/>
  <c r="X175" i="40"/>
  <c r="X174" i="40"/>
  <c r="X173" i="40"/>
  <c r="X172" i="40"/>
  <c r="X171" i="40"/>
  <c r="X170" i="40"/>
  <c r="X169" i="40"/>
  <c r="X168" i="40"/>
  <c r="X167" i="40"/>
  <c r="X166" i="40"/>
  <c r="X165" i="40"/>
  <c r="X164" i="40"/>
  <c r="X163" i="40"/>
  <c r="X162" i="40"/>
  <c r="X161" i="40"/>
  <c r="X160" i="40"/>
  <c r="X159" i="40"/>
  <c r="X158" i="40"/>
  <c r="X157" i="40"/>
  <c r="X156" i="40"/>
  <c r="X155" i="40"/>
  <c r="X154" i="40"/>
  <c r="X153" i="40"/>
  <c r="X152" i="40"/>
  <c r="X151" i="40"/>
  <c r="X150" i="40"/>
  <c r="X149" i="40"/>
  <c r="X148" i="40"/>
  <c r="X147" i="40"/>
  <c r="X146" i="40"/>
  <c r="X145" i="40"/>
  <c r="X144" i="40"/>
  <c r="X143" i="40"/>
  <c r="X142" i="40"/>
  <c r="X141" i="40"/>
  <c r="X140" i="40"/>
  <c r="X139" i="40"/>
  <c r="X138" i="40"/>
  <c r="X137" i="40"/>
  <c r="X136" i="40"/>
  <c r="X135" i="40"/>
  <c r="X134" i="40"/>
  <c r="X133" i="40"/>
  <c r="X132" i="40"/>
  <c r="X131" i="40"/>
  <c r="X130" i="40"/>
  <c r="X129" i="40"/>
  <c r="X128" i="40"/>
  <c r="X127" i="40"/>
  <c r="X126" i="40"/>
  <c r="X125" i="40"/>
  <c r="X124" i="40"/>
  <c r="X123" i="40"/>
  <c r="X122" i="40"/>
  <c r="X121" i="40"/>
  <c r="X120" i="40"/>
  <c r="X119" i="40"/>
  <c r="X118" i="40"/>
  <c r="X117" i="40"/>
  <c r="X116" i="40"/>
  <c r="X115" i="40"/>
  <c r="X114" i="40"/>
  <c r="X113" i="40"/>
  <c r="X112" i="40"/>
  <c r="X111" i="40"/>
  <c r="X110" i="40"/>
  <c r="X109" i="40"/>
  <c r="X108" i="40"/>
  <c r="X107" i="40"/>
  <c r="X106" i="40"/>
  <c r="X105" i="40"/>
  <c r="X104" i="40"/>
  <c r="X103" i="40"/>
  <c r="X102" i="40"/>
  <c r="X101" i="40"/>
  <c r="X100" i="40"/>
  <c r="X99" i="40"/>
  <c r="X98" i="40"/>
  <c r="X97" i="40"/>
  <c r="X96" i="40"/>
  <c r="X95" i="40"/>
  <c r="X94" i="40"/>
  <c r="X93" i="40"/>
  <c r="X92" i="40"/>
  <c r="X91" i="40"/>
  <c r="X90" i="40"/>
  <c r="X89" i="40"/>
  <c r="X88" i="40"/>
  <c r="X87" i="40"/>
  <c r="X86" i="40"/>
  <c r="X85" i="40"/>
  <c r="X84" i="40"/>
  <c r="X83" i="40"/>
  <c r="X82" i="40"/>
  <c r="X81" i="40"/>
  <c r="X80" i="40"/>
  <c r="X79" i="40"/>
  <c r="X78" i="40"/>
  <c r="X77" i="40"/>
  <c r="X76" i="40"/>
  <c r="X75" i="40"/>
  <c r="X74" i="40"/>
  <c r="X73" i="40"/>
  <c r="X72" i="40"/>
  <c r="X71" i="40"/>
  <c r="X70" i="40"/>
  <c r="X69" i="40"/>
  <c r="X68" i="40"/>
  <c r="X67" i="40"/>
  <c r="X66" i="40"/>
  <c r="X65" i="40"/>
  <c r="X64" i="40"/>
  <c r="X63" i="40"/>
  <c r="X62" i="40"/>
  <c r="X61" i="40"/>
  <c r="X60" i="40"/>
  <c r="X59" i="40"/>
  <c r="X58" i="40"/>
  <c r="X57" i="40"/>
  <c r="X56" i="40"/>
  <c r="X55" i="40"/>
  <c r="X54" i="40"/>
  <c r="X53" i="40"/>
  <c r="X52" i="40"/>
  <c r="X51" i="40"/>
  <c r="X50" i="40"/>
  <c r="X49" i="40"/>
  <c r="X48" i="40"/>
  <c r="X47" i="40"/>
  <c r="X46" i="40"/>
  <c r="X45" i="40"/>
  <c r="X44" i="40"/>
  <c r="X43" i="40"/>
  <c r="X42" i="40"/>
  <c r="X41" i="40"/>
  <c r="X40" i="40"/>
  <c r="X39" i="40"/>
  <c r="X38" i="40"/>
  <c r="X37" i="40"/>
  <c r="X36" i="40"/>
  <c r="X35" i="40"/>
  <c r="X34" i="40"/>
  <c r="X33" i="40"/>
  <c r="X32" i="40"/>
  <c r="X31" i="40"/>
  <c r="X30" i="40"/>
  <c r="X29" i="40"/>
  <c r="X28" i="40"/>
  <c r="X27" i="40"/>
  <c r="X26" i="40"/>
  <c r="X25" i="40"/>
  <c r="X24" i="40"/>
  <c r="X23" i="40"/>
  <c r="X22" i="40"/>
  <c r="X21" i="40"/>
  <c r="X20" i="40"/>
  <c r="X19" i="40"/>
  <c r="X18" i="40"/>
  <c r="X17" i="40"/>
  <c r="X16" i="40"/>
  <c r="X15" i="40"/>
  <c r="X14" i="40"/>
  <c r="X13" i="40"/>
  <c r="X12" i="40"/>
  <c r="X11" i="40"/>
  <c r="F117" i="4" s="1"/>
  <c r="X10" i="40"/>
  <c r="F113" i="4" s="1"/>
  <c r="X9" i="40"/>
  <c r="F116" i="4" s="1"/>
  <c r="X8" i="40"/>
  <c r="F112" i="4" s="1"/>
  <c r="S251" i="40"/>
  <c r="S250" i="40"/>
  <c r="S249" i="40"/>
  <c r="S248" i="40"/>
  <c r="S247" i="40"/>
  <c r="S246" i="40"/>
  <c r="S245" i="40"/>
  <c r="S244" i="40"/>
  <c r="S243" i="40"/>
  <c r="S242" i="40"/>
  <c r="S241" i="40"/>
  <c r="S240" i="40"/>
  <c r="S239" i="40"/>
  <c r="S238" i="40"/>
  <c r="S237" i="40"/>
  <c r="S236" i="40"/>
  <c r="S235" i="40"/>
  <c r="S234" i="40"/>
  <c r="S233" i="40"/>
  <c r="S232" i="40"/>
  <c r="S231" i="40"/>
  <c r="S230" i="40"/>
  <c r="S229" i="40"/>
  <c r="S228" i="40"/>
  <c r="S227" i="40"/>
  <c r="S226" i="40"/>
  <c r="S225" i="40"/>
  <c r="S224" i="40"/>
  <c r="S223" i="40"/>
  <c r="S222" i="40"/>
  <c r="S221" i="40"/>
  <c r="S220" i="40"/>
  <c r="S219" i="40"/>
  <c r="S218" i="40"/>
  <c r="S217" i="40"/>
  <c r="S216" i="40"/>
  <c r="S215" i="40"/>
  <c r="S214" i="40"/>
  <c r="S213" i="40"/>
  <c r="S212" i="40"/>
  <c r="S211" i="40"/>
  <c r="S210" i="40"/>
  <c r="S209" i="40"/>
  <c r="S208" i="40"/>
  <c r="S207" i="40"/>
  <c r="S206" i="40"/>
  <c r="S205" i="40"/>
  <c r="S204" i="40"/>
  <c r="S203" i="40"/>
  <c r="S202" i="40"/>
  <c r="S201" i="40"/>
  <c r="S200" i="40"/>
  <c r="S199" i="40"/>
  <c r="S198" i="40"/>
  <c r="S197" i="40"/>
  <c r="S196" i="40"/>
  <c r="S195" i="40"/>
  <c r="S194" i="40"/>
  <c r="S193" i="40"/>
  <c r="S192" i="40"/>
  <c r="S191" i="40"/>
  <c r="S190" i="40"/>
  <c r="S189" i="40"/>
  <c r="S188" i="40"/>
  <c r="S187" i="40"/>
  <c r="S186" i="40"/>
  <c r="S185" i="40"/>
  <c r="S184" i="40"/>
  <c r="S183" i="40"/>
  <c r="S182" i="40"/>
  <c r="S181" i="40"/>
  <c r="S180" i="40"/>
  <c r="S179" i="40"/>
  <c r="S178" i="40"/>
  <c r="S177" i="40"/>
  <c r="S176" i="40"/>
  <c r="S175" i="40"/>
  <c r="S174" i="40"/>
  <c r="S173" i="40"/>
  <c r="S172" i="40"/>
  <c r="S171" i="40"/>
  <c r="S170" i="40"/>
  <c r="S169" i="40"/>
  <c r="S168" i="40"/>
  <c r="S167" i="40"/>
  <c r="S166" i="40"/>
  <c r="S165" i="40"/>
  <c r="S164" i="40"/>
  <c r="S163" i="40"/>
  <c r="S162" i="40"/>
  <c r="S161" i="40"/>
  <c r="S160" i="40"/>
  <c r="S159" i="40"/>
  <c r="S158" i="40"/>
  <c r="S157" i="40"/>
  <c r="S156" i="40"/>
  <c r="S155" i="40"/>
  <c r="S154" i="40"/>
  <c r="S153" i="40"/>
  <c r="S152" i="40"/>
  <c r="S151" i="40"/>
  <c r="S150" i="40"/>
  <c r="S149" i="40"/>
  <c r="S148" i="40"/>
  <c r="S147" i="40"/>
  <c r="S146" i="40"/>
  <c r="S145" i="40"/>
  <c r="S144" i="40"/>
  <c r="S143" i="40"/>
  <c r="S142" i="40"/>
  <c r="S141" i="40"/>
  <c r="S140" i="40"/>
  <c r="S139" i="40"/>
  <c r="S138" i="40"/>
  <c r="S137" i="40"/>
  <c r="S136" i="40"/>
  <c r="S135" i="40"/>
  <c r="S134" i="40"/>
  <c r="S133" i="40"/>
  <c r="S132" i="40"/>
  <c r="S131" i="40"/>
  <c r="S130" i="40"/>
  <c r="S129" i="40"/>
  <c r="S128" i="40"/>
  <c r="S127" i="40"/>
  <c r="S126" i="40"/>
  <c r="S125" i="40"/>
  <c r="S124" i="40"/>
  <c r="S123" i="40"/>
  <c r="S122" i="40"/>
  <c r="S121" i="40"/>
  <c r="S120" i="40"/>
  <c r="S119" i="40"/>
  <c r="S118" i="40"/>
  <c r="S117" i="40"/>
  <c r="S116" i="40"/>
  <c r="S115" i="40"/>
  <c r="S114" i="40"/>
  <c r="S113" i="40"/>
  <c r="S112" i="40"/>
  <c r="S111" i="40"/>
  <c r="S110" i="40"/>
  <c r="S109" i="40"/>
  <c r="S108" i="40"/>
  <c r="S107" i="40"/>
  <c r="S106" i="40"/>
  <c r="S105" i="40"/>
  <c r="S104" i="40"/>
  <c r="S103" i="40"/>
  <c r="S102" i="40"/>
  <c r="S101" i="40"/>
  <c r="S100" i="40"/>
  <c r="S99" i="40"/>
  <c r="S98" i="40"/>
  <c r="S97" i="40"/>
  <c r="S96" i="40"/>
  <c r="S95" i="40"/>
  <c r="S94" i="40"/>
  <c r="S93" i="40"/>
  <c r="S92" i="40"/>
  <c r="S91" i="40"/>
  <c r="S90" i="40"/>
  <c r="S89" i="40"/>
  <c r="S88" i="40"/>
  <c r="S87" i="40"/>
  <c r="S86" i="40"/>
  <c r="S85" i="40"/>
  <c r="S84" i="40"/>
  <c r="S83" i="40"/>
  <c r="S82" i="40"/>
  <c r="S81" i="40"/>
  <c r="S80" i="40"/>
  <c r="S79" i="40"/>
  <c r="S78" i="40"/>
  <c r="S77" i="40"/>
  <c r="S76" i="40"/>
  <c r="S75" i="40"/>
  <c r="S74" i="40"/>
  <c r="S73" i="40"/>
  <c r="S72" i="40"/>
  <c r="S71" i="40"/>
  <c r="S70" i="40"/>
  <c r="S69" i="40"/>
  <c r="S68" i="40"/>
  <c r="S67" i="40"/>
  <c r="S66" i="40"/>
  <c r="S65" i="40"/>
  <c r="S64" i="40"/>
  <c r="S63" i="40"/>
  <c r="S62" i="40"/>
  <c r="S61" i="40"/>
  <c r="S60" i="40"/>
  <c r="S59" i="40"/>
  <c r="S58" i="40"/>
  <c r="S57" i="40"/>
  <c r="S56" i="40"/>
  <c r="S55" i="40"/>
  <c r="S54" i="40"/>
  <c r="S53" i="40"/>
  <c r="S52" i="40"/>
  <c r="S51" i="40"/>
  <c r="S50" i="40"/>
  <c r="S49" i="40"/>
  <c r="S48" i="40"/>
  <c r="S47" i="40"/>
  <c r="S46" i="40"/>
  <c r="S45" i="40"/>
  <c r="S44" i="40"/>
  <c r="S43" i="40"/>
  <c r="S42" i="40"/>
  <c r="S41" i="40"/>
  <c r="S40" i="40"/>
  <c r="S39" i="40"/>
  <c r="S38" i="40"/>
  <c r="S37" i="40"/>
  <c r="S36" i="40"/>
  <c r="S35" i="40"/>
  <c r="S34" i="40"/>
  <c r="S33" i="40"/>
  <c r="S32" i="40"/>
  <c r="S31" i="40"/>
  <c r="S30" i="40"/>
  <c r="S29" i="40"/>
  <c r="S28" i="40"/>
  <c r="S27" i="40"/>
  <c r="S26" i="40"/>
  <c r="S25" i="40"/>
  <c r="S24" i="40"/>
  <c r="S23" i="40"/>
  <c r="S22" i="40"/>
  <c r="S21" i="40"/>
  <c r="S20" i="40"/>
  <c r="S19" i="40"/>
  <c r="S18" i="40"/>
  <c r="S17" i="40"/>
  <c r="S16" i="40"/>
  <c r="S15" i="40"/>
  <c r="S14" i="40"/>
  <c r="S13" i="40"/>
  <c r="S12" i="40"/>
  <c r="S11" i="40"/>
  <c r="S10" i="40"/>
  <c r="S9" i="40"/>
  <c r="S8" i="40"/>
  <c r="N251" i="40"/>
  <c r="N250" i="40"/>
  <c r="N249" i="40"/>
  <c r="N248" i="40"/>
  <c r="N247" i="40"/>
  <c r="N246" i="40"/>
  <c r="N245" i="40"/>
  <c r="N244" i="40"/>
  <c r="N243" i="40"/>
  <c r="N242" i="40"/>
  <c r="N241" i="40"/>
  <c r="N240" i="40"/>
  <c r="N239" i="40"/>
  <c r="N238" i="40"/>
  <c r="N237" i="40"/>
  <c r="N236" i="40"/>
  <c r="N235" i="40"/>
  <c r="N234" i="40"/>
  <c r="N233" i="40"/>
  <c r="N232" i="40"/>
  <c r="N231" i="40"/>
  <c r="N230" i="40"/>
  <c r="N229" i="40"/>
  <c r="N228" i="40"/>
  <c r="N227" i="40"/>
  <c r="N226" i="40"/>
  <c r="N225" i="40"/>
  <c r="N224" i="40"/>
  <c r="N223" i="40"/>
  <c r="N222" i="40"/>
  <c r="N221" i="40"/>
  <c r="N220" i="40"/>
  <c r="N219" i="40"/>
  <c r="N218" i="40"/>
  <c r="N217" i="40"/>
  <c r="N216" i="40"/>
  <c r="N215" i="40"/>
  <c r="N214" i="40"/>
  <c r="N213" i="40"/>
  <c r="N212" i="40"/>
  <c r="N211" i="40"/>
  <c r="N210" i="40"/>
  <c r="N209" i="40"/>
  <c r="N208" i="40"/>
  <c r="N207" i="40"/>
  <c r="N206" i="40"/>
  <c r="N205" i="40"/>
  <c r="N204" i="40"/>
  <c r="N203" i="40"/>
  <c r="N202" i="40"/>
  <c r="N201" i="40"/>
  <c r="N200" i="40"/>
  <c r="N199" i="40"/>
  <c r="N198" i="40"/>
  <c r="N197" i="40"/>
  <c r="N196" i="40"/>
  <c r="N195" i="40"/>
  <c r="N194" i="40"/>
  <c r="N193" i="40"/>
  <c r="N192" i="40"/>
  <c r="N191" i="40"/>
  <c r="N190" i="40"/>
  <c r="N189" i="40"/>
  <c r="N188" i="40"/>
  <c r="N187" i="40"/>
  <c r="N186" i="40"/>
  <c r="N185" i="40"/>
  <c r="N184" i="40"/>
  <c r="N183" i="40"/>
  <c r="N182" i="40"/>
  <c r="N181" i="40"/>
  <c r="N180" i="40"/>
  <c r="N179" i="40"/>
  <c r="N178" i="40"/>
  <c r="N177" i="40"/>
  <c r="N176" i="40"/>
  <c r="N175" i="40"/>
  <c r="N174" i="40"/>
  <c r="N173" i="40"/>
  <c r="N172" i="40"/>
  <c r="N171" i="40"/>
  <c r="N170" i="40"/>
  <c r="N169" i="40"/>
  <c r="N168" i="40"/>
  <c r="N167" i="40"/>
  <c r="N166" i="40"/>
  <c r="N165" i="40"/>
  <c r="N164" i="40"/>
  <c r="N163" i="40"/>
  <c r="N162" i="40"/>
  <c r="N161" i="40"/>
  <c r="N160" i="40"/>
  <c r="N159" i="40"/>
  <c r="N158" i="40"/>
  <c r="N157" i="40"/>
  <c r="N156" i="40"/>
  <c r="N155" i="40"/>
  <c r="N154" i="40"/>
  <c r="N153" i="40"/>
  <c r="N152" i="40"/>
  <c r="N151" i="40"/>
  <c r="N150" i="40"/>
  <c r="N149" i="40"/>
  <c r="N148" i="40"/>
  <c r="N147" i="40"/>
  <c r="N146" i="40"/>
  <c r="N145" i="40"/>
  <c r="N144" i="40"/>
  <c r="N143" i="40"/>
  <c r="N142" i="40"/>
  <c r="N141" i="40"/>
  <c r="N140" i="40"/>
  <c r="N139" i="40"/>
  <c r="N138" i="40"/>
  <c r="N137" i="40"/>
  <c r="N136" i="40"/>
  <c r="N135" i="40"/>
  <c r="N134" i="40"/>
  <c r="N133" i="40"/>
  <c r="N132" i="40"/>
  <c r="N131" i="40"/>
  <c r="N130" i="40"/>
  <c r="N129" i="40"/>
  <c r="N128" i="40"/>
  <c r="N127" i="40"/>
  <c r="N126" i="40"/>
  <c r="N125" i="40"/>
  <c r="N124" i="40"/>
  <c r="N123" i="40"/>
  <c r="N122" i="40"/>
  <c r="N121" i="40"/>
  <c r="N120" i="40"/>
  <c r="N119" i="40"/>
  <c r="N118" i="40"/>
  <c r="N117" i="40"/>
  <c r="N116" i="40"/>
  <c r="N115" i="40"/>
  <c r="N114" i="40"/>
  <c r="N113" i="40"/>
  <c r="N112" i="40"/>
  <c r="N111" i="40"/>
  <c r="N110" i="40"/>
  <c r="N109" i="40"/>
  <c r="N108" i="40"/>
  <c r="N107" i="40"/>
  <c r="N106" i="40"/>
  <c r="N105" i="40"/>
  <c r="N104" i="40"/>
  <c r="N103" i="40"/>
  <c r="N102" i="40"/>
  <c r="N101" i="40"/>
  <c r="N100" i="40"/>
  <c r="N99" i="40"/>
  <c r="N98" i="40"/>
  <c r="N97" i="40"/>
  <c r="N96" i="40"/>
  <c r="N95" i="40"/>
  <c r="N94" i="40"/>
  <c r="N93" i="40"/>
  <c r="N92" i="40"/>
  <c r="N91" i="40"/>
  <c r="N90" i="40"/>
  <c r="N89" i="40"/>
  <c r="N88" i="40"/>
  <c r="N87" i="40"/>
  <c r="N86" i="40"/>
  <c r="N85" i="40"/>
  <c r="N84" i="40"/>
  <c r="N83" i="40"/>
  <c r="N82" i="40"/>
  <c r="N81" i="40"/>
  <c r="N80" i="40"/>
  <c r="N79" i="40"/>
  <c r="N78" i="40"/>
  <c r="N77" i="40"/>
  <c r="N76" i="40"/>
  <c r="N75" i="40"/>
  <c r="N74" i="40"/>
  <c r="N73" i="40"/>
  <c r="N72" i="40"/>
  <c r="N71" i="40"/>
  <c r="N70" i="40"/>
  <c r="N69" i="40"/>
  <c r="N68" i="40"/>
  <c r="N67" i="40"/>
  <c r="N66" i="40"/>
  <c r="N65" i="40"/>
  <c r="N64" i="40"/>
  <c r="N63" i="40"/>
  <c r="N62" i="40"/>
  <c r="N61" i="40"/>
  <c r="N60" i="40"/>
  <c r="N59" i="40"/>
  <c r="N58" i="40"/>
  <c r="N57" i="40"/>
  <c r="N56" i="40"/>
  <c r="N55" i="40"/>
  <c r="N54" i="40"/>
  <c r="N53" i="40"/>
  <c r="N52" i="40"/>
  <c r="N51" i="40"/>
  <c r="N50" i="40"/>
  <c r="N49" i="40"/>
  <c r="N48" i="40"/>
  <c r="N47" i="40"/>
  <c r="N46" i="40"/>
  <c r="N45" i="40"/>
  <c r="N44" i="40"/>
  <c r="N43" i="40"/>
  <c r="N42" i="40"/>
  <c r="N41" i="40"/>
  <c r="N40" i="40"/>
  <c r="N39" i="40"/>
  <c r="N38" i="40"/>
  <c r="N37" i="40"/>
  <c r="N36" i="40"/>
  <c r="N35" i="40"/>
  <c r="N34" i="40"/>
  <c r="N33" i="40"/>
  <c r="N32" i="40"/>
  <c r="N31" i="40"/>
  <c r="N30" i="40"/>
  <c r="N29" i="40"/>
  <c r="N28" i="40"/>
  <c r="N27" i="40"/>
  <c r="N26" i="40"/>
  <c r="N25" i="40"/>
  <c r="N24" i="40"/>
  <c r="N23" i="40"/>
  <c r="N22" i="40"/>
  <c r="N21" i="40"/>
  <c r="N20" i="40"/>
  <c r="N19" i="40"/>
  <c r="N18" i="40"/>
  <c r="N17" i="40"/>
  <c r="N16" i="40"/>
  <c r="N15" i="40"/>
  <c r="N14" i="40"/>
  <c r="N13" i="40"/>
  <c r="N12" i="40"/>
  <c r="N11" i="40"/>
  <c r="D117" i="4" s="1"/>
  <c r="N10" i="40"/>
  <c r="D113" i="4" s="1"/>
  <c r="N9" i="40"/>
  <c r="D116" i="4" s="1"/>
  <c r="I251" i="40"/>
  <c r="I250" i="40"/>
  <c r="I249" i="40"/>
  <c r="I248" i="40"/>
  <c r="I247" i="40"/>
  <c r="I246" i="40"/>
  <c r="I245" i="40"/>
  <c r="I244" i="40"/>
  <c r="I243" i="40"/>
  <c r="I242" i="40"/>
  <c r="I241" i="40"/>
  <c r="I240" i="40"/>
  <c r="I239" i="40"/>
  <c r="I238" i="40"/>
  <c r="I237" i="40"/>
  <c r="I236" i="40"/>
  <c r="I235" i="40"/>
  <c r="I234" i="40"/>
  <c r="I233" i="40"/>
  <c r="I232" i="40"/>
  <c r="I231" i="40"/>
  <c r="I230" i="40"/>
  <c r="I229" i="40"/>
  <c r="I228" i="40"/>
  <c r="I227" i="40"/>
  <c r="I226" i="40"/>
  <c r="I225" i="40"/>
  <c r="I224" i="40"/>
  <c r="I223" i="40"/>
  <c r="I222" i="40"/>
  <c r="I221" i="40"/>
  <c r="I220" i="40"/>
  <c r="I219" i="40"/>
  <c r="I218" i="40"/>
  <c r="I217" i="40"/>
  <c r="I216" i="40"/>
  <c r="I215" i="40"/>
  <c r="I214" i="40"/>
  <c r="I213" i="40"/>
  <c r="I212" i="40"/>
  <c r="I211" i="40"/>
  <c r="I210" i="40"/>
  <c r="I209" i="40"/>
  <c r="I208" i="40"/>
  <c r="I207" i="40"/>
  <c r="I206" i="40"/>
  <c r="I205" i="40"/>
  <c r="I204" i="40"/>
  <c r="I203" i="40"/>
  <c r="I202" i="40"/>
  <c r="I201" i="40"/>
  <c r="I200" i="40"/>
  <c r="I199" i="40"/>
  <c r="I198" i="40"/>
  <c r="I197" i="40"/>
  <c r="I196" i="40"/>
  <c r="I195" i="40"/>
  <c r="I194" i="40"/>
  <c r="I193" i="40"/>
  <c r="I192" i="40"/>
  <c r="I191" i="40"/>
  <c r="I190" i="40"/>
  <c r="I189" i="40"/>
  <c r="I188" i="40"/>
  <c r="I187" i="40"/>
  <c r="I186" i="40"/>
  <c r="I185" i="40"/>
  <c r="I184" i="40"/>
  <c r="I183" i="40"/>
  <c r="I182" i="40"/>
  <c r="I181" i="40"/>
  <c r="I180" i="40"/>
  <c r="I179" i="40"/>
  <c r="I178" i="40"/>
  <c r="I177" i="40"/>
  <c r="I176" i="40"/>
  <c r="I175" i="40"/>
  <c r="I174" i="40"/>
  <c r="I173" i="40"/>
  <c r="I172" i="40"/>
  <c r="I171" i="40"/>
  <c r="I170" i="40"/>
  <c r="I169" i="40"/>
  <c r="I168" i="40"/>
  <c r="I167" i="40"/>
  <c r="I166" i="40"/>
  <c r="I165" i="40"/>
  <c r="I164" i="40"/>
  <c r="I163" i="40"/>
  <c r="I162" i="40"/>
  <c r="I161" i="40"/>
  <c r="I160" i="40"/>
  <c r="I159" i="40"/>
  <c r="I158" i="40"/>
  <c r="I157" i="40"/>
  <c r="I156" i="40"/>
  <c r="I155" i="40"/>
  <c r="I154" i="40"/>
  <c r="I153" i="40"/>
  <c r="I152" i="40"/>
  <c r="I151" i="40"/>
  <c r="I150" i="40"/>
  <c r="I149" i="40"/>
  <c r="I148" i="40"/>
  <c r="I147" i="40"/>
  <c r="I146" i="40"/>
  <c r="I145" i="40"/>
  <c r="I144" i="40"/>
  <c r="I143" i="40"/>
  <c r="I142" i="40"/>
  <c r="I141" i="40"/>
  <c r="I140" i="40"/>
  <c r="I139" i="40"/>
  <c r="I138" i="40"/>
  <c r="I137" i="40"/>
  <c r="I136" i="40"/>
  <c r="I135" i="40"/>
  <c r="I134" i="40"/>
  <c r="I133" i="40"/>
  <c r="I132" i="40"/>
  <c r="I131" i="40"/>
  <c r="I130" i="40"/>
  <c r="I129" i="40"/>
  <c r="I128" i="40"/>
  <c r="I127" i="40"/>
  <c r="I126" i="40"/>
  <c r="I125" i="40"/>
  <c r="I124" i="40"/>
  <c r="I123" i="40"/>
  <c r="I122" i="40"/>
  <c r="I121" i="40"/>
  <c r="I120" i="40"/>
  <c r="I119" i="40"/>
  <c r="I118" i="40"/>
  <c r="I117" i="40"/>
  <c r="I116" i="40"/>
  <c r="I115" i="40"/>
  <c r="I114" i="40"/>
  <c r="I113" i="40"/>
  <c r="I112" i="40"/>
  <c r="I111" i="40"/>
  <c r="I110" i="40"/>
  <c r="I109" i="40"/>
  <c r="I108" i="40"/>
  <c r="I107" i="40"/>
  <c r="I106" i="40"/>
  <c r="I105" i="40"/>
  <c r="I104" i="40"/>
  <c r="I103" i="40"/>
  <c r="I102" i="40"/>
  <c r="I101" i="40"/>
  <c r="I100" i="40"/>
  <c r="I99" i="40"/>
  <c r="I98" i="40"/>
  <c r="I97" i="40"/>
  <c r="I96" i="40"/>
  <c r="I95" i="40"/>
  <c r="I94" i="40"/>
  <c r="I93" i="40"/>
  <c r="I92" i="40"/>
  <c r="I91" i="40"/>
  <c r="I90" i="40"/>
  <c r="I89" i="40"/>
  <c r="I88" i="40"/>
  <c r="I87" i="40"/>
  <c r="I86" i="40"/>
  <c r="I85" i="40"/>
  <c r="I84" i="40"/>
  <c r="I83" i="40"/>
  <c r="I82" i="40"/>
  <c r="I81" i="40"/>
  <c r="I80" i="40"/>
  <c r="I79" i="40"/>
  <c r="I78" i="40"/>
  <c r="I77" i="40"/>
  <c r="I76" i="40"/>
  <c r="I75" i="40"/>
  <c r="I74" i="40"/>
  <c r="I73" i="40"/>
  <c r="I72" i="40"/>
  <c r="I71" i="40"/>
  <c r="I70" i="40"/>
  <c r="I69" i="40"/>
  <c r="I68" i="40"/>
  <c r="I67" i="40"/>
  <c r="I66" i="40"/>
  <c r="I65" i="40"/>
  <c r="I64" i="40"/>
  <c r="I63" i="40"/>
  <c r="I62" i="40"/>
  <c r="I61" i="40"/>
  <c r="I60" i="40"/>
  <c r="I59" i="40"/>
  <c r="I58" i="40"/>
  <c r="I57" i="40"/>
  <c r="I56" i="40"/>
  <c r="I55" i="40"/>
  <c r="I54" i="40"/>
  <c r="I53" i="40"/>
  <c r="I52" i="40"/>
  <c r="I51" i="40"/>
  <c r="I50" i="40"/>
  <c r="I49" i="40"/>
  <c r="I48" i="40"/>
  <c r="I47" i="40"/>
  <c r="I46" i="40"/>
  <c r="I45" i="40"/>
  <c r="I44" i="40"/>
  <c r="I43" i="40"/>
  <c r="I42" i="40"/>
  <c r="I41" i="40"/>
  <c r="I40" i="40"/>
  <c r="I39" i="40"/>
  <c r="I38" i="40"/>
  <c r="I37" i="40"/>
  <c r="I36" i="40"/>
  <c r="I35" i="40"/>
  <c r="I34" i="40"/>
  <c r="I33" i="40"/>
  <c r="I32" i="40"/>
  <c r="I31" i="40"/>
  <c r="I30" i="40"/>
  <c r="I29" i="40"/>
  <c r="I28" i="40"/>
  <c r="I27" i="40"/>
  <c r="I26" i="40"/>
  <c r="I25" i="40"/>
  <c r="I24" i="40"/>
  <c r="I23" i="40"/>
  <c r="I22" i="40"/>
  <c r="I21" i="40"/>
  <c r="I20" i="40"/>
  <c r="I19" i="40"/>
  <c r="I18" i="40"/>
  <c r="I17" i="40"/>
  <c r="I16" i="40"/>
  <c r="I15" i="40"/>
  <c r="I14" i="40"/>
  <c r="I13" i="40"/>
  <c r="I12" i="40"/>
  <c r="I11" i="40"/>
  <c r="I10" i="40"/>
  <c r="I9" i="40"/>
  <c r="I8" i="40"/>
  <c r="A10" i="40"/>
  <c r="A11" i="40" s="1"/>
  <c r="A12" i="40" s="1"/>
  <c r="A13" i="40" s="1"/>
  <c r="A14" i="40" s="1"/>
  <c r="A15" i="40" s="1"/>
  <c r="A16" i="40" s="1"/>
  <c r="A17" i="40" s="1"/>
  <c r="A18" i="40" s="1"/>
  <c r="A19" i="40" s="1"/>
  <c r="A20" i="40" s="1"/>
  <c r="A21" i="40" s="1"/>
  <c r="A22" i="40" s="1"/>
  <c r="A23" i="40" s="1"/>
  <c r="A24" i="40" s="1"/>
  <c r="A25" i="40" s="1"/>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62" i="40" s="1"/>
  <c r="A63" i="40" s="1"/>
  <c r="A64" i="40" s="1"/>
  <c r="A65" i="40" s="1"/>
  <c r="A66" i="40" s="1"/>
  <c r="A67" i="40" s="1"/>
  <c r="A68" i="40" s="1"/>
  <c r="A69" i="40" s="1"/>
  <c r="A70" i="40" s="1"/>
  <c r="A71" i="40" s="1"/>
  <c r="A72" i="40" s="1"/>
  <c r="A73" i="40" s="1"/>
  <c r="A74" i="40" s="1"/>
  <c r="A75" i="40" s="1"/>
  <c r="A76" i="40" s="1"/>
  <c r="A77" i="40" s="1"/>
  <c r="A78" i="40" s="1"/>
  <c r="A79" i="40" s="1"/>
  <c r="A80" i="40" s="1"/>
  <c r="A81" i="40" s="1"/>
  <c r="A82" i="40" s="1"/>
  <c r="A83" i="40" s="1"/>
  <c r="A84" i="40" s="1"/>
  <c r="A85" i="40" s="1"/>
  <c r="A86" i="40" s="1"/>
  <c r="A87" i="40" s="1"/>
  <c r="A88" i="40" s="1"/>
  <c r="A89" i="40" s="1"/>
  <c r="A90" i="40" s="1"/>
  <c r="A91" i="40" s="1"/>
  <c r="A92" i="40" s="1"/>
  <c r="A93" i="40" s="1"/>
  <c r="A94" i="40" s="1"/>
  <c r="A95" i="40" s="1"/>
  <c r="A96" i="40" s="1"/>
  <c r="A97" i="40" s="1"/>
  <c r="A98" i="40" s="1"/>
  <c r="A99" i="40" s="1"/>
  <c r="A100" i="40" s="1"/>
  <c r="A101" i="40" s="1"/>
  <c r="A102" i="40" s="1"/>
  <c r="A103" i="40" s="1"/>
  <c r="A104" i="40" s="1"/>
  <c r="A105" i="40" s="1"/>
  <c r="A106" i="40" s="1"/>
  <c r="A107" i="40" s="1"/>
  <c r="A108" i="40" s="1"/>
  <c r="A109" i="40" s="1"/>
  <c r="A110" i="40" s="1"/>
  <c r="A111" i="40" s="1"/>
  <c r="A112" i="40" s="1"/>
  <c r="A113" i="40" s="1"/>
  <c r="A114" i="40" s="1"/>
  <c r="A115" i="40" s="1"/>
  <c r="A116" i="40" s="1"/>
  <c r="A117" i="40" s="1"/>
  <c r="A118" i="40" s="1"/>
  <c r="A119" i="40" s="1"/>
  <c r="A120" i="40" s="1"/>
  <c r="A121" i="40" s="1"/>
  <c r="A122" i="40" s="1"/>
  <c r="A123" i="40" s="1"/>
  <c r="A124" i="40" s="1"/>
  <c r="A125" i="40" s="1"/>
  <c r="A126" i="40" s="1"/>
  <c r="A127" i="40" s="1"/>
  <c r="A128" i="40" s="1"/>
  <c r="A129" i="40" s="1"/>
  <c r="A130" i="40" s="1"/>
  <c r="A131" i="40" s="1"/>
  <c r="A132" i="40" s="1"/>
  <c r="A133" i="40" s="1"/>
  <c r="A134" i="40" s="1"/>
  <c r="A135" i="40" s="1"/>
  <c r="A136" i="40" s="1"/>
  <c r="A137" i="40" s="1"/>
  <c r="A138" i="40" s="1"/>
  <c r="A139" i="40" s="1"/>
  <c r="A140" i="40" s="1"/>
  <c r="A141" i="40" s="1"/>
  <c r="A142" i="40" s="1"/>
  <c r="A143" i="40" s="1"/>
  <c r="A144" i="40" s="1"/>
  <c r="A145" i="40" s="1"/>
  <c r="A146" i="40" s="1"/>
  <c r="A147" i="40" s="1"/>
  <c r="A148" i="40" s="1"/>
  <c r="A149" i="40" s="1"/>
  <c r="A150" i="40" s="1"/>
  <c r="A151" i="40" s="1"/>
  <c r="A152" i="40" s="1"/>
  <c r="A153" i="40" s="1"/>
  <c r="A154" i="40" s="1"/>
  <c r="A155" i="40" s="1"/>
  <c r="A156" i="40" s="1"/>
  <c r="A157" i="40" s="1"/>
  <c r="A158" i="40" s="1"/>
  <c r="A159" i="40" s="1"/>
  <c r="A160" i="40" s="1"/>
  <c r="A161" i="40" s="1"/>
  <c r="A162" i="40" s="1"/>
  <c r="A163" i="40" s="1"/>
  <c r="A164" i="40" s="1"/>
  <c r="A165" i="40" s="1"/>
  <c r="A166" i="40" s="1"/>
  <c r="A167" i="40" s="1"/>
  <c r="A168" i="40" s="1"/>
  <c r="A169" i="40" s="1"/>
  <c r="A170" i="40" s="1"/>
  <c r="A171" i="40" s="1"/>
  <c r="A172" i="40" s="1"/>
  <c r="A173" i="40" s="1"/>
  <c r="A174" i="40" s="1"/>
  <c r="A175" i="40" s="1"/>
  <c r="A176" i="40" s="1"/>
  <c r="A177" i="40" s="1"/>
  <c r="A178" i="40" s="1"/>
  <c r="A179" i="40" s="1"/>
  <c r="A180" i="40" s="1"/>
  <c r="A181" i="40" s="1"/>
  <c r="A182" i="40" s="1"/>
  <c r="A183" i="40" s="1"/>
  <c r="A184" i="40" s="1"/>
  <c r="A185" i="40" s="1"/>
  <c r="A186" i="40" s="1"/>
  <c r="A187" i="40" s="1"/>
  <c r="A188" i="40" s="1"/>
  <c r="A189" i="40" s="1"/>
  <c r="A190" i="40" s="1"/>
  <c r="A191" i="40" s="1"/>
  <c r="A192" i="40" s="1"/>
  <c r="A193" i="40" s="1"/>
  <c r="A194" i="40" s="1"/>
  <c r="A195" i="40" s="1"/>
  <c r="A196" i="40" s="1"/>
  <c r="A197" i="40" s="1"/>
  <c r="A198" i="40" s="1"/>
  <c r="A199" i="40" s="1"/>
  <c r="A200" i="40" s="1"/>
  <c r="A201" i="40" s="1"/>
  <c r="A202" i="40" s="1"/>
  <c r="A203" i="40" s="1"/>
  <c r="A204" i="40" s="1"/>
  <c r="A205" i="40" s="1"/>
  <c r="A206" i="40" s="1"/>
  <c r="A207" i="40" s="1"/>
  <c r="A208" i="40" s="1"/>
  <c r="A209" i="40" s="1"/>
  <c r="A210" i="40" s="1"/>
  <c r="A211" i="40" s="1"/>
  <c r="A212" i="40" s="1"/>
  <c r="A213" i="40" s="1"/>
  <c r="A214" i="40" s="1"/>
  <c r="A215" i="40" s="1"/>
  <c r="A216" i="40" s="1"/>
  <c r="A217" i="40" s="1"/>
  <c r="A218" i="40" s="1"/>
  <c r="A219" i="40" s="1"/>
  <c r="A220" i="40" s="1"/>
  <c r="A221" i="40" s="1"/>
  <c r="A222" i="40" s="1"/>
  <c r="A223" i="40" s="1"/>
  <c r="A224" i="40" s="1"/>
  <c r="A225" i="40" s="1"/>
  <c r="A226" i="40" s="1"/>
  <c r="A227" i="40" s="1"/>
  <c r="A228" i="40" s="1"/>
  <c r="A229" i="40" s="1"/>
  <c r="A230" i="40" s="1"/>
  <c r="A231" i="40" s="1"/>
  <c r="A232" i="40" s="1"/>
  <c r="A233" i="40" s="1"/>
  <c r="A234" i="40" s="1"/>
  <c r="A235" i="40" s="1"/>
  <c r="A236" i="40" s="1"/>
  <c r="A237" i="40" s="1"/>
  <c r="A238" i="40" s="1"/>
  <c r="A239" i="40" s="1"/>
  <c r="A240" i="40" s="1"/>
  <c r="A241" i="40" s="1"/>
  <c r="A242" i="40" s="1"/>
  <c r="A243" i="40" s="1"/>
  <c r="A244" i="40" s="1"/>
  <c r="A245" i="40" s="1"/>
  <c r="A246" i="40" s="1"/>
  <c r="A247" i="40" s="1"/>
  <c r="A248" i="40" s="1"/>
  <c r="A249" i="40" s="1"/>
  <c r="A250" i="40" s="1"/>
  <c r="A251" i="40" s="1"/>
  <c r="A1" i="40"/>
  <c r="A9" i="40"/>
  <c r="AB4" i="39" l="1"/>
  <c r="F127" i="4"/>
  <c r="F126" i="4" s="1"/>
  <c r="P4" i="39"/>
  <c r="D127" i="4"/>
  <c r="D126" i="4" s="1"/>
  <c r="N4" i="40"/>
  <c r="I4" i="40"/>
  <c r="X4" i="40"/>
  <c r="S4" i="40"/>
  <c r="A46" i="30"/>
  <c r="A82" i="36" s="1"/>
  <c r="G134" i="8"/>
  <c r="C234" i="4"/>
  <c r="E652" i="4"/>
  <c r="F6" i="37" l="1"/>
  <c r="I22" i="38" l="1"/>
  <c r="I21" i="38"/>
  <c r="I20" i="38"/>
  <c r="I19" i="38"/>
  <c r="I18" i="38"/>
  <c r="I17" i="38"/>
  <c r="I16" i="38"/>
  <c r="I15" i="38"/>
  <c r="I14" i="38"/>
  <c r="I13" i="38"/>
  <c r="I12" i="38"/>
  <c r="I11" i="38"/>
  <c r="I10" i="38"/>
  <c r="I9" i="38"/>
  <c r="I8" i="38"/>
  <c r="N22" i="9" l="1"/>
  <c r="J23" i="9"/>
  <c r="J22" i="9"/>
  <c r="H161" i="4" l="1"/>
  <c r="I161" i="4" s="1"/>
  <c r="B157" i="4"/>
  <c r="E165" i="25" l="1"/>
  <c r="E164" i="25"/>
  <c r="I82" i="25"/>
  <c r="I81" i="25"/>
  <c r="I80" i="25"/>
  <c r="H82" i="25"/>
  <c r="H81" i="25"/>
  <c r="H80" i="25"/>
  <c r="G48" i="25"/>
  <c r="G74" i="36" l="1"/>
  <c r="J20" i="9" l="1"/>
  <c r="L20" i="9"/>
  <c r="F234" i="4"/>
  <c r="E234" i="4"/>
  <c r="E134" i="8"/>
  <c r="E682" i="4"/>
  <c r="E681" i="4" s="1"/>
  <c r="C652" i="4"/>
  <c r="F645" i="4"/>
  <c r="E645" i="4"/>
  <c r="D645" i="4"/>
  <c r="C645" i="4"/>
  <c r="E812" i="4"/>
  <c r="E634" i="4"/>
  <c r="D634" i="4"/>
  <c r="C634" i="4"/>
  <c r="E624" i="4"/>
  <c r="D624" i="4"/>
  <c r="E543" i="4"/>
  <c r="E424" i="4"/>
  <c r="E322" i="4"/>
  <c r="E62" i="4"/>
  <c r="E17" i="4"/>
  <c r="E13" i="4"/>
  <c r="E9" i="4"/>
  <c r="G36" i="30"/>
  <c r="E36" i="30"/>
  <c r="B455" i="4"/>
  <c r="I72" i="5"/>
  <c r="F66" i="4" l="1"/>
  <c r="B10" i="4"/>
  <c r="I24" i="5"/>
  <c r="G133" i="8"/>
  <c r="E133" i="8"/>
  <c r="B792" i="4" l="1"/>
  <c r="F703" i="4"/>
  <c r="E703" i="4"/>
  <c r="D703" i="4"/>
  <c r="C703" i="4"/>
  <c r="B703" i="4"/>
  <c r="B793" i="4"/>
  <c r="B790" i="4"/>
  <c r="G131" i="8"/>
  <c r="E131" i="8"/>
  <c r="E569" i="4" l="1"/>
  <c r="E564" i="4" s="1"/>
  <c r="F569" i="4"/>
  <c r="F565" i="4"/>
  <c r="G18" i="8" l="1"/>
  <c r="G21" i="8"/>
  <c r="I113" i="25"/>
  <c r="F564" i="4"/>
  <c r="C62" i="4"/>
  <c r="G138" i="8"/>
  <c r="G137" i="8"/>
  <c r="G136" i="8"/>
  <c r="G132" i="8"/>
  <c r="G130" i="8"/>
  <c r="G129" i="8"/>
  <c r="G110" i="8"/>
  <c r="G108" i="8"/>
  <c r="G107" i="8"/>
  <c r="C794" i="4"/>
  <c r="E135" i="8" s="1"/>
  <c r="E138" i="8"/>
  <c r="E137" i="8"/>
  <c r="E136" i="8"/>
  <c r="E132" i="8"/>
  <c r="E130" i="8"/>
  <c r="E129" i="8"/>
  <c r="C742" i="4" l="1"/>
  <c r="B722" i="4"/>
  <c r="C719" i="4"/>
  <c r="E117" i="8" s="1"/>
  <c r="C716" i="4"/>
  <c r="E116" i="8" s="1"/>
  <c r="I219" i="25"/>
  <c r="H217" i="25" s="1"/>
  <c r="H219" i="25" s="1"/>
  <c r="I224" i="25"/>
  <c r="H222" i="25" s="1"/>
  <c r="H224" i="25" s="1"/>
  <c r="H201" i="25"/>
  <c r="H208" i="25"/>
  <c r="C807" i="4"/>
  <c r="E140" i="8" s="1"/>
  <c r="B807" i="4"/>
  <c r="F807" i="4"/>
  <c r="E807" i="4"/>
  <c r="G140" i="8" s="1"/>
  <c r="D807" i="4"/>
  <c r="B802" i="4"/>
  <c r="F802" i="4"/>
  <c r="E802" i="4"/>
  <c r="G139" i="8" s="1"/>
  <c r="D802" i="4"/>
  <c r="C802" i="4"/>
  <c r="E139" i="8" s="1"/>
  <c r="B794" i="4"/>
  <c r="F794" i="4"/>
  <c r="E794" i="4"/>
  <c r="D794" i="4"/>
  <c r="B801" i="4"/>
  <c r="B800" i="4"/>
  <c r="B799" i="4"/>
  <c r="B791" i="4"/>
  <c r="B789" i="4"/>
  <c r="B788" i="4"/>
  <c r="B780" i="4"/>
  <c r="F780" i="4"/>
  <c r="E780" i="4"/>
  <c r="G128" i="8" s="1"/>
  <c r="D780" i="4"/>
  <c r="C780" i="4"/>
  <c r="E128" i="8" s="1"/>
  <c r="F775" i="4"/>
  <c r="E775" i="4"/>
  <c r="G145" i="8" s="1"/>
  <c r="D775" i="4"/>
  <c r="C775" i="4"/>
  <c r="E145" i="8" s="1"/>
  <c r="B770" i="4"/>
  <c r="F770" i="4"/>
  <c r="E770" i="4"/>
  <c r="G126" i="8" s="1"/>
  <c r="D770" i="4"/>
  <c r="C770" i="4"/>
  <c r="E126" i="8" s="1"/>
  <c r="B765" i="4"/>
  <c r="F765" i="4"/>
  <c r="E765" i="4"/>
  <c r="G125" i="8" s="1"/>
  <c r="D765" i="4"/>
  <c r="C765" i="4"/>
  <c r="E125" i="8" s="1"/>
  <c r="F760" i="4"/>
  <c r="E760" i="4"/>
  <c r="G124" i="8" s="1"/>
  <c r="D760" i="4"/>
  <c r="C760" i="4"/>
  <c r="E124" i="8" s="1"/>
  <c r="B760" i="4"/>
  <c r="F753" i="4"/>
  <c r="E753" i="4"/>
  <c r="G123" i="8" s="1"/>
  <c r="D753" i="4"/>
  <c r="C753" i="4"/>
  <c r="E123" i="8" s="1"/>
  <c r="B753" i="4"/>
  <c r="C748" i="4"/>
  <c r="E122" i="8" s="1"/>
  <c r="B748" i="4"/>
  <c r="F748" i="4"/>
  <c r="E748" i="4"/>
  <c r="G122" i="8" s="1"/>
  <c r="D748" i="4"/>
  <c r="B742" i="4"/>
  <c r="F742" i="4"/>
  <c r="E742" i="4"/>
  <c r="G121" i="8" s="1"/>
  <c r="D742" i="4"/>
  <c r="C727" i="4"/>
  <c r="E119" i="8" s="1"/>
  <c r="G135" i="8" l="1"/>
  <c r="F731" i="4"/>
  <c r="E731" i="4"/>
  <c r="B731" i="4"/>
  <c r="F727" i="4"/>
  <c r="E727" i="4"/>
  <c r="G119" i="8" s="1"/>
  <c r="D727" i="4"/>
  <c r="B727" i="4"/>
  <c r="C722" i="4"/>
  <c r="F722" i="4"/>
  <c r="E722" i="4"/>
  <c r="G118" i="8" s="1"/>
  <c r="D722" i="4"/>
  <c r="B719" i="4"/>
  <c r="F719" i="4"/>
  <c r="E719" i="4"/>
  <c r="G117" i="8" s="1"/>
  <c r="D719" i="4"/>
  <c r="F716" i="4"/>
  <c r="E716" i="4"/>
  <c r="G116" i="8" s="1"/>
  <c r="D716" i="4"/>
  <c r="B716" i="4"/>
  <c r="B715" i="4"/>
  <c r="F711" i="4"/>
  <c r="E711" i="4"/>
  <c r="G114" i="8" s="1"/>
  <c r="B711" i="4"/>
  <c r="F706" i="4"/>
  <c r="E706" i="4"/>
  <c r="G113" i="8" s="1"/>
  <c r="B706" i="4"/>
  <c r="F694" i="4"/>
  <c r="E694" i="4"/>
  <c r="G109" i="8" s="1"/>
  <c r="E110" i="8"/>
  <c r="B694" i="4"/>
  <c r="B699" i="4"/>
  <c r="F699" i="4"/>
  <c r="E699" i="4"/>
  <c r="G111" i="8" s="1"/>
  <c r="B698" i="4"/>
  <c r="B693" i="4"/>
  <c r="B692" i="4"/>
  <c r="F688" i="4"/>
  <c r="E688" i="4"/>
  <c r="E107" i="8"/>
  <c r="B688" i="4"/>
  <c r="B687" i="4"/>
  <c r="B686" i="4"/>
  <c r="F681" i="4"/>
  <c r="B681" i="4"/>
  <c r="F675" i="4"/>
  <c r="E675" i="4"/>
  <c r="F670" i="4"/>
  <c r="E670" i="4"/>
  <c r="E669" i="4" s="1"/>
  <c r="B675" i="4"/>
  <c r="B670" i="4"/>
  <c r="B669" i="4"/>
  <c r="F663" i="4"/>
  <c r="E663" i="4"/>
  <c r="F660" i="4"/>
  <c r="E660" i="4"/>
  <c r="G89" i="8" s="1"/>
  <c r="F652" i="4"/>
  <c r="G88" i="8"/>
  <c r="B663" i="4"/>
  <c r="B660" i="4"/>
  <c r="D660" i="4"/>
  <c r="C660" i="4"/>
  <c r="E89" i="8" s="1"/>
  <c r="B652" i="4"/>
  <c r="B645" i="4"/>
  <c r="B644" i="4"/>
  <c r="F634" i="4"/>
  <c r="B643" i="4"/>
  <c r="B642" i="4"/>
  <c r="B641" i="4"/>
  <c r="B640" i="4"/>
  <c r="B638" i="4"/>
  <c r="B637" i="4"/>
  <c r="B636" i="4"/>
  <c r="B635" i="4"/>
  <c r="B634" i="4"/>
  <c r="F631" i="4"/>
  <c r="E631" i="4"/>
  <c r="E630" i="4" s="1"/>
  <c r="D631" i="4"/>
  <c r="D630" i="4" s="1"/>
  <c r="C631" i="4"/>
  <c r="C630" i="4" s="1"/>
  <c r="B631" i="4"/>
  <c r="F624" i="4"/>
  <c r="B628" i="4"/>
  <c r="B627" i="4"/>
  <c r="B626" i="4"/>
  <c r="B625" i="4"/>
  <c r="B624" i="4"/>
  <c r="B620" i="4"/>
  <c r="F620" i="4"/>
  <c r="G47" i="8" s="1"/>
  <c r="E620" i="4"/>
  <c r="B616" i="4"/>
  <c r="F616" i="4"/>
  <c r="G46" i="8" s="1"/>
  <c r="E616" i="4"/>
  <c r="B612" i="4"/>
  <c r="F612" i="4"/>
  <c r="G45" i="8" s="1"/>
  <c r="E612" i="4"/>
  <c r="B607" i="4"/>
  <c r="F607" i="4"/>
  <c r="G44" i="8" s="1"/>
  <c r="E607" i="4"/>
  <c r="B603" i="4"/>
  <c r="B602" i="4"/>
  <c r="F598" i="4"/>
  <c r="G41" i="8" s="1"/>
  <c r="E598" i="4"/>
  <c r="B598" i="4"/>
  <c r="D598" i="4"/>
  <c r="E41" i="8" s="1"/>
  <c r="C598" i="4"/>
  <c r="B595" i="4"/>
  <c r="B591" i="4"/>
  <c r="F591" i="4"/>
  <c r="G39" i="8" s="1"/>
  <c r="E591" i="4"/>
  <c r="F587" i="4"/>
  <c r="E587" i="4"/>
  <c r="B587" i="4"/>
  <c r="B586" i="4"/>
  <c r="B585" i="4"/>
  <c r="B580" i="4"/>
  <c r="F580" i="4"/>
  <c r="E580" i="4"/>
  <c r="F574" i="4"/>
  <c r="E574" i="4"/>
  <c r="B574" i="4"/>
  <c r="F560" i="4"/>
  <c r="E560" i="4"/>
  <c r="C560" i="4"/>
  <c r="B559" i="4"/>
  <c r="B539" i="4"/>
  <c r="F539" i="4"/>
  <c r="E539" i="4"/>
  <c r="F535" i="4"/>
  <c r="E535" i="4"/>
  <c r="B535" i="4"/>
  <c r="B534" i="4"/>
  <c r="B529" i="4"/>
  <c r="B524" i="4"/>
  <c r="F529" i="4"/>
  <c r="E529" i="4"/>
  <c r="I496" i="5" s="1"/>
  <c r="B523" i="4"/>
  <c r="F524" i="4"/>
  <c r="E524" i="4"/>
  <c r="I495" i="5" s="1"/>
  <c r="B518" i="4"/>
  <c r="F518" i="4"/>
  <c r="E518" i="4"/>
  <c r="I493" i="5" s="1"/>
  <c r="F513" i="4"/>
  <c r="E513" i="4"/>
  <c r="I492" i="5" s="1"/>
  <c r="B513" i="4"/>
  <c r="B507" i="4"/>
  <c r="B506" i="4"/>
  <c r="B496" i="4"/>
  <c r="B495" i="4"/>
  <c r="B489" i="4"/>
  <c r="B483" i="4"/>
  <c r="F489" i="4"/>
  <c r="E489" i="4"/>
  <c r="F483" i="4"/>
  <c r="E483" i="4"/>
  <c r="B470" i="4"/>
  <c r="B469" i="4"/>
  <c r="B462" i="4"/>
  <c r="F462" i="4"/>
  <c r="E462" i="4"/>
  <c r="I472" i="5" s="1"/>
  <c r="F455" i="4"/>
  <c r="E455" i="4"/>
  <c r="I471" i="5" s="1"/>
  <c r="F448" i="4"/>
  <c r="E448" i="4"/>
  <c r="B448" i="4"/>
  <c r="B447" i="4"/>
  <c r="B446" i="4"/>
  <c r="I451" i="5"/>
  <c r="B441" i="4"/>
  <c r="F442" i="4"/>
  <c r="E442" i="4"/>
  <c r="I453" i="5" s="1"/>
  <c r="B442" i="4"/>
  <c r="I449" i="5"/>
  <c r="B435" i="4"/>
  <c r="B433" i="4"/>
  <c r="B432" i="4"/>
  <c r="F424" i="4"/>
  <c r="I439" i="5"/>
  <c r="I438" i="5"/>
  <c r="I437" i="5"/>
  <c r="I436" i="5"/>
  <c r="I435" i="5"/>
  <c r="G439" i="5"/>
  <c r="G438" i="5"/>
  <c r="B430" i="4"/>
  <c r="B429" i="4"/>
  <c r="B428" i="4"/>
  <c r="B427" i="4"/>
  <c r="B426" i="4"/>
  <c r="B425" i="4"/>
  <c r="B424" i="4"/>
  <c r="B418" i="4"/>
  <c r="B423" i="4"/>
  <c r="B413" i="4"/>
  <c r="B412" i="4"/>
  <c r="B411" i="4"/>
  <c r="B405" i="4"/>
  <c r="B404" i="4"/>
  <c r="B399" i="4"/>
  <c r="B398" i="4"/>
  <c r="B393" i="4"/>
  <c r="B392" i="4"/>
  <c r="B388" i="4"/>
  <c r="F388" i="4"/>
  <c r="E388" i="4"/>
  <c r="F393" i="4"/>
  <c r="E393" i="4"/>
  <c r="F399" i="4"/>
  <c r="E399" i="4"/>
  <c r="F405" i="4"/>
  <c r="E405" i="4"/>
  <c r="B387" i="4"/>
  <c r="B378" i="4"/>
  <c r="B377" i="4"/>
  <c r="B368" i="4"/>
  <c r="F378" i="4"/>
  <c r="E378" i="4"/>
  <c r="F368" i="4"/>
  <c r="E368" i="4"/>
  <c r="B367" i="4"/>
  <c r="F364" i="4"/>
  <c r="E364" i="4"/>
  <c r="B364" i="4"/>
  <c r="B363" i="4"/>
  <c r="F353" i="4"/>
  <c r="E353" i="4"/>
  <c r="B353" i="4"/>
  <c r="F345" i="4"/>
  <c r="E345" i="4"/>
  <c r="B345" i="4"/>
  <c r="B344" i="4"/>
  <c r="B340" i="4"/>
  <c r="B339" i="4"/>
  <c r="F340" i="4"/>
  <c r="E340" i="4"/>
  <c r="I328" i="5" s="1"/>
  <c r="B335" i="4"/>
  <c r="F335" i="4"/>
  <c r="E335" i="4"/>
  <c r="I326" i="5" s="1"/>
  <c r="B331" i="4"/>
  <c r="B330" i="4"/>
  <c r="F331" i="4"/>
  <c r="E331" i="4"/>
  <c r="I325" i="5" s="1"/>
  <c r="F326" i="4"/>
  <c r="E326" i="4"/>
  <c r="B326" i="4"/>
  <c r="B325" i="4"/>
  <c r="I295" i="5"/>
  <c r="I286" i="5"/>
  <c r="I266" i="5"/>
  <c r="I251" i="5"/>
  <c r="I294" i="5"/>
  <c r="I283" i="5"/>
  <c r="I281" i="5"/>
  <c r="I279" i="5"/>
  <c r="I263" i="5"/>
  <c r="I261" i="5"/>
  <c r="I259" i="5"/>
  <c r="I257" i="5"/>
  <c r="I248" i="5"/>
  <c r="E302" i="4"/>
  <c r="I277" i="5" s="1"/>
  <c r="F302" i="4"/>
  <c r="F322" i="4"/>
  <c r="I316" i="5"/>
  <c r="B322" i="4"/>
  <c r="B321" i="4"/>
  <c r="B312" i="4"/>
  <c r="F312" i="4"/>
  <c r="E312" i="4"/>
  <c r="B311" i="4"/>
  <c r="B302" i="4"/>
  <c r="B301" i="4"/>
  <c r="B296" i="4"/>
  <c r="B295" i="4"/>
  <c r="B289" i="4"/>
  <c r="B288" i="4"/>
  <c r="B284" i="4"/>
  <c r="B283" i="4"/>
  <c r="B274" i="4"/>
  <c r="F289" i="4"/>
  <c r="E289" i="4"/>
  <c r="I255" i="5" s="1"/>
  <c r="F274" i="4"/>
  <c r="E274" i="4"/>
  <c r="B273" i="4"/>
  <c r="B272" i="4"/>
  <c r="F268" i="4"/>
  <c r="E268" i="4"/>
  <c r="B268" i="4"/>
  <c r="B264" i="4"/>
  <c r="F264" i="4"/>
  <c r="E264" i="4"/>
  <c r="F259" i="4"/>
  <c r="E259" i="4"/>
  <c r="B259" i="4"/>
  <c r="F254" i="4"/>
  <c r="E254" i="4"/>
  <c r="B254" i="4"/>
  <c r="B253" i="4"/>
  <c r="B248" i="4"/>
  <c r="F248" i="4"/>
  <c r="E248" i="4"/>
  <c r="B242" i="4"/>
  <c r="B234" i="4"/>
  <c r="B229" i="4"/>
  <c r="F229" i="4"/>
  <c r="E229" i="4"/>
  <c r="B224" i="4"/>
  <c r="F224" i="4"/>
  <c r="E224" i="4"/>
  <c r="B219" i="4"/>
  <c r="F219" i="4"/>
  <c r="E219" i="4"/>
  <c r="B214" i="4"/>
  <c r="F214" i="4"/>
  <c r="E214" i="4"/>
  <c r="F209" i="4"/>
  <c r="E209" i="4"/>
  <c r="B209" i="4"/>
  <c r="B208" i="4"/>
  <c r="B207" i="4"/>
  <c r="F200" i="4"/>
  <c r="I232" i="5" s="1"/>
  <c r="E200" i="4"/>
  <c r="B200" i="4"/>
  <c r="B199" i="4"/>
  <c r="F195" i="4"/>
  <c r="E195" i="4"/>
  <c r="B195" i="4"/>
  <c r="B194" i="4"/>
  <c r="I219" i="5"/>
  <c r="G219" i="5"/>
  <c r="B188" i="4"/>
  <c r="F184" i="4"/>
  <c r="I220" i="5" s="1"/>
  <c r="E184" i="4"/>
  <c r="B184" i="4"/>
  <c r="B183" i="4"/>
  <c r="B179" i="4"/>
  <c r="F179" i="4"/>
  <c r="I218" i="5" s="1"/>
  <c r="E179" i="4"/>
  <c r="B175" i="4"/>
  <c r="F175" i="4"/>
  <c r="I217" i="5" s="1"/>
  <c r="E175" i="4"/>
  <c r="F171" i="4"/>
  <c r="I216" i="5" s="1"/>
  <c r="E171" i="4"/>
  <c r="B171" i="4"/>
  <c r="F164" i="4"/>
  <c r="I215" i="5" s="1"/>
  <c r="E164" i="4"/>
  <c r="B164" i="4"/>
  <c r="F158" i="4"/>
  <c r="I214" i="5" s="1"/>
  <c r="E158" i="4"/>
  <c r="B158" i="4"/>
  <c r="B152" i="4"/>
  <c r="F152" i="4"/>
  <c r="I212" i="5" s="1"/>
  <c r="E152" i="4"/>
  <c r="B147" i="4"/>
  <c r="F147" i="4"/>
  <c r="I211" i="5" s="1"/>
  <c r="E147" i="4"/>
  <c r="B142" i="4"/>
  <c r="B141" i="4"/>
  <c r="F142" i="4"/>
  <c r="I210" i="5" s="1"/>
  <c r="E142" i="4"/>
  <c r="B138" i="4"/>
  <c r="F138" i="4"/>
  <c r="I208" i="5" s="1"/>
  <c r="E138" i="4"/>
  <c r="B135" i="4"/>
  <c r="F135" i="4"/>
  <c r="I207" i="5" s="1"/>
  <c r="E135" i="4"/>
  <c r="B132" i="4"/>
  <c r="F132" i="4"/>
  <c r="I205" i="5" s="1"/>
  <c r="E132" i="4"/>
  <c r="B126" i="4"/>
  <c r="I204" i="5"/>
  <c r="B123" i="4"/>
  <c r="F123" i="4"/>
  <c r="I203" i="5" s="1"/>
  <c r="E123" i="4"/>
  <c r="F120" i="4"/>
  <c r="E120" i="4"/>
  <c r="B120" i="4"/>
  <c r="B119" i="4"/>
  <c r="F115" i="4"/>
  <c r="B115" i="4"/>
  <c r="F111" i="4"/>
  <c r="E111" i="4"/>
  <c r="B111" i="4"/>
  <c r="B110" i="4"/>
  <c r="B106" i="4"/>
  <c r="F106" i="4"/>
  <c r="I162" i="5" s="1"/>
  <c r="E106" i="4"/>
  <c r="F102" i="4"/>
  <c r="I160" i="5" s="1"/>
  <c r="E102" i="4"/>
  <c r="B102" i="4"/>
  <c r="F97" i="4"/>
  <c r="I159" i="5" s="1"/>
  <c r="E97" i="4"/>
  <c r="B97" i="4"/>
  <c r="B96" i="4"/>
  <c r="F89" i="4"/>
  <c r="I156" i="5" s="1"/>
  <c r="E89" i="4"/>
  <c r="B89" i="4"/>
  <c r="F85" i="4"/>
  <c r="I155" i="5" s="1"/>
  <c r="E85" i="4"/>
  <c r="B85" i="4"/>
  <c r="B84" i="4"/>
  <c r="B83" i="4"/>
  <c r="F79" i="4"/>
  <c r="I146" i="5" s="1"/>
  <c r="E79" i="4"/>
  <c r="B79" i="4"/>
  <c r="F75" i="4"/>
  <c r="E75" i="4"/>
  <c r="B75" i="4"/>
  <c r="A74" i="4"/>
  <c r="B51" i="4"/>
  <c r="C435" i="4" l="1"/>
  <c r="E435" i="4"/>
  <c r="I447" i="5" s="1"/>
  <c r="E433" i="4"/>
  <c r="C433" i="4"/>
  <c r="E534" i="4"/>
  <c r="F534" i="4"/>
  <c r="E644" i="4"/>
  <c r="F644" i="4"/>
  <c r="G38" i="8"/>
  <c r="F559" i="4"/>
  <c r="E686" i="4"/>
  <c r="F686" i="4"/>
  <c r="D234" i="4"/>
  <c r="E118" i="8"/>
  <c r="E110" i="4"/>
  <c r="E74" i="4"/>
  <c r="E325" i="4"/>
  <c r="G120" i="8"/>
  <c r="I241" i="5"/>
  <c r="E193" i="4"/>
  <c r="E207" i="4"/>
  <c r="E344" i="4"/>
  <c r="I470" i="5"/>
  <c r="E559" i="4"/>
  <c r="E83" i="4"/>
  <c r="I229" i="5"/>
  <c r="F193" i="4"/>
  <c r="E253" i="4"/>
  <c r="E208" i="4"/>
  <c r="I296" i="5"/>
  <c r="G251" i="5"/>
  <c r="G371" i="5"/>
  <c r="G437" i="5"/>
  <c r="G106" i="8"/>
  <c r="C694" i="4"/>
  <c r="C711" i="4"/>
  <c r="D699" i="4"/>
  <c r="D711" i="4"/>
  <c r="D694" i="4"/>
  <c r="C699" i="4"/>
  <c r="E111" i="8" s="1"/>
  <c r="C675" i="4"/>
  <c r="D675" i="4"/>
  <c r="G87" i="8"/>
  <c r="G90" i="8"/>
  <c r="D616" i="4"/>
  <c r="E46" i="8" s="1"/>
  <c r="D612" i="4"/>
  <c r="E45" i="8" s="1"/>
  <c r="D607" i="4"/>
  <c r="E44" i="8" s="1"/>
  <c r="D620" i="4"/>
  <c r="E47" i="8" s="1"/>
  <c r="C518" i="4"/>
  <c r="C580" i="4"/>
  <c r="C591" i="4"/>
  <c r="D518" i="4"/>
  <c r="C524" i="4"/>
  <c r="G495" i="5" s="1"/>
  <c r="D591" i="4"/>
  <c r="E39" i="8" s="1"/>
  <c r="D580" i="4"/>
  <c r="D574" i="4"/>
  <c r="C574" i="4"/>
  <c r="D524" i="4"/>
  <c r="C529" i="4"/>
  <c r="G496" i="5" s="1"/>
  <c r="D535" i="4"/>
  <c r="D539" i="4"/>
  <c r="C535" i="4"/>
  <c r="D529" i="4"/>
  <c r="C539" i="4"/>
  <c r="C489" i="4"/>
  <c r="C483" i="4"/>
  <c r="G477" i="5" s="1"/>
  <c r="D455" i="4"/>
  <c r="D462" i="4"/>
  <c r="C455" i="4"/>
  <c r="G471" i="5" s="1"/>
  <c r="C462" i="4"/>
  <c r="G472" i="5" s="1"/>
  <c r="G453" i="5"/>
  <c r="C418" i="4"/>
  <c r="C368" i="4"/>
  <c r="C413" i="4"/>
  <c r="D388" i="4"/>
  <c r="D393" i="4"/>
  <c r="C388" i="4"/>
  <c r="C399" i="4"/>
  <c r="C405" i="4"/>
  <c r="D399" i="4"/>
  <c r="C393" i="4"/>
  <c r="D405" i="4"/>
  <c r="F325" i="4"/>
  <c r="D378" i="4"/>
  <c r="F344" i="4"/>
  <c r="D368" i="4"/>
  <c r="C378" i="4"/>
  <c r="I323" i="5"/>
  <c r="D345" i="4"/>
  <c r="D335" i="4"/>
  <c r="C345" i="4"/>
  <c r="D326" i="4"/>
  <c r="C335" i="4"/>
  <c r="G326" i="5" s="1"/>
  <c r="D331" i="4"/>
  <c r="C340" i="4"/>
  <c r="G328" i="5" s="1"/>
  <c r="D340" i="4"/>
  <c r="I265" i="5"/>
  <c r="I267" i="5" s="1"/>
  <c r="I285" i="5"/>
  <c r="I287" i="5" s="1"/>
  <c r="F207" i="4"/>
  <c r="C268" i="4"/>
  <c r="D268" i="4"/>
  <c r="C259" i="4"/>
  <c r="C264" i="4"/>
  <c r="D75" i="4"/>
  <c r="D123" i="4"/>
  <c r="D264" i="4"/>
  <c r="D259" i="4"/>
  <c r="C248" i="4"/>
  <c r="D224" i="4"/>
  <c r="C229" i="4"/>
  <c r="D248" i="4"/>
  <c r="C214" i="4"/>
  <c r="D229" i="4"/>
  <c r="C224" i="4"/>
  <c r="D214" i="4"/>
  <c r="C219" i="4"/>
  <c r="D219" i="4"/>
  <c r="D135" i="4"/>
  <c r="G207" i="5" s="1"/>
  <c r="C138" i="4"/>
  <c r="D142" i="4"/>
  <c r="G210" i="5" s="1"/>
  <c r="D132" i="4"/>
  <c r="G205" i="5" s="1"/>
  <c r="D138" i="4"/>
  <c r="G208" i="5" s="1"/>
  <c r="C175" i="4"/>
  <c r="D179" i="4"/>
  <c r="G218" i="5" s="1"/>
  <c r="G204" i="5"/>
  <c r="C135" i="4"/>
  <c r="C123" i="4"/>
  <c r="C132" i="4"/>
  <c r="C142" i="4"/>
  <c r="F83" i="4"/>
  <c r="C106" i="4"/>
  <c r="D175" i="4"/>
  <c r="C179" i="4"/>
  <c r="D147" i="4"/>
  <c r="C147" i="4"/>
  <c r="D106" i="4"/>
  <c r="D111" i="4"/>
  <c r="F110" i="4"/>
  <c r="C75" i="4"/>
  <c r="D89" i="4"/>
  <c r="C89" i="4"/>
  <c r="F74" i="4"/>
  <c r="I145" i="5" s="1"/>
  <c r="D79" i="4"/>
  <c r="C79" i="4"/>
  <c r="F70" i="4"/>
  <c r="I138" i="5" s="1"/>
  <c r="E70" i="4"/>
  <c r="D70" i="4"/>
  <c r="C70" i="4"/>
  <c r="B70" i="4"/>
  <c r="B66" i="4"/>
  <c r="E66" i="4"/>
  <c r="B22" i="4"/>
  <c r="A65" i="4"/>
  <c r="F62" i="4"/>
  <c r="I129" i="5" s="1"/>
  <c r="B63" i="4"/>
  <c r="B62" i="4"/>
  <c r="A62" i="4"/>
  <c r="B42" i="4"/>
  <c r="F57" i="4"/>
  <c r="E117" i="5" s="1"/>
  <c r="E57" i="4"/>
  <c r="B57" i="4"/>
  <c r="B56" i="4"/>
  <c r="F51" i="4"/>
  <c r="E114" i="5" s="1"/>
  <c r="E51" i="4"/>
  <c r="F47" i="4"/>
  <c r="E113" i="5" s="1"/>
  <c r="E47" i="4"/>
  <c r="B47" i="4"/>
  <c r="F43" i="4"/>
  <c r="E112" i="5" s="1"/>
  <c r="E43" i="4"/>
  <c r="B43" i="4"/>
  <c r="F38" i="4"/>
  <c r="E109" i="5" s="1"/>
  <c r="E38" i="4"/>
  <c r="B38" i="4"/>
  <c r="B37" i="4"/>
  <c r="B34" i="4"/>
  <c r="F34" i="4"/>
  <c r="E105" i="5" s="1"/>
  <c r="E34" i="4"/>
  <c r="B31" i="4"/>
  <c r="F31" i="4"/>
  <c r="E103" i="5" s="1"/>
  <c r="E31" i="4"/>
  <c r="F26" i="4"/>
  <c r="E102" i="5" s="1"/>
  <c r="E26" i="4"/>
  <c r="B26" i="4"/>
  <c r="B25" i="4"/>
  <c r="F22" i="4"/>
  <c r="E99" i="5" s="1"/>
  <c r="E22" i="4"/>
  <c r="B18" i="4"/>
  <c r="A17" i="4"/>
  <c r="D17" i="4"/>
  <c r="C17" i="4"/>
  <c r="F17" i="4"/>
  <c r="B21" i="4"/>
  <c r="B20" i="4"/>
  <c r="B15" i="4"/>
  <c r="B14" i="4"/>
  <c r="B9" i="4"/>
  <c r="B8" i="4"/>
  <c r="B7" i="4"/>
  <c r="E5" i="4"/>
  <c r="H5" i="41" s="1"/>
  <c r="C5" i="4"/>
  <c r="E5" i="41" s="1"/>
  <c r="B103" i="8"/>
  <c r="B95" i="8"/>
  <c r="B85" i="8"/>
  <c r="B69" i="8"/>
  <c r="B62" i="8"/>
  <c r="B630" i="4" s="1"/>
  <c r="B52" i="8"/>
  <c r="B35" i="8"/>
  <c r="B28" i="8"/>
  <c r="B579" i="4" s="1"/>
  <c r="B24" i="8"/>
  <c r="B573" i="4" s="1"/>
  <c r="B15" i="8"/>
  <c r="B564" i="4" s="1"/>
  <c r="B11" i="8"/>
  <c r="B560" i="4" s="1"/>
  <c r="B9" i="8"/>
  <c r="B8" i="9"/>
  <c r="B509" i="5"/>
  <c r="B485" i="5"/>
  <c r="B467" i="5"/>
  <c r="B444" i="5"/>
  <c r="B431" i="5"/>
  <c r="B363" i="5"/>
  <c r="B342" i="5"/>
  <c r="B321" i="5"/>
  <c r="B314" i="5"/>
  <c r="B237" i="5"/>
  <c r="B226" i="5"/>
  <c r="B200" i="5"/>
  <c r="B168" i="5"/>
  <c r="B152" i="5"/>
  <c r="B143" i="5"/>
  <c r="B74" i="4" s="1"/>
  <c r="B134" i="5"/>
  <c r="B65" i="4" s="1"/>
  <c r="B127" i="5"/>
  <c r="B94" i="5"/>
  <c r="B80" i="5"/>
  <c r="B17" i="4" s="1"/>
  <c r="B63" i="5"/>
  <c r="B13" i="4" s="1"/>
  <c r="B9" i="5"/>
  <c r="F9" i="4"/>
  <c r="Q5" i="39" l="1"/>
  <c r="O5" i="40"/>
  <c r="E5" i="39"/>
  <c r="E5" i="40"/>
  <c r="E65" i="4"/>
  <c r="D534" i="4"/>
  <c r="C534" i="4"/>
  <c r="C9" i="4"/>
  <c r="E114" i="8"/>
  <c r="G369" i="5"/>
  <c r="C367" i="4"/>
  <c r="E21" i="4"/>
  <c r="D325" i="4"/>
  <c r="C13" i="4"/>
  <c r="D62" i="4"/>
  <c r="G129" i="5" s="1"/>
  <c r="G131" i="5" s="1"/>
  <c r="C74" i="4"/>
  <c r="D74" i="4"/>
  <c r="I297" i="5"/>
  <c r="G138" i="5"/>
  <c r="F65" i="4"/>
  <c r="I136" i="5" s="1"/>
  <c r="G145" i="5"/>
  <c r="G146" i="5"/>
  <c r="G211" i="5"/>
  <c r="F21" i="4"/>
  <c r="C31" i="4"/>
  <c r="D34" i="4"/>
  <c r="C105" i="5" s="1"/>
  <c r="C34" i="4"/>
  <c r="D31" i="4"/>
  <c r="C103" i="5" s="1"/>
  <c r="D26" i="4"/>
  <c r="C102" i="5" s="1"/>
  <c r="H23" i="25" l="1"/>
  <c r="H12" i="25" s="1"/>
  <c r="I23" i="25"/>
  <c r="I12" i="25" s="1"/>
  <c r="G81" i="8"/>
  <c r="E81" i="8"/>
  <c r="G76" i="8"/>
  <c r="E76" i="8"/>
  <c r="G27" i="8"/>
  <c r="G13" i="30" s="1"/>
  <c r="E27" i="8"/>
  <c r="E13" i="30" s="1"/>
  <c r="G31" i="8"/>
  <c r="G14" i="30" s="1"/>
  <c r="E31" i="8"/>
  <c r="E14" i="30" s="1"/>
  <c r="I45" i="9"/>
  <c r="H45" i="9"/>
  <c r="G45" i="9"/>
  <c r="E45" i="9"/>
  <c r="D45" i="9"/>
  <c r="C45" i="9"/>
  <c r="I42" i="9"/>
  <c r="H42" i="9"/>
  <c r="G42" i="9"/>
  <c r="E42" i="9"/>
  <c r="D42" i="9"/>
  <c r="C42" i="9"/>
  <c r="I463" i="5"/>
  <c r="G463" i="5"/>
  <c r="E463" i="5"/>
  <c r="C463" i="5"/>
  <c r="I359" i="5"/>
  <c r="G359" i="5"/>
  <c r="E359" i="5"/>
  <c r="C359" i="5"/>
  <c r="I119" i="5"/>
  <c r="G119" i="5"/>
  <c r="E82" i="8" l="1"/>
  <c r="I419" i="5"/>
  <c r="I421" i="5" s="1"/>
  <c r="G419" i="5"/>
  <c r="G421" i="5" s="1"/>
  <c r="I411" i="5"/>
  <c r="I413" i="5" s="1"/>
  <c r="G411" i="5"/>
  <c r="G413" i="5" s="1"/>
  <c r="I404" i="5"/>
  <c r="I406" i="5" s="1"/>
  <c r="G404" i="5"/>
  <c r="G406" i="5" s="1"/>
  <c r="I397" i="5"/>
  <c r="I399" i="5" s="1"/>
  <c r="G397" i="5"/>
  <c r="G399" i="5" s="1"/>
  <c r="I390" i="5"/>
  <c r="I392" i="5" s="1"/>
  <c r="G390" i="5"/>
  <c r="G392" i="5" s="1"/>
  <c r="I382" i="5"/>
  <c r="I384" i="5" s="1"/>
  <c r="G382" i="5"/>
  <c r="G384" i="5" s="1"/>
  <c r="I373" i="5"/>
  <c r="G373" i="5"/>
  <c r="G375" i="5" s="1"/>
  <c r="G422" i="5" l="1"/>
  <c r="E44" i="1" s="1"/>
  <c r="I375" i="5"/>
  <c r="C14" i="1"/>
  <c r="I422" i="5" l="1"/>
  <c r="G44" i="1" s="1"/>
  <c r="G69" i="5"/>
  <c r="L44" i="9"/>
  <c r="L45" i="9" s="1"/>
  <c r="G37" i="1" s="1"/>
  <c r="J44" i="9"/>
  <c r="J45" i="9" s="1"/>
  <c r="F44" i="9"/>
  <c r="F45" i="9" s="1"/>
  <c r="I331" i="5"/>
  <c r="G40" i="1" s="1"/>
  <c r="I38" i="9"/>
  <c r="H38" i="9"/>
  <c r="G38" i="9"/>
  <c r="E38" i="9"/>
  <c r="D38" i="9"/>
  <c r="C38" i="9"/>
  <c r="L36" i="9"/>
  <c r="J36" i="9"/>
  <c r="F36" i="9"/>
  <c r="L35" i="9"/>
  <c r="J35" i="9"/>
  <c r="F35" i="9"/>
  <c r="L34" i="9"/>
  <c r="J34" i="9"/>
  <c r="F34" i="9"/>
  <c r="L33" i="9"/>
  <c r="J33" i="9"/>
  <c r="F33" i="9"/>
  <c r="L32" i="9"/>
  <c r="J32" i="9"/>
  <c r="F32" i="9"/>
  <c r="L31" i="9"/>
  <c r="J31" i="9"/>
  <c r="F31" i="9"/>
  <c r="L30" i="9"/>
  <c r="J30" i="9"/>
  <c r="F30" i="9"/>
  <c r="L23" i="9"/>
  <c r="F23" i="9"/>
  <c r="F20" i="9"/>
  <c r="K20" i="9" s="1"/>
  <c r="L19" i="9"/>
  <c r="J19" i="9"/>
  <c r="F19" i="9"/>
  <c r="L18" i="9"/>
  <c r="J18" i="9"/>
  <c r="F18" i="9"/>
  <c r="L17" i="9"/>
  <c r="J17" i="9"/>
  <c r="F17" i="9"/>
  <c r="L16" i="9"/>
  <c r="J16" i="9"/>
  <c r="F16" i="9"/>
  <c r="L22" i="9"/>
  <c r="F22" i="9"/>
  <c r="K22" i="9" s="1"/>
  <c r="F188" i="4"/>
  <c r="F119" i="4" s="1"/>
  <c r="E188" i="4"/>
  <c r="D97" i="4"/>
  <c r="G159" i="5" s="1"/>
  <c r="C97" i="4"/>
  <c r="G149" i="5"/>
  <c r="E20" i="1" s="1"/>
  <c r="E119" i="4" l="1"/>
  <c r="K23" i="9"/>
  <c r="M23" i="9" s="1"/>
  <c r="I221" i="5"/>
  <c r="I223" i="5" s="1"/>
  <c r="I202" i="5"/>
  <c r="C188" i="4"/>
  <c r="D188" i="4"/>
  <c r="G221" i="5" s="1"/>
  <c r="K44" i="9"/>
  <c r="K31" i="9"/>
  <c r="K17" i="9"/>
  <c r="M17" i="9" s="1"/>
  <c r="K30" i="9"/>
  <c r="K34" i="9"/>
  <c r="K19" i="9"/>
  <c r="M19" i="9" s="1"/>
  <c r="K32" i="9"/>
  <c r="K36" i="9"/>
  <c r="K35" i="9"/>
  <c r="K33" i="9"/>
  <c r="K16" i="9"/>
  <c r="M20" i="9"/>
  <c r="K18" i="9"/>
  <c r="M18" i="9" s="1"/>
  <c r="C20" i="1"/>
  <c r="I149" i="5"/>
  <c r="G20" i="1" s="1"/>
  <c r="I131" i="5"/>
  <c r="K45" i="9" l="1"/>
  <c r="E37" i="1" s="1"/>
  <c r="M44" i="9"/>
  <c r="I87" i="5"/>
  <c r="G14" i="1" s="1"/>
  <c r="G87" i="5"/>
  <c r="E87" i="5"/>
  <c r="E14" i="1" s="1"/>
  <c r="C87" i="5"/>
  <c r="I69" i="5"/>
  <c r="I171" i="5" l="1"/>
  <c r="D9" i="4"/>
  <c r="C26" i="4"/>
  <c r="C38" i="4"/>
  <c r="C66" i="4"/>
  <c r="C65" i="4" s="1"/>
  <c r="D66" i="4"/>
  <c r="D65" i="4" s="1"/>
  <c r="G156" i="5"/>
  <c r="G162" i="5"/>
  <c r="G203" i="5"/>
  <c r="G217" i="5"/>
  <c r="D184" i="4"/>
  <c r="G220" i="5" s="1"/>
  <c r="M16" i="9"/>
  <c r="M36" i="9"/>
  <c r="G248" i="5"/>
  <c r="G257" i="5"/>
  <c r="G261" i="5"/>
  <c r="G266" i="5"/>
  <c r="G279" i="5"/>
  <c r="G283" i="5"/>
  <c r="G286" i="5"/>
  <c r="G295" i="5"/>
  <c r="D322" i="4"/>
  <c r="D424" i="4"/>
  <c r="G451" i="5"/>
  <c r="D513" i="4"/>
  <c r="D560" i="4"/>
  <c r="D681" i="4"/>
  <c r="D543" i="4" l="1"/>
  <c r="G436" i="5"/>
  <c r="C424" i="4"/>
  <c r="C624" i="4"/>
  <c r="C543" i="4"/>
  <c r="C569" i="4"/>
  <c r="D569" i="4"/>
  <c r="D565" i="4"/>
  <c r="E18" i="8" s="1"/>
  <c r="C565" i="4"/>
  <c r="C513" i="4"/>
  <c r="G492" i="5" s="1"/>
  <c r="G493" i="5"/>
  <c r="G281" i="5"/>
  <c r="G263" i="5"/>
  <c r="G259" i="5"/>
  <c r="G247" i="5"/>
  <c r="C195" i="4"/>
  <c r="C22" i="4"/>
  <c r="D670" i="4"/>
  <c r="D669" i="4" s="1"/>
  <c r="D652" i="4"/>
  <c r="D663" i="4"/>
  <c r="C663" i="4"/>
  <c r="D587" i="4"/>
  <c r="C587" i="4"/>
  <c r="C585" i="4" s="1"/>
  <c r="D495" i="4"/>
  <c r="D448" i="4"/>
  <c r="D446" i="4" s="1"/>
  <c r="C448" i="4"/>
  <c r="D418" i="4"/>
  <c r="D413" i="4" s="1"/>
  <c r="D367" i="4" s="1"/>
  <c r="G435" i="5"/>
  <c r="D364" i="4"/>
  <c r="C353" i="4"/>
  <c r="D353" i="4"/>
  <c r="C302" i="4"/>
  <c r="G277" i="5" s="1"/>
  <c r="D302" i="4"/>
  <c r="D289" i="4"/>
  <c r="D200" i="4"/>
  <c r="G232" i="5" s="1"/>
  <c r="D195" i="4"/>
  <c r="G229" i="5" s="1"/>
  <c r="C289" i="4"/>
  <c r="G255" i="5" s="1"/>
  <c r="C284" i="4"/>
  <c r="C209" i="4"/>
  <c r="D312" i="4"/>
  <c r="C312" i="4"/>
  <c r="D274" i="4"/>
  <c r="C274" i="4"/>
  <c r="D254" i="4"/>
  <c r="C254" i="4"/>
  <c r="M31" i="9" s="1"/>
  <c r="C200" i="4"/>
  <c r="G136" i="5"/>
  <c r="C184" i="4"/>
  <c r="C171" i="4"/>
  <c r="D171" i="4"/>
  <c r="G216" i="5" s="1"/>
  <c r="C158" i="4"/>
  <c r="D164" i="4"/>
  <c r="G215" i="5" s="1"/>
  <c r="C164" i="4"/>
  <c r="D158" i="4"/>
  <c r="G214" i="5" s="1"/>
  <c r="C152" i="4"/>
  <c r="D152" i="4"/>
  <c r="C120" i="4"/>
  <c r="C102" i="4"/>
  <c r="D115" i="4"/>
  <c r="D110" i="4" s="1"/>
  <c r="D85" i="4"/>
  <c r="C85" i="4"/>
  <c r="C57" i="4"/>
  <c r="C51" i="4"/>
  <c r="C47" i="4"/>
  <c r="D43" i="4"/>
  <c r="C112" i="5" s="1"/>
  <c r="C43" i="4"/>
  <c r="H41" i="4"/>
  <c r="D38" i="4"/>
  <c r="C109" i="5" s="1"/>
  <c r="D22" i="4"/>
  <c r="C110" i="4"/>
  <c r="D209" i="4"/>
  <c r="C670" i="4"/>
  <c r="C669" i="4" s="1"/>
  <c r="C432" i="4"/>
  <c r="D644" i="4" l="1"/>
  <c r="E21" i="8"/>
  <c r="H113" i="25"/>
  <c r="C83" i="4"/>
  <c r="C193" i="4"/>
  <c r="D207" i="4"/>
  <c r="D344" i="4"/>
  <c r="C99" i="5"/>
  <c r="C119" i="4"/>
  <c r="G155" i="5"/>
  <c r="D193" i="4"/>
  <c r="G470" i="5"/>
  <c r="C21" i="4"/>
  <c r="C564" i="4"/>
  <c r="C559" i="4" s="1"/>
  <c r="D564" i="4"/>
  <c r="D559" i="4" s="1"/>
  <c r="G285" i="5"/>
  <c r="E90" i="8"/>
  <c r="E38" i="8"/>
  <c r="G447" i="5"/>
  <c r="G241" i="5"/>
  <c r="G212" i="5"/>
  <c r="G171" i="5"/>
  <c r="J40" i="9" l="1"/>
  <c r="J42" i="9" s="1"/>
  <c r="F40" i="9" l="1"/>
  <c r="F42" i="9" s="1"/>
  <c r="G287" i="5" l="1"/>
  <c r="D47" i="4"/>
  <c r="C113" i="5" l="1"/>
  <c r="I303" i="5"/>
  <c r="G303" i="5"/>
  <c r="G294" i="5" l="1"/>
  <c r="G296" i="5" s="1"/>
  <c r="G68" i="36" l="1"/>
  <c r="G67" i="36"/>
  <c r="A1" i="20" l="1"/>
  <c r="G8" i="36" l="1"/>
  <c r="E8" i="36"/>
  <c r="A4" i="36"/>
  <c r="A1" i="36"/>
  <c r="F37" i="36"/>
  <c r="C11" i="1" l="1"/>
  <c r="L40" i="9" l="1"/>
  <c r="L42" i="9" s="1"/>
  <c r="G36" i="1" s="1"/>
  <c r="L15" i="9"/>
  <c r="L25" i="9" l="1"/>
  <c r="G34" i="1" l="1"/>
  <c r="E296" i="4"/>
  <c r="I269" i="5" s="1"/>
  <c r="F284" i="4"/>
  <c r="E284" i="4"/>
  <c r="F208" i="4"/>
  <c r="G37" i="30"/>
  <c r="G35" i="30"/>
  <c r="G148" i="8"/>
  <c r="G127" i="8" s="1"/>
  <c r="G19" i="36"/>
  <c r="G27" i="30"/>
  <c r="G17" i="36" s="1"/>
  <c r="F48" i="9"/>
  <c r="J48" i="9"/>
  <c r="G56" i="8"/>
  <c r="G57" i="8"/>
  <c r="G55" i="8"/>
  <c r="G39" i="30" l="1"/>
  <c r="I247" i="5"/>
  <c r="I250" i="5" s="1"/>
  <c r="I252" i="5" s="1"/>
  <c r="I271" i="5" s="1"/>
  <c r="I298" i="5" s="1"/>
  <c r="E272" i="4"/>
  <c r="G38" i="36"/>
  <c r="I83" i="25"/>
  <c r="I163" i="5"/>
  <c r="K48" i="9"/>
  <c r="G59" i="8"/>
  <c r="G25" i="36"/>
  <c r="G45" i="36" s="1"/>
  <c r="G24" i="36"/>
  <c r="G36" i="36" s="1"/>
  <c r="G23" i="36" l="1"/>
  <c r="G47" i="36" s="1"/>
  <c r="J14" i="38"/>
  <c r="H14" i="38"/>
  <c r="J13" i="38"/>
  <c r="H13" i="38"/>
  <c r="J12" i="38"/>
  <c r="H12" i="38"/>
  <c r="J11" i="38"/>
  <c r="H11" i="38"/>
  <c r="H10" i="38"/>
  <c r="H9" i="38"/>
  <c r="H8" i="38"/>
  <c r="G23" i="38"/>
  <c r="F23" i="38"/>
  <c r="E23" i="38"/>
  <c r="D23" i="38"/>
  <c r="J9" i="38" l="1"/>
  <c r="J10" i="38"/>
  <c r="J8" i="38"/>
  <c r="G163" i="5"/>
  <c r="E57" i="8"/>
  <c r="E55" i="8"/>
  <c r="E56" i="8"/>
  <c r="I25" i="9"/>
  <c r="I47" i="9" s="1"/>
  <c r="H25" i="9"/>
  <c r="H47" i="9" s="1"/>
  <c r="C682" i="4" s="1"/>
  <c r="C681" i="4" s="1"/>
  <c r="G25" i="9"/>
  <c r="G47" i="9" s="1"/>
  <c r="E25" i="9"/>
  <c r="E47" i="9" s="1"/>
  <c r="D25" i="9"/>
  <c r="D47" i="9" s="1"/>
  <c r="C25" i="9"/>
  <c r="C47" i="9" s="1"/>
  <c r="E59" i="8" l="1"/>
  <c r="C48" i="30"/>
  <c r="D84" i="36" s="1"/>
  <c r="G21" i="36"/>
  <c r="F669" i="4"/>
  <c r="F603" i="4"/>
  <c r="G43" i="8" s="1"/>
  <c r="E603" i="4"/>
  <c r="E585" i="4" s="1"/>
  <c r="F496" i="4"/>
  <c r="F495" i="4" s="1"/>
  <c r="E496" i="4"/>
  <c r="F470" i="4"/>
  <c r="E470" i="4"/>
  <c r="I475" i="5" s="1"/>
  <c r="F466" i="4"/>
  <c r="E466" i="4"/>
  <c r="E432" i="4"/>
  <c r="I348" i="5"/>
  <c r="F296" i="4"/>
  <c r="F272" i="4" s="1"/>
  <c r="F812" i="4"/>
  <c r="F630" i="4"/>
  <c r="F543" i="4"/>
  <c r="F418" i="4"/>
  <c r="F413" i="4" s="1"/>
  <c r="F367" i="4" s="1"/>
  <c r="E418" i="4"/>
  <c r="E413" i="4" s="1"/>
  <c r="E367" i="4" s="1"/>
  <c r="F12" i="37"/>
  <c r="I140" i="5"/>
  <c r="F13" i="4"/>
  <c r="F595" i="4"/>
  <c r="G40" i="8" l="1"/>
  <c r="F585" i="4"/>
  <c r="I473" i="5"/>
  <c r="E446" i="4"/>
  <c r="I487" i="5"/>
  <c r="F446" i="4"/>
  <c r="I446" i="5"/>
  <c r="I450" i="5" s="1"/>
  <c r="I452" i="5" s="1"/>
  <c r="I454" i="5" s="1"/>
  <c r="I165" i="5"/>
  <c r="G55" i="36"/>
  <c r="G56" i="36" s="1"/>
  <c r="G14" i="8"/>
  <c r="G11" i="30" s="1"/>
  <c r="D284" i="4"/>
  <c r="D272" i="4" s="1"/>
  <c r="I346" i="5"/>
  <c r="I350" i="5" s="1"/>
  <c r="G41" i="1" s="1"/>
  <c r="C466" i="4"/>
  <c r="H15" i="38"/>
  <c r="J15" i="38"/>
  <c r="H16" i="38"/>
  <c r="J16" i="38"/>
  <c r="H17" i="38"/>
  <c r="J17" i="38"/>
  <c r="H18" i="38"/>
  <c r="J18" i="38"/>
  <c r="H19" i="38"/>
  <c r="J19" i="38"/>
  <c r="H20" i="38"/>
  <c r="J20" i="38"/>
  <c r="H21" i="38"/>
  <c r="J21" i="38"/>
  <c r="H22" i="38"/>
  <c r="J22" i="38"/>
  <c r="A1" i="37"/>
  <c r="F7" i="37"/>
  <c r="D22" i="37"/>
  <c r="E22" i="37" s="1"/>
  <c r="D29" i="37"/>
  <c r="E29" i="37" s="1"/>
  <c r="D32" i="37"/>
  <c r="E32" i="37" s="1"/>
  <c r="G23" i="8" l="1"/>
  <c r="G12" i="30" s="1"/>
  <c r="I300" i="5"/>
  <c r="G297" i="5"/>
  <c r="G300" i="5"/>
  <c r="H23" i="38"/>
  <c r="J23" i="38"/>
  <c r="C17" i="37" s="1"/>
  <c r="I23" i="38"/>
  <c r="F8" i="37"/>
  <c r="F9" i="37" s="1"/>
  <c r="G32" i="8" l="1"/>
  <c r="I302" i="5"/>
  <c r="F816" i="4"/>
  <c r="F32" i="37"/>
  <c r="C326" i="4" s="1"/>
  <c r="F29" i="37"/>
  <c r="F22" i="37"/>
  <c r="E74" i="36" l="1"/>
  <c r="I441" i="5" l="1"/>
  <c r="G45" i="1" s="1"/>
  <c r="F50" i="25" s="1"/>
  <c r="G38" i="1" l="1"/>
  <c r="G19" i="1" l="1"/>
  <c r="G441" i="5" l="1"/>
  <c r="D51" i="4"/>
  <c r="C114" i="5" l="1"/>
  <c r="G250" i="5"/>
  <c r="G252" i="5" s="1"/>
  <c r="G140" i="5"/>
  <c r="C364" i="4"/>
  <c r="C344" i="4" s="1"/>
  <c r="C470" i="4"/>
  <c r="C446" i="4" s="1"/>
  <c r="D102" i="4"/>
  <c r="C296" i="4"/>
  <c r="C272" i="4" s="1"/>
  <c r="G265" i="5"/>
  <c r="G267" i="5" s="1"/>
  <c r="G160" i="5" l="1"/>
  <c r="D83" i="4"/>
  <c r="G475" i="5"/>
  <c r="E46" i="36" s="1"/>
  <c r="G348" i="5"/>
  <c r="G269" i="5"/>
  <c r="C14" i="37"/>
  <c r="D15" i="37" s="1"/>
  <c r="F15" i="37" s="1"/>
  <c r="G234" i="5"/>
  <c r="E19" i="1"/>
  <c r="I19" i="1" s="1"/>
  <c r="G346" i="5"/>
  <c r="E15" i="37" l="1"/>
  <c r="G350" i="5"/>
  <c r="E41" i="1" s="1"/>
  <c r="I41" i="1" s="1"/>
  <c r="E44" i="36" s="1"/>
  <c r="E35" i="30"/>
  <c r="E38" i="36" s="1"/>
  <c r="G14" i="5" l="1"/>
  <c r="I14" i="5"/>
  <c r="G21" i="30" l="1"/>
  <c r="G49" i="8" l="1"/>
  <c r="G16" i="30" s="1"/>
  <c r="E24" i="36" l="1"/>
  <c r="E25" i="36"/>
  <c r="E45" i="36" s="1"/>
  <c r="E121" i="8"/>
  <c r="E108" i="8" l="1"/>
  <c r="E109" i="8"/>
  <c r="C688" i="4"/>
  <c r="D706" i="4"/>
  <c r="D688" i="4"/>
  <c r="E19" i="36"/>
  <c r="C706" i="4"/>
  <c r="E21" i="36"/>
  <c r="E148" i="8"/>
  <c r="E127" i="8" s="1"/>
  <c r="E113" i="8" l="1"/>
  <c r="E106" i="8"/>
  <c r="C731" i="4"/>
  <c r="E120" i="8" s="1"/>
  <c r="D731" i="4"/>
  <c r="D686" i="4" s="1"/>
  <c r="C686" i="4" l="1"/>
  <c r="H83" i="25"/>
  <c r="C644" i="4"/>
  <c r="E88" i="8"/>
  <c r="E87" i="8"/>
  <c r="E97" i="8"/>
  <c r="E100" i="8" s="1"/>
  <c r="D595" i="4"/>
  <c r="E40" i="8" l="1"/>
  <c r="D603" i="4"/>
  <c r="E43" i="8" s="1"/>
  <c r="D585" i="4" l="1"/>
  <c r="E23" i="8"/>
  <c r="E12" i="30" s="1"/>
  <c r="E23" i="36"/>
  <c r="E14" i="8" l="1"/>
  <c r="D57" i="4"/>
  <c r="D21" i="4" s="1"/>
  <c r="E32" i="8" l="1"/>
  <c r="E11" i="30"/>
  <c r="C117" i="5"/>
  <c r="C119" i="5" l="1"/>
  <c r="D120" i="4"/>
  <c r="D119" i="4" s="1"/>
  <c r="G202" i="5" l="1"/>
  <c r="I362" i="5"/>
  <c r="G362" i="5"/>
  <c r="G8" i="8"/>
  <c r="E8" i="8"/>
  <c r="K40" i="9"/>
  <c r="K42" i="9" l="1"/>
  <c r="E36" i="1" s="1"/>
  <c r="M40" i="9"/>
  <c r="E64" i="8"/>
  <c r="C496" i="4" l="1"/>
  <c r="G487" i="5" l="1"/>
  <c r="G271" i="5"/>
  <c r="G142" i="8"/>
  <c r="G298" i="5" l="1"/>
  <c r="G302" i="5" s="1"/>
  <c r="E38" i="1" l="1"/>
  <c r="E119" i="5"/>
  <c r="E45" i="1"/>
  <c r="E50" i="25" s="1"/>
  <c r="G50" i="25" s="1"/>
  <c r="G28" i="30"/>
  <c r="G97" i="8"/>
  <c r="G100" i="8" s="1"/>
  <c r="G64" i="8"/>
  <c r="I45" i="1" l="1"/>
  <c r="E32" i="36"/>
  <c r="I38" i="1"/>
  <c r="E43" i="36" s="1"/>
  <c r="G17" i="1"/>
  <c r="E67" i="36"/>
  <c r="G21" i="1" l="1"/>
  <c r="G165" i="5"/>
  <c r="E17" i="1" l="1"/>
  <c r="I17" i="1" l="1"/>
  <c r="E21" i="1"/>
  <c r="C57" i="1"/>
  <c r="E49" i="8" l="1"/>
  <c r="E16" i="30" s="1"/>
  <c r="E47" i="36" l="1"/>
  <c r="A1" i="4"/>
  <c r="A1" i="38" s="1"/>
  <c r="A1" i="25"/>
  <c r="A1" i="8"/>
  <c r="A1" i="9"/>
  <c r="A1" i="31"/>
  <c r="A9" i="4" l="1"/>
  <c r="A248" i="25" l="1"/>
  <c r="A63" i="30"/>
  <c r="A98" i="36" s="1"/>
  <c r="I234" i="5" l="1"/>
  <c r="I106" i="25"/>
  <c r="H106" i="25"/>
  <c r="I511" i="5" l="1"/>
  <c r="I514" i="5" l="1"/>
  <c r="G49" i="1" s="1"/>
  <c r="G46" i="36"/>
  <c r="G48" i="36" s="1"/>
  <c r="G223" i="5"/>
  <c r="G511" i="5"/>
  <c r="G514" i="5" s="1"/>
  <c r="E49" i="1" s="1"/>
  <c r="I170" i="5" l="1"/>
  <c r="I173" i="5" s="1"/>
  <c r="G170" i="5"/>
  <c r="G173" i="5" s="1"/>
  <c r="I16" i="5"/>
  <c r="I18" i="5" s="1"/>
  <c r="G92" i="8" l="1"/>
  <c r="G25" i="30" s="1"/>
  <c r="G66" i="8"/>
  <c r="G22" i="30" s="1"/>
  <c r="E66" i="8"/>
  <c r="E18" i="30"/>
  <c r="I482" i="5" l="1"/>
  <c r="G65" i="36"/>
  <c r="G70" i="36" s="1"/>
  <c r="G46" i="1"/>
  <c r="I318" i="5"/>
  <c r="G18" i="30"/>
  <c r="F51" i="25" l="1"/>
  <c r="G47" i="1"/>
  <c r="E59" i="36" s="1"/>
  <c r="G72" i="36"/>
  <c r="G76" i="36" s="1"/>
  <c r="G23" i="1"/>
  <c r="I9" i="25"/>
  <c r="F43" i="25" s="1"/>
  <c r="H9" i="25"/>
  <c r="E43" i="25" s="1"/>
  <c r="H77" i="25" l="1"/>
  <c r="I77" i="25"/>
  <c r="H102" i="25"/>
  <c r="I102" i="25"/>
  <c r="I111" i="25" l="1"/>
  <c r="I118" i="25" s="1"/>
  <c r="H111" i="25"/>
  <c r="H118" i="25" s="1"/>
  <c r="A39" i="31"/>
  <c r="A61" i="31" s="1"/>
  <c r="A69" i="31" s="1"/>
  <c r="A113" i="31" s="1"/>
  <c r="A139" i="31" s="1"/>
  <c r="A162" i="31" s="1"/>
  <c r="H149" i="25" l="1"/>
  <c r="H199" i="25"/>
  <c r="I149" i="25"/>
  <c r="I199" i="25"/>
  <c r="A166" i="31"/>
  <c r="I8" i="5"/>
  <c r="G8" i="5"/>
  <c r="A16" i="31"/>
  <c r="A26" i="31" s="1"/>
  <c r="A1" i="30"/>
  <c r="A48" i="30"/>
  <c r="A51" i="30"/>
  <c r="A87" i="36" s="1"/>
  <c r="C50" i="30"/>
  <c r="D86" i="36" s="1"/>
  <c r="A52" i="30"/>
  <c r="A88" i="36" s="1"/>
  <c r="C52" i="30"/>
  <c r="D88" i="36" s="1"/>
  <c r="A57" i="30"/>
  <c r="A92" i="36" s="1"/>
  <c r="C57" i="30"/>
  <c r="D92" i="36" s="1"/>
  <c r="G57" i="30"/>
  <c r="G92" i="36" s="1"/>
  <c r="A58" i="30"/>
  <c r="A93" i="36" s="1"/>
  <c r="C58" i="30"/>
  <c r="D93" i="36" s="1"/>
  <c r="G58" i="30"/>
  <c r="G93" i="36" s="1"/>
  <c r="A59" i="30"/>
  <c r="A94" i="36" s="1"/>
  <c r="C59" i="30"/>
  <c r="D94" i="36" s="1"/>
  <c r="G59" i="30"/>
  <c r="G94" i="36" s="1"/>
  <c r="A61" i="30"/>
  <c r="A96" i="36" s="1"/>
  <c r="A62" i="30"/>
  <c r="A97" i="36" s="1"/>
  <c r="A172" i="31" l="1"/>
  <c r="A179" i="31"/>
  <c r="A200" i="31" s="1"/>
  <c r="A216" i="31" s="1"/>
  <c r="A237" i="31" s="1"/>
  <c r="A254" i="31" s="1"/>
  <c r="A298" i="31" s="1"/>
  <c r="A312" i="31" s="1"/>
  <c r="A324" i="31" s="1"/>
  <c r="A333" i="31" s="1"/>
  <c r="A342" i="31" s="1"/>
  <c r="A347" i="31" s="1"/>
  <c r="I62" i="5"/>
  <c r="G22" i="5"/>
  <c r="G38" i="5" s="1"/>
  <c r="G82" i="5" s="1"/>
  <c r="G62" i="5"/>
  <c r="C22" i="5"/>
  <c r="C38" i="5" s="1"/>
  <c r="C82" i="5" s="1"/>
  <c r="A4" i="5"/>
  <c r="C97" i="5" l="1"/>
  <c r="G97" i="5" s="1"/>
  <c r="G126" i="5" s="1"/>
  <c r="E97" i="5"/>
  <c r="I97" i="5" s="1"/>
  <c r="I126" i="5" s="1"/>
  <c r="G151" i="5" l="1"/>
  <c r="G181" i="5" s="1"/>
  <c r="G199" i="5" s="1"/>
  <c r="G236" i="5" s="1"/>
  <c r="G320" i="5" s="1"/>
  <c r="C333" i="5" s="1"/>
  <c r="G133" i="5"/>
  <c r="G142" i="5" s="1"/>
  <c r="I151" i="5"/>
  <c r="I167" i="5" s="1"/>
  <c r="I133" i="5"/>
  <c r="I142" i="5" s="1"/>
  <c r="G443" i="5"/>
  <c r="E63" i="36" s="1"/>
  <c r="G430" i="5"/>
  <c r="G26" i="30"/>
  <c r="G167" i="5" l="1"/>
  <c r="G341" i="5"/>
  <c r="G313" i="5"/>
  <c r="I181" i="5"/>
  <c r="I199" i="5" s="1"/>
  <c r="I236" i="5" s="1"/>
  <c r="I320" i="5" s="1"/>
  <c r="G333" i="5" s="1"/>
  <c r="G16" i="36"/>
  <c r="G466" i="5"/>
  <c r="G484" i="5" s="1"/>
  <c r="I443" i="5"/>
  <c r="G63" i="36" s="1"/>
  <c r="I430" i="5"/>
  <c r="J239" i="5"/>
  <c r="A4" i="9"/>
  <c r="A4" i="8" s="1"/>
  <c r="A4" i="25" s="1"/>
  <c r="A4" i="20" s="1"/>
  <c r="A4" i="37" s="1"/>
  <c r="A4" i="38" s="1"/>
  <c r="A3" i="5"/>
  <c r="A3" i="9" s="1"/>
  <c r="A3" i="8" s="1"/>
  <c r="A3" i="20" s="1"/>
  <c r="E34" i="8" l="1"/>
  <c r="E51" i="8" s="1"/>
  <c r="E61" i="8" s="1"/>
  <c r="E68" i="8" s="1"/>
  <c r="E84" i="8" s="1"/>
  <c r="E94" i="8" s="1"/>
  <c r="E102" i="8" s="1"/>
  <c r="C500" i="5"/>
  <c r="I313" i="5"/>
  <c r="I341" i="5"/>
  <c r="I466" i="5"/>
  <c r="I484" i="5" s="1"/>
  <c r="A3" i="25"/>
  <c r="G34" i="8" l="1"/>
  <c r="G51" i="8" s="1"/>
  <c r="G61" i="8" s="1"/>
  <c r="G68" i="8" s="1"/>
  <c r="G84" i="8" s="1"/>
  <c r="G94" i="8" s="1"/>
  <c r="G102" i="8" s="1"/>
  <c r="G500" i="5"/>
  <c r="A247" i="25"/>
  <c r="A246" i="25"/>
  <c r="I244" i="25"/>
  <c r="G244" i="25"/>
  <c r="A244" i="25"/>
  <c r="I243" i="25"/>
  <c r="G243" i="25"/>
  <c r="A243" i="25"/>
  <c r="I242" i="25"/>
  <c r="G242" i="25"/>
  <c r="A242" i="25"/>
  <c r="G237" i="25"/>
  <c r="A237" i="25"/>
  <c r="G235" i="25"/>
  <c r="A236" i="25"/>
  <c r="G233" i="25"/>
  <c r="A233" i="25"/>
  <c r="G39" i="1"/>
  <c r="A1" i="5" l="1"/>
  <c r="G225" i="5"/>
  <c r="G508" i="5"/>
  <c r="I508" i="5" l="1"/>
  <c r="I225" i="5"/>
  <c r="G16" i="5" l="1"/>
  <c r="G18" i="5" s="1"/>
  <c r="E25" i="1" l="1"/>
  <c r="E22" i="30"/>
  <c r="E26" i="30" l="1"/>
  <c r="E16" i="36" s="1"/>
  <c r="E55" i="36" s="1"/>
  <c r="E21" i="30" l="1"/>
  <c r="E27" i="30" l="1"/>
  <c r="F15" i="9"/>
  <c r="F25" i="9" s="1"/>
  <c r="J15" i="9"/>
  <c r="J25" i="9" s="1"/>
  <c r="J29" i="9"/>
  <c r="J38" i="9" s="1"/>
  <c r="L29" i="9"/>
  <c r="L38" i="9" s="1"/>
  <c r="G26" i="5"/>
  <c r="I26" i="5"/>
  <c r="E24" i="5" s="1"/>
  <c r="E26" i="5" s="1"/>
  <c r="A63" i="5"/>
  <c r="A168" i="5" s="1"/>
  <c r="G24" i="1"/>
  <c r="G26" i="1"/>
  <c r="E11" i="1"/>
  <c r="E17" i="36" l="1"/>
  <c r="C24" i="5"/>
  <c r="C26" i="5" s="1"/>
  <c r="H122" i="25" s="1"/>
  <c r="H125" i="25" s="1"/>
  <c r="H128" i="25" s="1"/>
  <c r="I122" i="25"/>
  <c r="I125" i="25" s="1"/>
  <c r="I128" i="25" s="1"/>
  <c r="J47" i="9"/>
  <c r="G35" i="1"/>
  <c r="G42" i="1" s="1"/>
  <c r="L47" i="9"/>
  <c r="G11" i="1"/>
  <c r="C12" i="1"/>
  <c r="A13" i="4"/>
  <c r="K15" i="9"/>
  <c r="M15" i="9" s="1"/>
  <c r="G82" i="8"/>
  <c r="G23" i="30" s="1"/>
  <c r="G30" i="30" s="1"/>
  <c r="F52" i="25" s="1"/>
  <c r="F29" i="9"/>
  <c r="F38" i="9" s="1"/>
  <c r="F47" i="9" s="1"/>
  <c r="A94" i="5"/>
  <c r="A152" i="5" s="1"/>
  <c r="E23" i="30"/>
  <c r="A83" i="4" l="1"/>
  <c r="D163" i="5"/>
  <c r="K25" i="9"/>
  <c r="A21" i="4"/>
  <c r="C17" i="1"/>
  <c r="K29" i="9"/>
  <c r="K38" i="9" s="1"/>
  <c r="E35" i="1" s="1"/>
  <c r="I35" i="1" s="1"/>
  <c r="E42" i="36" s="1"/>
  <c r="E48" i="36" s="1"/>
  <c r="K47" i="9" l="1"/>
  <c r="C19" i="1"/>
  <c r="C18" i="1"/>
  <c r="E34" i="1"/>
  <c r="E23" i="1"/>
  <c r="E51" i="36" s="1"/>
  <c r="C18" i="37" l="1"/>
  <c r="D18" i="37" s="1"/>
  <c r="I34" i="1"/>
  <c r="I23" i="1"/>
  <c r="E54" i="36" s="1"/>
  <c r="E56" i="36" s="1"/>
  <c r="A110" i="4"/>
  <c r="E24" i="1"/>
  <c r="E18" i="37" l="1"/>
  <c r="F18" i="37"/>
  <c r="F34" i="37" s="1"/>
  <c r="I24" i="1"/>
  <c r="E29" i="36"/>
  <c r="C23" i="1"/>
  <c r="C24" i="1"/>
  <c r="A200" i="5"/>
  <c r="A119" i="4" s="1"/>
  <c r="F33" i="37" l="1"/>
  <c r="D815" i="4" s="1"/>
  <c r="A34" i="37"/>
  <c r="C25" i="1"/>
  <c r="A226" i="5"/>
  <c r="C322" i="4" l="1"/>
  <c r="G316" i="5" s="1"/>
  <c r="A33" i="37"/>
  <c r="D812" i="4"/>
  <c r="C815" i="4"/>
  <c r="C812" i="4" s="1"/>
  <c r="A8" i="9"/>
  <c r="A314" i="5" s="1"/>
  <c r="A342" i="5" s="1"/>
  <c r="A444" i="5" s="1"/>
  <c r="A193" i="4"/>
  <c r="C26" i="1"/>
  <c r="C331" i="4" l="1"/>
  <c r="C33" i="1"/>
  <c r="A51" i="9"/>
  <c r="A62" i="9" s="1"/>
  <c r="E37" i="30"/>
  <c r="E39" i="30" s="1"/>
  <c r="A237" i="5"/>
  <c r="A306" i="5" s="1"/>
  <c r="B270" i="5" s="1"/>
  <c r="A681" i="4"/>
  <c r="A207" i="4"/>
  <c r="C27" i="30"/>
  <c r="E26" i="1"/>
  <c r="E27" i="1" l="1"/>
  <c r="E31" i="36"/>
  <c r="G323" i="5"/>
  <c r="C325" i="4"/>
  <c r="G325" i="5"/>
  <c r="I26" i="1"/>
  <c r="G318" i="5"/>
  <c r="E39" i="1" s="1"/>
  <c r="C38" i="1"/>
  <c r="A272" i="4"/>
  <c r="G331" i="5" l="1"/>
  <c r="E40" i="1" s="1"/>
  <c r="E42" i="1" s="1"/>
  <c r="A321" i="5"/>
  <c r="A325" i="4" s="1"/>
  <c r="A322" i="4"/>
  <c r="I39" i="1"/>
  <c r="C39" i="1"/>
  <c r="C41" i="1" l="1"/>
  <c r="C40" i="1"/>
  <c r="A363" i="5" l="1"/>
  <c r="A344" i="4"/>
  <c r="C44" i="1" l="1"/>
  <c r="A367" i="4"/>
  <c r="A431" i="5"/>
  <c r="A424" i="4" s="1"/>
  <c r="C45" i="1" l="1"/>
  <c r="A456" i="5" l="1"/>
  <c r="A467" i="5"/>
  <c r="C46" i="1"/>
  <c r="A432" i="4"/>
  <c r="C47" i="1" l="1"/>
  <c r="A485" i="5"/>
  <c r="B73" i="36"/>
  <c r="A446" i="4"/>
  <c r="A495" i="4" l="1"/>
  <c r="C48" i="1"/>
  <c r="A509" i="5"/>
  <c r="A500" i="5"/>
  <c r="C49" i="1" l="1"/>
  <c r="A9" i="8"/>
  <c r="A534" i="4"/>
  <c r="C10" i="30" l="1"/>
  <c r="A35" i="8"/>
  <c r="A559" i="4"/>
  <c r="A585" i="4" l="1"/>
  <c r="A85" i="8"/>
  <c r="C16" i="30"/>
  <c r="A52" i="8"/>
  <c r="C21" i="30" l="1"/>
  <c r="A624" i="4"/>
  <c r="A62" i="8"/>
  <c r="C22" i="30" l="1"/>
  <c r="A630" i="4"/>
  <c r="A69" i="8"/>
  <c r="C23" i="30" l="1"/>
  <c r="A634" i="4"/>
  <c r="C25" i="30" l="1"/>
  <c r="A95" i="8"/>
  <c r="A644" i="4"/>
  <c r="C26" i="30" l="1"/>
  <c r="A669" i="4"/>
  <c r="A103" i="8"/>
  <c r="A686" i="4" l="1"/>
  <c r="A7" i="25"/>
  <c r="A41" i="25" s="1"/>
  <c r="A61" i="25" s="1"/>
  <c r="A100" i="25" s="1"/>
  <c r="A109" i="25" s="1"/>
  <c r="A116" i="25" s="1"/>
  <c r="C44" i="30" s="1"/>
  <c r="C28" i="30"/>
  <c r="A143" i="8"/>
  <c r="B127" i="8" s="1"/>
  <c r="B775" i="4" s="1"/>
  <c r="A132" i="25" l="1"/>
  <c r="A136" i="25" s="1"/>
  <c r="A143" i="25" s="1"/>
  <c r="A156" i="25" s="1"/>
  <c r="C88" i="8" s="1"/>
  <c r="C43" i="30"/>
  <c r="G25" i="1"/>
  <c r="I25" i="1" l="1"/>
  <c r="E30" i="36"/>
  <c r="A194" i="25"/>
  <c r="A227" i="25" s="1"/>
  <c r="C53" i="1" s="1"/>
  <c r="C46" i="30" s="1"/>
  <c r="D82" i="36" s="1"/>
  <c r="B488" i="5"/>
  <c r="A7" i="20"/>
  <c r="G27" i="1"/>
  <c r="G32" i="30" l="1"/>
  <c r="G12" i="36" l="1"/>
  <c r="G27" i="36" s="1"/>
  <c r="G37" i="36" s="1"/>
  <c r="G39" i="36" s="1"/>
  <c r="G61" i="36" s="1"/>
  <c r="J61" i="36" s="1"/>
  <c r="G40" i="30"/>
  <c r="I44" i="1"/>
  <c r="E35" i="36" s="1"/>
  <c r="I120" i="25" l="1"/>
  <c r="I123" i="25" s="1"/>
  <c r="F54" i="25"/>
  <c r="I73" i="5"/>
  <c r="I77" i="5" s="1"/>
  <c r="D15" i="4" s="1"/>
  <c r="D13" i="4" s="1"/>
  <c r="I129" i="25" l="1"/>
  <c r="G44" i="30" s="1"/>
  <c r="G43" i="30"/>
  <c r="G72" i="5" l="1"/>
  <c r="I78" i="5"/>
  <c r="G12" i="1"/>
  <c r="G13" i="1" s="1"/>
  <c r="G28" i="1" l="1"/>
  <c r="F49" i="25"/>
  <c r="F47" i="25"/>
  <c r="E92" i="8"/>
  <c r="E25" i="30" s="1"/>
  <c r="E142" i="8" l="1"/>
  <c r="E28" i="30" s="1"/>
  <c r="E30" i="30" s="1"/>
  <c r="E52" i="25" s="1"/>
  <c r="G52" i="25" s="1"/>
  <c r="E32" i="30" l="1"/>
  <c r="E12" i="36" l="1"/>
  <c r="E27" i="36" s="1"/>
  <c r="E40" i="30"/>
  <c r="G73" i="5" l="1"/>
  <c r="G77" i="5" s="1"/>
  <c r="G78" i="5" s="1"/>
  <c r="E54" i="25"/>
  <c r="G54" i="25" s="1"/>
  <c r="H120" i="25"/>
  <c r="D816" i="4"/>
  <c r="G473" i="5"/>
  <c r="E65" i="36" s="1"/>
  <c r="H129" i="25" l="1"/>
  <c r="E44" i="30" s="1"/>
  <c r="H123" i="25"/>
  <c r="E12" i="1"/>
  <c r="E43" i="30"/>
  <c r="G482" i="5"/>
  <c r="E70" i="36"/>
  <c r="E13" i="1" l="1"/>
  <c r="E28" i="1" s="1"/>
  <c r="H12" i="1"/>
  <c r="E47" i="1"/>
  <c r="E72" i="36"/>
  <c r="E76" i="36" s="1"/>
  <c r="G446" i="5"/>
  <c r="G450" i="5" s="1"/>
  <c r="G452" i="5" s="1"/>
  <c r="G454" i="5" s="1"/>
  <c r="E49" i="25" l="1"/>
  <c r="G49" i="25" s="1"/>
  <c r="E47" i="25"/>
  <c r="G47" i="25" s="1"/>
  <c r="I47" i="1"/>
  <c r="E34" i="36"/>
  <c r="E46" i="1"/>
  <c r="E33" i="36" l="1"/>
  <c r="E36" i="36" s="1"/>
  <c r="E51" i="25"/>
  <c r="G51" i="25" s="1"/>
  <c r="I46" i="1"/>
  <c r="E37" i="36" l="1"/>
  <c r="E39" i="36" s="1"/>
  <c r="E58" i="36" l="1"/>
  <c r="E61" i="36" s="1"/>
  <c r="I61" i="36" s="1"/>
  <c r="C208" i="4" l="1"/>
  <c r="M22" i="9" l="1"/>
  <c r="C207" i="4"/>
  <c r="C495" i="4"/>
  <c r="C816" i="4" s="1"/>
  <c r="C817" i="4" s="1"/>
  <c r="G491" i="5"/>
  <c r="G498" i="5" s="1"/>
  <c r="E48" i="1" s="1"/>
  <c r="E50" i="1" l="1"/>
  <c r="E46" i="25" l="1"/>
  <c r="E51" i="1"/>
  <c r="E53" i="25"/>
  <c r="E55" i="25" l="1"/>
  <c r="I51" i="1"/>
  <c r="E495" i="4"/>
  <c r="E816" i="4"/>
  <c r="E817" i="4" s="1"/>
  <c r="I491" i="5"/>
  <c r="I498" i="5" s="1"/>
  <c r="G48" i="1" s="1"/>
  <c r="I48" i="1" l="1"/>
  <c r="G50" i="1"/>
  <c r="F46" i="25" l="1"/>
  <c r="G46" i="25" s="1"/>
  <c r="G51" i="1"/>
  <c r="F53" i="25"/>
  <c r="G53" i="25" s="1"/>
  <c r="F55" i="25" l="1"/>
  <c r="G55" i="25" s="1"/>
  <c r="G52" i="1"/>
  <c r="J51" i="1"/>
</calcChain>
</file>

<file path=xl/sharedStrings.xml><?xml version="1.0" encoding="utf-8"?>
<sst xmlns="http://schemas.openxmlformats.org/spreadsheetml/2006/main" count="1227" uniqueCount="938">
  <si>
    <t>Finished goods</t>
  </si>
  <si>
    <t>Cash on hand</t>
  </si>
  <si>
    <t>Depreciation</t>
  </si>
  <si>
    <t>Key Managerial Personnel</t>
  </si>
  <si>
    <t>Relatives of Key Managerial Personnel</t>
  </si>
  <si>
    <t>Subsidiaries</t>
  </si>
  <si>
    <t>Expenses</t>
  </si>
  <si>
    <t>Description of assets</t>
  </si>
  <si>
    <t>As at</t>
  </si>
  <si>
    <t xml:space="preserve">For the year </t>
  </si>
  <si>
    <t>Total</t>
  </si>
  <si>
    <t>Investments</t>
  </si>
  <si>
    <t>Trade payables</t>
  </si>
  <si>
    <t>Provision for doubtful receivables</t>
  </si>
  <si>
    <t>Particulars</t>
  </si>
  <si>
    <t>Debit</t>
  </si>
  <si>
    <t>Credit</t>
  </si>
  <si>
    <t>Share Capital</t>
  </si>
  <si>
    <t xml:space="preserve"> </t>
  </si>
  <si>
    <t>Equity shares</t>
  </si>
  <si>
    <t>No. of shares</t>
  </si>
  <si>
    <t>Amount</t>
  </si>
  <si>
    <t>Chartered Accountants</t>
  </si>
  <si>
    <t>Partner</t>
  </si>
  <si>
    <t>Mumbai</t>
  </si>
  <si>
    <t>Basic</t>
  </si>
  <si>
    <t>Diluted</t>
  </si>
  <si>
    <t>Non-current assets</t>
  </si>
  <si>
    <t>Nil</t>
  </si>
  <si>
    <t>As per our report of even date attached</t>
  </si>
  <si>
    <t>For and on behalf of Board of Directors of</t>
  </si>
  <si>
    <t>Closing Balance</t>
  </si>
  <si>
    <t xml:space="preserve">At the commencement of the year </t>
  </si>
  <si>
    <t>Stock at the beginning of the year</t>
  </si>
  <si>
    <t>EQUITY AND LIABILITIES</t>
  </si>
  <si>
    <t>ASSETS</t>
  </si>
  <si>
    <t>Rights, preferences and restrictions attached to equity shares</t>
  </si>
  <si>
    <t>Balances with banks</t>
  </si>
  <si>
    <t>Other bank balances</t>
  </si>
  <si>
    <t>B) Intangible assets</t>
  </si>
  <si>
    <t>Disclosure for Small, Medium &amp; Small Enterprises:</t>
  </si>
  <si>
    <t xml:space="preserve">Work-in-progress </t>
  </si>
  <si>
    <t>Stock at the end of the year</t>
  </si>
  <si>
    <t>Statement of Profit and Loss</t>
  </si>
  <si>
    <t>Dues to Micro and Small Enterprises have been determined to the extent such parties have been identified on the basis of information collected by the management. This has been relied upon by the auditors.</t>
  </si>
  <si>
    <t>Outstanding at the end of the year</t>
  </si>
  <si>
    <t>Less: Tax expenses</t>
  </si>
  <si>
    <t xml:space="preserve">Reconciliation of the number of shares outstanding at the beginning and at the end of the reporting year: </t>
  </si>
  <si>
    <t>b.</t>
  </si>
  <si>
    <t>Additions 
during the year</t>
  </si>
  <si>
    <t>Deletion 
during the year</t>
  </si>
  <si>
    <t>(Increase) / decrease in stock</t>
  </si>
  <si>
    <t>The preparation  of  the  financial statements in conformity with Indian GAAP requires Management to make estimates and assumptions that affect the reported amount of assets, liabilities and disclosure of contingent liabilities on the date of the financial statements and the reported amounts of revenues and expenses during the reported period. The estimates and assumptions used in the accompanying financial statements are based upon Management’s evaluation of the relevant facts and circumstances as of the date of financial statements which in Management's opinion are prudent and reasonable. Actual results may differ from the estimates used in preparing the accompanying financial statements. Any revision to accounting estimates is recognised prospectively in current and future periods.</t>
  </si>
  <si>
    <t>Assets</t>
  </si>
  <si>
    <t>An asset is classified as current when it satisfies any of the following criteria:</t>
  </si>
  <si>
    <t>it is expected to be realised in, or is intended for sale or consumption in, the Company’s normal operating cycle;</t>
  </si>
  <si>
    <t>it is held primarily for the purpose of being traded;</t>
  </si>
  <si>
    <t>it is expected to be realised within 12 months after the reporting date; or</t>
  </si>
  <si>
    <t>it is cash or cash equivalent unless it is restricted from being exchanged or used to settle a liability for at least 12  months after the reporting date.</t>
  </si>
  <si>
    <t>Current assets include the current portion of non-current financial assets. All other assets are classified as non-current.</t>
  </si>
  <si>
    <t>Liability</t>
  </si>
  <si>
    <t>A liability is classified as current when it satisfies any of the following criteria :</t>
  </si>
  <si>
    <t>it is expected to be settled in the Company’s normal operating cycle;</t>
  </si>
  <si>
    <t>it is due to be settled within 12 months after the reporting date; or</t>
  </si>
  <si>
    <t>the Company does not have an unconditional right to defer settlement of the liability for at least 12 months after the reporting date. Terms of a liability that could, at the option of the counterparty, result in its settlement by the issue of equity instruments do not affect its classification.</t>
  </si>
  <si>
    <t>Current liabilities include the current portion of non-current financial liabilities. All other liabilities are classified as non-current.</t>
  </si>
  <si>
    <t>Class of Asset</t>
  </si>
  <si>
    <t>Intangible Assets</t>
  </si>
  <si>
    <t>Investments are classified into current and long-term investments. Investments that are readily realizable and intended to be held for not more than a year from the date of acquisition are classified as current investments. All other investments classified as long-term investments. However, that part of long term investments which are expected to be realized within twelve months from Balance Sheet date is also presented under “Current Investments” under “Current portion of long term investments” in consonance with the current / non-current classification of Schedule III of the Act.</t>
  </si>
  <si>
    <t>Foreign Currency Transactions</t>
  </si>
  <si>
    <t>All employee benefits payable wholly within twelve months of rendering the service are classified as short-term employee benefits.  These benefits include salaries, wages, bonus and ex-gratia. The undiscounted amount of short-term employee benefits to be paid in exchange for the services rendered by employees is recognised as an expense during the period.</t>
  </si>
  <si>
    <t>Income Tax</t>
  </si>
  <si>
    <t>Earnings per share (EPS)</t>
  </si>
  <si>
    <t>Disclosure pursuant to  Accounting Standard - 15 'Employee Benefits'</t>
  </si>
  <si>
    <t>a.</t>
  </si>
  <si>
    <t>Effective 1 April 2007, the Company adopted Accounting Standard 15 (revised 2005) on “Employee Benefits” prescribed in the Companies (Accounts) Rules, 2014.</t>
  </si>
  <si>
    <t>Defined contribution plans</t>
  </si>
  <si>
    <t>ii)</t>
  </si>
  <si>
    <t>iii)</t>
  </si>
  <si>
    <t>*</t>
  </si>
  <si>
    <t>Defined benefit plans</t>
  </si>
  <si>
    <t>Gratuity (unfunded)</t>
  </si>
  <si>
    <t>Expenditure in foreign currency</t>
  </si>
  <si>
    <t>Earnings in foreign currency</t>
  </si>
  <si>
    <t>Number of equity shares outstanding at the end of the year</t>
  </si>
  <si>
    <t>Basic earnings per share (Rs)</t>
  </si>
  <si>
    <t>Weighted average number of equity shares outstanding during the year.</t>
  </si>
  <si>
    <t>Add: Weighted average number of 0% Compulsory convertible debentures outstanding at the end of the year.</t>
  </si>
  <si>
    <t>Weighted average number of dilutive equity shares outstanding at the end of the  year.</t>
  </si>
  <si>
    <t>Diluted earnings per share (Rs)</t>
  </si>
  <si>
    <t>Disclosures as required by the Accounting Standard - 18 on 'Related Party Disclosures' are given below:</t>
  </si>
  <si>
    <t>Relatives of key managerial personnel</t>
  </si>
  <si>
    <t>a)</t>
  </si>
  <si>
    <t>b)</t>
  </si>
  <si>
    <t>Disclosure under section 186 of the Companies Act, 2013</t>
  </si>
  <si>
    <t>Previous year's figures</t>
  </si>
  <si>
    <t>Transactions with related parties and outstanding balances as on the year end.</t>
  </si>
  <si>
    <t xml:space="preserve">Transaction for the year </t>
  </si>
  <si>
    <t>Managerial Remuneration</t>
  </si>
  <si>
    <t>Rate of Tax</t>
  </si>
  <si>
    <t>Tax rate</t>
  </si>
  <si>
    <t>Subsidiary companies</t>
  </si>
  <si>
    <t>Claims against the company not acknowledged as debt</t>
  </si>
  <si>
    <t>Property, Plant and Equipment</t>
  </si>
  <si>
    <t>Interest Expenses</t>
  </si>
  <si>
    <t>Equity shares in the Company held by each shareholder holding more than 5% shares.</t>
  </si>
  <si>
    <t>Non current portion</t>
  </si>
  <si>
    <t>Unsecured Loans</t>
  </si>
  <si>
    <t>Others</t>
  </si>
  <si>
    <t>Deposits</t>
  </si>
  <si>
    <t>Other Payables</t>
  </si>
  <si>
    <t>Director</t>
  </si>
  <si>
    <t>Short Term Provisions</t>
  </si>
  <si>
    <t>Cash on Hand</t>
  </si>
  <si>
    <t>Other Income</t>
  </si>
  <si>
    <t>Finance Costs</t>
  </si>
  <si>
    <t>Other Expenses</t>
  </si>
  <si>
    <t>Trade Receivables</t>
  </si>
  <si>
    <t>Reserves and Surplus</t>
  </si>
  <si>
    <t>Total Equity and Liabilities</t>
  </si>
  <si>
    <t>Total Assets</t>
  </si>
  <si>
    <t>Corporate Information</t>
  </si>
  <si>
    <t>Authorised Shares</t>
  </si>
  <si>
    <t>Surplus / (Deficit) in the Statement of Profit and Loss</t>
  </si>
  <si>
    <t>Less:  Appropriations</t>
  </si>
  <si>
    <t>Net Surplus / (Deficit) in the Statement of Profit and Loss</t>
  </si>
  <si>
    <t xml:space="preserve"> - Principal amount remaining unpaid to any supplier as at the year end</t>
  </si>
  <si>
    <t xml:space="preserve"> - Interest due thereon</t>
  </si>
  <si>
    <t xml:space="preserve"> - Amount of interest paid by the Company in terms of section 16 of the MSMED, along with  the amount of the payment made to the supplier beyond the appointed day during the accounting period</t>
  </si>
  <si>
    <t xml:space="preserve"> - Amount of interest due and payable for the period of  delay in making payment (which have been paid but beyond the appointed day during the period ) but without adding the interest specified under the MSMED</t>
  </si>
  <si>
    <t xml:space="preserve"> - Amount of interest accrued and remaining unpaid at the end of the accounting period</t>
  </si>
  <si>
    <t xml:space="preserve"> - Amount of further interest remaining and due payable even in the succeeding years, until such date when the interest due as above are actually paid to the small enterprises for the purpose of disallowance as a deductible expenditure under the MSMED Act, 2006</t>
  </si>
  <si>
    <t>Basis of Preparation</t>
  </si>
  <si>
    <r>
      <t>All</t>
    </r>
    <r>
      <rPr>
        <b/>
        <sz val="12"/>
        <rFont val="Calibri"/>
        <family val="2"/>
        <scheme val="minor"/>
      </rPr>
      <t xml:space="preserve"> assets</t>
    </r>
    <r>
      <rPr>
        <sz val="12"/>
        <rFont val="Calibri"/>
        <family val="2"/>
        <scheme val="minor"/>
      </rPr>
      <t xml:space="preserve"> and </t>
    </r>
    <r>
      <rPr>
        <b/>
        <sz val="12"/>
        <rFont val="Calibri"/>
        <family val="2"/>
        <scheme val="minor"/>
      </rPr>
      <t>liabilities</t>
    </r>
    <r>
      <rPr>
        <sz val="12"/>
        <rFont val="Calibri"/>
        <family val="2"/>
        <scheme val="minor"/>
      </rPr>
      <t xml:space="preserve"> are to be classified into Current and Non-current.</t>
    </r>
  </si>
  <si>
    <t>Long-term Borrowings</t>
  </si>
  <si>
    <t>Shareholders' Funds</t>
  </si>
  <si>
    <t>Non-current Liabilities</t>
  </si>
  <si>
    <t>Current Liabilities</t>
  </si>
  <si>
    <t>Short-term Borrowings</t>
  </si>
  <si>
    <t>Trade Payables</t>
  </si>
  <si>
    <t>Other Current Liabilities</t>
  </si>
  <si>
    <t>Short-term Provisions</t>
  </si>
  <si>
    <t>Non-current Assets</t>
  </si>
  <si>
    <t>Tangible Assets</t>
  </si>
  <si>
    <t>Non-current Investments</t>
  </si>
  <si>
    <t>Current Assets</t>
  </si>
  <si>
    <t>Cash and Cash Equivalents</t>
  </si>
  <si>
    <t>Short-term Loans and Advances</t>
  </si>
  <si>
    <t>Other Current Assets</t>
  </si>
  <si>
    <t>Revenue from Operations</t>
  </si>
  <si>
    <t>Employee Benefits</t>
  </si>
  <si>
    <t xml:space="preserve">Total Expenses </t>
  </si>
  <si>
    <t>The company has used the following rates to provide depreciation on its property, plant and equipment.</t>
  </si>
  <si>
    <r>
      <t xml:space="preserve">The amortization period and the amortization method are reviewed at least at each financial year end. If the expected useful life of the asset is significantly different from previous estimates, the amortization period is changed accordingly. If there has been a significant change in the expected pattern of economic benefits from the asset, the amortization method is changed to reflect the changed pattern. Such changes are accounted for in accordance with </t>
    </r>
    <r>
      <rPr>
        <i/>
        <sz val="12"/>
        <color indexed="8"/>
        <rFont val="Calibri"/>
        <family val="2"/>
        <scheme val="minor"/>
      </rPr>
      <t>AS 5 Net Profit or Loss for the Period, Prior Period Items and Changes in Accounting Policies.</t>
    </r>
  </si>
  <si>
    <t>Depreciation Rate  (WDV)</t>
  </si>
  <si>
    <t>Note 
No.</t>
  </si>
  <si>
    <t>Borrowing cost includes interest and amortization of ancillary costs incurred in connection with the arrangement of borrowings.</t>
  </si>
  <si>
    <t xml:space="preserve">Borrowing costs directly attributable to the acquisition, construction or production of an asset that necessarily takes a substantial period of time to get ready for its intended use or sale are capitalized as part of the cost of the respective asset. All other borrowing costs are expensed in the period they occur. </t>
  </si>
  <si>
    <t>The Company assesses at each balance sheet date whether there is any indication that an asset or a group of assets (cash generating unit) may be impaired. If any such indication exists, the Company estimates the recoverable amount of the asset or a group of assets. An asset’s recoverable amount is the higher of an asset’s or cash-generating unit’s (CGU) net selling price and its value in use. The recoverable amount is determined for an individual asset, unless the asset does not generate cash inflows that are largely independent of those from other assets or groups of assets. In assessing value in use, the estimated future cash flows are discounted to their present value using a pre-tax discount rate that reflects current market assessments of the time value of money and the risks specific to the asset. In determining net selling price, recent market transactions are taken into account, if available. If no such transactions can be identified, an appropriate valuation model is used. If such recoverable amount of the asset or the cash generating unit  is less than its carrying amount, the carrying amount is reduced to its recoverable amount. The reduction is treated as an impairment loss and is recognised in the Statement of Profit and Loss. After impairment, depreciation is provided on the revised carrying amount of the asset over its remaining useful life.</t>
  </si>
  <si>
    <t>An assessment is made at each reporting date as to whether there is any indication that previously recognized impairment losses may no longer exist or may have decreased. If such indication exists, the company reassesses the asset’s or CGU’s recoverable amount. A previously recognized impairment loss is reversed only if there has been a change in the assumptions used to determine the asset’s recoverable amount since the last impairment loss was recognized. The reversal is limited so that the carrying amount of the asset does not exceed its recoverable amount, nor exceed the carrying amount that would have been determined, net of depreciation, had no impairment loss been recognized for the asset in prior years. Such reversal is recognized in the statement of profit &amp; loss.</t>
  </si>
  <si>
    <t xml:space="preserve">On initial recognition, all investments are measured at cost. The cost comprises purchase price and directly attributable acquisition charges such as brokerage, fees and duties. If an investment is acquired, or partly acquired, by the issue of shares or other securities, the acquisition cost is the fair value of the securities issued. If an investment is acquired in exchange for another asset, the acquisition is determined by reference to the fair value of the asset given up or by reference to the fair value of the investment acquired, whichever is more clearly evident. </t>
  </si>
  <si>
    <t>On disposal of an investment, the difference between its carrying amount and net disposal proceeds is charged or credited to the statement of profit and loss.</t>
  </si>
  <si>
    <t>Dividend income is recognized when the company’s right to receive dividend is established by the reporting date.</t>
  </si>
  <si>
    <t>Foreign currency transactions are recorded in the reporting currency, by applying to the foreign currency amount the exchange rate between the reporting currency and the foreign currency at the date of the transaction.</t>
  </si>
  <si>
    <t>Conversion</t>
  </si>
  <si>
    <t>Foreign currency monetary items are retranslated using the exchange rate prevailing at the reporting date. Non-monetary items, which are measured in terms of historical cost denominated in a foreign currency, are reported using the exchange rate at the date of the transaction. Non-monetary items, which are measured at fair value or other similar valuation denominated in a foreign currency, are translated using the exchange rate at the date when such value was determined.</t>
  </si>
  <si>
    <t>i)</t>
  </si>
  <si>
    <t>iv)</t>
  </si>
  <si>
    <t>Income-tax expense comprises current tax and deferred tax charge or credit. Current tax is measured at the amount expected to be paid to (recovered from) the taxation authorities, in accordance with the Income-tax Act, 1961 enacted in India and tax laws prevailing in the respective tax jurisdictions where the company operates. The tax rates and tax laws used to compute the amount are those that are enacted or substantively enacted, at the reporting date. Income tax expense is recognised in the Statement of Profit or Loss except that tax expense related to items recognised directly in reserves is also recognised in those reserves.</t>
  </si>
  <si>
    <t>Deferred tax is recognised in respect of timing differences between taxable income and accounting income i.e. differences that originate in one period and are capable of reversal in one or more subsequent periods. The deferred tax charge or credit and the corresponding deferred tax liabilities or assets are recognised using the tax rates and tax laws that have been enacted or substantively enacted by the balance sheet date. Deferred income tax relating to items recognized directly in the reserves is recognized in reserves and not in the statement of profit and loss. Deferred tax assets are recognised only to the extent there is reasonable certainty that the assets can be realised in future; however, where there is unabsorbed depreciation or carried forward loss under taxation laws, deferred tax assets are recognised only if there is a virtual certainty supported by convincing evidence that sufficient future taxable income will be available against which such deferred tax assets can be realised. Deferred tax assets are reviewed as at each balance sheet date and written down or written-up to reflect the amount that is reasonably/virtually certain (as the case may be) to be realised.</t>
  </si>
  <si>
    <t>At each reporting date, the company re-assesses unrecognized deferred tax assets. It recognizes unrecognized deferred tax asset to the extent that it has become reasonably certain or virtually certain, as the case may be, that sufficient future taxable income will be available against which such deferred tax assets can be realized.</t>
  </si>
  <si>
    <t>The carrying amount of deferred tax assets are reviewed at each reporting date. The company writes-down the carrying amount of deferred tax asset to the extent that it is no longer reasonably certain or virtually certain, as the case may be, that sufficient future taxable income will be available against which deferred tax asset can be realized. Any such write-down is reversed to the extent that it becomes reasonably certain or virtually certain, as the case may be, that sufficient future taxable income will be available</t>
  </si>
  <si>
    <t>Deferred tax assets and deferred tax liabilities are offset, if a legally enforceable right exists to set-off current tax assets against current tax liabilities and the deferred tax assets and deferred taxes relate to the same taxable entity and the same taxation authority.</t>
  </si>
  <si>
    <t>The basic earnings per equity share are computed by dividing the net profit or loss  for the year attributable to the equity shareholders (after deducting preference dividends and attributable taxes)  by the weighted average number of equity shares outstanding during the reporting year. Partly paid equity shares are treated as a fraction of an equity share to the extent that they are entitled to participate in dividends relative to a fully paid equity share during the reporting period. The weighted average number of equity shares outstanding during the period is adjusted for events such as bonus issue, bonus element in a rights issue, share split, and reverse share split (consolidation of shares) that have changed the number of equity shares outstanding, without a corresponding change in resources.</t>
  </si>
  <si>
    <t>For the purpose of calculating diluted earnings per share, the net profit or loss for the period attributable to equity shareholders and the weighted average number of shares outstanding during the period are adjusted for the effects of all dilutive potential equity shares.</t>
  </si>
  <si>
    <t>Provisions are recognised when the Company has a present obligation as a result of past events, it is more likely than not that an outflow of resources embodying economic benefits will be required to settle the obligation and a reliable estimate can be made of the amount of the obligation. Provisions are not discounted to their present value and are determined based on the best estimate required to settle the obligation at the reporting date. These estimates are reviewed at each reporting date and adjusted to reflect the current best estimates.</t>
  </si>
  <si>
    <t>Where the company expects some or all of a provision to be reimbursed, for example under an insurance contract, the reimbursement is recognized as a separate asset but only when the reimbursement is virtually certain. The expense relating to any provision is presented in the statement of profit and loss net of any reimbursement.</t>
  </si>
  <si>
    <t>Provisions</t>
  </si>
  <si>
    <t>A contingent liability is a possible obligation that arises from past events whose existence will be confirmed by the occurrence or non-occurrence of one or more uncertain future events beyond the control of the company or a present obligation that is not recognized because it is not probable that an outflow of resources will be required to settle the obligation. A contingent liability also arises in extremely rare cases where there is a liability that cannot be recognized because it cannot be measured reliably. The company does not recognize a contingent liability but discloses its existence in the financial statements.</t>
  </si>
  <si>
    <t>Use of Estimates</t>
  </si>
  <si>
    <t>Current / Non-Current Classification</t>
  </si>
  <si>
    <t>Operating Cycle</t>
  </si>
  <si>
    <t>Capital Work-in-Progress</t>
  </si>
  <si>
    <t>Revenue Recognition</t>
  </si>
  <si>
    <t>Foreign Currency Transactions and Balances</t>
  </si>
  <si>
    <t>Initial Recognition</t>
  </si>
  <si>
    <t>Exchange Differences</t>
  </si>
  <si>
    <t>Earnings per Share (EPS)</t>
  </si>
  <si>
    <t>Contingent Liabilities</t>
  </si>
  <si>
    <t>Borrowing Costs</t>
  </si>
  <si>
    <t xml:space="preserve">Notes to the Standalone Financial Statements </t>
  </si>
  <si>
    <t>The company is not holding any intangible assets hence there is no requirement to declare rates of depreciation on its Intangible Assets.</t>
  </si>
  <si>
    <t xml:space="preserve">  - in current accounts</t>
  </si>
  <si>
    <t>The accounting policies set out below have applied consistently to the periods presented in the financial statements. These financial statement have been prepared and presented under the historical cost convention, on the accrual basis of accounting in accordance with the accounting principles generally accepted in India, including the Accounting Standard specified under Section 133 of the Companies Act, 2013 (the 'Act') (to the extend notified) , read with the Rule 7 of the Companies (Accounts) Rule ,2014, read with Companies (Accounting Standards) Amendment Rules, 2016 applicable with effect from 1 April 2016 and other generally accepted accounting principles (GAAP) in India, to the extent applicable. The financial statement are presented in Indian rupees.</t>
  </si>
  <si>
    <t>Gains or losses arising from de-recognition of property, plant and equipment are measured as the difference between the net disposal proceeds and the carrying amount of the asset and are recognized in the statement of profit and loss when the asset is derecognized.</t>
  </si>
  <si>
    <t>Cost of assets not ready for intended use as at the balance sheet date is shown as Capital work-in-progress.</t>
  </si>
  <si>
    <t xml:space="preserve">Long-term investments are carried at cost. However, provision for diminution is made to recognise a decline, other than temporary in value of long-term investments and is determined separately for each individual investment. Current investments are carried at lower of cost and fair value, determined on an individual investment basis. </t>
  </si>
  <si>
    <t>The Company has reviewed all its pending litigations and proceedings and has adequately provided for where provisions are required and disclosed as contingent liabilities where applicable, in its financial statements. The Company does  not expect the outcome of these proceedings to have a materially adverse effect on its financial position. The Company does not expect any reimbursements in respect of the above contingent liabilities.</t>
  </si>
  <si>
    <t>Add: Weighted average number of 0% Compulsory convertible preference shares outstanding at the end of the year (based on date of issue of shares).</t>
  </si>
  <si>
    <t>Bank Charges</t>
  </si>
  <si>
    <t>Revenue is recognized to the extent that it is probable that the economic benefits will flow to the company and the revenue can be reliably measured. The following specific recognition criteria must also be met before revenue is recognized.</t>
  </si>
  <si>
    <t>All exchange differences are recognized as income or as expenses in the period in which they arise.</t>
  </si>
  <si>
    <t>Issued during the year</t>
  </si>
  <si>
    <t xml:space="preserve">  </t>
  </si>
  <si>
    <t>No of Shares</t>
  </si>
  <si>
    <t>Balance Sheet</t>
  </si>
  <si>
    <t>Items of stores and spares that meet the definition of property, plant and equipment are capitalized at cost and depreciated over their useful life. Otherwise, such items are classified as inventories.</t>
  </si>
  <si>
    <t>Intangible assets acquired separately are measured on initial recognition at cost after which they  are carried at cost less accumulated amortization and accumulated impairment losses, if any.</t>
  </si>
  <si>
    <t>Intangible assets are amortized on a straight line basis over the estimated useful economic life. The company uses a rebuttable presumption that the useful life of an intangible asset will not exceed ten years from the date when the asset is available for use. If the persuasive evidence exists to the effect that useful life of an intangible asset exceeds ten years, the company amortizes the intangible asset over the best estimate of its useful life. Such intangible assets and intangible assets not yet available for use are tested for impairment annually, either individually or at the cash-generating unit level. All other intangible assets are assessed for impairment whenever there is an indication that the intangible asset may be impaired.</t>
  </si>
  <si>
    <t>Summary of Significant Accounting Policies</t>
  </si>
  <si>
    <t>Property, plant and equipment, capital work in progress are stated at cost, net of accumulated depreciation and accumulated impairment losses, if any. The cost comprises purchase price, borrowing costs if capitalization criteria are met, directly attributable cost of bringing the asset to its working condition for the intended use and initial estimate of decommissioning, restoring and similar liabilities. Any trade discounts and rebates are deducted in arriving at the purchase price. Such cost includes the cost of replacing part of the plant and equipment. When significant parts of property, plant and equipment are required to be replaced at intervals, the Company depreciates them separately based on their specific useful lives. Likewise, when a major inspection is performed, its cost is recognised in the carrying amount of the plant and equipment as a replacement if the recognition criteria are satisfied. All other repair and maintenance costs are recognised in profit &amp; loss as and when  incurred.</t>
  </si>
  <si>
    <t xml:space="preserve">The Company has a single class of equity shares. Accordingly, all equity shares rank equally with regard to dividends and share in the Company’s residual assets. The equity shares are entitled to receive dividend as declared from time to time. The voting rights of an equity shareholder on a poll (not on show of hands) are in proportion to its share of the paid-up capital of the company. </t>
  </si>
  <si>
    <r>
      <t xml:space="preserve">(Amount in: </t>
    </r>
    <r>
      <rPr>
        <sz val="12"/>
        <rFont val="Rupee Foradian"/>
        <family val="2"/>
      </rPr>
      <t>`</t>
    </r>
    <r>
      <rPr>
        <sz val="12"/>
        <rFont val="Calibri"/>
        <family val="2"/>
        <scheme val="minor"/>
      </rPr>
      <t>)</t>
    </r>
  </si>
  <si>
    <t>c)</t>
  </si>
  <si>
    <t>Current Year</t>
  </si>
  <si>
    <t>Previous Year</t>
  </si>
  <si>
    <t>Sl No.</t>
  </si>
  <si>
    <t>Assessment Year</t>
  </si>
  <si>
    <t>Section</t>
  </si>
  <si>
    <t>Name of Authority</t>
  </si>
  <si>
    <t>Outstanding Demand (Current Year)</t>
  </si>
  <si>
    <t>Outstanding Demand (Previous Year)</t>
  </si>
  <si>
    <t>c.</t>
  </si>
  <si>
    <t>Other long-term employee benefits</t>
  </si>
  <si>
    <t>Interest Income</t>
  </si>
  <si>
    <t xml:space="preserve">      Year Ended 
31 March, 2021</t>
  </si>
  <si>
    <t>Insurance</t>
  </si>
  <si>
    <t>Deferred Tax</t>
  </si>
  <si>
    <t>Loans Payable</t>
  </si>
  <si>
    <t>Loans Receivable</t>
  </si>
  <si>
    <t>Closing Balances</t>
  </si>
  <si>
    <t>Previous year's figures have been regrouped/ reclassified wherever necessary to correspond with current year's classification/ presentation.</t>
  </si>
  <si>
    <t>G R O S S    B L O C K</t>
  </si>
  <si>
    <t>D E P R E C I A T I O N  &amp;  A M O R T I S A T I O N</t>
  </si>
  <si>
    <t xml:space="preserve">N E T    B L O C K </t>
  </si>
  <si>
    <t>Interest accrued on Bank deposits</t>
  </si>
  <si>
    <t>No.</t>
  </si>
  <si>
    <t xml:space="preserve">Note </t>
  </si>
  <si>
    <t>Income Tax / TDS Matters</t>
  </si>
  <si>
    <r>
      <t xml:space="preserve">Disclosures as required by the Accounting Standard - 18 on 'Related Party Disclosures' are given below </t>
    </r>
    <r>
      <rPr>
        <b/>
        <i/>
        <sz val="12"/>
        <rFont val="Calibri"/>
        <family val="2"/>
        <scheme val="minor"/>
      </rPr>
      <t>(Continued)</t>
    </r>
    <r>
      <rPr>
        <b/>
        <sz val="12"/>
        <rFont val="Calibri"/>
        <family val="2"/>
        <scheme val="minor"/>
      </rPr>
      <t>:</t>
    </r>
  </si>
  <si>
    <t>Dividend Income</t>
  </si>
  <si>
    <t>Other non-operating income</t>
  </si>
  <si>
    <t xml:space="preserve">  - Rental Income</t>
  </si>
  <si>
    <t>Cost of Operating Expenses</t>
  </si>
  <si>
    <t>Balance as per Last Financial Statements</t>
  </si>
  <si>
    <t>Current portion</t>
  </si>
  <si>
    <t>Loans and Advances from Related Parties</t>
  </si>
  <si>
    <t>Interest income is recognized on a time proportion basis taking into account the amount outstanding and the applicable interest rate. Interest income is included under the head “other income” in the statement of profit &amp; loss.</t>
  </si>
  <si>
    <t xml:space="preserve">Profit (Loss) after tax attributable to equity shareholders </t>
  </si>
  <si>
    <t>Land</t>
  </si>
  <si>
    <t>.</t>
  </si>
  <si>
    <t>Building</t>
  </si>
  <si>
    <t>Rental Income is recognized as and when accrued on the basis of the agreement entered into with the party.</t>
  </si>
  <si>
    <t>% of Holding</t>
  </si>
  <si>
    <t>Surcharge @ 10%</t>
  </si>
  <si>
    <t>Cess @ 4%</t>
  </si>
  <si>
    <t>The notes referred to above form an integral part of the financial statements.</t>
  </si>
  <si>
    <t>(d)</t>
  </si>
  <si>
    <t xml:space="preserve">The Cash flow statement has been prepared under the indirect method as set out in Accounting Standard - 3 (‘AS 3’) on Cash Flow Statement prescribed in Companies (Accounts) Rules, 2014. </t>
  </si>
  <si>
    <t>(c)</t>
  </si>
  <si>
    <t>Less: Deposits with maturity greater than 3 months but less than 12 months</t>
  </si>
  <si>
    <t>Reconciliation with cash and bank balances</t>
  </si>
  <si>
    <t>(b)</t>
  </si>
  <si>
    <t xml:space="preserve">  - in deposits accounts (with original maturity of 3 months or less)</t>
  </si>
  <si>
    <t>Balances with banks:</t>
  </si>
  <si>
    <t>Components of cash and cash equivalents</t>
  </si>
  <si>
    <t>(a)</t>
  </si>
  <si>
    <t>Notes :</t>
  </si>
  <si>
    <t>Closing cash and cash equivalents (Note a)</t>
  </si>
  <si>
    <t>Opening cash and cash equivalents</t>
  </si>
  <si>
    <t>Net increase in cash and cash equivalents during the year ( A+B+C)</t>
  </si>
  <si>
    <t>Net cash from / (used in) financing activities (C)</t>
  </si>
  <si>
    <t>Finance cost paid</t>
  </si>
  <si>
    <t>Proceeds from long-term borrowings</t>
  </si>
  <si>
    <t>Proceeds from short-term borrowings (Net)</t>
  </si>
  <si>
    <t>Cash flow from financing activities</t>
  </si>
  <si>
    <t>C.</t>
  </si>
  <si>
    <t xml:space="preserve">Net cash from / (used in)  investing activities (B) </t>
  </si>
  <si>
    <t xml:space="preserve">Interest received </t>
  </si>
  <si>
    <t xml:space="preserve">Redemption / (Investment) in bank deposits </t>
  </si>
  <si>
    <t>Purchase of investments</t>
  </si>
  <si>
    <t>Purchase of Property, Plant and Equipment</t>
  </si>
  <si>
    <t>Cash flow from investing activities</t>
  </si>
  <si>
    <t>B.</t>
  </si>
  <si>
    <t>Net cash flow (used in)/ from operating activities (A)</t>
  </si>
  <si>
    <t>Direct taxes paid (net)</t>
  </si>
  <si>
    <t>Cash (used in ) / generated from operations</t>
  </si>
  <si>
    <t>Operating Profit Before Working Capital Changes</t>
  </si>
  <si>
    <t>Sundry balance written Back</t>
  </si>
  <si>
    <t xml:space="preserve">Interest income </t>
  </si>
  <si>
    <t>Investment written off</t>
  </si>
  <si>
    <t>Bad Debts written off</t>
  </si>
  <si>
    <t>Cash Flow from Operating Activities</t>
  </si>
  <si>
    <t>A.</t>
  </si>
  <si>
    <t>Cash Flow Statement</t>
  </si>
  <si>
    <t xml:space="preserve">Buildings </t>
  </si>
  <si>
    <t xml:space="preserve">  - Miscellaneous Income</t>
  </si>
  <si>
    <t>Inventories</t>
  </si>
  <si>
    <t>C) Capital Work in Progress</t>
  </si>
  <si>
    <t>Payment to Auditor</t>
  </si>
  <si>
    <t>Audit Fees</t>
  </si>
  <si>
    <t>Taxation Matters</t>
  </si>
  <si>
    <t>Other Services</t>
  </si>
  <si>
    <t>Donation</t>
  </si>
  <si>
    <t>Expenses Payable</t>
  </si>
  <si>
    <t>Investment Porperty</t>
  </si>
  <si>
    <t>Other Investments</t>
  </si>
  <si>
    <t>Security Deposits</t>
  </si>
  <si>
    <t>(valued at lower of cost and net realisable value)</t>
  </si>
  <si>
    <t>Raw material</t>
  </si>
  <si>
    <t>Work-in-progress</t>
  </si>
  <si>
    <t>Branches / Divisions</t>
  </si>
  <si>
    <t>Power and Fuel</t>
  </si>
  <si>
    <t>Rates and taxes</t>
  </si>
  <si>
    <t>Advertisement and sales promotion</t>
  </si>
  <si>
    <t>Communication Costs</t>
  </si>
  <si>
    <t>Travelling and Conveyance</t>
  </si>
  <si>
    <t>Printing &amp; stationery</t>
  </si>
  <si>
    <t>Legal and professional fees</t>
  </si>
  <si>
    <t>Administrative Expenses</t>
  </si>
  <si>
    <t>Bad Debt</t>
  </si>
  <si>
    <t>Prior Period Expense</t>
  </si>
  <si>
    <t>Share of loss from Firm</t>
  </si>
  <si>
    <t>Sundry Balance W/off</t>
  </si>
  <si>
    <t>Vehicle Expense</t>
  </si>
  <si>
    <t>Miscellaneous Expenses</t>
  </si>
  <si>
    <t xml:space="preserve">  - Bank Deposits</t>
  </si>
  <si>
    <t xml:space="preserve">  - Others</t>
  </si>
  <si>
    <t>Add: Purchases</t>
  </si>
  <si>
    <t>Less: Stock at the end of the year</t>
  </si>
  <si>
    <t>Salaries, Wages and Bonus</t>
  </si>
  <si>
    <t>Staff Welfare Expenses</t>
  </si>
  <si>
    <t>Payment to Labour Contractor</t>
  </si>
  <si>
    <t xml:space="preserve">  - Laundry Charges</t>
  </si>
  <si>
    <t xml:space="preserve">  - Housekeeping Expenses</t>
  </si>
  <si>
    <t xml:space="preserve">  - Other Operating Expenses</t>
  </si>
  <si>
    <t xml:space="preserve">  - Consumables, Stores, Spares</t>
  </si>
  <si>
    <t>Repairs and maintenance:</t>
  </si>
  <si>
    <t xml:space="preserve">   - Buildings</t>
  </si>
  <si>
    <t>- Others</t>
  </si>
  <si>
    <t xml:space="preserve">  - Commission and Discount</t>
  </si>
  <si>
    <t xml:space="preserve">  - Water Charges</t>
  </si>
  <si>
    <t>Tax Expense</t>
  </si>
  <si>
    <t>Curent Tax</t>
  </si>
  <si>
    <t>Income tax Provision for Earlier years</t>
  </si>
  <si>
    <t>Add:  Premium on Issue of Shares</t>
  </si>
  <si>
    <t>Add:  Profit (Loss) for the Period</t>
  </si>
  <si>
    <t>Term Loans</t>
  </si>
  <si>
    <r>
      <t xml:space="preserve">Loan from Relatives  </t>
    </r>
    <r>
      <rPr>
        <i/>
        <sz val="10"/>
        <rFont val="Calibri"/>
        <family val="2"/>
        <scheme val="minor"/>
      </rPr>
      <t>(Unsecured)</t>
    </r>
  </si>
  <si>
    <r>
      <t xml:space="preserve">Loan from Director </t>
    </r>
    <r>
      <rPr>
        <i/>
        <sz val="10"/>
        <rFont val="Calibri"/>
        <family val="2"/>
        <scheme val="minor"/>
      </rPr>
      <t>(Unsecured) #</t>
    </r>
  </si>
  <si>
    <r>
      <t xml:space="preserve">Loan from Others than Related Parties </t>
    </r>
    <r>
      <rPr>
        <i/>
        <sz val="10"/>
        <rFont val="Calibri"/>
        <family val="2"/>
        <scheme val="minor"/>
      </rPr>
      <t>(Unsecured) ##</t>
    </r>
  </si>
  <si>
    <t>Commission</t>
  </si>
  <si>
    <t>FIXED DEPOSIT WITH BANK</t>
  </si>
  <si>
    <t xml:space="preserve"> Income Tax Provision</t>
  </si>
  <si>
    <t>Plant and Equipment</t>
  </si>
  <si>
    <t>Vehicles</t>
  </si>
  <si>
    <t>Leasehold Improvement</t>
  </si>
  <si>
    <t>Trade Investments:</t>
  </si>
  <si>
    <t>Other Investments:</t>
  </si>
  <si>
    <t>Provision For Employee Benefits</t>
  </si>
  <si>
    <t xml:space="preserve">  - Provision for Gratuity</t>
  </si>
  <si>
    <t xml:space="preserve">  - Provision for Tax</t>
  </si>
  <si>
    <t>Investment Property</t>
  </si>
  <si>
    <t xml:space="preserve">  - Advance to suppliers</t>
  </si>
  <si>
    <t xml:space="preserve">  - Loans and advances to parties other than related parties</t>
  </si>
  <si>
    <t xml:space="preserve">  - Prepaid expenses</t>
  </si>
  <si>
    <t xml:space="preserve">  - Balance with government and local authorities</t>
  </si>
  <si>
    <t>Less: Deduction as per IT Act (amortise in 10 year) [Section 35D]</t>
  </si>
  <si>
    <t>Preliminary expenses incurred (As per accounting principles)</t>
  </si>
  <si>
    <t>Premliminary expenses</t>
  </si>
  <si>
    <t>Unabsorbed depreciation</t>
  </si>
  <si>
    <t>Loss from house property</t>
  </si>
  <si>
    <t>Short-term capital losses</t>
  </si>
  <si>
    <t>Long-term capital losses</t>
  </si>
  <si>
    <t xml:space="preserve">Unabsorbed </t>
  </si>
  <si>
    <t>Speculative business losses</t>
  </si>
  <si>
    <t>and</t>
  </si>
  <si>
    <t>Business losses</t>
  </si>
  <si>
    <t>Losses</t>
  </si>
  <si>
    <t>Provision for Diminution in Investment</t>
  </si>
  <si>
    <t>Provision for Sales Return</t>
  </si>
  <si>
    <t>Provision for Warranty</t>
  </si>
  <si>
    <t>WDV of depreciable assets as per books of accounts</t>
  </si>
  <si>
    <t>WDV of depreciable assets as per Income-tax Act</t>
  </si>
  <si>
    <t>Gratuity asset/ defined benefit asset on gratuity</t>
  </si>
  <si>
    <t>Provision for gratuity [Section 43B(b)]</t>
  </si>
  <si>
    <t>Employee related</t>
  </si>
  <si>
    <t>Opening Balance 
DTA / (DTL)</t>
  </si>
  <si>
    <t>DTA / DTL</t>
  </si>
  <si>
    <t>Timing 
Difference</t>
  </si>
  <si>
    <t>Closing 
Balance</t>
  </si>
  <si>
    <t>Description</t>
  </si>
  <si>
    <t>Head</t>
  </si>
  <si>
    <t>115BAA</t>
  </si>
  <si>
    <t>Deferred Tax Working</t>
  </si>
  <si>
    <t>Vessels ordinarily operating on inland waters being speed boats</t>
  </si>
  <si>
    <t>4 (iii)</t>
  </si>
  <si>
    <t>Vessels ordinarily operating on inland waters, not covered by sub-item (iii) below</t>
  </si>
  <si>
    <t>4(ii)</t>
  </si>
  <si>
    <t>Ocean-going ships including tugs, survey launches, dredgers, barges and other similar ships used primarily for dredging purposes and sighing vessels with wooden hull</t>
  </si>
  <si>
    <t>4(i)</t>
  </si>
  <si>
    <t>Ships</t>
  </si>
  <si>
    <t>(iii) Books owned by assessees carrying on business in running lending libraries</t>
  </si>
  <si>
    <t>(ii) Books, excluding those covered by entry (i) above</t>
  </si>
  <si>
    <t>(i) Books, being annual publications</t>
  </si>
  <si>
    <t>16. Books owned by assessees carrying on a profession</t>
  </si>
  <si>
    <t>15. Any special devices including electric pumps and generators operating on wind energy (installed on or after April 1, 2014)</t>
  </si>
  <si>
    <t>14. Wind mills and any other specially designed devices that operate on wind mills (installed on or after April 1, 2014)</t>
  </si>
  <si>
    <t>(xi) Solar-photovoltaic panels and modules for water pumping and other applications</t>
  </si>
  <si>
    <t>(x) Solar power generating systems</t>
  </si>
  <si>
    <t>(ix) Solar pumps based on solar-photovoltaic and solar-thermal conversion</t>
  </si>
  <si>
    <t>(viii) Solar refrigeration, air conditioning systems and cold storages</t>
  </si>
  <si>
    <t>(vii) Solar steels and desalination systems</t>
  </si>
  <si>
    <t>(vi) Solar crop drivers and systems</t>
  </si>
  <si>
    <t>(v) Solar water heaters and systems</t>
  </si>
  <si>
    <t>(iv) Air/fluid/gas heating systems</t>
  </si>
  <si>
    <t>(iii) Solar cookers</t>
  </si>
  <si>
    <t>(ii) Flat plate solar collectors</t>
  </si>
  <si>
    <t>(i) Pipe type and concentrating solar collectors</t>
  </si>
  <si>
    <t>13. Renewable energy devices</t>
  </si>
  <si>
    <t>(ii) Plant used in field operations (below ground), but not including kerbside pumps including fittings and tanks used in field operations (distribution) by mineral oil concerns</t>
  </si>
  <si>
    <t>(i) Plant used in field operations (above ground) distribution, returnable packages</t>
  </si>
  <si>
    <t>12. Mineral oil concerns</t>
  </si>
  <si>
    <t>11. Glass manufacturing concerns, Direct fire glass melting furnaces</t>
  </si>
  <si>
    <t>10. Gas cylinders including regulators and valves</t>
  </si>
  <si>
    <t>(viii) Sealed radiation sources for radiation processing plants</t>
  </si>
  <si>
    <t>(vii) Super-charges/turbo charges</t>
  </si>
  <si>
    <t>(vi) Coal based producer gas plants</t>
  </si>
  <si>
    <t>(v) Fluid couplings and fluid drives</t>
  </si>
  <si>
    <t>(iv) Thin film evaporators</t>
  </si>
  <si>
    <t>(iii) Automatic microprocessor based load demand controllers</t>
  </si>
  <si>
    <t>(ii) Wet air oxidation equipment for recovery of heat and chemicals</t>
  </si>
  <si>
    <t>(i) Mechanical vapour recompressors</t>
  </si>
  <si>
    <t>(G) Other equipment</t>
  </si>
  <si>
    <t>(iii) Emulsion burners</t>
  </si>
  <si>
    <t>(ii) Burners using air with high preheat temperature (above 300 degrees Celsius)</t>
  </si>
  <si>
    <t>(i) Zero to ten per cent excess air burners</t>
  </si>
  <si>
    <t>(F) Burners</t>
  </si>
  <si>
    <t>(xi) Special energy meters for ABT (Availability Based Tariff)</t>
  </si>
  <si>
    <t>(x) Intelligent electronic devices/remote terminal units, computer software/hardware, bridges/router, other required equipment and associated communication systems for data acquisition systems and supervisory control, distribution management systems and energy management systems for power transmission systems</t>
  </si>
  <si>
    <t>(ix) TOD (Time of Day) energy meters</t>
  </si>
  <si>
    <t>(viii) Series compensation equipment</t>
  </si>
  <si>
    <t>(vii) Thermally energy-efficient stenters</t>
  </si>
  <si>
    <t>(vi) FACT (Flexible AC Transmission) devices, Thyristor controlled series compensation equipment</t>
  </si>
  <si>
    <t>(v) Solid state devices for controlling motor speeds</t>
  </si>
  <si>
    <t>(iv) Automatic voltage controller</t>
  </si>
  <si>
    <t>(iii) Power factor controller for AC motors</t>
  </si>
  <si>
    <t>(ii) Relays (automatic power cut off devices)</t>
  </si>
  <si>
    <t>(i) Synchronous condenser systems and shunt capacitors</t>
  </si>
  <si>
    <t>(E) Electrical equipment</t>
  </si>
  <si>
    <t>(iv) Low inlet pressure small steam turbines</t>
  </si>
  <si>
    <t>(iii) Vapour absorption refrigeration systems</t>
  </si>
  <si>
    <t>(ii) Organic rankine cycle power systems</t>
  </si>
  <si>
    <t>(i) Controlled extraction, back pressure pass out, extraction cum condensing turbines for cogeneration along with pressure boilers</t>
  </si>
  <si>
    <t>(D) Co-generation systems</t>
  </si>
  <si>
    <t>(iv) Heat pumps</t>
  </si>
  <si>
    <t>(iii) Thermal energy wheel for low and high temperature heat recovery</t>
  </si>
  <si>
    <t>(ii) Feed water heaters and economisers</t>
  </si>
  <si>
    <t>(i) Air pre-heaters and recuperators</t>
  </si>
  <si>
    <t>(C) Waste heat recovery equipment</t>
  </si>
  <si>
    <t>(viii) Fuel oil pump test bench</t>
  </si>
  <si>
    <t>(vii) Maximum demand indicator and clamp on power meters</t>
  </si>
  <si>
    <t>(vi) Exhaust gas analysers</t>
  </si>
  <si>
    <t>(v) Meters for measuring heat losses, steam flow, furnace oil flow, power factor and electric energy meters</t>
  </si>
  <si>
    <t>(iv) Microprocessor based control systems</t>
  </si>
  <si>
    <t>(iii) Infrared thermography</t>
  </si>
  <si>
    <t>(ii) Automatic electrical load monitoring systems</t>
  </si>
  <si>
    <t>(i) Digital heat loss meters</t>
  </si>
  <si>
    <t>(B) Instrumentation and monitoring system for monitoring energy flows</t>
  </si>
  <si>
    <t>(iv) Fluidized bed type heat treatment</t>
  </si>
  <si>
    <t>(iii) High efficiency boilers</t>
  </si>
  <si>
    <t>(ii) Continuous pusher type furnaces and flameless furnaces</t>
  </si>
  <si>
    <t>(i) Fluidized bed boilers / ignifluid</t>
  </si>
  <si>
    <t>(A) Furnaces and specialised boilers</t>
  </si>
  <si>
    <t>9. Energy saving devices</t>
  </si>
  <si>
    <t>8. Steel and iron industry, rolling mill rolls</t>
  </si>
  <si>
    <t>7. Sugar works, rollers</t>
  </si>
  <si>
    <t>6. Flour mills, rollers</t>
  </si>
  <si>
    <t>Safety lamps</t>
  </si>
  <si>
    <t>Sand stowing pipes, winding ropes, tubs and haulage ropes</t>
  </si>
  <si>
    <t>5. Quarries and mines</t>
  </si>
  <si>
    <t>4. Salt works, condensers, reservoirs, salt pans, etc., made of clayey, sandy or earthy material or any other similar material</t>
  </si>
  <si>
    <t>3. Cinematograph films, bulbs of studio lights</t>
  </si>
  <si>
    <t>2. Match factories, wooden match frames</t>
  </si>
  <si>
    <t>1. Wooden parts used in artificial silk manufacturing machinery</t>
  </si>
  <si>
    <t>Plant and machinery procured and installed on or after September 1, 2002, in a water treatment system or a water supply project and put to use for the purpose of business of providing infrastructure facility under clause (i) of sub-section (4) of section 80-IA</t>
  </si>
  <si>
    <t>Plant and machinery, used in processing, weaving and garment sector of textile industry, which is bought under TUFS on or after April 1, 2001, but prior to April 1, 2004, and is put to use prior to April 1, 2004</t>
  </si>
  <si>
    <t>Computers including computer software</t>
  </si>
  <si>
    <t>Containers made of plastic or glass used as refills</t>
  </si>
  <si>
    <t>Bronchoscope, video oescophago gastroscope, video oescopghago bronchoscope, fibreoptic flexible oesophago gastroscope</t>
  </si>
  <si>
    <t>Fibreoptic endoscopes including audit resectoscope/paediatric resectoscope, arthoscope, peritoneoscopes, fibreoptic flexible nasal pharyngo, microaryngoscope, video laryngo, fiberoptic flexible laryngo bronchoscope.</t>
  </si>
  <si>
    <t>Gamma knife</t>
  </si>
  <si>
    <t>Surgical laser</t>
  </si>
  <si>
    <t>Ventilator except those used with anaesthesia</t>
  </si>
  <si>
    <t>Ventilator used with anaesthesia apparatus</t>
  </si>
  <si>
    <t>Magnetic Resonance Imaging System</t>
  </si>
  <si>
    <t>Spect Gamma Camera</t>
  </si>
  <si>
    <t>Heart lung machine</t>
  </si>
  <si>
    <t>Vascular Angiography System including Digital subtraction Angiography</t>
  </si>
  <si>
    <t>Cobalt therapy unit</t>
  </si>
  <si>
    <t>Haemodialysis</t>
  </si>
  <si>
    <t>Colour Doppler</t>
  </si>
  <si>
    <t>D.C Defibrillators for pacemakers and internal use</t>
  </si>
  <si>
    <t>Life Saving medical equipment</t>
  </si>
  <si>
    <t>3(xi)a</t>
  </si>
  <si>
    <t>Plant and machinery used in semiconductor industry covering all integrated circuits (ICs) (not including hybrid integrated circuits) ranging from small scale integration (SSI) to large scale integration / very large scale integration (LSI/VLSI) as also discrete semiconductor devices like diodes, triacs, thyristors, transistors, etc., except those covered by entries (viii), (ix), (x) of this sub-item and sub-item (8) below</t>
  </si>
  <si>
    <t>3(xi)</t>
  </si>
  <si>
    <t>(a) Solid waste, control equipment Cryolite / mineral / lime / caustic / chrome recovery system (b) Resource recovery and solid waste recycling systems</t>
  </si>
  <si>
    <t>3(x)</t>
  </si>
  <si>
    <t>Centrifuge for dewatering sludge</t>
  </si>
  <si>
    <t>Ion exchange resin column</t>
  </si>
  <si>
    <t>Marine outfall systems</t>
  </si>
  <si>
    <t>Disc or rotating biological contractor</t>
  </si>
  <si>
    <t>Bio</t>
  </si>
  <si>
    <t>Activated carbon column</t>
  </si>
  <si>
    <t>Urea Hydrolysis systems</t>
  </si>
  <si>
    <t>Steam/air stripping systems</t>
  </si>
  <si>
    <t>recovery anaerobic digester systems</t>
  </si>
  <si>
    <t>Methane</t>
  </si>
  <si>
    <t>Air floatation systems</t>
  </si>
  <si>
    <t>Aerated lagoon systems</t>
  </si>
  <si>
    <t>Biofilters</t>
  </si>
  <si>
    <t>Counter current / packed bed / venture / cyclonic scrubbers</t>
  </si>
  <si>
    <t>Scrubber</t>
  </si>
  <si>
    <t>Electrostatic precipitation systems</t>
  </si>
  <si>
    <t>Felt-filer system</t>
  </si>
  <si>
    <t>Air pollution control equipment</t>
  </si>
  <si>
    <t>3(viii)</t>
  </si>
  <si>
    <t>Moulds used in plastic and rubber goods factories</t>
  </si>
  <si>
    <t>3(vii)</t>
  </si>
  <si>
    <t>New commercial vehicle which is acquired on or after the 1st day of January, 2009 but before the 1st day of October, 2009 and is put to use before the 1st day of October, 2009 for the purposes of business or profession [See paragraph 6 of the Notes below this Table]</t>
  </si>
  <si>
    <t>Commercial vehicle which is procured by the assessee on or after October 1, 1998, but before April 1, 1999, and is used for any period of time prior to April 1, 1999, for the purpose of profession or business in agreement with the third proviso to clause (ii) of sub-section (1) of section 32</t>
  </si>
  <si>
    <t>3(iii)</t>
  </si>
  <si>
    <t>(a) Motor taxis, motor buses and motor lorries used in a business of running them on hire</t>
  </si>
  <si>
    <t>3(ii)</t>
  </si>
  <si>
    <t>Aeroplanes, Aero Engines</t>
  </si>
  <si>
    <t>3(i)</t>
  </si>
  <si>
    <t>Plant and machinery excluding those covered by sub-items (2), (3) and (8) below</t>
  </si>
  <si>
    <t>Plant and machinery</t>
  </si>
  <si>
    <t>Furniture and fittings including electrical fittings</t>
  </si>
  <si>
    <t>Furniture and fittings</t>
  </si>
  <si>
    <t xml:space="preserve">Depreciation </t>
  </si>
  <si>
    <t>Deletions</t>
  </si>
  <si>
    <t>Dep. Rate</t>
  </si>
  <si>
    <t>Block of Asset</t>
  </si>
  <si>
    <t>Name of Asset</t>
  </si>
  <si>
    <t>Purely temporary erections like wooden structures</t>
  </si>
  <si>
    <t>Additions (Put to Use)</t>
  </si>
  <si>
    <t>Buildings procured on or after September 1, 2002, for installing plant and machinery forming part of water treatment system or water supply project and which is used for the purpose of business of providing infrastructure facilities under clause (i) of subsection (4) of section 80-IA</t>
  </si>
  <si>
    <t>Buildings apart from those used primarily for residential reasons and not covered by subitems 1 (above) and 3 (below)</t>
  </si>
  <si>
    <t>Buildings used primarily for residential reasons (excluding boarding houses and hotels)</t>
  </si>
  <si>
    <t>Working of Depreciation as per Income tax Act</t>
  </si>
  <si>
    <t>Rate of Depreciation</t>
  </si>
  <si>
    <t>Asset Type</t>
  </si>
  <si>
    <t>Sl.No</t>
  </si>
  <si>
    <t>Asset Class</t>
  </si>
  <si>
    <t xml:space="preserve">  - Foreign Exchange Gain</t>
  </si>
  <si>
    <t>Current Investments</t>
  </si>
  <si>
    <t>Aggregate amount of Quoted Investments</t>
  </si>
  <si>
    <t>Aggregate Amount of Provision for diminution in value of Investments</t>
  </si>
  <si>
    <t>Investments in Subsidiary Companies (at cost)</t>
  </si>
  <si>
    <t>Investments in Other Companies (at cost)</t>
  </si>
  <si>
    <t>Profit / (Loss) Before Tax</t>
  </si>
  <si>
    <t>Profit / (Loss) for the Period</t>
  </si>
  <si>
    <t>Cash and cash equivalents for the purposes of cash flow statement comprise cash at bank and in hand and short-term investments with an original maturity of three months or less.</t>
  </si>
  <si>
    <t>All assets and liabilities have been classified as current or non-current as per the Company’s normal operating cycle and other criteria set out above which are in accordance with the Schedule III to the Act. Based on the nature of services and the time between the acquisition of assets for processing and their realisation in cash and cash equivalents, the Company has ascertained its operating cycle as 12 months for the purpose of current – non-current classification of assets and liabilities.</t>
  </si>
  <si>
    <t>Depreciation on Property, Plant and Equipment computer software has been provided on the written down value (WDV), in the manner and as per the useful life prescribed in Schedule II to the Act, which in Management's view reflects the useful lives of the assets. If Management’s estimate of the useful life of a fixed asset at the time of acquisition of the asset or of the remaining useful life on a subsequent review is shorter than that envisaged in the aforesaid schedule, depreciation is provided at the higher rate in line with the Management's estimates of the useful life / remaining useful life.</t>
  </si>
  <si>
    <t>Deferred tax assets (Net)</t>
  </si>
  <si>
    <t>Payment to auditors (Excluding Goods and Service Tax)</t>
  </si>
  <si>
    <t>Lease</t>
  </si>
  <si>
    <t>Stock of food and beverages and stores and operating supplies are carried at the lower of cost (computed on a Weighted Average basis) or net realisable value. Cost includes the cost of purchase including duties and taxes (other than those refundable), inward freight, and other expenditure directly attributable to the purchase. Trade discounts, rebates are deducted in determining the cost of purchase.</t>
  </si>
  <si>
    <t>Cash flows are reported using the indirect method, whereby profit / (loss) before extraordinary items and tax is adjusted for the effects of transactions of non-cash nature and any deferrals or accruals of past or future cash receipts or payments. Cash flows for the year are classified by operating, investing and financing activities.</t>
  </si>
  <si>
    <t>Add:</t>
  </si>
  <si>
    <t>Finance Cost</t>
  </si>
  <si>
    <t>Proceeds from sale Investments</t>
  </si>
  <si>
    <t>Repayment of long-term borrowings</t>
  </si>
  <si>
    <t>Less:</t>
  </si>
  <si>
    <t>Depreciation and Amortisation</t>
  </si>
  <si>
    <t>Sundry balance written off</t>
  </si>
  <si>
    <t>Contribution to Provident Fund</t>
  </si>
  <si>
    <t>Contribution to Employees State Insurance Corporation</t>
  </si>
  <si>
    <t>The Company has recognised the following amounts in the Statement of Profit and Loss for the year:</t>
  </si>
  <si>
    <t>-</t>
  </si>
  <si>
    <t>Employers' Contribution to Provident Fund *</t>
  </si>
  <si>
    <t>Employers Contribution to Employees State Insurance Corporation *</t>
  </si>
  <si>
    <t>Maharashtra Labour Welfare Fund</t>
  </si>
  <si>
    <t>Included in Contribution to Provident and Other Funds (Refer Note "26" Employee benefit expenses)</t>
  </si>
  <si>
    <t>The Company does not provide other such benefits which maybe considered as a long-term employee benefits.</t>
  </si>
  <si>
    <t>Entities that directly, or indirectly through one or more intermediaries, control, or are controlled by the reporting entity;</t>
  </si>
  <si>
    <t>Individuals having, directly or indirectly, an interest in the reporting entity that gives them significant influence over
the entity, and close members of the family of any such individual;</t>
  </si>
  <si>
    <t>Salary</t>
  </si>
  <si>
    <t>Rent</t>
  </si>
  <si>
    <t>Sales</t>
  </si>
  <si>
    <t>Loans taken (interest bearing)</t>
  </si>
  <si>
    <t>Loans taken (Non interest bearing)</t>
  </si>
  <si>
    <t>Loans repaid (interest bearing)</t>
  </si>
  <si>
    <t>Loans Received back (non interest bearing)</t>
  </si>
  <si>
    <t>Loans reapid (Non interest bearing)</t>
  </si>
  <si>
    <t>Deposit Payable</t>
  </si>
  <si>
    <t>Deposit Receivable</t>
  </si>
  <si>
    <t>Trade Receivable</t>
  </si>
  <si>
    <t xml:space="preserve">  - Profession Tax</t>
  </si>
  <si>
    <t xml:space="preserve">  - TDS</t>
  </si>
  <si>
    <t xml:space="preserve">  - GST</t>
  </si>
  <si>
    <t xml:space="preserve">  - Sales Tax</t>
  </si>
  <si>
    <t xml:space="preserve">  - PF</t>
  </si>
  <si>
    <t xml:space="preserve">  - ESIC</t>
  </si>
  <si>
    <t xml:space="preserve">  - MLWF</t>
  </si>
  <si>
    <t xml:space="preserve">  - Property Tax</t>
  </si>
  <si>
    <t>Statutory Dues Payable</t>
  </si>
  <si>
    <t>Employee Benefits Payable</t>
  </si>
  <si>
    <t>Details of Investment in Partnership Firms</t>
  </si>
  <si>
    <t>Name of Partner</t>
  </si>
  <si>
    <t>Total Capital of the Firm</t>
  </si>
  <si>
    <t>Cash and bank balances</t>
  </si>
  <si>
    <t>Derivative instruments</t>
  </si>
  <si>
    <t>The Company does not have any kind of foreign exchange exposure.</t>
  </si>
  <si>
    <t>Segment information</t>
  </si>
  <si>
    <t>Lease payments under an operating lease, are recognised as an expense in the Statement of Profit and Loss on a straight line basis over the lease term, unless another basis is more representative of the time pattern of benefits received from the use of the assets taken on lease.</t>
  </si>
  <si>
    <t>Operating Lease</t>
  </si>
  <si>
    <t>The Company has entered into cancellable operating lease agreement as a lessee for various premises. The cancellable lease agreements are normally renewed on expiry. The lease rentals are recognized as an expense in the statement of Profit &amp; Loss during the year is as follows</t>
  </si>
  <si>
    <t>Not later than one year</t>
  </si>
  <si>
    <t>Later than one year but not later than five year</t>
  </si>
  <si>
    <t>More than five year</t>
  </si>
  <si>
    <t>Increase / (Decrease) in Trade Payables</t>
  </si>
  <si>
    <t>Increase / (Decrease)  in Other Current Liabilities</t>
  </si>
  <si>
    <t>Increase / (Decrease)  in Short-term Provisions</t>
  </si>
  <si>
    <t>Other Provisions:</t>
  </si>
  <si>
    <t>1980 (Previous Year: 1980) Equity Shares of Rs. 100/- each</t>
  </si>
  <si>
    <t>Less: Provision for Diminution in Value of Investment</t>
  </si>
  <si>
    <t>Furniture and Fixtures</t>
  </si>
  <si>
    <t>Gains or losses arising from de-recognition of an intangible asset are measured as the difference between the net disposal proceeds and the carrying amount of the asset and are recognized in the statement of profit and loss when the asset is derecognized.</t>
  </si>
  <si>
    <t>Impairment of Property, Plant and Equipment and Intangible assets</t>
  </si>
  <si>
    <t xml:space="preserve">The Company has a defined benefit gratuity plan. The Company provides for Gratuity in respect of employees in accordance with the Payment of Gratuity Act, 1972. Accordingly every employee who has completed five years or more of service gets a gratuity on death or resignation or retirement or termination of employment at 15 days salary (last drawn salary) for each completed year of service. </t>
  </si>
  <si>
    <t>The Company makes contributions retirement benefits determined as a specific percentage of employee salaries, in respect of qualifying employees towards provident fund, employees state insurance scheme (‘ESIC’) which are defined contribution plans. The Company has no obligations other than stated above to make the specified contributions. The contribution is charged to the statement of profit and loss when an employee renders the related services.</t>
  </si>
  <si>
    <t>Current Maturities of Long-term Debt</t>
  </si>
  <si>
    <t>Investment in Partnership Firms</t>
  </si>
  <si>
    <t>Aggregate amount of Unquoted Investments</t>
  </si>
  <si>
    <t xml:space="preserve">  - TDS/TCS/Withholding Tax</t>
  </si>
  <si>
    <t xml:space="preserve">  - Profit from Partnership Firm</t>
  </si>
  <si>
    <t xml:space="preserve">  - Issued to Commissioner of Customs for EPCG License</t>
  </si>
  <si>
    <t xml:space="preserve">The Company makes contributions retirement benefits determined as a specific percentage of employee salaries, in respect of qualifying employees towards provident fund, employees state insurance scheme (‘ESIC’) which are defined contribution plans. The Company has no obligations other than stated above to make the specified contributions. The contribution is charged to the statement of profit and loss when an employee renders the related services. </t>
  </si>
  <si>
    <t>50 (Previous Year: Nil) Equity Shares Of Rs. 5/- Each</t>
  </si>
  <si>
    <t>(Increase) / Decrease in Inventories</t>
  </si>
  <si>
    <t>(Increase) / Decrease in Trade Receivables</t>
  </si>
  <si>
    <t>(Increase) / Decrease in Short-term Loans &amp; Advances</t>
  </si>
  <si>
    <t>(Increase) / Decrease in Other Current Assets</t>
  </si>
  <si>
    <t>Portfolio Management Expense</t>
  </si>
  <si>
    <t>Loan Given (non interest bearing)</t>
  </si>
  <si>
    <t>Loss on Sale of Investment</t>
  </si>
  <si>
    <t>Profit from Partnership Firm</t>
  </si>
  <si>
    <t>Private Limited</t>
  </si>
  <si>
    <t xml:space="preserve">UDIN: </t>
  </si>
  <si>
    <t>Cost of Material Consumed</t>
  </si>
  <si>
    <t xml:space="preserve">Investment in </t>
  </si>
  <si>
    <t>Deferred Tax Asset (Net)</t>
  </si>
  <si>
    <t>Other Non-current Assets</t>
  </si>
  <si>
    <t>Sale of Products</t>
  </si>
  <si>
    <t>Sale of Services</t>
  </si>
  <si>
    <t>Other Operating Revenue</t>
  </si>
  <si>
    <t>Total Income</t>
  </si>
  <si>
    <t>Purchase of Stock-in-Trade</t>
  </si>
  <si>
    <t>Changes in inventories of finished goods work-in-progress and Stock-in-Trade</t>
  </si>
  <si>
    <t>Employee Benefits Expense and Payment to Contractors</t>
  </si>
  <si>
    <t>Depreciation and amortization expense</t>
  </si>
  <si>
    <t>Deferred Tax Liabilities (Net)</t>
  </si>
  <si>
    <t>Other Long-term Liabilities</t>
  </si>
  <si>
    <t>Long-term Provisions</t>
  </si>
  <si>
    <t>Intangible Assets under Development</t>
  </si>
  <si>
    <t>Long-term Loans and Advances</t>
  </si>
  <si>
    <t>- Current Tax</t>
  </si>
  <si>
    <t>- Income tax Provision for Earlier years</t>
  </si>
  <si>
    <t>- Deferred Tax Charge / (Credit)</t>
  </si>
  <si>
    <t xml:space="preserve">Net Profit Before Tax </t>
  </si>
  <si>
    <t>Adjustments for:</t>
  </si>
  <si>
    <t>as at 31 March 2022</t>
  </si>
  <si>
    <t>As at  
31 March, 2022</t>
  </si>
  <si>
    <t>for the year ended 31 March 2022</t>
  </si>
  <si>
    <t xml:space="preserve">      Year Ended 
31 March, 2022</t>
  </si>
  <si>
    <t>31 March 2022</t>
  </si>
  <si>
    <t xml:space="preserve">                  As at  
31 March, 2021</t>
  </si>
  <si>
    <t>Based on the information and records available with the management, there are no dues outstanding to micro and small enterprises covered under the Micro and Small Enterprises Development Act, 2006 (MSMED) as at 31 March 2022 and as at 31 March 2021.</t>
  </si>
  <si>
    <t>Market Value:  (31 March 2021: )</t>
  </si>
  <si>
    <t>1 April 2021</t>
  </si>
  <si>
    <t>31st Mar 2021</t>
  </si>
  <si>
    <t>Up to 
03-Oct-2021</t>
  </si>
  <si>
    <t>After 
03-Oct-2021</t>
  </si>
  <si>
    <t>(b) Motor buses, motor lorries and motor taxis used in a business of running them on hire, acquired on or after the 23rd day of August, 2019 but before the 1st day of April, 2021 and is put to use before the 1st day of April, 2021.</t>
  </si>
  <si>
    <t>d)</t>
  </si>
  <si>
    <t>Shareholding of Promoters</t>
  </si>
  <si>
    <t>% of Total Shares</t>
  </si>
  <si>
    <t>Shares held by promoters at the end of the year</t>
  </si>
  <si>
    <t>% Change during the year</t>
  </si>
  <si>
    <t>Total Reserves and Surplus</t>
  </si>
  <si>
    <t>2021-22</t>
  </si>
  <si>
    <t>2020-21</t>
  </si>
  <si>
    <t>Property, Plant &amp; Equipment and Intangible Assets</t>
  </si>
  <si>
    <t>A) Property, Plant and Equipment</t>
  </si>
  <si>
    <t>Share application money pending allotment</t>
  </si>
  <si>
    <t>Securities Premium</t>
  </si>
  <si>
    <t>Less:  Amount Utilized towards issue of Shares (-)</t>
  </si>
  <si>
    <t>Transfer to General Reserve (-)</t>
  </si>
  <si>
    <t>Equity shares of Rs. 100 each Proposed to be issued</t>
  </si>
  <si>
    <t xml:space="preserve">Equity shares are expected to be alloted aginst share application  money within reasonable period, not later than three months from the balace sheet date. </t>
  </si>
  <si>
    <t>The Company has sufficient authorised capital to cover the share capiital amount on the allotment of above  shares.</t>
  </si>
  <si>
    <t>Bonds/debentures</t>
  </si>
  <si>
    <r>
      <t xml:space="preserve">from banks </t>
    </r>
    <r>
      <rPr>
        <i/>
        <sz val="10"/>
        <rFont val="Calibri"/>
        <family val="2"/>
        <scheme val="minor"/>
      </rPr>
      <t>(Secured)*</t>
    </r>
  </si>
  <si>
    <r>
      <t xml:space="preserve">from other parties </t>
    </r>
    <r>
      <rPr>
        <i/>
        <sz val="10"/>
        <rFont val="Calibri"/>
        <family val="2"/>
        <scheme val="minor"/>
      </rPr>
      <t>(Secured)**</t>
    </r>
  </si>
  <si>
    <t>Deferred payment liabilities</t>
  </si>
  <si>
    <t>Notes</t>
  </si>
  <si>
    <t>Provision for Employee Benefits</t>
  </si>
  <si>
    <t>Other Provisions</t>
  </si>
  <si>
    <r>
      <t xml:space="preserve">(Amount in: </t>
    </r>
    <r>
      <rPr>
        <sz val="12"/>
        <rFont val="Rupee Foradian"/>
        <family val="2"/>
      </rPr>
      <t xml:space="preserve">` </t>
    </r>
    <r>
      <rPr>
        <sz val="12"/>
        <rFont val="Calibri"/>
        <family val="2"/>
        <scheme val="minor"/>
      </rPr>
      <t>)</t>
    </r>
  </si>
  <si>
    <t>Issued, Subscribed and Fully paid-up Shares</t>
  </si>
  <si>
    <r>
      <t xml:space="preserve">Inter-Corporate Deposits </t>
    </r>
    <r>
      <rPr>
        <i/>
        <sz val="10"/>
        <rFont val="Calibri"/>
        <family val="2"/>
        <scheme val="minor"/>
      </rPr>
      <t>(Unsecured)</t>
    </r>
  </si>
  <si>
    <t xml:space="preserve">  -</t>
  </si>
  <si>
    <t>Total outstanding dues of Micro and small Enterprises</t>
  </si>
  <si>
    <t>Total outstanding dues of creditors other than Micro and small enterprises</t>
  </si>
  <si>
    <t>Interest accrued but not due on borrowings</t>
  </si>
  <si>
    <t>Interest accrued and due on borrowings</t>
  </si>
  <si>
    <t>Income Received in Advance</t>
  </si>
  <si>
    <t>Application money received for allotment of securities and due for refund and interest accrued thereon</t>
  </si>
  <si>
    <t>Unpaid matured deposits and interest accrued thereon</t>
  </si>
  <si>
    <t>Unpaid matured debentures and interest accrued thereon</t>
  </si>
  <si>
    <r>
      <t xml:space="preserve">  - from Banks </t>
    </r>
    <r>
      <rPr>
        <i/>
        <sz val="12"/>
        <rFont val="Calibri"/>
        <family val="2"/>
        <scheme val="minor"/>
      </rPr>
      <t>(Secured)</t>
    </r>
  </si>
  <si>
    <r>
      <t xml:space="preserve">  - from Others </t>
    </r>
    <r>
      <rPr>
        <i/>
        <sz val="12"/>
        <rFont val="Calibri"/>
        <family val="2"/>
        <scheme val="minor"/>
      </rPr>
      <t>(Unsecured)</t>
    </r>
  </si>
  <si>
    <r>
      <t xml:space="preserve">Deposits </t>
    </r>
    <r>
      <rPr>
        <b/>
        <i/>
        <sz val="12"/>
        <rFont val="Calibri"/>
        <family val="2"/>
        <scheme val="minor"/>
      </rPr>
      <t>(Unsecured)</t>
    </r>
  </si>
  <si>
    <t>Office Equipment</t>
  </si>
  <si>
    <t xml:space="preserve">  - Leasehold Improvement</t>
  </si>
  <si>
    <t>Goodwill</t>
  </si>
  <si>
    <t>Computer software</t>
  </si>
  <si>
    <t>Mastheads and publishing titles</t>
  </si>
  <si>
    <t>Mining rights</t>
  </si>
  <si>
    <t>Copyrights, patents and other intellectual property rights, services and operating rights</t>
  </si>
  <si>
    <t>Recipes, formulae, models, designs and prototypes</t>
  </si>
  <si>
    <t>Licences and franchise</t>
  </si>
  <si>
    <t>Brands / Trademarks</t>
  </si>
  <si>
    <t>Public India Limited</t>
  </si>
  <si>
    <t>Other loans and advances</t>
  </si>
  <si>
    <r>
      <t xml:space="preserve">Capital Advances </t>
    </r>
    <r>
      <rPr>
        <i/>
        <sz val="12"/>
        <rFont val="Calibri"/>
        <family val="2"/>
        <scheme val="minor"/>
      </rPr>
      <t>(Unsecured, considered good)</t>
    </r>
  </si>
  <si>
    <r>
      <t xml:space="preserve">Loans and advances to related parties </t>
    </r>
    <r>
      <rPr>
        <i/>
        <sz val="12"/>
        <rFont val="Calibri"/>
        <family val="2"/>
        <scheme val="minor"/>
      </rPr>
      <t>(Unsecured, considered good)</t>
    </r>
  </si>
  <si>
    <t>D) Intangible assets under Development</t>
  </si>
  <si>
    <t xml:space="preserve">  - Deposits with maturity of more than 12 months</t>
  </si>
  <si>
    <t>Long-term Trade Receivables (including trade receivables on deferred credit terms)</t>
  </si>
  <si>
    <t>Undisputed Trade receivables – considered good</t>
  </si>
  <si>
    <t>Undisputed Trade Receivables – considered doubtful</t>
  </si>
  <si>
    <t>Less than 6 months</t>
  </si>
  <si>
    <t xml:space="preserve">6 months -1 year </t>
  </si>
  <si>
    <t xml:space="preserve">1-2 years </t>
  </si>
  <si>
    <t xml:space="preserve">2-3 years </t>
  </si>
  <si>
    <t xml:space="preserve">More than 3 years </t>
  </si>
  <si>
    <t xml:space="preserve">Disputed Trade Receivables –
considered good </t>
  </si>
  <si>
    <t xml:space="preserve"> Disputed Trade Receivables –
considered doubtful</t>
  </si>
  <si>
    <t>The basis of valuation of individual investments</t>
  </si>
  <si>
    <t>Loans repayable on demand</t>
  </si>
  <si>
    <r>
      <t xml:space="preserve">  - Inter Corporate Loans </t>
    </r>
    <r>
      <rPr>
        <i/>
        <sz val="12"/>
        <rFont val="Calibri"/>
        <family val="2"/>
        <scheme val="minor"/>
      </rPr>
      <t>(Unsecured)</t>
    </r>
  </si>
  <si>
    <r>
      <t xml:space="preserve">  - Loans and advances to parties other than related parties </t>
    </r>
    <r>
      <rPr>
        <i/>
        <sz val="12"/>
        <rFont val="Calibri"/>
        <family val="2"/>
        <scheme val="minor"/>
      </rPr>
      <t>(Unsecured, considered good)</t>
    </r>
  </si>
  <si>
    <t>Stock-in-trade</t>
  </si>
  <si>
    <t>Stores and spares</t>
  </si>
  <si>
    <t>Cheques, drafts on hand</t>
  </si>
  <si>
    <r>
      <t xml:space="preserve">Loans and advances to Related parties </t>
    </r>
    <r>
      <rPr>
        <b/>
        <i/>
        <sz val="12"/>
        <rFont val="Calibri"/>
        <family val="2"/>
        <scheme val="minor"/>
      </rPr>
      <t>(Unsecured, considered good)</t>
    </r>
  </si>
  <si>
    <r>
      <t>Other Loans &amp; Advances (</t>
    </r>
    <r>
      <rPr>
        <b/>
        <i/>
        <sz val="12"/>
        <rFont val="Calibri"/>
        <family val="2"/>
        <scheme val="minor"/>
      </rPr>
      <t>Unsecured, considered good</t>
    </r>
    <r>
      <rPr>
        <b/>
        <sz val="12"/>
        <rFont val="Calibri"/>
        <family val="2"/>
        <scheme val="minor"/>
      </rPr>
      <t>)</t>
    </r>
  </si>
  <si>
    <t>Unbilled Revenue</t>
  </si>
  <si>
    <t xml:space="preserve">  - Proucts</t>
  </si>
  <si>
    <t xml:space="preserve"> - Operating Income</t>
  </si>
  <si>
    <t>Grants or donations received</t>
  </si>
  <si>
    <t xml:space="preserve">  - Donation Received</t>
  </si>
  <si>
    <t>Net gain/loss on sale of investments</t>
  </si>
  <si>
    <t>Raw Material Consumed</t>
  </si>
  <si>
    <t>Purchase of Stock-in-trade</t>
  </si>
  <si>
    <t>Stock-in-Trade</t>
  </si>
  <si>
    <t>Other Borrowings Costs</t>
  </si>
  <si>
    <t xml:space="preserve">   - Machinery</t>
  </si>
  <si>
    <t>GST / VAT / Service Tax Matter</t>
  </si>
  <si>
    <t>Guarantees</t>
  </si>
  <si>
    <t>Contingent liabilities and Capital commitments</t>
  </si>
  <si>
    <t>Total…</t>
  </si>
  <si>
    <t xml:space="preserve">  - Corporate guarantee given by the Company on behalf of any person</t>
  </si>
  <si>
    <t>Commitments</t>
  </si>
  <si>
    <t>Estimated amount of contracts remaining to be executed on capital account and not provided for</t>
  </si>
  <si>
    <t>Title deeds of Immovable Property not held in name of the Company</t>
  </si>
  <si>
    <t>Relevant line item in the Balance sheet</t>
  </si>
  <si>
    <t>Description of item of property</t>
  </si>
  <si>
    <t>Gross carrying Value</t>
  </si>
  <si>
    <t>Whether title deed holder is a promoter, director or relative# of promoter*/director or employee of promoter/director</t>
  </si>
  <si>
    <t>Reason for not being held in the name of the company</t>
  </si>
  <si>
    <t>Property held since date</t>
  </si>
  <si>
    <t>Property, Plant &amp; Equipment</t>
  </si>
  <si>
    <t>Capital-Work-in Progress (CWIP)</t>
  </si>
  <si>
    <t>Capital-work-in progress ageing schedule</t>
  </si>
  <si>
    <t>Capital-Work-in Progress</t>
  </si>
  <si>
    <t>Projects in progress</t>
  </si>
  <si>
    <t>Projects temporarily suspended</t>
  </si>
  <si>
    <t>Less than 1 Year</t>
  </si>
  <si>
    <t>1-2 Years</t>
  </si>
  <si>
    <t>2-3 Years</t>
  </si>
  <si>
    <t>More than 3 Years</t>
  </si>
  <si>
    <t>CWIP completion schedule for capital-work-in progress, whose completion is overdue or has exceeded its cost compared to its original plan</t>
  </si>
  <si>
    <t>Project 1</t>
  </si>
  <si>
    <t>Project 2</t>
  </si>
  <si>
    <t>Amount in Capital-work-in-progress for the period of</t>
  </si>
  <si>
    <t>To be Completed in</t>
  </si>
  <si>
    <t>Type of Borrower</t>
  </si>
  <si>
    <t>Amount of loan or advance in the nature of loan outstanding</t>
  </si>
  <si>
    <t xml:space="preserve">  - Repayable on Demand</t>
  </si>
  <si>
    <t xml:space="preserve">  - without specifying any terms or period of repayment</t>
  </si>
  <si>
    <t>Promoter</t>
  </si>
  <si>
    <t>KMPs</t>
  </si>
  <si>
    <t>Related Parties</t>
  </si>
  <si>
    <t>% to the total Loans and Advances in the nature of loans</t>
  </si>
  <si>
    <r>
      <t xml:space="preserve">Investments in Equity Instruments (Fully paid-up unless stated otherwise </t>
    </r>
    <r>
      <rPr>
        <b/>
        <i/>
        <sz val="12"/>
        <rFont val="Calibri"/>
        <family val="2"/>
        <scheme val="minor"/>
      </rPr>
      <t>(Unquoted)</t>
    </r>
    <r>
      <rPr>
        <b/>
        <sz val="12"/>
        <rFont val="Calibri"/>
        <family val="2"/>
        <scheme val="minor"/>
      </rPr>
      <t>:</t>
    </r>
  </si>
  <si>
    <r>
      <t xml:space="preserve">Investments in Equity Instruments (Fully paid-up unless stated otherwise </t>
    </r>
    <r>
      <rPr>
        <b/>
        <i/>
        <sz val="12"/>
        <rFont val="Calibri"/>
        <family val="2"/>
        <scheme val="minor"/>
      </rPr>
      <t>(Quoted):</t>
    </r>
  </si>
  <si>
    <r>
      <t xml:space="preserve">Investments in Equity Instruments (Fully paid-up unless stated otherwise </t>
    </r>
    <r>
      <rPr>
        <b/>
        <i/>
        <sz val="12"/>
        <rFont val="Calibri"/>
        <family val="2"/>
        <scheme val="minor"/>
      </rPr>
      <t>(Unquoted):</t>
    </r>
  </si>
  <si>
    <r>
      <t xml:space="preserve">Investments in preference shares </t>
    </r>
    <r>
      <rPr>
        <b/>
        <i/>
        <sz val="12"/>
        <rFont val="Calibri"/>
        <family val="2"/>
        <scheme val="minor"/>
      </rPr>
      <t>(Unquoted):</t>
    </r>
  </si>
  <si>
    <r>
      <t xml:space="preserve">Investments in Government or trust securities </t>
    </r>
    <r>
      <rPr>
        <b/>
        <i/>
        <sz val="12"/>
        <rFont val="Calibri"/>
        <family val="2"/>
        <scheme val="minor"/>
      </rPr>
      <t>(Unquoted)</t>
    </r>
  </si>
  <si>
    <r>
      <t xml:space="preserve">Investments in debentures or bonds </t>
    </r>
    <r>
      <rPr>
        <b/>
        <i/>
        <sz val="12"/>
        <rFont val="Calibri"/>
        <family val="2"/>
        <scheme val="minor"/>
      </rPr>
      <t>(Unquoted)</t>
    </r>
  </si>
  <si>
    <r>
      <t xml:space="preserve">Investments in Mutual Funds </t>
    </r>
    <r>
      <rPr>
        <b/>
        <i/>
        <sz val="12"/>
        <rFont val="Calibri"/>
        <family val="2"/>
        <scheme val="minor"/>
      </rPr>
      <t>(Unquoted)</t>
    </r>
  </si>
  <si>
    <r>
      <t xml:space="preserve">  - in deposit accounts </t>
    </r>
    <r>
      <rPr>
        <i/>
        <sz val="12"/>
        <rFont val="Calibri"/>
        <family val="2"/>
        <scheme val="minor"/>
      </rPr>
      <t>(with original maturity of 3 months or less)</t>
    </r>
  </si>
  <si>
    <r>
      <t xml:space="preserve"> - Bank deposits </t>
    </r>
    <r>
      <rPr>
        <i/>
        <sz val="12"/>
        <rFont val="Calibri"/>
        <family val="2"/>
        <scheme val="minor"/>
      </rPr>
      <t>(with maturity of more than 3 months but less than 12 months)</t>
    </r>
  </si>
  <si>
    <r>
      <t xml:space="preserve"> - Escrow Account </t>
    </r>
    <r>
      <rPr>
        <i/>
        <sz val="12"/>
        <rFont val="Calibri"/>
        <family val="2"/>
        <scheme val="minor"/>
      </rPr>
      <t>(with maturity of more than 3 months but less than 12 months)</t>
    </r>
  </si>
  <si>
    <r>
      <t xml:space="preserve"> - Balances with banks held as margin money or security against the borrowings </t>
    </r>
    <r>
      <rPr>
        <i/>
        <sz val="12"/>
        <rFont val="Calibri"/>
        <family val="2"/>
        <scheme val="minor"/>
      </rPr>
      <t>(with maturity of more than 3 months but less than 12 months)</t>
    </r>
  </si>
  <si>
    <t>Ratios</t>
  </si>
  <si>
    <t>(e)</t>
  </si>
  <si>
    <t>(f)</t>
  </si>
  <si>
    <t>(g)</t>
  </si>
  <si>
    <t>(h)</t>
  </si>
  <si>
    <t>(i)</t>
  </si>
  <si>
    <t>(j)</t>
  </si>
  <si>
    <t>(k)</t>
  </si>
  <si>
    <t>Sl</t>
  </si>
  <si>
    <t>Type of Ratio</t>
  </si>
  <si>
    <t>Ratio</t>
  </si>
  <si>
    <t>Numerator</t>
  </si>
  <si>
    <t>Denominator</t>
  </si>
  <si>
    <r>
      <t xml:space="preserve">(Amount in: </t>
    </r>
    <r>
      <rPr>
        <sz val="12"/>
        <rFont val="Rupee Foradian"/>
        <family val="2"/>
      </rPr>
      <t>`</t>
    </r>
    <r>
      <rPr>
        <sz val="12"/>
        <rFont val="Calibri"/>
        <family val="2"/>
        <scheme val="minor"/>
      </rPr>
      <t xml:space="preserve"> )</t>
    </r>
  </si>
  <si>
    <t>Contribution to Povident and Other Funds</t>
  </si>
  <si>
    <t>Key Managerial personnel</t>
  </si>
  <si>
    <t>Individuals having, directly or indirectly, an interest in the reporting entity that gives them significant influence over the entity, and close members of the family of any such individual;</t>
  </si>
  <si>
    <t>Nature of transaction</t>
  </si>
  <si>
    <t>WDV as On</t>
  </si>
  <si>
    <t>WDV As On</t>
  </si>
  <si>
    <r>
      <t xml:space="preserve">Inter-Corporate Loans </t>
    </r>
    <r>
      <rPr>
        <i/>
        <sz val="10"/>
        <rFont val="Calibri"/>
        <family val="2"/>
        <scheme val="minor"/>
      </rPr>
      <t>(Unsecured)</t>
    </r>
  </si>
  <si>
    <r>
      <t xml:space="preserve">  - Loan from Related Parties </t>
    </r>
    <r>
      <rPr>
        <i/>
        <sz val="12"/>
        <rFont val="Calibri"/>
        <family val="2"/>
        <scheme val="minor"/>
      </rPr>
      <t>(Unsecured)</t>
    </r>
  </si>
  <si>
    <t>Gold</t>
  </si>
  <si>
    <t>Silver</t>
  </si>
  <si>
    <t>Dividend Receivable</t>
  </si>
  <si>
    <t>Loans and Advances in the nature of loans covered under section 186</t>
  </si>
  <si>
    <t xml:space="preserve">Balance as at the beginning of the year </t>
  </si>
  <si>
    <t>Balance as at the year end</t>
  </si>
  <si>
    <t>Maximum amount outstanding at any time during the year</t>
  </si>
  <si>
    <t>Purpose of Loan: General purpose loan for meeting corporate requirements at an interest rate of 0%.</t>
  </si>
  <si>
    <t xml:space="preserve"> Private Limited</t>
  </si>
  <si>
    <t>Investments covered under section 186</t>
  </si>
  <si>
    <t>Balance as at the beginning of the year</t>
  </si>
  <si>
    <t>Investments made during the year</t>
  </si>
  <si>
    <t>Firm</t>
  </si>
  <si>
    <t>Domestic</t>
  </si>
  <si>
    <t>Export</t>
  </si>
  <si>
    <t xml:space="preserve">  - Engineering Consultancy Service</t>
  </si>
  <si>
    <t>Discount</t>
  </si>
  <si>
    <t>Loss on Sale of Investments (Net)</t>
  </si>
  <si>
    <t>Consumption of stores and spare parts</t>
  </si>
  <si>
    <t>Foreign Exchange Loss (Net)</t>
  </si>
  <si>
    <t>Equity shares of Rs. 10 each fully paid-
up held by:</t>
  </si>
  <si>
    <t>Promoter Name</t>
  </si>
  <si>
    <t>% Shares in 
Partnership Firm</t>
  </si>
  <si>
    <t>Earnings per equity share (Nominal value of share Rs.10 (March 2022: Rs.10)</t>
  </si>
  <si>
    <t xml:space="preserve">  - Sundry Creditors / Balance W/off / Bad Debt Recovery</t>
  </si>
  <si>
    <t>Repayment of Short-term borrowings</t>
  </si>
  <si>
    <t>Computers and data processing units</t>
  </si>
  <si>
    <t xml:space="preserve"> - Computers and data processing units</t>
  </si>
  <si>
    <t xml:space="preserve"> - Servers and networks</t>
  </si>
  <si>
    <t xml:space="preserve"> - End user devices, such as, desktops, laptops, etc.</t>
  </si>
  <si>
    <t>Revenue is recognised upon rendering of the engineering consultancy service, provided collectability is reasonably certain. Revenue from rendering of the engineering consultancy services is net of Indirect taxes and discounts.</t>
  </si>
  <si>
    <t>Minimum alternate tax (MAT) paid in a year is charged to the statement of profit and loss as current tax. The company recognizes MAT credit available as an asset only to the extent that there is convincing evidence that the company will pay normal income tax during the specified period, i.e., the period for which MAT credit is allowed to be carried forward. In the year in which the company recognizes MAT credit as an asset in accordance with the Guidance Note on Accounting for Credit Available in respect of Minimum Alternative Tax under the Income-tax Act, 1961, the said asset is created by way of credit to the statement of profit and loss and shown as “MAT Credit Entitlement.” The company reviews the “MAT credit entitlement” asset at each reporting date and writes down the asset to the extent the company does not have convincing evidence that it will pay normal tax during the specified period.</t>
  </si>
  <si>
    <t>Variance (In %)</t>
  </si>
  <si>
    <t>Total Debt</t>
  </si>
  <si>
    <t>Shareholders' Equity</t>
  </si>
  <si>
    <t>Net profits after taxes</t>
  </si>
  <si>
    <t>Average
shareholder’s equity</t>
  </si>
  <si>
    <t>Earnings available for
debt service</t>
  </si>
  <si>
    <t>Debt service</t>
  </si>
  <si>
    <t>Revenue</t>
  </si>
  <si>
    <t>Average Inventory</t>
  </si>
  <si>
    <t>Average trade
receivable</t>
  </si>
  <si>
    <t>Purchases of services
and other expenses</t>
  </si>
  <si>
    <t>Average trade
Payables</t>
  </si>
  <si>
    <t>Working Capital</t>
  </si>
  <si>
    <t>Net profit</t>
  </si>
  <si>
    <t>Earning before
interest and taxes</t>
  </si>
  <si>
    <t>Capital Employed</t>
  </si>
  <si>
    <t>Engineering Consultancy Service</t>
  </si>
  <si>
    <t>July 6, 2022</t>
  </si>
  <si>
    <t>Loss on Sale / Scrap of Fixed Assets (Net)</t>
  </si>
  <si>
    <t>Current Ratio</t>
  </si>
  <si>
    <t>Debt-Equity Ratio</t>
  </si>
  <si>
    <t>Debt Service Coverage Ratio</t>
  </si>
  <si>
    <t>Return on Equity Ratio</t>
  </si>
  <si>
    <t>Inventory turnover ratio</t>
  </si>
  <si>
    <t>Trade Receivables turnover ratio</t>
  </si>
  <si>
    <t>Trade payables turnover ratio</t>
  </si>
  <si>
    <t>Net capital turnover ratio</t>
  </si>
  <si>
    <t>Net profit ratio</t>
  </si>
  <si>
    <t>Return on Capital employed</t>
  </si>
  <si>
    <t>Return on investment</t>
  </si>
  <si>
    <t>There is no separate reportable segment as per AS 17 in respect of the Company. The Company operates in single segment only. There are  operations outside India and hence there is no external revenue or assets which require disclosure. No revenue from transactions with a single external customer amounted to 10% or more of the Company's total revenue in year ended 31 March 2022 or 31 March 2021.</t>
  </si>
  <si>
    <t>Notes forming an Integral Part of Standalone Financial Statements</t>
  </si>
  <si>
    <t>Sr.No.</t>
  </si>
  <si>
    <t>Name of the Vendor / Supplier</t>
  </si>
  <si>
    <t>Type of the Vendor / Supplier</t>
  </si>
  <si>
    <t>MSME</t>
  </si>
  <si>
    <t>Disputed dues-MSME</t>
  </si>
  <si>
    <t>Disputed dues - Others</t>
  </si>
  <si>
    <t>Trial Balance</t>
  </si>
  <si>
    <t>Disputed Trade Receivables considered good</t>
  </si>
  <si>
    <t>Disputed Trade Receivables considered doubtful</t>
  </si>
  <si>
    <t>Less than 6 Months</t>
  </si>
  <si>
    <t>6 Months - 1 Year</t>
  </si>
  <si>
    <t>Investment in Shares</t>
  </si>
  <si>
    <t>Name of the Company</t>
  </si>
  <si>
    <t>Type of the Company</t>
  </si>
  <si>
    <t>No. of Shares</t>
  </si>
  <si>
    <t>Face Vaue</t>
  </si>
  <si>
    <t>Holding Cost</t>
  </si>
  <si>
    <t>Mr.</t>
  </si>
  <si>
    <t xml:space="preserve">DIN: </t>
  </si>
  <si>
    <t>,000 (Previous Year: ,000) Equity Shares of Rs 10 /- each</t>
  </si>
  <si>
    <t>,000 (Previous Year: ,000) Equity shares of Rs 10 /- each</t>
  </si>
  <si>
    <t>The details of loans, guarantees and investments under section 186 of the Act read with the Companies (Meetings of Board and its Powers) Rules, 2014 are as follows.</t>
  </si>
  <si>
    <t>Non-current</t>
  </si>
  <si>
    <t>Current / 
Non-Current</t>
  </si>
  <si>
    <t xml:space="preserve"> Private Limited ("the company") having CIN:  was incorporated on ________ under companies Act 1956 (Now Companies Act, 2013)  as a private limited company.  The Company is primarily engaged in the business of __________________________. The company is domiciled in India having its registered office at </t>
  </si>
  <si>
    <t xml:space="preserve">Firm Reg. Number: </t>
  </si>
  <si>
    <t xml:space="preserve">Membership No: </t>
  </si>
  <si>
    <t>Name</t>
  </si>
  <si>
    <t xml:space="preserve">CIN: </t>
  </si>
  <si>
    <r>
      <rPr>
        <sz val="12"/>
        <rFont val="Calibri"/>
        <family val="2"/>
        <scheme val="minor"/>
      </rPr>
      <t>For</t>
    </r>
    <r>
      <rPr>
        <b/>
        <sz val="12"/>
        <rFont val="Calibri"/>
        <family val="2"/>
        <scheme val="minor"/>
      </rPr>
      <t xml:space="preserve"> Parmar &amp; Associates</t>
    </r>
  </si>
  <si>
    <r>
      <rPr>
        <sz val="12"/>
        <rFont val="Calibri"/>
        <family val="2"/>
        <scheme val="minor"/>
      </rPr>
      <t xml:space="preserve">For </t>
    </r>
    <r>
      <rPr>
        <b/>
        <sz val="12"/>
        <rFont val="Calibri"/>
        <family val="2"/>
        <scheme val="minor"/>
      </rPr>
      <t>Parmar &amp; Associates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</si>
</sst>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75">
    <numFmt numFmtId="41" formatCode="_(* #,##0_);_(* \(#,##0\);_(* &quot;-&quot;_);_(@_)"/>
    <numFmt numFmtId="43" formatCode="_(* #,##0.00_);_(* \(#,##0.00\);_(* &quot;-&quot;??_);_(@_)"/>
    <numFmt numFmtId="164" formatCode="&quot;£&quot;#,##0_);\(&quot;£&quot;#,##0\)"/>
    <numFmt numFmtId="165" formatCode="_(&quot;£&quot;* #,##0_);_(&quot;£&quot;* \(#,##0\);_(&quot;£&quot;* &quot;-&quot;_);_(@_)"/>
    <numFmt numFmtId="166" formatCode="_(&quot;£&quot;* #,##0.00_);_(&quot;£&quot;* \(#,##0.00\);_(&quot;£&quot;* &quot;-&quot;??_);_(@_)"/>
    <numFmt numFmtId="167" formatCode="_ * #,##0_ ;_ * \-#,##0_ ;_ * &quot;-&quot;??_ ;_ @_ "/>
    <numFmt numFmtId="168" formatCode="_(* #,##0_);_(* \(#,##0\);_(* &quot;-&quot;??_);_(@_)"/>
    <numFmt numFmtId="169" formatCode="#,##0.0_);\(#,##0.0\)"/>
    <numFmt numFmtId="170" formatCode="0.000"/>
    <numFmt numFmtId="171" formatCode="General_)"/>
    <numFmt numFmtId="172" formatCode="0000000"/>
    <numFmt numFmtId="173" formatCode="000000.00"/>
    <numFmt numFmtId="174" formatCode="_ * #,##0.00_)&quot;£&quot;_ ;_ * \(#,##0.00\)&quot;£&quot;_ ;_ * &quot;-&quot;??_)&quot;£&quot;_ ;_ @_ "/>
    <numFmt numFmtId="175" formatCode="_ * #,##0.00_)_£_ ;_ * \(#,##0.00\)_£_ ;_ * &quot;-&quot;??_)_£_ ;_ @_ "/>
    <numFmt numFmtId="176" formatCode="#,##0.00\ &quot;F&quot;;\-#,##0.00\ &quot;F&quot;"/>
    <numFmt numFmtId="177" formatCode="_-* #,##0\ _F_-;\-* #,##0\ _F_-;_-* &quot;-&quot;\ _F_-;_-@_-"/>
    <numFmt numFmtId="178" formatCode="#,##0\ &quot;F&quot;;[Red]\-#,##0\ &quot;F&quot;"/>
    <numFmt numFmtId="179" formatCode="_([$€-2]* #,##0.00_);_([$€-2]* \(#,##0.00\);_([$€-2]* &quot;-&quot;??_)"/>
    <numFmt numFmtId="180" formatCode="_-&quot;\&quot;* #,##0_-;\-&quot;\&quot;* #,##0_-;_-&quot;\&quot;* &quot;-&quot;_-;_-@_-"/>
    <numFmt numFmtId="181" formatCode="_-&quot;\&quot;* #,##0.00_-;\-&quot;\&quot;* #,##0.00_-;_-&quot;\&quot;* &quot;-&quot;??_-;_-@_-"/>
    <numFmt numFmtId="182" formatCode="0.00_)"/>
    <numFmt numFmtId="183" formatCode="_([$€]* #,##0.00_);_([$€]* \(#,##0.00\);_([$€]* &quot;-&quot;??_);_(@_)"/>
    <numFmt numFmtId="184" formatCode="0.0%"/>
    <numFmt numFmtId="185" formatCode="0%;\(0%\)"/>
    <numFmt numFmtId="186" formatCode="#."/>
    <numFmt numFmtId="187" formatCode="#.00"/>
    <numFmt numFmtId="188" formatCode="\ª\.\¹\¹\ &quot;¹.&quot;"/>
    <numFmt numFmtId="189" formatCode="\t0.00%"/>
    <numFmt numFmtId="190" formatCode="&quot;£&quot;#.00"/>
    <numFmt numFmtId="191" formatCode="%#.00"/>
    <numFmt numFmtId="192" formatCode="_ &quot;\&quot;* #,##0_ ;_ &quot;\&quot;* \-#,##0_ ;_ &quot;\&quot;* &quot;-&quot;_ ;_ @_ "/>
    <numFmt numFmtId="193" formatCode="_ &quot;\&quot;* #,##0.00_ ;_ &quot;\&quot;* \-#,##0.00_ ;_ &quot;\&quot;* &quot;-&quot;??_ ;_ @_ "/>
    <numFmt numFmtId="194" formatCode="0.0_)\%;\(0.0\)\%;0.0_)\%;@_)_%"/>
    <numFmt numFmtId="195" formatCode="#,##0.0_)_%;\(#,##0.0\)_%;0.0_)_%;@_)_%"/>
    <numFmt numFmtId="196" formatCode="#,##0.0_);\(#,##0.0\);#,##0.0_);@_)"/>
    <numFmt numFmtId="197" formatCode="&quot;£&quot;_(#,##0.00_);&quot;£&quot;\(#,##0.00\);&quot;£&quot;_(0.00_);@_)"/>
    <numFmt numFmtId="198" formatCode="#,##0.00_);\(#,##0.00\);0.00_);@_)"/>
    <numFmt numFmtId="199" formatCode="\€_(#,##0.00_);\€\(#,##0.00\);\€_(0.00_);@_)"/>
    <numFmt numFmtId="200" formatCode="#,##0_)\x;\(#,##0\)\x;0_)\x;@_)_x"/>
    <numFmt numFmtId="201" formatCode="#,##0_)_x;\(#,##0\)_x;0_)_x;@_)_x"/>
    <numFmt numFmtId="202" formatCode="#,##0\ &quot;F&quot;;\-#,##0\ &quot;F&quot;"/>
    <numFmt numFmtId="203" formatCode="_-* #,##0\ &quot;F&quot;_-;\-* #,##0\ &quot;F&quot;_-;_-* &quot;-&quot;\ &quot;F&quot;_-;_-@_-"/>
    <numFmt numFmtId="204" formatCode="_$&quot;£&quot;#,##0.00_);[Red]_$\(&quot;£&quot;#,##0.00\);_$&quot;£&quot;0.00_);_$@_)"/>
    <numFmt numFmtId="205" formatCode="0%_)"/>
    <numFmt numFmtId="206" formatCode="#,##0.000_);\(#,##0.000\)"/>
    <numFmt numFmtId="207" formatCode="* \(#,##0\);* #,##0_);&quot;-&quot;??_);@"/>
    <numFmt numFmtId="208" formatCode="#,##0.0_)\x;[Red]\(#,##0.0\)\x"/>
    <numFmt numFmtId="209" formatCode="&quot;£&quot;#,##0\ ;\(&quot;£&quot;#,##0\)"/>
    <numFmt numFmtId="210" formatCode="&quot; * &quot;@"/>
    <numFmt numFmtId="211" formatCode="* #,##0_);* \(#,##0\);&quot;-&quot;??_);@"/>
    <numFmt numFmtId="212" formatCode="[Red][=0]&quot;Wrong&quot;;[Green][=1]&quot;O.K.&quot;;General"/>
    <numFmt numFmtId="213" formatCode="mmmm\ d\,\ yyyy"/>
    <numFmt numFmtId="214" formatCode="_-* #,##0\ _P_t_s_-;\-* #,##0\ _P_t_s_-;_-* &quot;-&quot;\ _P_t_s_-;_-@_-"/>
    <numFmt numFmtId="215" formatCode="_-* #,##0.00\ _P_t_s_-;\-* #,##0.00\ _P_t_s_-;_-* &quot;-&quot;??\ _P_t_s_-;_-@_-"/>
    <numFmt numFmtId="216" formatCode="_-* #,##0\ &quot;Pts&quot;_-;\-* #,##0\ &quot;Pts&quot;_-;_-* &quot;-&quot;\ &quot;Pts&quot;_-;_-@_-"/>
    <numFmt numFmtId="217" formatCode="_-* #,##0.00\ &quot;Pts&quot;_-;\-* #,##0.00\ &quot;Pts&quot;_-;_-* &quot;-&quot;??\ &quot;Pts&quot;_-;_-@_-"/>
    <numFmt numFmtId="218" formatCode="&quot;£&quot;#,##0.00"/>
    <numFmt numFmtId="219" formatCode="ddmmyy"/>
    <numFmt numFmtId="220" formatCode="#,##0.0_);[Red]\(#,##0.0\)"/>
    <numFmt numFmtId="221" formatCode="&quot;£ &quot;#,##0;[Red]\-&quot;£ &quot;#,##0"/>
    <numFmt numFmtId="222" formatCode="&quot;£ &quot;#,##0.00;\-&quot;£ &quot;#,##0.00"/>
    <numFmt numFmtId="223" formatCode="#,##0\ &quot;DM&quot;;[Red]\-#,##0\ &quot;DM&quot;"/>
    <numFmt numFmtId="224" formatCode="#,##0.00\ &quot;DM&quot;;[Red]\-#,##0.00\ &quot;DM&quot;"/>
    <numFmt numFmtId="225" formatCode="#,##0;\(#,##0\)"/>
    <numFmt numFmtId="226" formatCode="&quot;Rs.&quot;#,##0.00;\(&quot;Rs.&quot;#,##0.00\)"/>
    <numFmt numFmtId="227" formatCode="\$#,##0;\(\$#,##0\)"/>
    <numFmt numFmtId="228" formatCode="[&gt;=10000]#\'\'000\'0\ \ ;[&lt;=-10000]\-#\'\'000\'0\ \ ;#\'0\ \ ;"/>
    <numFmt numFmtId="229" formatCode="#\'000\ \ \ ;\-#\'000\ \ \ ;\ \ \ ;@"/>
    <numFmt numFmtId="230" formatCode="&quot;\&quot;#,##0.00;[Red]\-&quot;\&quot;#,##0.00"/>
    <numFmt numFmtId="231" formatCode="mmmm\ d&quot;, &quot;yyyy"/>
    <numFmt numFmtId="232" formatCode="[$-409]mmmm\ d\,\ yyyy;@"/>
    <numFmt numFmtId="233" formatCode="##\,#0.00_);[Red]\(##\,#0.00\)"/>
    <numFmt numFmtId="234" formatCode="_-* #,##0.00_-;\-* #,##0.00_-;_-* &quot;-&quot;??_-;_-@_-"/>
    <numFmt numFmtId="235" formatCode="#,##0.000000"/>
    <numFmt numFmtId="236" formatCode="_-* #,##0_-;\-* #,##0_-;_-* &quot;-&quot;??_-;_-@_-"/>
  </numFmts>
  <fonts count="9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MS Sans Serif"/>
      <family val="2"/>
    </font>
    <font>
      <sz val="11"/>
      <color indexed="8"/>
      <name val="Calibri"/>
      <family val="2"/>
    </font>
    <font>
      <sz val="10"/>
      <name val="Times New Roman"/>
      <family val="1"/>
    </font>
    <font>
      <sz val="1"/>
      <color indexed="8"/>
      <name val="Arial"/>
      <family val="2"/>
    </font>
    <font>
      <sz val="1"/>
      <color indexed="10"/>
      <name val="Arial"/>
      <family val="2"/>
    </font>
    <font>
      <sz val="11"/>
      <color indexed="8"/>
      <name val="Calibri"/>
      <family val="2"/>
    </font>
    <font>
      <sz val="1"/>
      <color theme="1"/>
      <name val="Arial"/>
      <family val="2"/>
    </font>
    <font>
      <sz val="1"/>
      <color rgb="FFFF0000"/>
      <name val="Arial"/>
      <family val="2"/>
    </font>
    <font>
      <sz val="11"/>
      <color rgb="FFFF0000"/>
      <name val="Calibri"/>
      <family val="2"/>
      <scheme val="minor"/>
    </font>
    <font>
      <sz val="11"/>
      <name val="Calibri"/>
      <family val="2"/>
      <scheme val="minor"/>
    </font>
    <font>
      <i/>
      <sz val="12"/>
      <name val="Calibri"/>
      <family val="2"/>
      <scheme val="minor"/>
    </font>
    <font>
      <b/>
      <sz val="11"/>
      <name val="Calibri"/>
      <family val="2"/>
      <scheme val="minor"/>
    </font>
    <font>
      <b/>
      <sz val="11"/>
      <color indexed="8"/>
      <name val="Calibri"/>
      <family val="2"/>
      <scheme val="minor"/>
    </font>
    <font>
      <sz val="10"/>
      <name val="Calibri"/>
      <family val="2"/>
      <scheme val="minor"/>
    </font>
    <font>
      <sz val="11"/>
      <color indexed="8"/>
      <name val="Calibri"/>
      <family val="2"/>
      <scheme val="minor"/>
    </font>
    <font>
      <b/>
      <sz val="10"/>
      <name val="Calibri"/>
      <family val="2"/>
      <scheme val="minor"/>
    </font>
    <font>
      <b/>
      <sz val="10"/>
      <color rgb="FFFF0000"/>
      <name val="Calibri"/>
      <family val="2"/>
      <scheme val="minor"/>
    </font>
    <font>
      <b/>
      <sz val="13"/>
      <name val="Calibri"/>
      <family val="2"/>
      <scheme val="minor"/>
    </font>
    <font>
      <sz val="12"/>
      <name val="Calibri"/>
      <family val="2"/>
      <scheme val="minor"/>
    </font>
    <font>
      <sz val="10"/>
      <color theme="1"/>
      <name val="Calibri"/>
      <family val="2"/>
      <scheme val="minor"/>
    </font>
    <font>
      <b/>
      <sz val="10"/>
      <color theme="1"/>
      <name val="Calibri"/>
      <family val="2"/>
      <scheme val="minor"/>
    </font>
    <font>
      <sz val="9"/>
      <color indexed="8"/>
      <name val="Calibri"/>
      <family val="2"/>
      <scheme val="minor"/>
    </font>
    <font>
      <i/>
      <sz val="12"/>
      <color indexed="8"/>
      <name val="Calibri"/>
      <family val="2"/>
      <scheme val="minor"/>
    </font>
    <font>
      <i/>
      <sz val="11"/>
      <color indexed="8"/>
      <name val="Calibri"/>
      <family val="2"/>
      <scheme val="minor"/>
    </font>
    <font>
      <b/>
      <sz val="13"/>
      <color indexed="8"/>
      <name val="Calibri"/>
      <family val="2"/>
      <scheme val="minor"/>
    </font>
    <font>
      <sz val="18"/>
      <color indexed="8"/>
      <name val="Calibri"/>
      <family val="2"/>
      <scheme val="minor"/>
    </font>
    <font>
      <b/>
      <sz val="14"/>
      <color indexed="8"/>
      <name val="Calibri"/>
      <family val="2"/>
      <scheme val="minor"/>
    </font>
    <font>
      <sz val="14"/>
      <name val="Calibri"/>
      <family val="2"/>
      <scheme val="minor"/>
    </font>
    <font>
      <b/>
      <sz val="12"/>
      <name val="Calibri"/>
      <family val="2"/>
      <scheme val="minor"/>
    </font>
    <font>
      <sz val="12"/>
      <color indexed="9"/>
      <name val="Calibri"/>
      <family val="2"/>
      <scheme val="minor"/>
    </font>
    <font>
      <sz val="12"/>
      <color theme="0"/>
      <name val="Calibri"/>
      <family val="2"/>
      <scheme val="minor"/>
    </font>
    <font>
      <i/>
      <sz val="14"/>
      <name val="Calibri"/>
      <family val="2"/>
      <scheme val="minor"/>
    </font>
    <font>
      <b/>
      <sz val="18"/>
      <name val="Calibri"/>
      <family val="2"/>
      <scheme val="minor"/>
    </font>
    <font>
      <b/>
      <sz val="12"/>
      <color indexed="8"/>
      <name val="Calibri"/>
      <family val="2"/>
      <scheme val="minor"/>
    </font>
    <font>
      <sz val="12"/>
      <color indexed="8"/>
      <name val="Calibri"/>
      <family val="2"/>
      <scheme val="minor"/>
    </font>
    <font>
      <b/>
      <i/>
      <sz val="12"/>
      <color indexed="8"/>
      <name val="Calibri"/>
      <family val="2"/>
      <scheme val="minor"/>
    </font>
    <font>
      <b/>
      <i/>
      <sz val="12"/>
      <name val="Calibri"/>
      <family val="2"/>
      <scheme val="minor"/>
    </font>
    <font>
      <b/>
      <sz val="12"/>
      <color indexed="10"/>
      <name val="Calibri"/>
      <family val="2"/>
      <scheme val="minor"/>
    </font>
    <font>
      <sz val="12"/>
      <color indexed="10"/>
      <name val="Calibri"/>
      <family val="2"/>
      <scheme val="minor"/>
    </font>
    <font>
      <b/>
      <sz val="12"/>
      <color theme="1"/>
      <name val="Calibri"/>
      <family val="2"/>
      <scheme val="minor"/>
    </font>
    <font>
      <sz val="20"/>
      <name val="Calibri"/>
      <family val="2"/>
      <scheme val="minor"/>
    </font>
    <font>
      <i/>
      <sz val="14"/>
      <color indexed="8"/>
      <name val="Calibri"/>
      <family val="2"/>
      <scheme val="minor"/>
    </font>
    <font>
      <b/>
      <sz val="10"/>
      <color indexed="8"/>
      <name val="Calibri"/>
      <family val="2"/>
      <scheme val="minor"/>
    </font>
    <font>
      <sz val="10"/>
      <color indexed="8"/>
      <name val="Calibri"/>
      <family val="2"/>
      <scheme val="minor"/>
    </font>
    <font>
      <sz val="12"/>
      <name val="Arial"/>
      <family val="2"/>
    </font>
    <font>
      <sz val="20"/>
      <color indexed="8"/>
      <name val="Calibri"/>
      <family val="2"/>
      <scheme val="minor"/>
    </font>
    <font>
      <b/>
      <sz val="18"/>
      <color indexed="8"/>
      <name val="Calibri"/>
      <family val="2"/>
      <scheme val="minor"/>
    </font>
    <font>
      <sz val="12"/>
      <color theme="1"/>
      <name val="Calibri"/>
      <family val="2"/>
      <scheme val="minor"/>
    </font>
    <font>
      <sz val="12"/>
      <color rgb="FFFF0000"/>
      <name val="Calibri"/>
      <family val="2"/>
      <scheme val="minor"/>
    </font>
    <font>
      <b/>
      <sz val="12"/>
      <color rgb="FFFF0000"/>
      <name val="Calibri"/>
      <family val="2"/>
      <scheme val="minor"/>
    </font>
    <font>
      <b/>
      <sz val="11"/>
      <color rgb="FFFF0000"/>
      <name val="Calibri"/>
      <family val="2"/>
      <scheme val="minor"/>
    </font>
    <font>
      <sz val="12"/>
      <color rgb="FFFF0000"/>
      <name val="Arial"/>
      <family val="2"/>
    </font>
    <font>
      <sz val="10"/>
      <color rgb="FFFF0000"/>
      <name val="Arial"/>
      <family val="2"/>
    </font>
    <font>
      <b/>
      <i/>
      <sz val="10"/>
      <name val="Calibri"/>
      <family val="2"/>
      <scheme val="minor"/>
    </font>
    <font>
      <b/>
      <sz val="12"/>
      <name val="Arial"/>
      <family val="2"/>
    </font>
    <font>
      <sz val="12"/>
      <name val="Rupee Foradian"/>
      <family val="2"/>
    </font>
    <font>
      <b/>
      <i/>
      <sz val="12"/>
      <color rgb="FFFF0000"/>
      <name val="Calibri"/>
      <family val="2"/>
      <scheme val="minor"/>
    </font>
    <font>
      <sz val="12"/>
      <name val="Calibri"/>
      <family val="2"/>
    </font>
    <font>
      <sz val="13"/>
      <name val="Calibri"/>
      <family val="2"/>
      <scheme val="minor"/>
    </font>
    <font>
      <sz val="10"/>
      <name val="Comic Sans MS"/>
      <family val="4"/>
    </font>
    <font>
      <sz val="10"/>
      <name val="Arial"/>
      <family val="2"/>
    </font>
    <font>
      <sz val="10"/>
      <name val="Calibri"/>
      <family val="2"/>
    </font>
    <font>
      <b/>
      <sz val="10"/>
      <color rgb="FFFF0000"/>
      <name val="Calibri"/>
      <family val="2"/>
    </font>
    <font>
      <i/>
      <sz val="10"/>
      <name val="Calibri"/>
      <family val="2"/>
      <scheme val="minor"/>
    </font>
    <font>
      <i/>
      <sz val="11"/>
      <name val="Calibri"/>
      <family val="2"/>
      <scheme val="minor"/>
    </font>
    <font>
      <i/>
      <sz val="12"/>
      <color rgb="FFFF0000"/>
      <name val="Calibri"/>
      <family val="2"/>
      <scheme val="minor"/>
    </font>
    <font>
      <u/>
      <sz val="11"/>
      <color theme="10"/>
      <name val="Calibri"/>
      <family val="2"/>
      <scheme val="minor"/>
    </font>
    <font>
      <sz val="12"/>
      <color rgb="FF314259"/>
      <name val="Calibri"/>
      <family val="2"/>
      <scheme val="minor"/>
    </font>
    <font>
      <b/>
      <sz val="18"/>
      <color theme="1"/>
      <name val="Calibri"/>
      <family val="2"/>
      <scheme val="minor"/>
    </font>
    <font>
      <b/>
      <sz val="12"/>
      <color rgb="FF314259"/>
      <name val="Calibri"/>
      <family val="2"/>
      <scheme val="minor"/>
    </font>
    <font>
      <sz val="20"/>
      <color theme="1"/>
      <name val="Calibri"/>
      <family val="2"/>
      <scheme val="minor"/>
    </font>
    <font>
      <b/>
      <i/>
      <sz val="12"/>
      <color indexed="8"/>
      <name val="Calibri"/>
      <family val="2"/>
    </font>
    <font>
      <sz val="12"/>
      <color indexed="8"/>
      <name val="Calibri"/>
      <family val="2"/>
    </font>
    <font>
      <sz val="12"/>
      <color indexed="10"/>
      <name val="Calibri"/>
      <family val="2"/>
    </font>
    <font>
      <b/>
      <sz val="12"/>
      <color indexed="8"/>
      <name val="Calibri"/>
      <family val="2"/>
    </font>
    <font>
      <b/>
      <sz val="9"/>
      <color indexed="8"/>
      <name val="Calibri"/>
      <family val="2"/>
      <scheme val="minor"/>
    </font>
    <font>
      <b/>
      <sz val="12"/>
      <color rgb="FFFF0000"/>
      <name val="Arial"/>
      <family val="2"/>
    </font>
    <font>
      <sz val="11.5"/>
      <name val="Calibri"/>
      <family val="2"/>
      <scheme val="minor"/>
    </font>
    <font>
      <i/>
      <sz val="10"/>
      <color indexed="8"/>
      <name val="Calibri"/>
      <family val="2"/>
      <scheme val="minor"/>
    </font>
    <font>
      <sz val="10"/>
      <name val="Arial"/>
      <family val="2"/>
    </font>
    <font>
      <sz val="10"/>
      <color rgb="FFFF0000"/>
      <name val="Calibri"/>
      <family val="2"/>
      <scheme val="minor"/>
    </font>
    <font>
      <sz val="10"/>
      <color rgb="FFFF0000"/>
      <name val="Calibri"/>
      <family val="2"/>
    </font>
    <font>
      <b/>
      <i/>
      <sz val="12"/>
      <name val="Calibri"/>
      <family val="2"/>
    </font>
    <font>
      <b/>
      <sz val="12"/>
      <name val="Calibri"/>
      <family val="2"/>
    </font>
    <font>
      <b/>
      <sz val="10"/>
      <name val="Calibri"/>
      <family val="2"/>
    </font>
    <font>
      <b/>
      <sz val="10"/>
      <name val="Arial"/>
      <family val="2"/>
    </font>
    <font>
      <b/>
      <sz val="10"/>
      <color indexed="0"/>
      <name val="Calibri"/>
      <family val="2"/>
      <scheme val="minor"/>
    </font>
    <font>
      <sz val="10"/>
      <color indexed="0"/>
      <name val="Calibri"/>
      <family val="2"/>
      <scheme val="minor"/>
    </font>
    <font>
      <i/>
      <sz val="14"/>
      <color theme="1"/>
      <name val="Calibri"/>
      <family val="2"/>
      <scheme val="minor"/>
    </font>
  </fonts>
  <fills count="51">
    <fill>
      <patternFill patternType="none"/>
    </fill>
    <fill>
      <patternFill patternType="gray125"/>
    </fill>
    <fill>
      <patternFill patternType="solid">
        <fgColor indexed="43"/>
      </patternFill>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22"/>
      </patternFill>
    </fill>
    <fill>
      <patternFill patternType="solid">
        <fgColor indexed="9"/>
      </patternFill>
    </fill>
    <fill>
      <patternFill patternType="lightGray">
        <fgColor indexed="15"/>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9"/>
      </patternFill>
    </fill>
    <fill>
      <patternFill patternType="solid">
        <fgColor indexed="50"/>
      </patternFill>
    </fill>
    <fill>
      <patternFill patternType="solid">
        <fgColor indexed="9"/>
        <bgColor indexed="48"/>
      </patternFill>
    </fill>
    <fill>
      <patternFill patternType="solid">
        <fgColor indexed="54"/>
        <bgColor indexed="64"/>
      </patternFill>
    </fill>
    <fill>
      <patternFill patternType="solid">
        <fgColor indexed="40"/>
      </patternFill>
    </fill>
    <fill>
      <patternFill patternType="solid">
        <fgColor indexed="40"/>
        <bgColor indexed="64"/>
      </patternFill>
    </fill>
    <fill>
      <patternFill patternType="solid">
        <fgColor indexed="44"/>
        <bgColor indexed="64"/>
      </patternFill>
    </fill>
    <fill>
      <patternFill patternType="solid">
        <fgColor indexed="41"/>
        <bgColor indexed="64"/>
      </patternFill>
    </fill>
    <fill>
      <patternFill patternType="solid">
        <fgColor indexed="41"/>
      </patternFill>
    </fill>
    <fill>
      <patternFill patternType="solid">
        <fgColor indexed="9"/>
        <bgColor indexed="15"/>
      </patternFill>
    </fill>
    <fill>
      <patternFill patternType="solid">
        <fgColor indexed="16"/>
        <bgColor indexed="64"/>
      </patternFill>
    </fill>
    <fill>
      <patternFill patternType="solid">
        <fgColor indexed="8"/>
        <bgColor indexed="64"/>
      </patternFill>
    </fill>
    <fill>
      <patternFill patternType="solid">
        <fgColor rgb="FFFFFF00"/>
        <bgColor indexed="64"/>
      </patternFill>
    </fill>
    <fill>
      <patternFill patternType="solid">
        <fgColor theme="0"/>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FF"/>
        <bgColor indexed="64"/>
      </patternFill>
    </fill>
    <fill>
      <patternFill patternType="solid">
        <fgColor theme="8" tint="0.39997558519241921"/>
        <bgColor indexed="64"/>
      </patternFill>
    </fill>
    <fill>
      <patternFill patternType="solid">
        <fgColor rgb="FFF2F2F2"/>
        <bgColor indexed="64"/>
      </patternFill>
    </fill>
  </fills>
  <borders count="55">
    <border>
      <left/>
      <right/>
      <top/>
      <bottom/>
      <diagonal/>
    </border>
    <border diagonalUp="1" diagonalDown="1">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double">
        <color indexed="64"/>
      </top>
      <bottom style="double">
        <color indexed="64"/>
      </bottom>
      <diagonal/>
    </border>
    <border>
      <left/>
      <right/>
      <top/>
      <bottom style="dotted">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right/>
      <top/>
      <bottom style="double">
        <color indexed="52"/>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64"/>
      </left>
      <right/>
      <top/>
      <bottom/>
      <diagonal/>
    </border>
    <border>
      <left/>
      <right/>
      <top style="thin">
        <color indexed="62"/>
      </top>
      <bottom style="double">
        <color indexed="62"/>
      </bottom>
      <diagonal/>
    </border>
    <border>
      <left/>
      <right/>
      <top style="thin">
        <color indexed="56"/>
      </top>
      <bottom style="double">
        <color indexed="56"/>
      </bottom>
      <diagonal/>
    </border>
    <border>
      <left style="medium">
        <color indexed="64"/>
      </left>
      <right style="thin">
        <color indexed="64"/>
      </right>
      <top style="medium">
        <color indexed="64"/>
      </top>
      <bottom style="double">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theme="1" tint="0.499984740745262"/>
      </bottom>
      <diagonal/>
    </border>
    <border>
      <left/>
      <right/>
      <top style="thin">
        <color theme="1" tint="0.499984740745262"/>
      </top>
      <bottom/>
      <diagonal/>
    </border>
    <border>
      <left/>
      <right/>
      <top style="thin">
        <color indexed="64"/>
      </top>
      <bottom style="medium">
        <color indexed="64"/>
      </bottom>
      <diagonal/>
    </border>
    <border>
      <left style="thin">
        <color indexed="64"/>
      </left>
      <right style="thin">
        <color indexed="64"/>
      </right>
      <top/>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style="medium">
        <color rgb="FFDDDDDD"/>
      </top>
      <bottom style="thick">
        <color rgb="FFDDDDDD"/>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457">
    <xf numFmtId="0" fontId="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94" fontId="9" fillId="0" borderId="0" applyFont="0" applyFill="0" applyBorder="0" applyAlignment="0" applyProtection="0"/>
    <xf numFmtId="195" fontId="9"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96" fontId="9" fillId="0" borderId="0" applyFont="0" applyFill="0" applyBorder="0" applyAlignment="0" applyProtection="0"/>
    <xf numFmtId="0" fontId="12" fillId="0" borderId="0"/>
    <xf numFmtId="0" fontId="12" fillId="0" borderId="0"/>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197" fontId="9" fillId="0" borderId="0" applyFont="0" applyFill="0" applyBorder="0" applyAlignment="0" applyProtection="0"/>
    <xf numFmtId="198" fontId="9"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199" fontId="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9" fillId="2" borderId="0" applyNumberFormat="0" applyFont="0" applyAlignment="0" applyProtection="0"/>
    <xf numFmtId="0" fontId="12" fillId="0" borderId="0"/>
    <xf numFmtId="0" fontId="12" fillId="0" borderId="0"/>
    <xf numFmtId="0" fontId="12" fillId="0" borderId="0"/>
    <xf numFmtId="0" fontId="12" fillId="0" borderId="0"/>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200" fontId="9" fillId="0" borderId="0" applyFont="0" applyFill="0" applyBorder="0" applyAlignment="0" applyProtection="0"/>
    <xf numFmtId="201" fontId="9" fillId="0" borderId="0" applyFont="0" applyFill="0" applyBorder="0" applyProtection="0">
      <alignment horizontal="right"/>
    </xf>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0"/>
    <xf numFmtId="0" fontId="12" fillId="0" borderId="0" applyNumberFormat="0" applyFill="0" applyBorder="0" applyAlignment="0" applyProtection="0"/>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1" quotePrefix="1">
      <alignment vertical="top" indent="8"/>
      <protection locked="0"/>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82" fontId="12" fillId="0" borderId="0"/>
    <xf numFmtId="182" fontId="12" fillId="0" borderId="0"/>
    <xf numFmtId="0" fontId="12" fillId="0" borderId="0" applyNumberFormat="0" applyFill="0" applyBorder="0" applyProtection="0">
      <alignment vertical="top"/>
    </xf>
    <xf numFmtId="0" fontId="12" fillId="0" borderId="0" applyNumberFormat="0" applyFill="0" applyBorder="0" applyProtection="0">
      <alignment vertical="top"/>
    </xf>
    <xf numFmtId="0" fontId="12" fillId="0" borderId="0" applyNumberFormat="0" applyFill="0" applyBorder="0" applyProtection="0">
      <alignment vertical="top"/>
    </xf>
    <xf numFmtId="0" fontId="12" fillId="0" borderId="0" applyNumberFormat="0" applyFill="0" applyBorder="0" applyProtection="0">
      <alignment vertical="top"/>
    </xf>
    <xf numFmtId="0" fontId="12" fillId="0" borderId="0" applyNumberFormat="0" applyFill="0" applyBorder="0" applyProtection="0">
      <alignment vertical="top"/>
    </xf>
    <xf numFmtId="0" fontId="12" fillId="0" borderId="0" applyNumberFormat="0" applyFill="0" applyBorder="0" applyProtection="0">
      <alignment vertical="top"/>
    </xf>
    <xf numFmtId="0" fontId="12" fillId="0" borderId="2" applyNumberFormat="0" applyFill="0" applyAlignment="0" applyProtection="0"/>
    <xf numFmtId="0" fontId="12" fillId="0" borderId="3" applyNumberFormat="0" applyFill="0" applyProtection="0">
      <alignment horizontal="center"/>
    </xf>
    <xf numFmtId="0" fontId="12" fillId="0" borderId="0" applyNumberFormat="0" applyFill="0" applyBorder="0" applyProtection="0">
      <alignment horizontal="left"/>
    </xf>
    <xf numFmtId="0" fontId="12" fillId="0" borderId="0" applyNumberFormat="0" applyFill="0" applyBorder="0" applyProtection="0">
      <alignment horizontal="centerContinuous"/>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85" fontId="9" fillId="0" borderId="0" applyFont="0" applyFill="0" applyBorder="0" applyAlignment="0" applyProtection="0"/>
    <xf numFmtId="0" fontId="12" fillId="0" borderId="0"/>
    <xf numFmtId="184" fontId="9" fillId="0" borderId="0" applyFont="0" applyFill="0" applyBorder="0" applyAlignment="0" applyProtection="0"/>
    <xf numFmtId="10" fontId="9" fillId="0" borderId="0" applyFont="0" applyFill="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1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6"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7"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1"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6"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9" fontId="12" fillId="0" borderId="0"/>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19" borderId="4"/>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2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202" fontId="9" fillId="0" borderId="0" applyFont="0" applyFill="0" applyBorder="0" applyAlignment="0" applyProtection="0"/>
    <xf numFmtId="203" fontId="9"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78" fontId="9" fillId="0" borderId="0" applyFont="0" applyFill="0" applyBorder="0" applyAlignment="0" applyProtection="0"/>
    <xf numFmtId="177" fontId="9" fillId="0" borderId="0" applyFont="0" applyFill="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204" fontId="12" fillId="0" borderId="0"/>
    <xf numFmtId="205" fontId="9" fillId="0" borderId="0" applyFont="0" applyFill="0" applyBorder="0" applyAlignment="0" applyProtection="0"/>
    <xf numFmtId="0" fontId="12" fillId="0" borderId="0"/>
    <xf numFmtId="172" fontId="12" fillId="0" borderId="0" applyFill="0" applyBorder="0" applyAlignment="0"/>
    <xf numFmtId="171" fontId="12" fillId="0" borderId="0" applyFill="0" applyBorder="0" applyAlignment="0"/>
    <xf numFmtId="170" fontId="12" fillId="0" borderId="0" applyFill="0" applyBorder="0" applyAlignment="0"/>
    <xf numFmtId="173" fontId="12" fillId="0" borderId="0" applyFill="0" applyBorder="0" applyAlignment="0"/>
    <xf numFmtId="174" fontId="12" fillId="0" borderId="0" applyFill="0" applyBorder="0" applyAlignment="0"/>
    <xf numFmtId="172" fontId="12" fillId="0" borderId="0" applyFill="0" applyBorder="0" applyAlignment="0"/>
    <xf numFmtId="175" fontId="12" fillId="0" borderId="0" applyFill="0" applyBorder="0" applyAlignment="0"/>
    <xf numFmtId="171" fontId="12" fillId="0" borderId="0" applyFill="0" applyBorder="0" applyAlignment="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5" borderId="5" applyNumberFormat="0" applyAlignment="0" applyProtection="0"/>
    <xf numFmtId="0" fontId="12" fillId="26" borderId="5" applyNumberFormat="0" applyAlignment="0" applyProtection="0"/>
    <xf numFmtId="0" fontId="12" fillId="26" borderId="5" applyNumberFormat="0" applyAlignment="0" applyProtection="0"/>
    <xf numFmtId="0" fontId="12" fillId="25" borderId="5" applyNumberFormat="0" applyAlignment="0" applyProtection="0"/>
    <xf numFmtId="0" fontId="12" fillId="25" borderId="5" applyNumberFormat="0" applyAlignment="0" applyProtection="0"/>
    <xf numFmtId="0" fontId="12" fillId="25" borderId="5" applyNumberFormat="0" applyAlignment="0" applyProtection="0"/>
    <xf numFmtId="0" fontId="12" fillId="26" borderId="5" applyNumberFormat="0" applyAlignment="0" applyProtection="0"/>
    <xf numFmtId="0" fontId="12" fillId="25" borderId="5" applyNumberFormat="0" applyAlignment="0" applyProtection="0"/>
    <xf numFmtId="0" fontId="12" fillId="25" borderId="5" applyNumberFormat="0" applyAlignment="0" applyProtection="0"/>
    <xf numFmtId="0" fontId="12" fillId="25"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12" fillId="26" borderId="5" applyNumberFormat="0" applyAlignment="0" applyProtection="0"/>
    <xf numFmtId="0" fontId="9" fillId="27" borderId="0" applyNumberFormat="0" applyFont="0" applyBorder="0" applyAlignment="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28" borderId="6" applyNumberFormat="0" applyAlignment="0" applyProtection="0"/>
    <xf numFmtId="0" fontId="12" fillId="0" borderId="7" applyNumberFormat="0" applyFill="0" applyProtection="0">
      <alignment horizontal="center"/>
    </xf>
    <xf numFmtId="43" fontId="9" fillId="0" borderId="0" applyFont="0" applyFill="0" applyBorder="0" applyAlignment="0" applyProtection="0"/>
    <xf numFmtId="0" fontId="12" fillId="0" borderId="0"/>
    <xf numFmtId="230" fontId="12" fillId="0" borderId="0"/>
    <xf numFmtId="230" fontId="12" fillId="0" borderId="0"/>
    <xf numFmtId="0" fontId="12" fillId="0" borderId="0"/>
    <xf numFmtId="230" fontId="12" fillId="0" borderId="0"/>
    <xf numFmtId="230" fontId="12" fillId="0" borderId="0"/>
    <xf numFmtId="0" fontId="12" fillId="0" borderId="0"/>
    <xf numFmtId="230" fontId="12" fillId="0" borderId="0"/>
    <xf numFmtId="230" fontId="12" fillId="0" borderId="0"/>
    <xf numFmtId="0" fontId="12" fillId="0" borderId="0"/>
    <xf numFmtId="230" fontId="12" fillId="0" borderId="0"/>
    <xf numFmtId="230" fontId="12" fillId="0" borderId="0"/>
    <xf numFmtId="0" fontId="12" fillId="0" borderId="0"/>
    <xf numFmtId="230" fontId="12" fillId="0" borderId="0"/>
    <xf numFmtId="230" fontId="12" fillId="0" borderId="0"/>
    <xf numFmtId="0" fontId="12" fillId="0" borderId="0"/>
    <xf numFmtId="230" fontId="12" fillId="0" borderId="0"/>
    <xf numFmtId="230" fontId="12" fillId="0" borderId="0"/>
    <xf numFmtId="0" fontId="12" fillId="0" borderId="0"/>
    <xf numFmtId="230" fontId="12" fillId="0" borderId="0"/>
    <xf numFmtId="230" fontId="12" fillId="0" borderId="0"/>
    <xf numFmtId="0" fontId="12" fillId="0" borderId="0"/>
    <xf numFmtId="230" fontId="12" fillId="0" borderId="0"/>
    <xf numFmtId="230" fontId="12" fillId="0" borderId="0"/>
    <xf numFmtId="172" fontId="9" fillId="0" borderId="0" applyFont="0" applyFill="0" applyBorder="0" applyAlignment="0" applyProtection="0"/>
    <xf numFmtId="206" fontId="9" fillId="0" borderId="0" applyFont="0" applyFill="0" applyBorder="0" applyAlignment="0" applyProtection="0">
      <alignment horizontal="right"/>
    </xf>
    <xf numFmtId="0"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Alignment="0" applyProtection="0"/>
    <xf numFmtId="43" fontId="10" fillId="0" borderId="0" applyFont="0" applyFill="0" applyAlignment="0" applyProtection="0"/>
    <xf numFmtId="43" fontId="5" fillId="0" borderId="0" applyFont="0" applyFill="0" applyAlignment="0" applyProtection="0"/>
    <xf numFmtId="43" fontId="9" fillId="0" borderId="0" applyFont="0" applyFill="0" applyBorder="0" applyAlignment="0" applyProtection="0"/>
    <xf numFmtId="43" fontId="9" fillId="0" borderId="0" applyFon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Alignment="0" applyProtection="0"/>
    <xf numFmtId="43" fontId="9" fillId="0" borderId="0" applyFont="0" applyFill="0" applyBorder="0" applyAlignment="0" applyProtection="0"/>
    <xf numFmtId="43" fontId="9" fillId="0" borderId="0" applyFon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23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71" fontId="9" fillId="0" borderId="0" applyFont="0" applyFill="0" applyBorder="0" applyAlignment="0" applyProtection="0"/>
    <xf numFmtId="171" fontId="7"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0" fontId="9" fillId="0" borderId="0" applyFont="0" applyFill="0" applyBorder="0" applyAlignment="0" applyProtection="0"/>
    <xf numFmtId="43" fontId="9" fillId="0" borderId="0" applyFont="0" applyFill="0" applyBorder="0" applyAlignment="0" applyProtection="0"/>
    <xf numFmtId="43" fontId="9" fillId="0" borderId="0" applyFont="0" applyFill="0" applyAlignment="0" applyProtection="0"/>
    <xf numFmtId="43" fontId="9" fillId="0" borderId="0" applyFont="0" applyFill="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xf numFmtId="225" fontId="12" fillId="0" borderId="0"/>
    <xf numFmtId="39" fontId="12" fillId="0" borderId="0" applyNumberFormat="0"/>
    <xf numFmtId="37" fontId="9" fillId="0" borderId="0" applyFont="0" applyFill="0" applyBorder="0" applyAlignment="0" applyProtection="0"/>
    <xf numFmtId="169" fontId="9" fillId="0" borderId="0" applyFont="0" applyFill="0" applyBorder="0" applyAlignment="0" applyProtection="0"/>
    <xf numFmtId="39" fontId="9" fillId="0" borderId="0" applyFont="0" applyFill="0" applyBorder="0" applyAlignment="0" applyProtection="0"/>
    <xf numFmtId="232" fontId="5" fillId="0" borderId="0" applyFont="0" applyFill="0" applyBorder="0" applyAlignment="0" applyProtection="0"/>
    <xf numFmtId="3" fontId="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applyNumberFormat="0" applyAlignment="0">
      <alignment horizontal="left"/>
    </xf>
    <xf numFmtId="207" fontId="12" fillId="0" borderId="0" applyFill="0" applyBorder="0" applyProtection="0"/>
    <xf numFmtId="207" fontId="12" fillId="0" borderId="8" applyFill="0" applyProtection="0"/>
    <xf numFmtId="207" fontId="12" fillId="0" borderId="9" applyFill="0" applyProtection="0"/>
    <xf numFmtId="171" fontId="9" fillId="0" borderId="0" applyFont="0" applyFill="0" applyBorder="0" applyAlignment="0" applyProtection="0"/>
    <xf numFmtId="208" fontId="9" fillId="0" borderId="0" applyFont="0" applyFill="0" applyBorder="0" applyAlignment="0" applyProtection="0">
      <alignment horizontal="right"/>
    </xf>
    <xf numFmtId="166" fontId="9" fillId="0" borderId="0" applyFont="0" applyFill="0" applyBorder="0" applyAlignment="0" applyProtection="0"/>
    <xf numFmtId="166" fontId="9" fillId="0" borderId="0" applyFont="0" applyFill="0" applyBorder="0" applyAlignment="0" applyProtection="0"/>
    <xf numFmtId="164" fontId="9" fillId="0" borderId="0" applyFont="0" applyFill="0" applyBorder="0" applyAlignment="0" applyProtection="0"/>
    <xf numFmtId="0" fontId="9" fillId="0" borderId="0" applyFont="0" applyFill="0" applyBorder="0" applyAlignment="0" applyProtection="0"/>
    <xf numFmtId="209" fontId="9" fillId="0" borderId="0" applyFont="0" applyFill="0" applyBorder="0" applyAlignment="0" applyProtection="0"/>
    <xf numFmtId="226" fontId="12" fillId="0" borderId="0"/>
    <xf numFmtId="0" fontId="9" fillId="0" borderId="0" applyFont="0" applyFill="0" applyBorder="0" applyAlignment="0" applyProtection="0"/>
    <xf numFmtId="210" fontId="9" fillId="0" borderId="0" applyFont="0" applyFill="0" applyBorder="0" applyAlignment="0" applyProtection="0"/>
    <xf numFmtId="14" fontId="12" fillId="0" borderId="0" applyFill="0" applyBorder="0" applyAlignment="0"/>
    <xf numFmtId="14" fontId="12" fillId="0" borderId="0" applyFill="0" applyBorder="0" applyProtection="0">
      <alignment horizontal="right"/>
    </xf>
    <xf numFmtId="211" fontId="12" fillId="0" borderId="0" applyFill="0" applyBorder="0" applyProtection="0"/>
    <xf numFmtId="211" fontId="12" fillId="0" borderId="8" applyFill="0" applyProtection="0"/>
    <xf numFmtId="211" fontId="12" fillId="0" borderId="9" applyFill="0" applyProtection="0"/>
    <xf numFmtId="38" fontId="12" fillId="0" borderId="10">
      <alignment vertical="center"/>
    </xf>
    <xf numFmtId="38" fontId="9" fillId="0" borderId="0" applyFont="0" applyFill="0" applyBorder="0" applyAlignment="0" applyProtection="0"/>
    <xf numFmtId="40" fontId="9" fillId="0" borderId="0" applyFont="0" applyFill="0" applyBorder="0" applyAlignment="0" applyProtection="0"/>
    <xf numFmtId="0" fontId="12" fillId="0" borderId="0">
      <protection locked="0"/>
    </xf>
    <xf numFmtId="227" fontId="12" fillId="0" borderId="0"/>
    <xf numFmtId="212" fontId="9" fillId="0" borderId="11" applyNumberFormat="0" applyFont="0" applyFill="0" applyAlignment="0" applyProtection="0"/>
    <xf numFmtId="165" fontId="12" fillId="0" borderId="0" applyFill="0" applyBorder="0" applyAlignment="0" applyProtection="0"/>
    <xf numFmtId="186" fontId="12" fillId="0" borderId="0">
      <protection locked="0"/>
    </xf>
    <xf numFmtId="186" fontId="12" fillId="0" borderId="0">
      <protection locked="0"/>
    </xf>
    <xf numFmtId="172" fontId="12" fillId="0" borderId="0" applyFill="0" applyBorder="0" applyAlignment="0"/>
    <xf numFmtId="171" fontId="12" fillId="0" borderId="0" applyFill="0" applyBorder="0" applyAlignment="0"/>
    <xf numFmtId="172" fontId="12" fillId="0" borderId="0" applyFill="0" applyBorder="0" applyAlignment="0"/>
    <xf numFmtId="175" fontId="12" fillId="0" borderId="0" applyFill="0" applyBorder="0" applyAlignment="0"/>
    <xf numFmtId="171" fontId="12" fillId="0" borderId="0" applyFill="0" applyBorder="0" applyAlignment="0"/>
    <xf numFmtId="0" fontId="12" fillId="0" borderId="0" applyNumberFormat="0" applyAlignment="0">
      <alignment horizontal="left"/>
    </xf>
    <xf numFmtId="179" fontId="9" fillId="0" borderId="0" applyFont="0" applyFill="0" applyBorder="0" applyAlignment="0" applyProtection="0"/>
    <xf numFmtId="183" fontId="9" fillId="0" borderId="0" applyFont="0" applyFill="0" applyBorder="0" applyAlignment="0" applyProtection="0"/>
    <xf numFmtId="179" fontId="9" fillId="0" borderId="0" applyFont="0" applyFill="0" applyBorder="0" applyAlignment="0" applyProtection="0"/>
    <xf numFmtId="183" fontId="9" fillId="0" borderId="0" applyFont="0" applyFill="0" applyBorder="0" applyAlignment="0" applyProtection="0"/>
    <xf numFmtId="41" fontId="9"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87" fontId="12" fillId="0" borderId="0">
      <protection locked="0"/>
    </xf>
    <xf numFmtId="4" fontId="12" fillId="0" borderId="0">
      <protection locked="0"/>
    </xf>
    <xf numFmtId="2" fontId="9" fillId="0" borderId="0" applyFont="0" applyFill="0" applyBorder="0" applyAlignment="0" applyProtection="0"/>
    <xf numFmtId="0" fontId="12" fillId="0" borderId="0">
      <alignment horizontal="left" vertical="center"/>
    </xf>
    <xf numFmtId="0" fontId="12" fillId="0" borderId="0" applyFill="0" applyBorder="0" applyProtection="0">
      <alignment horizontal="left"/>
    </xf>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7"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11"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38" fontId="12" fillId="29" borderId="0" applyNumberFormat="0" applyBorder="0" applyAlignment="0" applyProtection="0"/>
    <xf numFmtId="213" fontId="9" fillId="0" borderId="0" applyFont="0" applyFill="0" applyBorder="0" applyAlignment="0" applyProtection="0">
      <alignment horizontal="right"/>
    </xf>
    <xf numFmtId="0" fontId="12" fillId="0" borderId="0" applyProtection="0">
      <alignment horizontal="right"/>
    </xf>
    <xf numFmtId="0" fontId="12" fillId="0" borderId="12" applyNumberFormat="0" applyAlignment="0" applyProtection="0">
      <alignment horizontal="left" vertical="center"/>
    </xf>
    <xf numFmtId="0" fontId="12" fillId="0" borderId="13">
      <alignment horizontal="left" vertical="center"/>
    </xf>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4"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4" applyNumberFormat="0" applyFill="0" applyAlignment="0" applyProtection="0"/>
    <xf numFmtId="0" fontId="12" fillId="0" borderId="14" applyNumberFormat="0" applyFill="0" applyAlignment="0" applyProtection="0"/>
    <xf numFmtId="0" fontId="12" fillId="0" borderId="14" applyNumberFormat="0" applyFill="0" applyAlignment="0" applyProtection="0"/>
    <xf numFmtId="0" fontId="12" fillId="0" borderId="15" applyNumberFormat="0" applyFill="0" applyAlignment="0" applyProtection="0"/>
    <xf numFmtId="0" fontId="12" fillId="0" borderId="14" applyNumberFormat="0" applyFill="0" applyAlignment="0" applyProtection="0"/>
    <xf numFmtId="0" fontId="12" fillId="0" borderId="14" applyNumberFormat="0" applyFill="0" applyAlignment="0" applyProtection="0"/>
    <xf numFmtId="0" fontId="12" fillId="0" borderId="14"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5"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6"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6" applyNumberFormat="0" applyFill="0" applyAlignment="0" applyProtection="0"/>
    <xf numFmtId="0" fontId="12" fillId="0" borderId="16" applyNumberFormat="0" applyFill="0" applyAlignment="0" applyProtection="0"/>
    <xf numFmtId="0" fontId="12" fillId="0" borderId="16" applyNumberFormat="0" applyFill="0" applyAlignment="0" applyProtection="0"/>
    <xf numFmtId="0" fontId="12" fillId="0" borderId="17" applyNumberFormat="0" applyFill="0" applyAlignment="0" applyProtection="0"/>
    <xf numFmtId="0" fontId="12" fillId="0" borderId="16" applyNumberFormat="0" applyFill="0" applyAlignment="0" applyProtection="0"/>
    <xf numFmtId="0" fontId="12" fillId="0" borderId="16" applyNumberFormat="0" applyFill="0" applyAlignment="0" applyProtection="0"/>
    <xf numFmtId="0" fontId="12" fillId="0" borderId="16"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7"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8"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8" applyNumberFormat="0" applyFill="0" applyAlignment="0" applyProtection="0"/>
    <xf numFmtId="0" fontId="12" fillId="0" borderId="18" applyNumberFormat="0" applyFill="0" applyAlignment="0" applyProtection="0"/>
    <xf numFmtId="0" fontId="12" fillId="0" borderId="18" applyNumberFormat="0" applyFill="0" applyAlignment="0" applyProtection="0"/>
    <xf numFmtId="0" fontId="12" fillId="0" borderId="19" applyNumberFormat="0" applyFill="0" applyAlignment="0" applyProtection="0"/>
    <xf numFmtId="0" fontId="12" fillId="0" borderId="18" applyNumberFormat="0" applyFill="0" applyAlignment="0" applyProtection="0"/>
    <xf numFmtId="0" fontId="12" fillId="0" borderId="18" applyNumberFormat="0" applyFill="0" applyAlignment="0" applyProtection="0"/>
    <xf numFmtId="0" fontId="12" fillId="0" borderId="18"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19"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Protection="0"/>
    <xf numFmtId="0" fontId="12" fillId="0" borderId="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10" fontId="12" fillId="30" borderId="4" applyNumberFormat="0" applyBorder="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10" borderId="5" applyNumberFormat="0" applyAlignment="0" applyProtection="0"/>
    <xf numFmtId="0" fontId="12" fillId="2" borderId="5" applyNumberFormat="0" applyAlignment="0" applyProtection="0"/>
    <xf numFmtId="0" fontId="12" fillId="2" borderId="5" applyNumberFormat="0" applyAlignment="0" applyProtection="0"/>
    <xf numFmtId="0" fontId="12" fillId="10" borderId="5" applyNumberFormat="0" applyAlignment="0" applyProtection="0"/>
    <xf numFmtId="0" fontId="12" fillId="10" borderId="5" applyNumberFormat="0" applyAlignment="0" applyProtection="0"/>
    <xf numFmtId="0" fontId="12" fillId="10" borderId="5" applyNumberFormat="0" applyAlignment="0" applyProtection="0"/>
    <xf numFmtId="0" fontId="12" fillId="2" borderId="5" applyNumberFormat="0" applyAlignment="0" applyProtection="0"/>
    <xf numFmtId="0" fontId="12" fillId="10" borderId="5" applyNumberFormat="0" applyAlignment="0" applyProtection="0"/>
    <xf numFmtId="0" fontId="12" fillId="10" borderId="5" applyNumberFormat="0" applyAlignment="0" applyProtection="0"/>
    <xf numFmtId="0" fontId="12" fillId="10"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0" fontId="12" fillId="2" borderId="5" applyNumberFormat="0" applyAlignment="0" applyProtection="0"/>
    <xf numFmtId="38" fontId="12" fillId="0" borderId="0"/>
    <xf numFmtId="38" fontId="12" fillId="0" borderId="0"/>
    <xf numFmtId="38" fontId="12" fillId="0" borderId="0"/>
    <xf numFmtId="38" fontId="12" fillId="0" borderId="0"/>
    <xf numFmtId="0" fontId="12" fillId="0" borderId="0"/>
    <xf numFmtId="0" fontId="12" fillId="0" borderId="0"/>
    <xf numFmtId="172" fontId="12" fillId="0" borderId="0" applyFill="0" applyBorder="0" applyAlignment="0"/>
    <xf numFmtId="171" fontId="12" fillId="0" borderId="0" applyFill="0" applyBorder="0" applyAlignment="0"/>
    <xf numFmtId="172" fontId="12" fillId="0" borderId="0" applyFill="0" applyBorder="0" applyAlignment="0"/>
    <xf numFmtId="175" fontId="12" fillId="0" borderId="0" applyFill="0" applyBorder="0" applyAlignment="0"/>
    <xf numFmtId="171" fontId="12" fillId="0" borderId="0" applyFill="0" applyBorder="0" applyAlignment="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0"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0" applyNumberFormat="0" applyFill="0" applyAlignment="0" applyProtection="0"/>
    <xf numFmtId="0" fontId="12" fillId="0" borderId="20" applyNumberFormat="0" applyFill="0" applyAlignment="0" applyProtection="0"/>
    <xf numFmtId="0" fontId="12" fillId="0" borderId="20" applyNumberFormat="0" applyFill="0" applyAlignment="0" applyProtection="0"/>
    <xf numFmtId="0" fontId="12" fillId="0" borderId="21" applyNumberFormat="0" applyFill="0" applyAlignment="0" applyProtection="0"/>
    <xf numFmtId="0" fontId="12" fillId="0" borderId="20" applyNumberFormat="0" applyFill="0" applyAlignment="0" applyProtection="0"/>
    <xf numFmtId="0" fontId="12" fillId="0" borderId="20" applyNumberFormat="0" applyFill="0" applyAlignment="0" applyProtection="0"/>
    <xf numFmtId="0" fontId="12" fillId="0" borderId="20"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21"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9" fontId="9" fillId="0" borderId="0" applyFont="0" applyFill="0" applyBorder="0" applyAlignment="0" applyProtection="0"/>
    <xf numFmtId="0" fontId="12" fillId="0" borderId="0"/>
    <xf numFmtId="214" fontId="9" fillId="0" borderId="0" applyFont="0" applyFill="0" applyBorder="0" applyAlignment="0" applyProtection="0"/>
    <xf numFmtId="215" fontId="9" fillId="0" borderId="0" applyFont="0" applyFill="0" applyBorder="0" applyAlignment="0" applyProtection="0"/>
    <xf numFmtId="228" fontId="9" fillId="0" borderId="0" applyFont="0" applyFill="0" applyBorder="0" applyProtection="0">
      <alignment horizontal="right"/>
    </xf>
    <xf numFmtId="38" fontId="9" fillId="0" borderId="0" applyFont="0" applyFill="0" applyBorder="0" applyAlignment="0" applyProtection="0"/>
    <xf numFmtId="40" fontId="9" fillId="0" borderId="0" applyFont="0" applyFill="0" applyBorder="0" applyAlignment="0" applyProtection="0"/>
    <xf numFmtId="229" fontId="12" fillId="0" borderId="0" applyFill="0" applyBorder="0" applyAlignment="0" applyProtection="0"/>
    <xf numFmtId="216" fontId="9" fillId="0" borderId="0" applyFont="0" applyFill="0" applyBorder="0" applyAlignment="0" applyProtection="0"/>
    <xf numFmtId="217" fontId="9" fillId="0" borderId="0" applyFont="0" applyFill="0" applyBorder="0" applyAlignment="0" applyProtection="0"/>
    <xf numFmtId="188" fontId="9" fillId="0" borderId="0" applyFont="0" applyFill="0" applyBorder="0" applyAlignment="0" applyProtection="0"/>
    <xf numFmtId="189" fontId="9" fillId="0" borderId="0" applyFont="0" applyFill="0" applyBorder="0" applyAlignment="0" applyProtection="0"/>
    <xf numFmtId="190" fontId="12" fillId="0" borderId="0">
      <protection locked="0"/>
    </xf>
    <xf numFmtId="0" fontId="9" fillId="0" borderId="0" applyFont="0" applyFill="0" applyBorder="0" applyAlignment="0" applyProtection="0">
      <alignment horizontal="right"/>
    </xf>
    <xf numFmtId="218" fontId="9" fillId="0" borderId="0" applyFont="0" applyFill="0" applyBorder="0" applyAlignment="0" applyProtection="0">
      <alignment horizontal="right"/>
    </xf>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0" fontId="12" fillId="0" borderId="0"/>
    <xf numFmtId="0" fontId="12" fillId="0" borderId="0"/>
    <xf numFmtId="0" fontId="12" fillId="0" borderId="0"/>
    <xf numFmtId="182" fontId="12" fillId="0" borderId="0"/>
    <xf numFmtId="0" fontId="12" fillId="0" borderId="0"/>
    <xf numFmtId="182"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lignment vertical="top"/>
    </xf>
    <xf numFmtId="0" fontId="12" fillId="0" borderId="0">
      <alignment vertical="top"/>
    </xf>
    <xf numFmtId="0" fontId="12" fillId="0" borderId="0">
      <alignment vertical="top"/>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lignment vertical="top"/>
    </xf>
    <xf numFmtId="0" fontId="12" fillId="0" borderId="0"/>
    <xf numFmtId="0" fontId="12" fillId="0" borderId="0"/>
    <xf numFmtId="0" fontId="13" fillId="0" borderId="0"/>
    <xf numFmtId="0" fontId="5" fillId="0" borderId="0"/>
    <xf numFmtId="0" fontId="12" fillId="0" borderId="0"/>
    <xf numFmtId="0" fontId="12" fillId="0" borderId="0"/>
    <xf numFmtId="41" fontId="12" fillId="0" borderId="0"/>
    <xf numFmtId="0" fontId="12" fillId="0" borderId="0"/>
    <xf numFmtId="0" fontId="12" fillId="0" borderId="0"/>
    <xf numFmtId="0" fontId="12" fillId="0" borderId="0">
      <alignment vertical="top"/>
    </xf>
    <xf numFmtId="0" fontId="12" fillId="0" borderId="0">
      <alignment vertical="top"/>
    </xf>
    <xf numFmtId="0" fontId="12" fillId="0" borderId="0">
      <alignment vertical="top"/>
    </xf>
    <xf numFmtId="0" fontId="12" fillId="0" borderId="0"/>
    <xf numFmtId="41" fontId="12" fillId="0" borderId="0"/>
    <xf numFmtId="41" fontId="8" fillId="0" borderId="0"/>
    <xf numFmtId="0" fontId="12" fillId="0" borderId="0"/>
    <xf numFmtId="0" fontId="13" fillId="0" borderId="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0" fontId="9" fillId="8" borderId="2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12" fillId="0" borderId="0">
      <alignment horizontal="left" vertical="center" wrapText="1"/>
    </xf>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5"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5" borderId="23" applyNumberFormat="0" applyAlignment="0" applyProtection="0"/>
    <xf numFmtId="0" fontId="12" fillId="25" borderId="23" applyNumberFormat="0" applyAlignment="0" applyProtection="0"/>
    <xf numFmtId="0" fontId="12" fillId="25" borderId="23" applyNumberFormat="0" applyAlignment="0" applyProtection="0"/>
    <xf numFmtId="0" fontId="12" fillId="26" borderId="23" applyNumberFormat="0" applyAlignment="0" applyProtection="0"/>
    <xf numFmtId="0" fontId="12" fillId="25" borderId="23" applyNumberFormat="0" applyAlignment="0" applyProtection="0"/>
    <xf numFmtId="0" fontId="12" fillId="25" borderId="23" applyNumberFormat="0" applyAlignment="0" applyProtection="0"/>
    <xf numFmtId="0" fontId="12" fillId="25"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0" fontId="12" fillId="26" borderId="23" applyNumberFormat="0" applyAlignment="0" applyProtection="0"/>
    <xf numFmtId="1" fontId="12" fillId="0" borderId="0" applyProtection="0">
      <alignment horizontal="right" vertical="center"/>
    </xf>
    <xf numFmtId="41" fontId="9" fillId="0" borderId="0" applyFont="0" applyFill="0" applyBorder="0" applyAlignment="0" applyProtection="0"/>
    <xf numFmtId="174" fontId="9" fillId="0" borderId="0" applyFont="0" applyFill="0" applyBorder="0" applyAlignment="0" applyProtection="0"/>
    <xf numFmtId="177" fontId="9" fillId="0" borderId="0" applyFont="0" applyFill="0" applyBorder="0" applyAlignment="0" applyProtection="0"/>
    <xf numFmtId="10"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2" fillId="0" borderId="24" applyNumberFormat="0" applyBorder="0"/>
    <xf numFmtId="0" fontId="9" fillId="0" borderId="0" applyFont="0"/>
    <xf numFmtId="191" fontId="12" fillId="0" borderId="0">
      <protection locked="0"/>
    </xf>
    <xf numFmtId="172" fontId="12" fillId="0" borderId="0" applyFill="0" applyBorder="0" applyAlignment="0"/>
    <xf numFmtId="171" fontId="12" fillId="0" borderId="0" applyFill="0" applyBorder="0" applyAlignment="0"/>
    <xf numFmtId="172" fontId="12" fillId="0" borderId="0" applyFill="0" applyBorder="0" applyAlignment="0"/>
    <xf numFmtId="175" fontId="12" fillId="0" borderId="0" applyFill="0" applyBorder="0" applyAlignment="0"/>
    <xf numFmtId="171" fontId="12" fillId="0" borderId="0" applyFill="0" applyBorder="0" applyAlignment="0"/>
    <xf numFmtId="0" fontId="9" fillId="0" borderId="0" applyNumberFormat="0" applyFont="0" applyFill="0" applyBorder="0" applyAlignment="0" applyProtection="0">
      <alignment horizontal="left"/>
    </xf>
    <xf numFmtId="14" fontId="12" fillId="0" borderId="0" applyNumberFormat="0" applyFill="0" applyBorder="0" applyAlignment="0" applyProtection="0">
      <alignment horizontal="left"/>
    </xf>
    <xf numFmtId="38" fontId="12" fillId="0" borderId="0"/>
    <xf numFmtId="4" fontId="12" fillId="2" borderId="25" applyNumberFormat="0" applyProtection="0">
      <alignment vertical="center"/>
    </xf>
    <xf numFmtId="4" fontId="12" fillId="31" borderId="25" applyNumberFormat="0" applyProtection="0">
      <alignment vertical="center"/>
    </xf>
    <xf numFmtId="4" fontId="12" fillId="31" borderId="25" applyNumberFormat="0" applyProtection="0">
      <alignment horizontal="left" vertical="center" indent="1"/>
    </xf>
    <xf numFmtId="0" fontId="12" fillId="31" borderId="25" applyNumberFormat="0" applyProtection="0">
      <alignment horizontal="left" vertical="top" indent="1"/>
    </xf>
    <xf numFmtId="4" fontId="12" fillId="32" borderId="0" applyNumberFormat="0" applyProtection="0">
      <alignment horizontal="left" vertical="center" wrapText="1"/>
    </xf>
    <xf numFmtId="4" fontId="12" fillId="5" borderId="25" applyNumberFormat="0" applyProtection="0">
      <alignment horizontal="right" vertical="center"/>
    </xf>
    <xf numFmtId="4" fontId="12" fillId="6" borderId="25" applyNumberFormat="0" applyProtection="0">
      <alignment horizontal="right" vertical="center"/>
    </xf>
    <xf numFmtId="4" fontId="12" fillId="22" borderId="25" applyNumberFormat="0" applyProtection="0">
      <alignment horizontal="right" vertical="center"/>
    </xf>
    <xf numFmtId="4" fontId="12" fillId="13" borderId="25" applyNumberFormat="0" applyProtection="0">
      <alignment horizontal="right" vertical="center"/>
    </xf>
    <xf numFmtId="4" fontId="12" fillId="18" borderId="25" applyNumberFormat="0" applyProtection="0">
      <alignment horizontal="right" vertical="center"/>
    </xf>
    <xf numFmtId="4" fontId="12" fillId="15" borderId="25" applyNumberFormat="0" applyProtection="0">
      <alignment horizontal="right" vertical="center"/>
    </xf>
    <xf numFmtId="4" fontId="12" fillId="23" borderId="25" applyNumberFormat="0" applyProtection="0">
      <alignment horizontal="right" vertical="center"/>
    </xf>
    <xf numFmtId="4" fontId="12" fillId="33" borderId="25" applyNumberFormat="0" applyProtection="0">
      <alignment horizontal="right" vertical="center"/>
    </xf>
    <xf numFmtId="4" fontId="12" fillId="12" borderId="25" applyNumberFormat="0" applyProtection="0">
      <alignment horizontal="right" vertical="center"/>
    </xf>
    <xf numFmtId="4" fontId="12" fillId="34" borderId="0" applyNumberFormat="0" applyProtection="0">
      <alignment horizontal="left" vertical="center" indent="1"/>
    </xf>
    <xf numFmtId="4" fontId="12" fillId="32" borderId="0" applyNumberFormat="0" applyProtection="0">
      <alignment horizontal="left" vertical="center" indent="1"/>
    </xf>
    <xf numFmtId="4" fontId="12" fillId="35" borderId="0" applyNumberFormat="0" applyProtection="0">
      <alignment horizontal="left" vertical="center" indent="1"/>
    </xf>
    <xf numFmtId="4" fontId="12" fillId="36" borderId="25" applyNumberFormat="0" applyProtection="0">
      <alignment horizontal="right" vertical="center"/>
    </xf>
    <xf numFmtId="4" fontId="12" fillId="32" borderId="0" applyNumberFormat="0" applyProtection="0">
      <alignment horizontal="left" vertical="center" indent="1"/>
    </xf>
    <xf numFmtId="4" fontId="12" fillId="32" borderId="0" applyNumberFormat="0" applyProtection="0">
      <alignment horizontal="left" vertical="center"/>
    </xf>
    <xf numFmtId="0" fontId="12" fillId="35" borderId="25" applyNumberFormat="0" applyProtection="0">
      <alignment horizontal="left" vertical="center" indent="1"/>
    </xf>
    <xf numFmtId="0" fontId="12" fillId="35" borderId="25" applyNumberFormat="0" applyProtection="0">
      <alignment horizontal="left" vertical="top" indent="1"/>
    </xf>
    <xf numFmtId="0" fontId="12" fillId="37" borderId="25" applyNumberFormat="0" applyProtection="0">
      <alignment horizontal="left" vertical="center" indent="1"/>
    </xf>
    <xf numFmtId="0" fontId="12" fillId="37" borderId="25" applyNumberFormat="0" applyProtection="0">
      <alignment horizontal="left" vertical="top" indent="1"/>
    </xf>
    <xf numFmtId="0" fontId="12" fillId="38" borderId="25" applyNumberFormat="0" applyProtection="0">
      <alignment horizontal="left" vertical="center" indent="1"/>
    </xf>
    <xf numFmtId="0" fontId="12" fillId="38" borderId="25" applyNumberFormat="0" applyProtection="0">
      <alignment horizontal="left" vertical="top" indent="1"/>
    </xf>
    <xf numFmtId="0" fontId="12" fillId="39" borderId="25" applyNumberFormat="0" applyProtection="0">
      <alignment horizontal="left" vertical="center" indent="1"/>
    </xf>
    <xf numFmtId="0" fontId="12" fillId="39" borderId="25" applyNumberFormat="0" applyProtection="0">
      <alignment horizontal="left" vertical="top" indent="1"/>
    </xf>
    <xf numFmtId="4" fontId="12" fillId="30" borderId="25" applyNumberFormat="0" applyProtection="0">
      <alignment vertical="center"/>
    </xf>
    <xf numFmtId="4" fontId="12" fillId="30" borderId="25" applyNumberFormat="0" applyProtection="0">
      <alignment vertical="center"/>
    </xf>
    <xf numFmtId="4" fontId="12" fillId="30" borderId="25" applyNumberFormat="0" applyProtection="0">
      <alignment horizontal="left" vertical="center" indent="1"/>
    </xf>
    <xf numFmtId="0" fontId="12" fillId="30" borderId="25" applyNumberFormat="0" applyProtection="0">
      <alignment horizontal="left" vertical="top" indent="1"/>
    </xf>
    <xf numFmtId="4" fontId="12" fillId="40" borderId="25" applyNumberFormat="0" applyProtection="0">
      <alignment horizontal="right" vertical="center"/>
    </xf>
    <xf numFmtId="4" fontId="12" fillId="25" borderId="25" applyNumberFormat="0" applyProtection="0">
      <alignment horizontal="right" vertical="center"/>
    </xf>
    <xf numFmtId="4" fontId="12" fillId="36" borderId="25" applyNumberFormat="0" applyProtection="0">
      <alignment horizontal="left" vertical="center" indent="1"/>
    </xf>
    <xf numFmtId="0" fontId="12" fillId="37" borderId="25" applyNumberFormat="0" applyProtection="0">
      <alignment horizontal="center" vertical="top" wrapText="1"/>
    </xf>
    <xf numFmtId="4" fontId="12" fillId="41" borderId="0" applyNumberFormat="0" applyProtection="0">
      <alignment horizontal="left" vertical="center"/>
    </xf>
    <xf numFmtId="4" fontId="12" fillId="40" borderId="25" applyNumberFormat="0" applyProtection="0">
      <alignment horizontal="right" vertical="center"/>
    </xf>
    <xf numFmtId="0" fontId="9" fillId="8" borderId="0" applyNumberFormat="0" applyFont="0" applyBorder="0" applyAlignment="0" applyProtection="0"/>
    <xf numFmtId="0" fontId="9" fillId="26" borderId="0" applyNumberFormat="0" applyFont="0" applyBorder="0" applyAlignment="0" applyProtection="0"/>
    <xf numFmtId="0" fontId="9" fillId="25" borderId="0" applyNumberFormat="0" applyFont="0" applyBorder="0" applyAlignment="0" applyProtection="0"/>
    <xf numFmtId="0" fontId="9" fillId="0" borderId="0" applyNumberFormat="0" applyFont="0" applyFill="0" applyBorder="0" applyAlignment="0" applyProtection="0"/>
    <xf numFmtId="0" fontId="9" fillId="25" borderId="0" applyNumberFormat="0" applyFont="0" applyBorder="0" applyAlignment="0" applyProtection="0"/>
    <xf numFmtId="0" fontId="9" fillId="0" borderId="0" applyNumberFormat="0" applyFont="0" applyFill="0" applyBorder="0" applyAlignment="0" applyProtection="0"/>
    <xf numFmtId="0" fontId="9" fillId="0" borderId="0" applyNumberFormat="0" applyFont="0" applyBorder="0" applyAlignment="0" applyProtection="0"/>
    <xf numFmtId="165" fontId="12" fillId="0" borderId="0" applyFill="0" applyBorder="0" applyAlignment="0" applyProtection="0"/>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applyNumberFormat="0" applyFill="0" applyBorder="0" applyAlignment="0" applyProtection="0">
      <alignment vertical="top"/>
      <protection locked="0"/>
    </xf>
    <xf numFmtId="0" fontId="12" fillId="0" borderId="0"/>
    <xf numFmtId="0" fontId="12" fillId="0" borderId="0"/>
    <xf numFmtId="0" fontId="12" fillId="0" borderId="0"/>
    <xf numFmtId="0" fontId="12" fillId="0" borderId="0"/>
    <xf numFmtId="0" fontId="12" fillId="0" borderId="0">
      <alignment vertical="top"/>
    </xf>
    <xf numFmtId="0" fontId="12" fillId="0" borderId="0"/>
    <xf numFmtId="0" fontId="12" fillId="0" borderId="0"/>
    <xf numFmtId="40" fontId="12" fillId="0" borderId="0" applyBorder="0">
      <alignment horizontal="right"/>
    </xf>
    <xf numFmtId="0" fontId="9" fillId="19" borderId="0" applyFont="0"/>
    <xf numFmtId="0" fontId="12" fillId="0" borderId="0" applyBorder="0" applyProtection="0">
      <alignment vertical="center"/>
    </xf>
    <xf numFmtId="212" fontId="12" fillId="0" borderId="7" applyBorder="0" applyProtection="0">
      <alignment horizontal="right" vertical="center"/>
    </xf>
    <xf numFmtId="0" fontId="12" fillId="42" borderId="0" applyBorder="0" applyProtection="0">
      <alignment horizontal="centerContinuous" vertical="center"/>
    </xf>
    <xf numFmtId="0" fontId="12" fillId="43" borderId="7" applyBorder="0" applyProtection="0">
      <alignment horizontal="centerContinuous" vertical="center"/>
    </xf>
    <xf numFmtId="0" fontId="12" fillId="0" borderId="0" applyFill="0" applyBorder="0" applyProtection="0">
      <alignment horizontal="left"/>
    </xf>
    <xf numFmtId="0" fontId="12" fillId="0" borderId="26" applyFill="0" applyBorder="0" applyProtection="0">
      <alignment horizontal="left" vertical="top"/>
    </xf>
    <xf numFmtId="0" fontId="12" fillId="0" borderId="0">
      <alignment horizontal="centerContinuous"/>
    </xf>
    <xf numFmtId="49" fontId="12" fillId="0" borderId="0" applyFill="0" applyBorder="0" applyAlignment="0"/>
    <xf numFmtId="178" fontId="12" fillId="0" borderId="0" applyFill="0" applyBorder="0" applyAlignment="0"/>
    <xf numFmtId="176" fontId="12" fillId="0" borderId="0" applyFill="0" applyBorder="0" applyAlignment="0"/>
    <xf numFmtId="0" fontId="12" fillId="0" borderId="0" applyNumberFormat="0" applyFill="0" applyBorder="0" applyAlignment="0" applyProtection="0"/>
    <xf numFmtId="0" fontId="12" fillId="0" borderId="0" applyNumberFormat="0" applyFill="0" applyBorder="0" applyAlignment="0" applyProtection="0"/>
    <xf numFmtId="4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7"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7" applyNumberFormat="0" applyFill="0" applyAlignment="0" applyProtection="0"/>
    <xf numFmtId="0" fontId="12" fillId="0" borderId="27" applyNumberFormat="0" applyFill="0" applyAlignment="0" applyProtection="0"/>
    <xf numFmtId="0" fontId="12" fillId="0" borderId="27" applyNumberFormat="0" applyFill="0" applyAlignment="0" applyProtection="0"/>
    <xf numFmtId="0" fontId="12" fillId="0" borderId="27" applyNumberFormat="0" applyFill="0" applyAlignment="0" applyProtection="0"/>
    <xf numFmtId="0" fontId="12" fillId="0" borderId="27" applyNumberFormat="0" applyFill="0" applyAlignment="0" applyProtection="0"/>
    <xf numFmtId="0" fontId="12" fillId="0" borderId="27" applyNumberFormat="0" applyFill="0" applyAlignment="0" applyProtection="0"/>
    <xf numFmtId="0" fontId="12" fillId="0" borderId="27"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0" fontId="12" fillId="0" borderId="28" applyNumberFormat="0" applyFill="0" applyAlignment="0" applyProtection="0"/>
    <xf numFmtId="219" fontId="9" fillId="0" borderId="0" applyFont="0" applyFill="0" applyBorder="0" applyAlignment="0" applyProtection="0"/>
    <xf numFmtId="220" fontId="9" fillId="0" borderId="0" applyFont="0" applyFill="0" applyBorder="0" applyAlignment="0" applyProtection="0"/>
    <xf numFmtId="0" fontId="12" fillId="0" borderId="0">
      <alignment horizontal="fill"/>
    </xf>
    <xf numFmtId="0" fontId="12" fillId="0" borderId="0"/>
    <xf numFmtId="221" fontId="9" fillId="0" borderId="0" applyFont="0" applyFill="0" applyBorder="0" applyAlignment="0" applyProtection="0"/>
    <xf numFmtId="222" fontId="9"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29" borderId="0">
      <alignment horizontal="center"/>
    </xf>
    <xf numFmtId="0" fontId="12" fillId="0" borderId="29" applyNumberFormat="0" applyBorder="0">
      <alignment wrapText="1"/>
    </xf>
    <xf numFmtId="223" fontId="9" fillId="0" borderId="0" applyFont="0" applyFill="0" applyBorder="0" applyAlignment="0" applyProtection="0"/>
    <xf numFmtId="224" fontId="9" fillId="0" borderId="0" applyFont="0" applyFill="0" applyBorder="0" applyAlignment="0" applyProtection="0"/>
    <xf numFmtId="15" fontId="9" fillId="0" borderId="0" applyFont="0" applyFill="0" applyBorder="0" applyAlignment="0" applyProtection="0"/>
    <xf numFmtId="169" fontId="12" fillId="0" borderId="0"/>
    <xf numFmtId="180" fontId="9" fillId="0" borderId="0" applyFont="0" applyFill="0" applyBorder="0" applyAlignment="0" applyProtection="0"/>
    <xf numFmtId="181" fontId="9" fillId="0" borderId="0" applyFont="0" applyFill="0" applyBorder="0" applyAlignment="0" applyProtection="0"/>
    <xf numFmtId="0" fontId="12" fillId="0" borderId="0"/>
    <xf numFmtId="41" fontId="9" fillId="0" borderId="0" applyFont="0" applyFill="0" applyBorder="0" applyAlignment="0" applyProtection="0"/>
    <xf numFmtId="43" fontId="9" fillId="0" borderId="0" applyFont="0" applyFill="0" applyBorder="0" applyAlignment="0" applyProtection="0"/>
    <xf numFmtId="0" fontId="12" fillId="0" borderId="0"/>
    <xf numFmtId="43" fontId="9" fillId="0" borderId="0" applyFont="0" applyFill="0" applyBorder="0" applyAlignment="0" applyProtection="0"/>
    <xf numFmtId="41" fontId="9" fillId="0" borderId="0" applyFont="0" applyFill="0" applyBorder="0" applyAlignment="0" applyProtection="0"/>
    <xf numFmtId="0" fontId="12" fillId="0" borderId="0"/>
    <xf numFmtId="192" fontId="9" fillId="0" borderId="0" applyFont="0" applyFill="0" applyBorder="0" applyAlignment="0" applyProtection="0"/>
    <xf numFmtId="193" fontId="9" fillId="0" borderId="0" applyFont="0" applyFill="0" applyBorder="0" applyAlignment="0" applyProtection="0"/>
    <xf numFmtId="166" fontId="9" fillId="0" borderId="0" applyFont="0" applyFill="0" applyBorder="0" applyAlignment="0" applyProtection="0"/>
    <xf numFmtId="165" fontId="9" fillId="0" borderId="0" applyFont="0" applyFill="0" applyBorder="0" applyAlignment="0" applyProtection="0"/>
    <xf numFmtId="0" fontId="5" fillId="0" borderId="0"/>
    <xf numFmtId="43" fontId="7" fillId="0" borderId="0" applyFont="0" applyFill="0" applyBorder="0" applyAlignment="0" applyProtection="0"/>
    <xf numFmtId="43" fontId="5" fillId="0" borderId="0" applyFont="0" applyFill="0" applyBorder="0" applyAlignment="0" applyProtection="0"/>
    <xf numFmtId="9" fontId="7" fillId="0" borderId="0" applyFont="0" applyFill="0" applyBorder="0" applyAlignment="0" applyProtection="0"/>
    <xf numFmtId="0" fontId="7" fillId="0" borderId="0"/>
    <xf numFmtId="0" fontId="5" fillId="0" borderId="0"/>
    <xf numFmtId="234" fontId="5" fillId="0" borderId="0" applyFont="0" applyFill="0" applyBorder="0" applyAlignment="0" applyProtection="0"/>
    <xf numFmtId="43" fontId="7" fillId="0" borderId="0" applyFont="0" applyFill="0" applyBorder="0" applyAlignment="0" applyProtection="0"/>
    <xf numFmtId="0" fontId="4" fillId="0" borderId="0"/>
    <xf numFmtId="43" fontId="4" fillId="0" borderId="0" applyFont="0" applyFill="0" applyBorder="0" applyAlignment="0" applyProtection="0"/>
    <xf numFmtId="0" fontId="3" fillId="0" borderId="0"/>
    <xf numFmtId="0" fontId="6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6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72" fillId="0" borderId="0" applyNumberFormat="0" applyFill="0" applyBorder="0" applyAlignment="0" applyProtection="0"/>
    <xf numFmtId="0" fontId="2" fillId="0" borderId="0"/>
    <xf numFmtId="168" fontId="7" fillId="0" borderId="0" applyFont="0" applyFill="0" applyBorder="0" applyAlignment="0" applyProtection="0"/>
    <xf numFmtId="0" fontId="1" fillId="0" borderId="0"/>
    <xf numFmtId="9" fontId="85" fillId="0" borderId="0" applyFont="0" applyFill="0" applyBorder="0" applyAlignment="0" applyProtection="0"/>
  </cellStyleXfs>
  <cellXfs count="1359">
    <xf numFmtId="0" fontId="0" fillId="0" borderId="0" xfId="0" applyFont="1"/>
    <xf numFmtId="0" fontId="0" fillId="0" borderId="0" xfId="0"/>
    <xf numFmtId="0" fontId="15" fillId="0" borderId="0" xfId="0" applyNumberFormat="1" applyFont="1" applyFill="1" applyBorder="1" applyAlignment="1">
      <alignment horizontal="left" vertical="top"/>
    </xf>
    <xf numFmtId="41" fontId="15" fillId="0" borderId="0" xfId="0" applyNumberFormat="1" applyFont="1" applyFill="1" applyBorder="1" applyAlignment="1">
      <alignment horizontal="center" vertical="top"/>
    </xf>
    <xf numFmtId="167" fontId="15" fillId="0" borderId="0" xfId="0" applyNumberFormat="1" applyFont="1" applyFill="1" applyBorder="1" applyAlignment="1">
      <alignment horizontal="right" vertical="top"/>
    </xf>
    <xf numFmtId="41" fontId="15" fillId="0" borderId="0" xfId="0" applyNumberFormat="1" applyFont="1" applyFill="1" applyBorder="1" applyAlignment="1">
      <alignment vertical="top"/>
    </xf>
    <xf numFmtId="0" fontId="15" fillId="0" borderId="0" xfId="0" applyNumberFormat="1" applyFont="1" applyFill="1" applyBorder="1" applyAlignment="1">
      <alignment vertical="top"/>
    </xf>
    <xf numFmtId="41" fontId="15" fillId="0" borderId="0" xfId="0" applyNumberFormat="1" applyFont="1" applyFill="1" applyAlignment="1">
      <alignment vertical="top"/>
    </xf>
    <xf numFmtId="0" fontId="15" fillId="0" borderId="0" xfId="0" applyNumberFormat="1" applyFont="1" applyFill="1" applyAlignment="1">
      <alignment horizontal="left" vertical="top"/>
    </xf>
    <xf numFmtId="167" fontId="15" fillId="0" borderId="0" xfId="0" applyNumberFormat="1" applyFont="1" applyFill="1" applyAlignment="1">
      <alignment horizontal="right" vertical="top"/>
    </xf>
    <xf numFmtId="41" fontId="15" fillId="0" borderId="0" xfId="0" applyNumberFormat="1" applyFont="1" applyFill="1" applyAlignment="1">
      <alignment horizontal="center" vertical="top"/>
    </xf>
    <xf numFmtId="167" fontId="15" fillId="0" borderId="0" xfId="0" applyNumberFormat="1" applyFont="1" applyFill="1" applyBorder="1" applyAlignment="1">
      <alignment vertical="top"/>
    </xf>
    <xf numFmtId="0" fontId="19" fillId="0" borderId="0" xfId="0" applyFont="1" applyFill="1"/>
    <xf numFmtId="0" fontId="24" fillId="0" borderId="0" xfId="1991" applyNumberFormat="1" applyFont="1" applyFill="1" applyBorder="1" applyAlignment="1">
      <alignment vertical="top"/>
    </xf>
    <xf numFmtId="0" fontId="25" fillId="0" borderId="0" xfId="0" applyFont="1" applyFill="1"/>
    <xf numFmtId="0" fontId="15" fillId="0" borderId="0" xfId="0" applyNumberFormat="1" applyFont="1" applyFill="1" applyAlignment="1">
      <alignment vertical="top"/>
    </xf>
    <xf numFmtId="0" fontId="20" fillId="0" borderId="0" xfId="2022" applyFont="1" applyFill="1" applyAlignment="1">
      <alignment vertical="top"/>
    </xf>
    <xf numFmtId="49" fontId="20" fillId="0" borderId="0" xfId="1544" applyNumberFormat="1" applyFont="1" applyFill="1" applyBorder="1" applyAlignment="1">
      <alignment vertical="top"/>
    </xf>
    <xf numFmtId="49" fontId="20" fillId="0" borderId="0" xfId="1544" applyNumberFormat="1" applyFont="1" applyFill="1" applyBorder="1" applyAlignment="1">
      <alignment vertical="top" wrapText="1"/>
    </xf>
    <xf numFmtId="168" fontId="20" fillId="0" borderId="0" xfId="1544" applyNumberFormat="1" applyFont="1" applyFill="1" applyAlignment="1">
      <alignment vertical="top"/>
    </xf>
    <xf numFmtId="0" fontId="20" fillId="0" borderId="0" xfId="2391" applyFont="1" applyFill="1" applyAlignment="1">
      <alignment vertical="top"/>
    </xf>
    <xf numFmtId="0" fontId="20" fillId="0" borderId="0" xfId="2391" applyFont="1" applyFill="1" applyAlignment="1">
      <alignment horizontal="left" vertical="top"/>
    </xf>
    <xf numFmtId="0" fontId="18" fillId="0" borderId="0" xfId="2391" applyFont="1" applyFill="1" applyAlignment="1">
      <alignment horizontal="left" vertical="top"/>
    </xf>
    <xf numFmtId="15" fontId="20" fillId="0" borderId="0" xfId="2391" applyNumberFormat="1" applyFont="1" applyFill="1" applyAlignment="1">
      <alignment vertical="top"/>
    </xf>
    <xf numFmtId="1" fontId="29" fillId="0" borderId="0" xfId="39" applyNumberFormat="1" applyFont="1" applyFill="1" applyBorder="1" applyAlignment="1">
      <alignment horizontal="left" vertical="top"/>
    </xf>
    <xf numFmtId="1" fontId="20" fillId="0" borderId="0" xfId="39" applyNumberFormat="1" applyFont="1" applyFill="1" applyBorder="1" applyAlignment="1">
      <alignment horizontal="left" vertical="top"/>
    </xf>
    <xf numFmtId="0" fontId="19" fillId="0" borderId="0" xfId="2022" applyFont="1" applyAlignment="1">
      <alignment vertical="top"/>
    </xf>
    <xf numFmtId="168" fontId="19" fillId="0" borderId="31" xfId="1476" applyNumberFormat="1" applyFont="1" applyBorder="1" applyAlignment="1">
      <alignment vertical="top"/>
    </xf>
    <xf numFmtId="0" fontId="23" fillId="0" borderId="0" xfId="2022" applyFont="1" applyAlignment="1">
      <alignment vertical="top"/>
    </xf>
    <xf numFmtId="168" fontId="19" fillId="0" borderId="0" xfId="2022" applyNumberFormat="1" applyFont="1" applyAlignment="1">
      <alignment vertical="top"/>
    </xf>
    <xf numFmtId="43" fontId="22" fillId="0" borderId="4" xfId="1476" applyNumberFormat="1" applyFont="1" applyFill="1" applyBorder="1"/>
    <xf numFmtId="0" fontId="26" fillId="0" borderId="0" xfId="0" applyFont="1" applyFill="1"/>
    <xf numFmtId="43" fontId="19" fillId="0" borderId="4" xfId="1476" applyNumberFormat="1" applyFont="1" applyFill="1" applyBorder="1" applyAlignment="1">
      <alignment horizontal="right" vertical="top"/>
    </xf>
    <xf numFmtId="43" fontId="19" fillId="0" borderId="4" xfId="1476" applyNumberFormat="1" applyFont="1" applyFill="1" applyBorder="1"/>
    <xf numFmtId="43" fontId="21" fillId="0" borderId="4" xfId="1476" applyNumberFormat="1" applyFont="1" applyFill="1" applyBorder="1"/>
    <xf numFmtId="0" fontId="25" fillId="0" borderId="0" xfId="0" applyFont="1" applyFill="1" applyAlignment="1">
      <alignment horizontal="center"/>
    </xf>
    <xf numFmtId="43" fontId="19" fillId="0" borderId="0" xfId="1476" applyNumberFormat="1" applyFont="1" applyFill="1" applyBorder="1"/>
    <xf numFmtId="43" fontId="21" fillId="0" borderId="4" xfId="0" applyNumberFormat="1" applyFont="1" applyFill="1" applyBorder="1"/>
    <xf numFmtId="43" fontId="19" fillId="0" borderId="0" xfId="1476" applyNumberFormat="1" applyFont="1" applyFill="1"/>
    <xf numFmtId="0" fontId="26" fillId="0" borderId="4" xfId="0" applyFont="1" applyFill="1" applyBorder="1" applyAlignment="1">
      <alignment horizontal="center"/>
    </xf>
    <xf numFmtId="43" fontId="22" fillId="0" borderId="4" xfId="1476" applyNumberFormat="1" applyFont="1" applyFill="1" applyBorder="1" applyAlignment="1">
      <alignment horizontal="right" vertical="top"/>
    </xf>
    <xf numFmtId="0" fontId="22" fillId="0" borderId="0" xfId="0" applyFont="1" applyFill="1"/>
    <xf numFmtId="0" fontId="22" fillId="0" borderId="4" xfId="0" applyFont="1" applyFill="1" applyBorder="1" applyAlignment="1">
      <alignment horizontal="center"/>
    </xf>
    <xf numFmtId="0" fontId="24" fillId="0" borderId="0" xfId="0" applyNumberFormat="1" applyFont="1" applyFill="1" applyAlignment="1">
      <alignment horizontal="left" vertical="top"/>
    </xf>
    <xf numFmtId="167" fontId="24" fillId="0" borderId="0" xfId="0" applyNumberFormat="1" applyFont="1" applyFill="1" applyBorder="1" applyAlignment="1">
      <alignment horizontal="right" vertical="top"/>
    </xf>
    <xf numFmtId="167" fontId="24" fillId="0" borderId="0" xfId="0" applyNumberFormat="1" applyFont="1" applyFill="1" applyAlignment="1">
      <alignment vertical="top"/>
    </xf>
    <xf numFmtId="0" fontId="24" fillId="0" borderId="0" xfId="0" applyNumberFormat="1" applyFont="1" applyFill="1" applyBorder="1" applyAlignment="1">
      <alignment horizontal="center" vertical="top"/>
    </xf>
    <xf numFmtId="0" fontId="34" fillId="0" borderId="0" xfId="0" applyNumberFormat="1" applyFont="1" applyFill="1" applyBorder="1" applyAlignment="1">
      <alignment vertical="top" wrapText="1"/>
    </xf>
    <xf numFmtId="0" fontId="24" fillId="0" borderId="0" xfId="0" applyNumberFormat="1" applyFont="1" applyFill="1" applyBorder="1" applyAlignment="1">
      <alignment vertical="top"/>
    </xf>
    <xf numFmtId="0" fontId="34" fillId="0" borderId="0" xfId="0" applyNumberFormat="1" applyFont="1" applyFill="1" applyBorder="1" applyAlignment="1">
      <alignment vertical="top"/>
    </xf>
    <xf numFmtId="0" fontId="24" fillId="0" borderId="0" xfId="0" applyNumberFormat="1" applyFont="1" applyFill="1" applyBorder="1" applyAlignment="1">
      <alignment horizontal="left" vertical="top"/>
    </xf>
    <xf numFmtId="0" fontId="24" fillId="0" borderId="0" xfId="0" applyNumberFormat="1" applyFont="1" applyFill="1" applyBorder="1" applyAlignment="1">
      <alignment horizontal="left" vertical="top" indent="1"/>
    </xf>
    <xf numFmtId="167" fontId="24" fillId="0" borderId="0" xfId="0" applyNumberFormat="1" applyFont="1" applyFill="1" applyBorder="1" applyAlignment="1">
      <alignment vertical="top"/>
    </xf>
    <xf numFmtId="41" fontId="24" fillId="0" borderId="0" xfId="0" applyNumberFormat="1" applyFont="1" applyFill="1" applyAlignment="1">
      <alignment vertical="top"/>
    </xf>
    <xf numFmtId="0" fontId="34" fillId="0" borderId="0" xfId="2094" applyNumberFormat="1" applyFont="1" applyFill="1" applyBorder="1" applyAlignment="1">
      <alignment horizontal="left" vertical="top"/>
    </xf>
    <xf numFmtId="168" fontId="24" fillId="0" borderId="0" xfId="0" applyNumberFormat="1" applyFont="1" applyFill="1" applyAlignment="1">
      <alignment horizontal="right" vertical="top"/>
    </xf>
    <xf numFmtId="41" fontId="24" fillId="0" borderId="0" xfId="0" applyNumberFormat="1" applyFont="1" applyFill="1" applyBorder="1" applyAlignment="1">
      <alignment vertical="top"/>
    </xf>
    <xf numFmtId="0" fontId="24" fillId="0" borderId="0" xfId="0" applyFont="1" applyFill="1" applyBorder="1" applyAlignment="1">
      <alignment vertical="top"/>
    </xf>
    <xf numFmtId="0" fontId="24" fillId="0" borderId="0" xfId="0" applyFont="1" applyFill="1" applyBorder="1" applyAlignment="1">
      <alignment horizontal="right" vertical="top"/>
    </xf>
    <xf numFmtId="0" fontId="24" fillId="0" borderId="0" xfId="0" applyNumberFormat="1" applyFont="1" applyFill="1" applyBorder="1" applyAlignment="1">
      <alignment horizontal="right" vertical="top"/>
    </xf>
    <xf numFmtId="15" fontId="24" fillId="0" borderId="0" xfId="0" quotePrefix="1" applyNumberFormat="1" applyFont="1" applyFill="1" applyBorder="1" applyAlignment="1">
      <alignment horizontal="left" vertical="top"/>
    </xf>
    <xf numFmtId="0" fontId="38" fillId="0" borderId="0" xfId="0" applyNumberFormat="1" applyFont="1" applyFill="1" applyBorder="1" applyAlignment="1">
      <alignment horizontal="left" vertical="top"/>
    </xf>
    <xf numFmtId="41" fontId="24" fillId="0" borderId="0" xfId="1476" applyNumberFormat="1" applyFont="1" applyFill="1" applyBorder="1" applyAlignment="1">
      <alignment vertical="top"/>
    </xf>
    <xf numFmtId="0" fontId="16" fillId="0" borderId="0" xfId="0" applyNumberFormat="1" applyFont="1" applyFill="1" applyBorder="1" applyAlignment="1">
      <alignment horizontal="left" vertical="top" wrapText="1"/>
    </xf>
    <xf numFmtId="0" fontId="16" fillId="0" borderId="0" xfId="0" applyNumberFormat="1" applyFont="1" applyFill="1" applyBorder="1" applyAlignment="1">
      <alignment horizontal="center" vertical="top" wrapText="1"/>
    </xf>
    <xf numFmtId="0" fontId="34" fillId="0" borderId="41" xfId="0" applyNumberFormat="1" applyFont="1" applyFill="1" applyBorder="1" applyAlignment="1">
      <alignment vertical="top"/>
    </xf>
    <xf numFmtId="0" fontId="16" fillId="0" borderId="41" xfId="0" applyNumberFormat="1" applyFont="1" applyFill="1" applyBorder="1" applyAlignment="1">
      <alignment horizontal="center" vertical="top"/>
    </xf>
    <xf numFmtId="0" fontId="40" fillId="0" borderId="0" xfId="2391" applyFont="1" applyFill="1" applyAlignment="1">
      <alignment vertical="top"/>
    </xf>
    <xf numFmtId="168" fontId="40" fillId="0" borderId="0" xfId="1544" applyNumberFormat="1" applyFont="1" applyFill="1" applyAlignment="1">
      <alignment vertical="top"/>
    </xf>
    <xf numFmtId="0" fontId="39" fillId="0" borderId="0" xfId="2391" applyFont="1" applyFill="1" applyAlignment="1">
      <alignment horizontal="left" vertical="top"/>
    </xf>
    <xf numFmtId="0" fontId="40" fillId="0" borderId="0" xfId="2391" applyFont="1" applyFill="1" applyAlignment="1">
      <alignment horizontal="left" vertical="top"/>
    </xf>
    <xf numFmtId="0" fontId="24" fillId="0" borderId="0" xfId="2022" applyFont="1" applyFill="1" applyAlignment="1">
      <alignment vertical="top"/>
    </xf>
    <xf numFmtId="0" fontId="24" fillId="0" borderId="0" xfId="2022" applyFont="1" applyAlignment="1">
      <alignment vertical="top"/>
    </xf>
    <xf numFmtId="0" fontId="24" fillId="0" borderId="0" xfId="2022" applyFont="1" applyAlignment="1">
      <alignment horizontal="left" vertical="top"/>
    </xf>
    <xf numFmtId="0" fontId="40" fillId="0" borderId="0" xfId="2391" applyFont="1" applyFill="1" applyAlignment="1">
      <alignment horizontal="right" vertical="top"/>
    </xf>
    <xf numFmtId="0" fontId="41" fillId="0" borderId="0" xfId="2391" applyFont="1" applyFill="1" applyAlignment="1">
      <alignment horizontal="left" vertical="top"/>
    </xf>
    <xf numFmtId="0" fontId="46" fillId="0" borderId="0" xfId="0" applyNumberFormat="1" applyFont="1" applyFill="1" applyBorder="1" applyAlignment="1">
      <alignment horizontal="left" vertical="top"/>
    </xf>
    <xf numFmtId="0" fontId="46" fillId="0" borderId="0" xfId="2022" applyNumberFormat="1" applyFont="1" applyFill="1" applyBorder="1" applyAlignment="1">
      <alignment horizontal="left" vertical="top"/>
    </xf>
    <xf numFmtId="0" fontId="38" fillId="0" borderId="0" xfId="1991" applyFont="1" applyFill="1" applyAlignment="1">
      <alignment vertical="top"/>
    </xf>
    <xf numFmtId="1" fontId="47" fillId="0" borderId="0" xfId="39" applyNumberFormat="1" applyFont="1" applyFill="1" applyBorder="1" applyAlignment="1">
      <alignment horizontal="left" vertical="top"/>
    </xf>
    <xf numFmtId="0" fontId="39" fillId="0" borderId="0" xfId="39" applyFont="1" applyFill="1" applyAlignment="1">
      <alignment vertical="top"/>
    </xf>
    <xf numFmtId="167" fontId="24" fillId="0" borderId="0" xfId="0" applyNumberFormat="1" applyFont="1" applyFill="1" applyAlignment="1">
      <alignment horizontal="right" vertical="top"/>
    </xf>
    <xf numFmtId="0" fontId="45" fillId="45" borderId="0" xfId="2022" applyFont="1" applyFill="1" applyAlignment="1">
      <alignment horizontal="left" vertical="top"/>
    </xf>
    <xf numFmtId="49" fontId="40" fillId="0" borderId="0" xfId="2391" applyNumberFormat="1" applyFont="1" applyFill="1" applyBorder="1" applyAlignment="1">
      <alignment horizontal="justify" vertical="top" wrapText="1"/>
    </xf>
    <xf numFmtId="0" fontId="42" fillId="0" borderId="0" xfId="2110" applyFont="1" applyAlignment="1">
      <alignment vertical="top"/>
    </xf>
    <xf numFmtId="0" fontId="34" fillId="0" borderId="0" xfId="2110" applyFont="1" applyAlignment="1">
      <alignment horizontal="left" vertical="top"/>
    </xf>
    <xf numFmtId="0" fontId="34" fillId="0" borderId="0" xfId="2110" applyFont="1" applyAlignment="1">
      <alignment vertical="top"/>
    </xf>
    <xf numFmtId="0" fontId="24" fillId="0" borderId="0" xfId="2110" applyFont="1" applyBorder="1" applyAlignment="1">
      <alignment vertical="top"/>
    </xf>
    <xf numFmtId="0" fontId="24" fillId="0" borderId="0" xfId="2110" applyFont="1" applyAlignment="1">
      <alignment vertical="top"/>
    </xf>
    <xf numFmtId="0" fontId="40" fillId="0" borderId="0" xfId="2022" applyFont="1" applyFill="1" applyAlignment="1">
      <alignment vertical="top"/>
    </xf>
    <xf numFmtId="0" fontId="40" fillId="0" borderId="0" xfId="2391" applyFont="1" applyFill="1" applyBorder="1" applyAlignment="1">
      <alignment vertical="top"/>
    </xf>
    <xf numFmtId="168" fontId="40" fillId="0" borderId="0" xfId="1544" applyNumberFormat="1" applyFont="1" applyFill="1" applyAlignment="1">
      <alignment horizontal="left" vertical="top" wrapText="1" shrinkToFit="1"/>
    </xf>
    <xf numFmtId="0" fontId="39" fillId="0" borderId="0" xfId="2391" applyFont="1" applyFill="1" applyAlignment="1">
      <alignment vertical="top"/>
    </xf>
    <xf numFmtId="0" fontId="39" fillId="0" borderId="0" xfId="2391" applyFont="1" applyFill="1" applyBorder="1" applyAlignment="1">
      <alignment horizontal="left" vertical="top"/>
    </xf>
    <xf numFmtId="0" fontId="40" fillId="0" borderId="0" xfId="2022" applyFont="1" applyFill="1" applyAlignment="1">
      <alignment horizontal="left" vertical="top"/>
    </xf>
    <xf numFmtId="0" fontId="24" fillId="0" borderId="26" xfId="2022" applyNumberFormat="1" applyFont="1" applyFill="1" applyBorder="1" applyAlignment="1" applyProtection="1">
      <alignment vertical="top" wrapText="1"/>
    </xf>
    <xf numFmtId="0" fontId="24" fillId="0" borderId="0" xfId="2022" applyNumberFormat="1" applyFont="1" applyFill="1" applyBorder="1" applyAlignment="1" applyProtection="1">
      <alignment vertical="top" wrapText="1"/>
    </xf>
    <xf numFmtId="0" fontId="40" fillId="0" borderId="0" xfId="2022" applyFont="1" applyFill="1" applyAlignment="1">
      <alignment horizontal="justify" vertical="top"/>
    </xf>
    <xf numFmtId="0" fontId="34" fillId="0" borderId="0" xfId="2022" applyFont="1" applyFill="1" applyBorder="1" applyAlignment="1">
      <alignment vertical="top"/>
    </xf>
    <xf numFmtId="41" fontId="24" fillId="0" borderId="0" xfId="2022" applyNumberFormat="1" applyFont="1" applyFill="1" applyAlignment="1">
      <alignment vertical="top"/>
    </xf>
    <xf numFmtId="41" fontId="24" fillId="0" borderId="0" xfId="2022" applyNumberFormat="1" applyFont="1" applyFill="1" applyBorder="1" applyAlignment="1">
      <alignment vertical="top"/>
    </xf>
    <xf numFmtId="0" fontId="24" fillId="0" borderId="0" xfId="2022" applyFont="1" applyFill="1" applyBorder="1" applyAlignment="1">
      <alignment vertical="top"/>
    </xf>
    <xf numFmtId="0" fontId="34" fillId="0" borderId="0" xfId="39" applyFont="1" applyFill="1" applyBorder="1" applyAlignment="1">
      <alignment vertical="top"/>
    </xf>
    <xf numFmtId="0" fontId="34" fillId="0" borderId="0" xfId="2022" applyFont="1" applyFill="1" applyBorder="1" applyAlignment="1">
      <alignment horizontal="right" vertical="top"/>
    </xf>
    <xf numFmtId="0" fontId="16" fillId="0" borderId="0" xfId="2022" applyFont="1" applyFill="1" applyBorder="1" applyAlignment="1">
      <alignment vertical="top"/>
    </xf>
    <xf numFmtId="43" fontId="24" fillId="0" borderId="0" xfId="2022" applyNumberFormat="1" applyFont="1" applyFill="1" applyBorder="1" applyAlignment="1">
      <alignment horizontal="right" vertical="top"/>
    </xf>
    <xf numFmtId="0" fontId="24" fillId="0" borderId="0" xfId="2022" applyFont="1" applyFill="1" applyBorder="1" applyAlignment="1">
      <alignment horizontal="center" vertical="top"/>
    </xf>
    <xf numFmtId="0" fontId="24" fillId="0" borderId="0" xfId="2022" applyFont="1" applyFill="1" applyBorder="1" applyAlignment="1">
      <alignment horizontal="right" vertical="top"/>
    </xf>
    <xf numFmtId="0" fontId="24" fillId="0" borderId="0" xfId="39" applyFont="1" applyFill="1" applyBorder="1" applyAlignment="1">
      <alignment horizontal="right" vertical="top"/>
    </xf>
    <xf numFmtId="49" fontId="24" fillId="0" borderId="0" xfId="2022" applyNumberFormat="1" applyFont="1" applyFill="1" applyAlignment="1">
      <alignment horizontal="right" vertical="top"/>
    </xf>
    <xf numFmtId="167" fontId="24" fillId="0" borderId="0" xfId="2022" applyNumberFormat="1" applyFont="1" applyFill="1" applyAlignment="1">
      <alignment vertical="top"/>
    </xf>
    <xf numFmtId="167" fontId="24" fillId="0" borderId="0" xfId="2022" applyNumberFormat="1" applyFont="1" applyFill="1" applyBorder="1" applyAlignment="1">
      <alignment vertical="top"/>
    </xf>
    <xf numFmtId="0" fontId="16" fillId="0" borderId="0" xfId="2022" applyFont="1" applyFill="1" applyBorder="1" applyAlignment="1">
      <alignment horizontal="right" vertical="top"/>
    </xf>
    <xf numFmtId="167" fontId="24" fillId="0" borderId="0" xfId="2398" applyNumberFormat="1" applyFont="1" applyFill="1" applyBorder="1" applyAlignment="1">
      <alignment vertical="top"/>
    </xf>
    <xf numFmtId="43" fontId="24" fillId="0" borderId="0" xfId="2022" applyNumberFormat="1" applyFont="1" applyFill="1" applyBorder="1" applyAlignment="1">
      <alignment vertical="top"/>
    </xf>
    <xf numFmtId="0" fontId="24" fillId="0" borderId="0" xfId="2022" applyNumberFormat="1" applyFont="1" applyFill="1" applyBorder="1" applyAlignment="1">
      <alignment vertical="top"/>
    </xf>
    <xf numFmtId="0" fontId="24" fillId="0" borderId="0" xfId="2022" applyNumberFormat="1" applyFont="1" applyFill="1" applyBorder="1" applyAlignment="1">
      <alignment horizontal="left" vertical="top" indent="1"/>
    </xf>
    <xf numFmtId="41" fontId="36" fillId="0" borderId="0" xfId="2022" applyNumberFormat="1" applyFont="1" applyFill="1" applyAlignment="1">
      <alignment vertical="top"/>
    </xf>
    <xf numFmtId="0" fontId="36" fillId="0" borderId="0" xfId="2391" applyFont="1" applyFill="1" applyAlignment="1">
      <alignment vertical="top"/>
    </xf>
    <xf numFmtId="0" fontId="36" fillId="0" borderId="0" xfId="2022" applyFont="1" applyFill="1" applyBorder="1" applyAlignment="1">
      <alignment vertical="top"/>
    </xf>
    <xf numFmtId="167" fontId="36" fillId="0" borderId="0" xfId="2022" applyNumberFormat="1" applyFont="1" applyFill="1" applyBorder="1" applyAlignment="1">
      <alignment vertical="top"/>
    </xf>
    <xf numFmtId="167" fontId="36" fillId="0" borderId="0" xfId="2398" applyNumberFormat="1" applyFont="1" applyFill="1" applyBorder="1" applyAlignment="1">
      <alignment vertical="top"/>
    </xf>
    <xf numFmtId="15" fontId="24" fillId="0" borderId="0" xfId="0" quotePrefix="1" applyNumberFormat="1" applyFont="1" applyFill="1" applyBorder="1" applyAlignment="1">
      <alignment horizontal="left" vertical="top" indent="1"/>
    </xf>
    <xf numFmtId="168" fontId="15" fillId="0" borderId="0" xfId="0" applyNumberFormat="1" applyFont="1" applyFill="1" applyBorder="1" applyAlignment="1">
      <alignment horizontal="right" vertical="top"/>
    </xf>
    <xf numFmtId="168" fontId="15" fillId="0" borderId="0" xfId="0" applyNumberFormat="1" applyFont="1" applyFill="1" applyAlignment="1">
      <alignment horizontal="right" vertical="top"/>
    </xf>
    <xf numFmtId="0" fontId="24" fillId="0" borderId="0" xfId="0" applyNumberFormat="1" applyFont="1" applyFill="1" applyBorder="1" applyAlignment="1">
      <alignment horizontal="center" vertical="top" wrapText="1"/>
    </xf>
    <xf numFmtId="41" fontId="24" fillId="0" borderId="0" xfId="0" applyNumberFormat="1" applyFont="1" applyFill="1" applyAlignment="1">
      <alignment horizontal="center" vertical="top"/>
    </xf>
    <xf numFmtId="41" fontId="14" fillId="0" borderId="0" xfId="0" applyNumberFormat="1" applyFont="1" applyFill="1" applyAlignment="1">
      <alignment vertical="top"/>
    </xf>
    <xf numFmtId="0" fontId="34" fillId="0" borderId="0" xfId="2022" applyFont="1" applyAlignment="1">
      <alignment vertical="top"/>
    </xf>
    <xf numFmtId="168" fontId="21" fillId="0" borderId="7" xfId="1476" applyNumberFormat="1" applyFont="1" applyBorder="1" applyAlignment="1">
      <alignment vertical="top"/>
    </xf>
    <xf numFmtId="168" fontId="19" fillId="0" borderId="7" xfId="1476" applyNumberFormat="1" applyFont="1" applyBorder="1" applyAlignment="1">
      <alignment vertical="top"/>
    </xf>
    <xf numFmtId="168" fontId="19" fillId="0" borderId="35" xfId="1476" applyNumberFormat="1" applyFont="1" applyBorder="1" applyAlignment="1">
      <alignment vertical="top"/>
    </xf>
    <xf numFmtId="41" fontId="24" fillId="0" borderId="0" xfId="0" applyNumberFormat="1" applyFont="1" applyFill="1" applyBorder="1" applyAlignment="1">
      <alignment horizontal="right" vertical="top"/>
    </xf>
    <xf numFmtId="41" fontId="24" fillId="0" borderId="0" xfId="0" applyNumberFormat="1" applyFont="1" applyFill="1" applyAlignment="1">
      <alignment vertical="top"/>
    </xf>
    <xf numFmtId="41" fontId="24" fillId="0" borderId="9" xfId="0" applyNumberFormat="1" applyFont="1" applyFill="1" applyBorder="1" applyAlignment="1">
      <alignment horizontal="right" vertical="top"/>
    </xf>
    <xf numFmtId="41" fontId="24" fillId="0" borderId="0" xfId="1476" applyNumberFormat="1" applyFont="1" applyFill="1" applyBorder="1" applyAlignment="1">
      <alignment vertical="top"/>
    </xf>
    <xf numFmtId="41" fontId="24" fillId="0" borderId="0" xfId="0" applyNumberFormat="1" applyFont="1" applyFill="1" applyAlignment="1">
      <alignment horizontal="right" vertical="top"/>
    </xf>
    <xf numFmtId="41" fontId="24" fillId="0" borderId="0" xfId="0" applyNumberFormat="1" applyFont="1" applyFill="1" applyBorder="1" applyAlignment="1">
      <alignment horizontal="center" vertical="top" wrapText="1"/>
    </xf>
    <xf numFmtId="41" fontId="24" fillId="0" borderId="0" xfId="0" quotePrefix="1" applyNumberFormat="1" applyFont="1" applyFill="1" applyAlignment="1">
      <alignment horizontal="right" vertical="top" wrapText="1"/>
    </xf>
    <xf numFmtId="0" fontId="24" fillId="0" borderId="0" xfId="2022" applyFont="1" applyFill="1" applyAlignment="1">
      <alignment horizontal="justify" vertical="top"/>
    </xf>
    <xf numFmtId="0" fontId="24" fillId="0" borderId="0" xfId="2061" applyFont="1" applyAlignment="1">
      <alignment horizontal="justify" vertical="top" wrapText="1"/>
    </xf>
    <xf numFmtId="0" fontId="40" fillId="0" borderId="0" xfId="2391" applyFont="1" applyFill="1" applyAlignment="1">
      <alignment horizontal="left" vertical="top" wrapText="1"/>
    </xf>
    <xf numFmtId="41" fontId="24" fillId="44" borderId="0" xfId="0" applyNumberFormat="1" applyFont="1" applyFill="1" applyBorder="1" applyAlignment="1">
      <alignment vertical="top"/>
    </xf>
    <xf numFmtId="168" fontId="17" fillId="0" borderId="0" xfId="0" applyNumberFormat="1" applyFont="1" applyFill="1" applyBorder="1" applyAlignment="1">
      <alignment horizontal="right" vertical="top"/>
    </xf>
    <xf numFmtId="49" fontId="40" fillId="0" borderId="0" xfId="1544" applyNumberFormat="1" applyFont="1" applyFill="1" applyBorder="1" applyAlignment="1">
      <alignment vertical="top" wrapText="1"/>
    </xf>
    <xf numFmtId="0" fontId="24" fillId="0" borderId="0" xfId="2022" applyFont="1" applyFill="1" applyAlignment="1">
      <alignment horizontal="left" vertical="top" wrapText="1"/>
    </xf>
    <xf numFmtId="168" fontId="24" fillId="0" borderId="0" xfId="2392" applyNumberFormat="1" applyFont="1" applyFill="1" applyBorder="1" applyAlignment="1">
      <alignment horizontal="right" vertical="top"/>
    </xf>
    <xf numFmtId="168" fontId="34" fillId="0" borderId="0" xfId="2392" applyNumberFormat="1" applyFont="1" applyFill="1" applyBorder="1" applyAlignment="1">
      <alignment horizontal="right" vertical="top"/>
    </xf>
    <xf numFmtId="168" fontId="40" fillId="0" borderId="0" xfId="1544" applyNumberFormat="1" applyFont="1" applyFill="1" applyBorder="1" applyAlignment="1">
      <alignment horizontal="left" vertical="top" wrapText="1" shrinkToFit="1"/>
    </xf>
    <xf numFmtId="0" fontId="40" fillId="0" borderId="0" xfId="2395" applyFont="1" applyFill="1" applyBorder="1" applyAlignment="1">
      <alignment vertical="top"/>
    </xf>
    <xf numFmtId="0" fontId="24" fillId="0" borderId="0" xfId="2022" applyFont="1" applyBorder="1" applyAlignment="1">
      <alignment vertical="top"/>
    </xf>
    <xf numFmtId="0" fontId="28" fillId="0" borderId="0" xfId="2391" applyFont="1" applyFill="1" applyAlignment="1">
      <alignment vertical="top"/>
    </xf>
    <xf numFmtId="168" fontId="55" fillId="0" borderId="0" xfId="1544" applyNumberFormat="1" applyFont="1" applyFill="1" applyAlignment="1">
      <alignment vertical="top"/>
    </xf>
    <xf numFmtId="41" fontId="14" fillId="0" borderId="0" xfId="0" applyNumberFormat="1" applyFont="1" applyFill="1" applyAlignment="1">
      <alignment horizontal="center" vertical="top"/>
    </xf>
    <xf numFmtId="168" fontId="54" fillId="0" borderId="0" xfId="1544" applyNumberFormat="1" applyFont="1" applyFill="1" applyAlignment="1">
      <alignment vertical="top"/>
    </xf>
    <xf numFmtId="0" fontId="54" fillId="0" borderId="0" xfId="2022" applyFont="1" applyFill="1" applyAlignment="1">
      <alignment vertical="top" wrapText="1"/>
    </xf>
    <xf numFmtId="168" fontId="54" fillId="0" borderId="0" xfId="1523" applyNumberFormat="1" applyFont="1" applyFill="1" applyAlignment="1" applyProtection="1">
      <alignment horizontal="justify" vertical="top"/>
    </xf>
    <xf numFmtId="0" fontId="54" fillId="0" borderId="0" xfId="2022" applyFont="1" applyAlignment="1">
      <alignment vertical="top" wrapText="1"/>
    </xf>
    <xf numFmtId="0" fontId="54" fillId="0" borderId="0" xfId="2022" applyFont="1" applyAlignment="1">
      <alignment horizontal="justify" vertical="top"/>
    </xf>
    <xf numFmtId="0" fontId="54" fillId="0" borderId="0" xfId="2022" applyFont="1" applyAlignment="1">
      <alignment horizontal="justify" vertical="top" wrapText="1"/>
    </xf>
    <xf numFmtId="0" fontId="54" fillId="0" borderId="0" xfId="2391" applyFont="1" applyFill="1" applyAlignment="1">
      <alignment vertical="top"/>
    </xf>
    <xf numFmtId="0" fontId="55" fillId="0" borderId="0" xfId="2022" applyFont="1" applyFill="1" applyAlignment="1">
      <alignment vertical="top"/>
    </xf>
    <xf numFmtId="0" fontId="54" fillId="0" borderId="0" xfId="2022" applyFont="1" applyFill="1" applyAlignment="1">
      <alignment horizontal="left" vertical="top" wrapText="1"/>
    </xf>
    <xf numFmtId="0" fontId="54" fillId="0" borderId="0" xfId="2022" applyFont="1" applyFill="1" applyAlignment="1">
      <alignment vertical="top"/>
    </xf>
    <xf numFmtId="41" fontId="56" fillId="0" borderId="0" xfId="0" applyNumberFormat="1" applyFont="1" applyFill="1" applyAlignment="1">
      <alignment vertical="top"/>
    </xf>
    <xf numFmtId="41" fontId="56" fillId="0" borderId="0" xfId="0" applyNumberFormat="1" applyFont="1" applyFill="1" applyAlignment="1">
      <alignment horizontal="center" vertical="top"/>
    </xf>
    <xf numFmtId="0" fontId="39" fillId="0" borderId="0" xfId="39" applyFont="1" applyFill="1" applyAlignment="1">
      <alignment horizontal="left" vertical="top"/>
    </xf>
    <xf numFmtId="168" fontId="40" fillId="0" borderId="0" xfId="1544" applyNumberFormat="1" applyFont="1" applyFill="1" applyAlignment="1">
      <alignment horizontal="left" vertical="top" wrapText="1"/>
    </xf>
    <xf numFmtId="0" fontId="50" fillId="0" borderId="0" xfId="0" applyFont="1"/>
    <xf numFmtId="0" fontId="34" fillId="0" borderId="30" xfId="2022" applyFont="1" applyFill="1" applyBorder="1" applyAlignment="1">
      <alignment vertical="top"/>
    </xf>
    <xf numFmtId="0" fontId="24" fillId="0" borderId="8" xfId="2022" applyFont="1" applyFill="1" applyBorder="1" applyAlignment="1">
      <alignment vertical="top"/>
    </xf>
    <xf numFmtId="0" fontId="24" fillId="0" borderId="8" xfId="2022" applyFont="1" applyFill="1" applyBorder="1" applyAlignment="1">
      <alignment horizontal="justify" vertical="top"/>
    </xf>
    <xf numFmtId="0" fontId="40" fillId="0" borderId="8" xfId="2391" applyFont="1" applyFill="1" applyBorder="1" applyAlignment="1">
      <alignment vertical="top"/>
    </xf>
    <xf numFmtId="0" fontId="34" fillId="0" borderId="26" xfId="2022" applyFont="1" applyFill="1" applyBorder="1" applyAlignment="1">
      <alignment vertical="top"/>
    </xf>
    <xf numFmtId="0" fontId="24" fillId="0" borderId="0" xfId="2022" applyFont="1" applyFill="1" applyBorder="1" applyAlignment="1">
      <alignment horizontal="justify" vertical="top"/>
    </xf>
    <xf numFmtId="37" fontId="34" fillId="0" borderId="0" xfId="1523" applyNumberFormat="1" applyFont="1" applyFill="1" applyBorder="1" applyAlignment="1" applyProtection="1">
      <alignment vertical="top"/>
    </xf>
    <xf numFmtId="37" fontId="24" fillId="0" borderId="31" xfId="1523" applyNumberFormat="1" applyFont="1" applyFill="1" applyBorder="1" applyAlignment="1" applyProtection="1">
      <alignment vertical="top"/>
    </xf>
    <xf numFmtId="0" fontId="24" fillId="0" borderId="26" xfId="2022" applyFont="1" applyFill="1" applyBorder="1" applyAlignment="1">
      <alignment vertical="top"/>
    </xf>
    <xf numFmtId="0" fontId="24" fillId="0" borderId="7" xfId="2022" applyFont="1" applyFill="1" applyBorder="1" applyAlignment="1">
      <alignment vertical="top"/>
    </xf>
    <xf numFmtId="0" fontId="40" fillId="0" borderId="7" xfId="2391" applyFont="1" applyFill="1" applyBorder="1" applyAlignment="1">
      <alignment vertical="top"/>
    </xf>
    <xf numFmtId="0" fontId="39" fillId="0" borderId="0" xfId="2391" applyFont="1" applyFill="1" applyBorder="1" applyAlignment="1">
      <alignment vertical="top"/>
    </xf>
    <xf numFmtId="0" fontId="40" fillId="0" borderId="0" xfId="39" applyFont="1" applyFill="1" applyBorder="1" applyAlignment="1">
      <alignment horizontal="left" vertical="top" wrapText="1" shrinkToFit="1"/>
    </xf>
    <xf numFmtId="0" fontId="40" fillId="0" borderId="0" xfId="39" applyFont="1" applyFill="1" applyAlignment="1">
      <alignment horizontal="left" vertical="top" wrapText="1" shrinkToFit="1"/>
    </xf>
    <xf numFmtId="0" fontId="39" fillId="0" borderId="0" xfId="2061" applyFont="1" applyFill="1" applyBorder="1" applyAlignment="1">
      <alignment vertical="top"/>
    </xf>
    <xf numFmtId="0" fontId="39" fillId="0" borderId="0" xfId="2022" applyFont="1" applyFill="1" applyAlignment="1">
      <alignment vertical="top"/>
    </xf>
    <xf numFmtId="0" fontId="39" fillId="0" borderId="30" xfId="2022" applyFont="1" applyFill="1" applyBorder="1" applyAlignment="1">
      <alignment vertical="top"/>
    </xf>
    <xf numFmtId="0" fontId="40" fillId="0" borderId="26" xfId="2022" applyFont="1" applyFill="1" applyBorder="1" applyAlignment="1">
      <alignment vertical="top"/>
    </xf>
    <xf numFmtId="0" fontId="40" fillId="0" borderId="0" xfId="2022" applyFont="1" applyFill="1" applyBorder="1" applyAlignment="1">
      <alignment vertical="top"/>
    </xf>
    <xf numFmtId="0" fontId="40" fillId="0" borderId="34" xfId="2022" applyFont="1" applyFill="1" applyBorder="1" applyAlignment="1">
      <alignment vertical="top"/>
    </xf>
    <xf numFmtId="0" fontId="40" fillId="0" borderId="7" xfId="2022" applyFont="1" applyFill="1" applyBorder="1" applyAlignment="1">
      <alignment vertical="top"/>
    </xf>
    <xf numFmtId="0" fontId="24" fillId="0" borderId="26" xfId="2110" applyFont="1" applyBorder="1" applyAlignment="1">
      <alignment vertical="top"/>
    </xf>
    <xf numFmtId="168" fontId="40" fillId="0" borderId="35" xfId="1544" applyNumberFormat="1" applyFont="1" applyFill="1" applyBorder="1" applyAlignment="1">
      <alignment horizontal="left" vertical="top" wrapText="1" shrinkToFit="1"/>
    </xf>
    <xf numFmtId="0" fontId="40" fillId="0" borderId="8" xfId="2022" applyFont="1" applyFill="1" applyBorder="1" applyAlignment="1">
      <alignment vertical="top"/>
    </xf>
    <xf numFmtId="0" fontId="39" fillId="0" borderId="26" xfId="2022" applyFont="1" applyFill="1" applyBorder="1" applyAlignment="1">
      <alignment vertical="top"/>
    </xf>
    <xf numFmtId="0" fontId="34" fillId="0" borderId="31" xfId="2022" quotePrefix="1" applyFont="1" applyFill="1" applyBorder="1" applyAlignment="1">
      <alignment horizontal="right" vertical="top"/>
    </xf>
    <xf numFmtId="43" fontId="40" fillId="0" borderId="0" xfId="1587" applyFont="1" applyFill="1" applyBorder="1" applyAlignment="1">
      <alignment vertical="top"/>
    </xf>
    <xf numFmtId="0" fontId="39" fillId="0" borderId="34" xfId="2391" applyFont="1" applyFill="1" applyBorder="1" applyAlignment="1">
      <alignment horizontal="left" vertical="top"/>
    </xf>
    <xf numFmtId="0" fontId="40" fillId="0" borderId="31" xfId="2022" quotePrefix="1" applyFont="1" applyFill="1" applyBorder="1" applyAlignment="1">
      <alignment horizontal="right" vertical="top"/>
    </xf>
    <xf numFmtId="167" fontId="40" fillId="0" borderId="0" xfId="2391" applyNumberFormat="1" applyFont="1" applyFill="1" applyAlignment="1">
      <alignment vertical="top"/>
    </xf>
    <xf numFmtId="167" fontId="40" fillId="0" borderId="31" xfId="1575" applyNumberFormat="1" applyFont="1" applyFill="1" applyBorder="1" applyAlignment="1">
      <alignment vertical="top"/>
    </xf>
    <xf numFmtId="49" fontId="39" fillId="0" borderId="30" xfId="1575" applyNumberFormat="1" applyFont="1" applyFill="1" applyBorder="1" applyAlignment="1">
      <alignment vertical="top"/>
    </xf>
    <xf numFmtId="49" fontId="40" fillId="0" borderId="8" xfId="1575" applyNumberFormat="1" applyFont="1" applyFill="1" applyBorder="1" applyAlignment="1">
      <alignment vertical="top"/>
    </xf>
    <xf numFmtId="49" fontId="40" fillId="0" borderId="26" xfId="1575" applyNumberFormat="1" applyFont="1" applyFill="1" applyBorder="1" applyAlignment="1">
      <alignment vertical="top"/>
    </xf>
    <xf numFmtId="49" fontId="40" fillId="0" borderId="0" xfId="1575" applyNumberFormat="1" applyFont="1" applyFill="1" applyBorder="1" applyAlignment="1">
      <alignment vertical="top"/>
    </xf>
    <xf numFmtId="0" fontId="24" fillId="0" borderId="26" xfId="2022" applyFont="1" applyBorder="1" applyAlignment="1">
      <alignment vertical="top"/>
    </xf>
    <xf numFmtId="167" fontId="40" fillId="0" borderId="0" xfId="1575" applyNumberFormat="1" applyFont="1" applyFill="1" applyBorder="1" applyAlignment="1">
      <alignment vertical="top"/>
    </xf>
    <xf numFmtId="39" fontId="40" fillId="0" borderId="31" xfId="1575" applyNumberFormat="1" applyFont="1" applyFill="1" applyBorder="1" applyAlignment="1">
      <alignment vertical="top"/>
    </xf>
    <xf numFmtId="49" fontId="40" fillId="0" borderId="0" xfId="1575" applyNumberFormat="1" applyFont="1" applyFill="1" applyBorder="1" applyAlignment="1">
      <alignment horizontal="left" vertical="top" wrapText="1"/>
    </xf>
    <xf numFmtId="0" fontId="24" fillId="0" borderId="7" xfId="2022" applyFont="1" applyBorder="1" applyAlignment="1">
      <alignment vertical="top"/>
    </xf>
    <xf numFmtId="0" fontId="24" fillId="0" borderId="35" xfId="2022" applyFont="1" applyBorder="1" applyAlignment="1">
      <alignment vertical="top"/>
    </xf>
    <xf numFmtId="0" fontId="24" fillId="0" borderId="30" xfId="2022" applyFont="1" applyFill="1" applyBorder="1" applyAlignment="1">
      <alignment vertical="top"/>
    </xf>
    <xf numFmtId="49" fontId="40" fillId="0" borderId="0" xfId="2395" applyNumberFormat="1" applyFont="1" applyFill="1" applyBorder="1" applyAlignment="1">
      <alignment horizontal="left" vertical="top"/>
    </xf>
    <xf numFmtId="168" fontId="41" fillId="0" borderId="0" xfId="1544" applyNumberFormat="1" applyFont="1" applyFill="1" applyBorder="1" applyAlignment="1">
      <alignment horizontal="right" vertical="top"/>
    </xf>
    <xf numFmtId="0" fontId="24" fillId="0" borderId="8" xfId="2022" applyFont="1" applyBorder="1" applyAlignment="1">
      <alignment vertical="top"/>
    </xf>
    <xf numFmtId="0" fontId="24" fillId="0" borderId="36" xfId="2022" applyFont="1" applyBorder="1" applyAlignment="1">
      <alignment vertical="top"/>
    </xf>
    <xf numFmtId="0" fontId="34" fillId="0" borderId="26" xfId="2022" applyFont="1" applyBorder="1" applyAlignment="1">
      <alignment vertical="top"/>
    </xf>
    <xf numFmtId="0" fontId="24" fillId="0" borderId="31" xfId="2022" applyFont="1" applyBorder="1" applyAlignment="1">
      <alignment vertical="top"/>
    </xf>
    <xf numFmtId="0" fontId="34" fillId="0" borderId="0" xfId="2022" applyFont="1" applyBorder="1" applyAlignment="1">
      <alignment vertical="top"/>
    </xf>
    <xf numFmtId="0" fontId="24" fillId="0" borderId="34" xfId="2022" applyFont="1" applyBorder="1" applyAlignment="1">
      <alignment vertical="top"/>
    </xf>
    <xf numFmtId="1" fontId="39" fillId="0" borderId="0" xfId="2391" applyNumberFormat="1" applyFont="1" applyFill="1" applyBorder="1" applyAlignment="1">
      <alignment horizontal="left" vertical="top"/>
    </xf>
    <xf numFmtId="2" fontId="34" fillId="45" borderId="0" xfId="2396" quotePrefix="1" applyNumberFormat="1" applyFont="1" applyFill="1" applyBorder="1" applyAlignment="1">
      <alignment horizontal="left" vertical="top"/>
    </xf>
    <xf numFmtId="0" fontId="24" fillId="0" borderId="0" xfId="2022" applyNumberFormat="1" applyFont="1" applyFill="1" applyBorder="1" applyAlignment="1" applyProtection="1">
      <alignment vertical="top"/>
    </xf>
    <xf numFmtId="0" fontId="14" fillId="0" borderId="0" xfId="2022" applyFont="1" applyFill="1" applyAlignment="1">
      <alignment vertical="top"/>
    </xf>
    <xf numFmtId="0" fontId="57" fillId="0" borderId="0" xfId="0" applyFont="1"/>
    <xf numFmtId="0" fontId="58" fillId="0" borderId="0" xfId="0" applyFont="1"/>
    <xf numFmtId="0" fontId="24" fillId="0" borderId="0" xfId="2022" applyFont="1" applyFill="1" applyAlignment="1">
      <alignment horizontal="justify" vertical="top"/>
    </xf>
    <xf numFmtId="0" fontId="24" fillId="0" borderId="0" xfId="0" applyNumberFormat="1" applyFont="1" applyFill="1" applyBorder="1" applyAlignment="1">
      <alignment horizontal="right" vertical="top" wrapText="1"/>
    </xf>
    <xf numFmtId="0" fontId="24" fillId="0" borderId="0" xfId="0" applyNumberFormat="1" applyFont="1" applyFill="1" applyBorder="1" applyAlignment="1">
      <alignment vertical="top" wrapText="1"/>
    </xf>
    <xf numFmtId="168" fontId="24" fillId="0" borderId="0" xfId="0" applyNumberFormat="1" applyFont="1" applyFill="1" applyBorder="1" applyAlignment="1">
      <alignment horizontal="right" vertical="top"/>
    </xf>
    <xf numFmtId="0" fontId="24" fillId="0" borderId="0" xfId="0" applyNumberFormat="1" applyFont="1" applyFill="1" applyAlignment="1">
      <alignment horizontal="right" vertical="top"/>
    </xf>
    <xf numFmtId="168" fontId="34" fillId="0" borderId="0" xfId="0" applyNumberFormat="1" applyFont="1" applyFill="1" applyBorder="1" applyAlignment="1">
      <alignment horizontal="right" vertical="top"/>
    </xf>
    <xf numFmtId="0" fontId="34" fillId="0" borderId="0" xfId="1602" applyNumberFormat="1" applyFont="1" applyFill="1" applyBorder="1" applyAlignment="1" applyProtection="1">
      <alignment horizontal="left" vertical="top"/>
    </xf>
    <xf numFmtId="0" fontId="24" fillId="0" borderId="30" xfId="0" applyNumberFormat="1" applyFont="1" applyFill="1" applyBorder="1" applyAlignment="1">
      <alignment horizontal="left" vertical="top" wrapText="1"/>
    </xf>
    <xf numFmtId="0" fontId="24" fillId="0" borderId="26" xfId="0" applyNumberFormat="1" applyFont="1" applyFill="1" applyBorder="1" applyAlignment="1">
      <alignment horizontal="left" vertical="top" wrapText="1"/>
    </xf>
    <xf numFmtId="0" fontId="34" fillId="0" borderId="0" xfId="0" applyNumberFormat="1" applyFont="1" applyFill="1" applyBorder="1" applyAlignment="1">
      <alignment horizontal="left" vertical="top"/>
    </xf>
    <xf numFmtId="0" fontId="34" fillId="0" borderId="0" xfId="0" applyNumberFormat="1" applyFont="1" applyFill="1" applyAlignment="1">
      <alignment vertical="top"/>
    </xf>
    <xf numFmtId="0" fontId="24" fillId="0" borderId="0" xfId="0" applyNumberFormat="1" applyFont="1" applyFill="1" applyAlignment="1">
      <alignment vertical="top"/>
    </xf>
    <xf numFmtId="0" fontId="24" fillId="0" borderId="0" xfId="0" applyNumberFormat="1" applyFont="1" applyFill="1" applyBorder="1" applyAlignment="1">
      <alignment horizontal="justify" vertical="top" wrapText="1"/>
    </xf>
    <xf numFmtId="0" fontId="24" fillId="0" borderId="0" xfId="0" quotePrefix="1" applyNumberFormat="1" applyFont="1" applyFill="1" applyBorder="1" applyAlignment="1">
      <alignment horizontal="left" vertical="top" wrapText="1"/>
    </xf>
    <xf numFmtId="0" fontId="24" fillId="0" borderId="30" xfId="0" applyNumberFormat="1" applyFont="1" applyFill="1" applyBorder="1" applyAlignment="1">
      <alignment horizontal="justify" vertical="top" wrapText="1"/>
    </xf>
    <xf numFmtId="0" fontId="24" fillId="0" borderId="26" xfId="0" applyNumberFormat="1" applyFont="1" applyFill="1" applyBorder="1" applyAlignment="1">
      <alignment horizontal="justify" vertical="top" wrapText="1"/>
    </xf>
    <xf numFmtId="0" fontId="24" fillId="0" borderId="0" xfId="2074" applyNumberFormat="1" applyFont="1" applyFill="1" applyAlignment="1">
      <alignment horizontal="left" vertical="top" wrapText="1"/>
    </xf>
    <xf numFmtId="0" fontId="24" fillId="0" borderId="0" xfId="0" applyNumberFormat="1" applyFont="1" applyFill="1" applyAlignment="1">
      <alignment horizontal="center" vertical="top"/>
    </xf>
    <xf numFmtId="0" fontId="19" fillId="0" borderId="26" xfId="0" applyNumberFormat="1" applyFont="1" applyFill="1" applyBorder="1" applyAlignment="1">
      <alignment horizontal="left" vertical="top" wrapText="1"/>
    </xf>
    <xf numFmtId="0" fontId="19" fillId="0" borderId="34" xfId="0" applyNumberFormat="1" applyFont="1" applyFill="1" applyBorder="1" applyAlignment="1">
      <alignment horizontal="left" vertical="top" wrapText="1"/>
    </xf>
    <xf numFmtId="0" fontId="59" fillId="0" borderId="30" xfId="0" applyNumberFormat="1" applyFont="1" applyFill="1" applyBorder="1" applyAlignment="1">
      <alignment horizontal="left" vertical="top"/>
    </xf>
    <xf numFmtId="0" fontId="19" fillId="0" borderId="26" xfId="0" applyNumberFormat="1" applyFont="1" applyFill="1" applyBorder="1" applyAlignment="1">
      <alignment vertical="top"/>
    </xf>
    <xf numFmtId="0" fontId="21" fillId="0" borderId="26" xfId="0" applyNumberFormat="1" applyFont="1" applyFill="1" applyBorder="1" applyAlignment="1">
      <alignment horizontal="left" vertical="top" wrapText="1"/>
    </xf>
    <xf numFmtId="0" fontId="39" fillId="0" borderId="0" xfId="2391" applyFont="1" applyFill="1" applyAlignment="1">
      <alignment horizontal="center" vertical="top"/>
    </xf>
    <xf numFmtId="0" fontId="34" fillId="46" borderId="0" xfId="0" applyNumberFormat="1" applyFont="1" applyFill="1" applyBorder="1" applyAlignment="1">
      <alignment horizontal="right" vertical="top" wrapText="1"/>
    </xf>
    <xf numFmtId="41" fontId="24" fillId="0" borderId="0" xfId="0" applyNumberFormat="1" applyFont="1" applyFill="1" applyBorder="1" applyAlignment="1">
      <alignment horizontal="right" vertical="top" wrapText="1"/>
    </xf>
    <xf numFmtId="9" fontId="24" fillId="0" borderId="0" xfId="0" applyNumberFormat="1" applyFont="1" applyFill="1" applyBorder="1" applyAlignment="1">
      <alignment vertical="top"/>
    </xf>
    <xf numFmtId="0" fontId="19" fillId="0" borderId="30" xfId="0" applyNumberFormat="1" applyFont="1" applyFill="1" applyBorder="1" applyAlignment="1">
      <alignment horizontal="left" vertical="top" wrapText="1"/>
    </xf>
    <xf numFmtId="0" fontId="21" fillId="0" borderId="26" xfId="0" applyNumberFormat="1" applyFont="1" applyFill="1" applyBorder="1" applyAlignment="1">
      <alignment horizontal="center" vertical="top" wrapText="1"/>
    </xf>
    <xf numFmtId="0" fontId="21" fillId="46" borderId="0" xfId="0" applyNumberFormat="1" applyFont="1" applyFill="1" applyBorder="1" applyAlignment="1">
      <alignment horizontal="center" vertical="top" wrapText="1"/>
    </xf>
    <xf numFmtId="0" fontId="21" fillId="0" borderId="0" xfId="0" applyNumberFormat="1" applyFont="1" applyFill="1" applyBorder="1" applyAlignment="1">
      <alignment horizontal="center" vertical="top" wrapText="1"/>
    </xf>
    <xf numFmtId="41" fontId="34" fillId="46" borderId="9" xfId="0" applyNumberFormat="1" applyFont="1" applyFill="1" applyBorder="1" applyAlignment="1">
      <alignment horizontal="right" vertical="top"/>
    </xf>
    <xf numFmtId="41" fontId="34" fillId="47" borderId="0" xfId="0" applyNumberFormat="1" applyFont="1" applyFill="1" applyBorder="1" applyAlignment="1">
      <alignment horizontal="right" vertical="top"/>
    </xf>
    <xf numFmtId="41" fontId="34" fillId="47" borderId="0" xfId="0" applyNumberFormat="1" applyFont="1" applyFill="1" applyAlignment="1">
      <alignment vertical="top"/>
    </xf>
    <xf numFmtId="41" fontId="34" fillId="47" borderId="0" xfId="0" quotePrefix="1" applyNumberFormat="1" applyFont="1" applyFill="1" applyAlignment="1">
      <alignment horizontal="right" vertical="top" wrapText="1"/>
    </xf>
    <xf numFmtId="0" fontId="50" fillId="0" borderId="0" xfId="0" applyFont="1"/>
    <xf numFmtId="0" fontId="24" fillId="0" borderId="31" xfId="0" applyNumberFormat="1" applyFont="1" applyFill="1" applyBorder="1" applyAlignment="1">
      <alignment horizontal="right" vertical="top"/>
    </xf>
    <xf numFmtId="0" fontId="49" fillId="0" borderId="0" xfId="2391" applyFont="1" applyFill="1" applyBorder="1" applyAlignment="1">
      <alignment horizontal="center" vertical="top"/>
    </xf>
    <xf numFmtId="168" fontId="19" fillId="0" borderId="0" xfId="1476" applyNumberFormat="1" applyFont="1" applyFill="1" applyBorder="1" applyAlignment="1" applyProtection="1">
      <alignment horizontal="center" vertical="top" wrapText="1"/>
    </xf>
    <xf numFmtId="41" fontId="19" fillId="0" borderId="0" xfId="2022" applyNumberFormat="1" applyFont="1" applyFill="1" applyBorder="1" applyAlignment="1" applyProtection="1">
      <alignment horizontal="right" vertical="top" wrapText="1"/>
    </xf>
    <xf numFmtId="0" fontId="19" fillId="0" borderId="0" xfId="2022" applyNumberFormat="1" applyFont="1" applyFill="1" applyBorder="1" applyAlignment="1" applyProtection="1">
      <alignment horizontal="left" vertical="top" wrapText="1"/>
    </xf>
    <xf numFmtId="0" fontId="18" fillId="0" borderId="0" xfId="2391" applyFont="1" applyFill="1" applyBorder="1" applyAlignment="1">
      <alignment horizontal="left" vertical="top"/>
    </xf>
    <xf numFmtId="0" fontId="18" fillId="0" borderId="8" xfId="2391" applyFont="1" applyFill="1" applyBorder="1" applyAlignment="1">
      <alignment horizontal="left" vertical="top"/>
    </xf>
    <xf numFmtId="0" fontId="49" fillId="0" borderId="8" xfId="2391" applyFont="1" applyFill="1" applyBorder="1" applyAlignment="1">
      <alignment horizontal="center" vertical="top"/>
    </xf>
    <xf numFmtId="168" fontId="19" fillId="0" borderId="8" xfId="1476" applyNumberFormat="1" applyFont="1" applyFill="1" applyBorder="1" applyAlignment="1" applyProtection="1">
      <alignment horizontal="center" vertical="top" wrapText="1"/>
    </xf>
    <xf numFmtId="41" fontId="19" fillId="0" borderId="8" xfId="2022" applyNumberFormat="1" applyFont="1" applyFill="1" applyBorder="1" applyAlignment="1" applyProtection="1">
      <alignment horizontal="right" vertical="top" wrapText="1"/>
    </xf>
    <xf numFmtId="0" fontId="19" fillId="0" borderId="8" xfId="2022" applyNumberFormat="1" applyFont="1" applyFill="1" applyBorder="1" applyAlignment="1" applyProtection="1">
      <alignment horizontal="left" vertical="top" wrapText="1"/>
    </xf>
    <xf numFmtId="0" fontId="24" fillId="0" borderId="36" xfId="1523" applyNumberFormat="1" applyFont="1" applyFill="1" applyBorder="1" applyAlignment="1" applyProtection="1">
      <alignment horizontal="right" vertical="top" wrapText="1"/>
    </xf>
    <xf numFmtId="0" fontId="40" fillId="0" borderId="36" xfId="2022" quotePrefix="1" applyFont="1" applyFill="1" applyBorder="1" applyAlignment="1">
      <alignment horizontal="right" vertical="top" wrapText="1"/>
    </xf>
    <xf numFmtId="43" fontId="24" fillId="0" borderId="0" xfId="0" applyNumberFormat="1" applyFont="1" applyFill="1" applyBorder="1" applyAlignment="1">
      <alignment vertical="top"/>
    </xf>
    <xf numFmtId="4" fontId="24" fillId="0" borderId="0" xfId="0" applyNumberFormat="1" applyFont="1" applyFill="1" applyBorder="1" applyAlignment="1">
      <alignment vertical="top"/>
    </xf>
    <xf numFmtId="0" fontId="39" fillId="0" borderId="0" xfId="2391" applyFont="1" applyAlignment="1">
      <alignment horizontal="left" vertical="top"/>
    </xf>
    <xf numFmtId="168" fontId="40" fillId="0" borderId="0" xfId="1544" applyNumberFormat="1" applyFont="1" applyAlignment="1">
      <alignment vertical="top"/>
    </xf>
    <xf numFmtId="0" fontId="54" fillId="0" borderId="0" xfId="2022" applyFont="1" applyAlignment="1">
      <alignment vertical="top"/>
    </xf>
    <xf numFmtId="0" fontId="40" fillId="0" borderId="0" xfId="2022" applyFont="1" applyAlignment="1">
      <alignment vertical="top"/>
    </xf>
    <xf numFmtId="0" fontId="40" fillId="0" borderId="0" xfId="2391" applyFont="1" applyAlignment="1">
      <alignment vertical="top"/>
    </xf>
    <xf numFmtId="0" fontId="62" fillId="0" borderId="0" xfId="39" applyFont="1" applyFill="1" applyAlignment="1">
      <alignment vertical="top"/>
    </xf>
    <xf numFmtId="0" fontId="54" fillId="0" borderId="0" xfId="2391" applyFont="1" applyFill="1" applyAlignment="1">
      <alignment horizontal="left" vertical="top" wrapText="1"/>
    </xf>
    <xf numFmtId="49" fontId="54" fillId="0" borderId="0" xfId="2395" applyNumberFormat="1" applyFont="1" applyFill="1" applyBorder="1" applyAlignment="1">
      <alignment horizontal="left" vertical="top"/>
    </xf>
    <xf numFmtId="0" fontId="50" fillId="0" borderId="0" xfId="0" applyFont="1" applyFill="1"/>
    <xf numFmtId="0" fontId="57" fillId="0" borderId="0" xfId="0" applyFont="1" applyFill="1"/>
    <xf numFmtId="0" fontId="24" fillId="0" borderId="0" xfId="2022" applyFont="1" applyFill="1" applyBorder="1" applyAlignment="1">
      <alignment horizontal="left" vertical="top" wrapText="1"/>
    </xf>
    <xf numFmtId="2" fontId="34" fillId="0" borderId="0" xfId="2396" quotePrefix="1" applyNumberFormat="1" applyFont="1" applyFill="1" applyBorder="1" applyAlignment="1">
      <alignment horizontal="left" vertical="top"/>
    </xf>
    <xf numFmtId="0" fontId="0" fillId="0" borderId="0" xfId="0" applyFont="1" applyFill="1"/>
    <xf numFmtId="0" fontId="58" fillId="0" borderId="0" xfId="0" applyFont="1" applyFill="1"/>
    <xf numFmtId="41" fontId="19" fillId="0" borderId="26" xfId="2022" applyNumberFormat="1" applyFont="1" applyBorder="1" applyAlignment="1">
      <alignment vertical="top"/>
    </xf>
    <xf numFmtId="41" fontId="21" fillId="0" borderId="26" xfId="2022" applyNumberFormat="1" applyFont="1" applyBorder="1" applyAlignment="1">
      <alignment vertical="top"/>
    </xf>
    <xf numFmtId="41" fontId="19" fillId="0" borderId="26" xfId="1476" applyNumberFormat="1" applyFont="1" applyBorder="1" applyAlignment="1">
      <alignment vertical="top"/>
    </xf>
    <xf numFmtId="41" fontId="21" fillId="0" borderId="26" xfId="1476" applyNumberFormat="1" applyFont="1" applyBorder="1" applyAlignment="1">
      <alignment vertical="top"/>
    </xf>
    <xf numFmtId="0" fontId="19" fillId="0" borderId="31" xfId="2022" applyFont="1" applyBorder="1" applyAlignment="1">
      <alignment horizontal="right" vertical="top"/>
    </xf>
    <xf numFmtId="168" fontId="24" fillId="0" borderId="0" xfId="1544" applyNumberFormat="1" applyFont="1" applyFill="1" applyAlignment="1">
      <alignment vertical="top"/>
    </xf>
    <xf numFmtId="0" fontId="24" fillId="0" borderId="0" xfId="2391" applyFont="1" applyFill="1" applyBorder="1" applyAlignment="1">
      <alignment vertical="top"/>
    </xf>
    <xf numFmtId="10" fontId="24" fillId="0" borderId="31" xfId="39" applyNumberFormat="1" applyFont="1" applyFill="1" applyBorder="1" applyAlignment="1">
      <alignment horizontal="right" vertical="top"/>
    </xf>
    <xf numFmtId="0" fontId="19" fillId="0" borderId="4" xfId="2022" applyFont="1" applyFill="1" applyBorder="1" applyAlignment="1">
      <alignment horizontal="center" vertical="top" wrapText="1"/>
    </xf>
    <xf numFmtId="41" fontId="19" fillId="0" borderId="4" xfId="2022" applyNumberFormat="1" applyFont="1" applyFill="1" applyBorder="1" applyAlignment="1">
      <alignment horizontal="center" vertical="top" wrapText="1"/>
    </xf>
    <xf numFmtId="0" fontId="24" fillId="0" borderId="7" xfId="2022" applyFont="1" applyFill="1" applyBorder="1" applyAlignment="1">
      <alignment horizontal="left" vertical="top"/>
    </xf>
    <xf numFmtId="0" fontId="24" fillId="0" borderId="7" xfId="2022" applyFont="1" applyBorder="1" applyAlignment="1">
      <alignment horizontal="left" vertical="top"/>
    </xf>
    <xf numFmtId="41" fontId="24" fillId="0" borderId="0" xfId="1476" applyNumberFormat="1" applyFont="1" applyFill="1" applyAlignment="1">
      <alignment horizontal="right" vertical="top"/>
    </xf>
    <xf numFmtId="41" fontId="21" fillId="0" borderId="0" xfId="1476" applyNumberFormat="1" applyFont="1" applyFill="1" applyBorder="1" applyAlignment="1">
      <alignment vertical="top"/>
    </xf>
    <xf numFmtId="41" fontId="19" fillId="0" borderId="0" xfId="1476" applyNumberFormat="1" applyFont="1" applyFill="1" applyBorder="1" applyAlignment="1">
      <alignment vertical="top"/>
    </xf>
    <xf numFmtId="41" fontId="40" fillId="0" borderId="31" xfId="1575" applyNumberFormat="1" applyFont="1" applyFill="1" applyBorder="1" applyAlignment="1">
      <alignment horizontal="right" vertical="top"/>
    </xf>
    <xf numFmtId="41" fontId="40" fillId="0" borderId="31" xfId="1587" applyNumberFormat="1" applyFont="1" applyFill="1" applyBorder="1" applyAlignment="1">
      <alignment horizontal="right" vertical="top"/>
    </xf>
    <xf numFmtId="41" fontId="24" fillId="0" borderId="35" xfId="1476" applyNumberFormat="1" applyFont="1" applyFill="1" applyBorder="1" applyAlignment="1">
      <alignment vertical="top"/>
    </xf>
    <xf numFmtId="41" fontId="40" fillId="0" borderId="31" xfId="1575" applyNumberFormat="1" applyFont="1" applyFill="1" applyBorder="1" applyAlignment="1">
      <alignment vertical="top"/>
    </xf>
    <xf numFmtId="41" fontId="24" fillId="0" borderId="31" xfId="1476" applyNumberFormat="1" applyFont="1" applyBorder="1" applyAlignment="1">
      <alignment vertical="top"/>
    </xf>
    <xf numFmtId="41" fontId="19" fillId="0" borderId="31" xfId="1476" applyNumberFormat="1" applyFont="1" applyBorder="1" applyAlignment="1">
      <alignment vertical="top"/>
    </xf>
    <xf numFmtId="41" fontId="24" fillId="0" borderId="31" xfId="2392" applyNumberFormat="1" applyFont="1" applyFill="1" applyBorder="1" applyAlignment="1" applyProtection="1">
      <alignment vertical="top"/>
    </xf>
    <xf numFmtId="41" fontId="0" fillId="0" borderId="0" xfId="0" applyNumberFormat="1" applyFont="1"/>
    <xf numFmtId="0" fontId="34" fillId="0" borderId="0" xfId="39" applyFont="1" applyFill="1" applyAlignment="1">
      <alignment horizontal="left" vertical="top"/>
    </xf>
    <xf numFmtId="0" fontId="34" fillId="0" borderId="0" xfId="39" applyFont="1" applyFill="1" applyAlignment="1">
      <alignment vertical="top"/>
    </xf>
    <xf numFmtId="1" fontId="34" fillId="0" borderId="0" xfId="2391" applyNumberFormat="1" applyFont="1" applyFill="1" applyAlignment="1">
      <alignment horizontal="left" vertical="top"/>
    </xf>
    <xf numFmtId="1" fontId="34" fillId="0" borderId="0" xfId="2391" applyNumberFormat="1" applyFont="1" applyFill="1" applyBorder="1" applyAlignment="1">
      <alignment horizontal="left" vertical="top"/>
    </xf>
    <xf numFmtId="0" fontId="19" fillId="0" borderId="4" xfId="0" applyFont="1" applyFill="1" applyBorder="1" applyAlignment="1">
      <alignment horizontal="center"/>
    </xf>
    <xf numFmtId="0" fontId="21" fillId="0" borderId="0" xfId="0" applyFont="1" applyFill="1"/>
    <xf numFmtId="43" fontId="22" fillId="0" borderId="0" xfId="0" applyNumberFormat="1" applyFont="1" applyFill="1"/>
    <xf numFmtId="9" fontId="54" fillId="0" borderId="0" xfId="2022" applyNumberFormat="1" applyFont="1" applyFill="1" applyAlignment="1">
      <alignment vertical="top" wrapText="1"/>
    </xf>
    <xf numFmtId="0" fontId="19" fillId="0" borderId="0" xfId="0" applyNumberFormat="1" applyFont="1" applyFill="1" applyBorder="1" applyAlignment="1">
      <alignment horizontal="left" vertical="top"/>
    </xf>
    <xf numFmtId="4" fontId="14" fillId="0" borderId="0" xfId="0" applyNumberFormat="1" applyFont="1" applyFill="1" applyAlignment="1">
      <alignment vertical="top"/>
    </xf>
    <xf numFmtId="43" fontId="40" fillId="0" borderId="31" xfId="1575" applyNumberFormat="1" applyFont="1" applyFill="1" applyBorder="1" applyAlignment="1">
      <alignment vertical="top"/>
    </xf>
    <xf numFmtId="43" fontId="50" fillId="0" borderId="0" xfId="0" applyNumberFormat="1" applyFont="1"/>
    <xf numFmtId="43" fontId="40" fillId="0" borderId="31" xfId="1476" applyNumberFormat="1" applyFont="1" applyFill="1" applyBorder="1" applyAlignment="1">
      <alignment vertical="top"/>
    </xf>
    <xf numFmtId="0" fontId="63" fillId="0" borderId="0" xfId="0" applyNumberFormat="1" applyFont="1" applyFill="1" applyBorder="1" applyAlignment="1" applyProtection="1">
      <alignment vertical="top"/>
    </xf>
    <xf numFmtId="41" fontId="40" fillId="0" borderId="37" xfId="1575" applyNumberFormat="1" applyFont="1" applyFill="1" applyBorder="1" applyAlignment="1">
      <alignment horizontal="right" vertical="top"/>
    </xf>
    <xf numFmtId="0" fontId="64" fillId="0" borderId="0" xfId="2022" applyFont="1" applyAlignment="1">
      <alignment vertical="top"/>
    </xf>
    <xf numFmtId="41" fontId="19" fillId="0" borderId="31" xfId="1476" applyNumberFormat="1" applyFont="1" applyFill="1" applyBorder="1" applyAlignment="1">
      <alignment vertical="top"/>
    </xf>
    <xf numFmtId="0" fontId="19" fillId="0" borderId="0" xfId="2022" applyFont="1" applyFill="1" applyAlignment="1">
      <alignment vertical="top"/>
    </xf>
    <xf numFmtId="0" fontId="21" fillId="0" borderId="26" xfId="0" applyNumberFormat="1" applyFont="1" applyFill="1" applyBorder="1" applyAlignment="1">
      <alignment vertical="top"/>
    </xf>
    <xf numFmtId="0" fontId="34" fillId="0" borderId="0" xfId="0" quotePrefix="1" applyNumberFormat="1" applyFont="1" applyFill="1" applyBorder="1" applyAlignment="1">
      <alignment horizontal="left" vertical="top" wrapText="1"/>
    </xf>
    <xf numFmtId="43" fontId="21" fillId="0" borderId="0" xfId="0" applyNumberFormat="1" applyFont="1" applyFill="1"/>
    <xf numFmtId="43" fontId="19" fillId="0" borderId="0" xfId="0" applyNumberFormat="1" applyFont="1" applyFill="1"/>
    <xf numFmtId="0" fontId="54" fillId="0" borderId="0" xfId="0" applyNumberFormat="1" applyFont="1" applyFill="1" applyAlignment="1">
      <alignment horizontal="left" vertical="top"/>
    </xf>
    <xf numFmtId="41" fontId="17" fillId="0" borderId="0" xfId="0" applyNumberFormat="1" applyFont="1" applyFill="1" applyAlignment="1">
      <alignment vertical="top"/>
    </xf>
    <xf numFmtId="43" fontId="67" fillId="0" borderId="4" xfId="2407" applyNumberFormat="1" applyFont="1" applyFill="1" applyBorder="1" applyAlignment="1">
      <alignment horizontal="left"/>
    </xf>
    <xf numFmtId="43" fontId="22" fillId="0" borderId="4" xfId="0" applyNumberFormat="1" applyFont="1" applyFill="1" applyBorder="1" applyAlignment="1">
      <alignment horizontal="center"/>
    </xf>
    <xf numFmtId="0" fontId="16" fillId="0" borderId="0" xfId="0" applyNumberFormat="1" applyFont="1" applyFill="1" applyBorder="1" applyAlignment="1">
      <alignment horizontal="right" vertical="top" wrapText="1"/>
    </xf>
    <xf numFmtId="0" fontId="16" fillId="45" borderId="0" xfId="0" applyNumberFormat="1" applyFont="1" applyFill="1" applyAlignment="1">
      <alignment horizontal="left" vertical="top"/>
    </xf>
    <xf numFmtId="0" fontId="71" fillId="45" borderId="0" xfId="0" applyNumberFormat="1" applyFont="1" applyFill="1" applyAlignment="1">
      <alignment horizontal="left" vertical="top" wrapText="1"/>
    </xf>
    <xf numFmtId="0" fontId="42" fillId="0" borderId="0" xfId="0" applyNumberFormat="1" applyFont="1" applyFill="1" applyBorder="1" applyAlignment="1">
      <alignment horizontal="left" vertical="top" wrapText="1"/>
    </xf>
    <xf numFmtId="0" fontId="15" fillId="0" borderId="0" xfId="2022" applyFont="1"/>
    <xf numFmtId="0" fontId="15" fillId="0" borderId="0" xfId="2022" applyFont="1" applyAlignment="1">
      <alignment wrapText="1"/>
    </xf>
    <xf numFmtId="41" fontId="15" fillId="0" borderId="0" xfId="2022" applyNumberFormat="1" applyFont="1"/>
    <xf numFmtId="0" fontId="24" fillId="0" borderId="0" xfId="2022" applyFont="1"/>
    <xf numFmtId="41" fontId="34" fillId="0" borderId="4" xfId="2022" applyNumberFormat="1" applyFont="1" applyBorder="1"/>
    <xf numFmtId="41" fontId="24" fillId="0" borderId="43" xfId="2022" applyNumberFormat="1" applyFont="1" applyBorder="1"/>
    <xf numFmtId="0" fontId="24" fillId="0" borderId="43" xfId="2022" applyFont="1" applyBorder="1" applyAlignment="1">
      <alignment horizontal="center"/>
    </xf>
    <xf numFmtId="41" fontId="24" fillId="0" borderId="0" xfId="2022" applyNumberFormat="1" applyFont="1"/>
    <xf numFmtId="0" fontId="24" fillId="0" borderId="43" xfId="2022" applyFont="1" applyBorder="1" applyAlignment="1">
      <alignment wrapText="1"/>
    </xf>
    <xf numFmtId="0" fontId="34" fillId="0" borderId="43" xfId="2022" applyFont="1" applyBorder="1"/>
    <xf numFmtId="0" fontId="24" fillId="0" borderId="43" xfId="2022" applyFont="1" applyBorder="1"/>
    <xf numFmtId="0" fontId="34" fillId="0" borderId="43" xfId="2022" applyFont="1" applyBorder="1" applyAlignment="1">
      <alignment horizontal="center"/>
    </xf>
    <xf numFmtId="0" fontId="34" fillId="0" borderId="43" xfId="2452" applyFont="1" applyBorder="1" applyAlignment="1">
      <alignment horizontal="left" vertical="center" wrapText="1"/>
    </xf>
    <xf numFmtId="0" fontId="24" fillId="0" borderId="31" xfId="2022" applyFont="1" applyBorder="1" applyAlignment="1">
      <alignment wrapText="1"/>
    </xf>
    <xf numFmtId="0" fontId="34" fillId="0" borderId="43" xfId="2022" applyFont="1" applyBorder="1" applyAlignment="1">
      <alignment horizontal="left" vertical="center"/>
    </xf>
    <xf numFmtId="43" fontId="24" fillId="0" borderId="0" xfId="2022" applyNumberFormat="1" applyFont="1"/>
    <xf numFmtId="0" fontId="34" fillId="0" borderId="0" xfId="2022" applyFont="1"/>
    <xf numFmtId="41" fontId="34" fillId="0" borderId="43" xfId="2022" applyNumberFormat="1" applyFont="1" applyBorder="1" applyAlignment="1">
      <alignment horizontal="center"/>
    </xf>
    <xf numFmtId="41" fontId="34" fillId="0" borderId="43" xfId="2022" applyNumberFormat="1" applyFont="1" applyBorder="1"/>
    <xf numFmtId="41" fontId="34" fillId="0" borderId="0" xfId="2022" applyNumberFormat="1" applyFont="1"/>
    <xf numFmtId="0" fontId="34" fillId="0" borderId="31" xfId="2022" applyFont="1" applyBorder="1" applyAlignment="1">
      <alignment wrapText="1"/>
    </xf>
    <xf numFmtId="0" fontId="34" fillId="0" borderId="43" xfId="2022" applyFont="1" applyBorder="1" applyAlignment="1">
      <alignment wrapText="1"/>
    </xf>
    <xf numFmtId="0" fontId="34" fillId="0" borderId="4" xfId="2022" applyFont="1" applyBorder="1" applyAlignment="1">
      <alignment horizontal="center"/>
    </xf>
    <xf numFmtId="0" fontId="34" fillId="0" borderId="4" xfId="2022" applyFont="1" applyBorder="1" applyAlignment="1">
      <alignment horizontal="center" wrapText="1"/>
    </xf>
    <xf numFmtId="0" fontId="34" fillId="0" borderId="13" xfId="2022" applyFont="1" applyBorder="1" applyAlignment="1">
      <alignment horizontal="center" wrapText="1"/>
    </xf>
    <xf numFmtId="10" fontId="34" fillId="0" borderId="7" xfId="2453" applyNumberFormat="1" applyFont="1" applyBorder="1" applyAlignment="1">
      <alignment horizontal="right" vertical="center"/>
    </xf>
    <xf numFmtId="0" fontId="34" fillId="0" borderId="0" xfId="2453" applyFont="1" applyAlignment="1">
      <alignment horizontal="right" vertical="center" wrapText="1"/>
    </xf>
    <xf numFmtId="10" fontId="34" fillId="0" borderId="13" xfId="2453" applyNumberFormat="1" applyFont="1" applyBorder="1" applyAlignment="1">
      <alignment horizontal="right" vertical="center"/>
    </xf>
    <xf numFmtId="0" fontId="34" fillId="0" borderId="0" xfId="2453" applyFont="1" applyAlignment="1">
      <alignment horizontal="right" vertical="center"/>
    </xf>
    <xf numFmtId="0" fontId="24" fillId="0" borderId="0" xfId="2022" applyFont="1" applyBorder="1"/>
    <xf numFmtId="10" fontId="24" fillId="0" borderId="0" xfId="2453" applyNumberFormat="1" applyFont="1" applyAlignment="1">
      <alignment horizontal="right" vertical="center"/>
    </xf>
    <xf numFmtId="0" fontId="24" fillId="0" borderId="0" xfId="2453" applyFont="1" applyAlignment="1">
      <alignment horizontal="right" vertical="center"/>
    </xf>
    <xf numFmtId="10" fontId="24" fillId="0" borderId="8" xfId="2453" applyNumberFormat="1" applyFont="1" applyBorder="1" applyAlignment="1">
      <alignment horizontal="right" vertical="center"/>
    </xf>
    <xf numFmtId="0" fontId="24" fillId="0" borderId="0" xfId="2022" applyFont="1" applyAlignment="1">
      <alignment horizontal="right"/>
    </xf>
    <xf numFmtId="0" fontId="38" fillId="0" borderId="0" xfId="2022" applyFont="1"/>
    <xf numFmtId="0" fontId="46" fillId="0" borderId="0" xfId="2022" applyFont="1"/>
    <xf numFmtId="0" fontId="53" fillId="0" borderId="0" xfId="2022" applyFont="1"/>
    <xf numFmtId="9" fontId="73" fillId="48" borderId="44" xfId="2022" applyNumberFormat="1" applyFont="1" applyFill="1" applyBorder="1" applyAlignment="1">
      <alignment vertical="top"/>
    </xf>
    <xf numFmtId="0" fontId="73" fillId="48" borderId="44" xfId="2022" applyFont="1" applyFill="1" applyBorder="1" applyAlignment="1">
      <alignment vertical="top"/>
    </xf>
    <xf numFmtId="43" fontId="53" fillId="0" borderId="0" xfId="2022" applyNumberFormat="1" applyFont="1"/>
    <xf numFmtId="41" fontId="34" fillId="49" borderId="4" xfId="1476" applyNumberFormat="1" applyFont="1" applyFill="1" applyBorder="1" applyProtection="1">
      <protection locked="0"/>
    </xf>
    <xf numFmtId="43" fontId="34" fillId="49" borderId="4" xfId="1476" applyFont="1" applyFill="1" applyBorder="1" applyProtection="1">
      <protection locked="0" hidden="1"/>
    </xf>
    <xf numFmtId="43" fontId="34" fillId="49" borderId="33" xfId="1476" applyFont="1" applyFill="1" applyBorder="1" applyAlignment="1" applyProtection="1">
      <protection locked="0"/>
    </xf>
    <xf numFmtId="43" fontId="34" fillId="49" borderId="32" xfId="1476" applyFont="1" applyFill="1" applyBorder="1" applyAlignment="1" applyProtection="1">
      <protection locked="0"/>
    </xf>
    <xf numFmtId="41" fontId="24" fillId="0" borderId="4" xfId="1476" applyNumberFormat="1" applyFont="1" applyBorder="1" applyProtection="1"/>
    <xf numFmtId="41" fontId="24" fillId="0" borderId="4" xfId="1476" applyNumberFormat="1" applyFont="1" applyBorder="1" applyProtection="1">
      <protection locked="0"/>
    </xf>
    <xf numFmtId="0" fontId="24" fillId="0" borderId="4" xfId="2168" applyNumberFormat="1" applyFont="1" applyBorder="1" applyProtection="1">
      <protection hidden="1"/>
    </xf>
    <xf numFmtId="0" fontId="53" fillId="0" borderId="4" xfId="2022" applyFont="1" applyBorder="1" applyProtection="1">
      <protection locked="0"/>
    </xf>
    <xf numFmtId="182" fontId="24" fillId="0" borderId="4" xfId="2022" applyNumberFormat="1" applyFont="1" applyBorder="1" applyProtection="1">
      <protection locked="0"/>
    </xf>
    <xf numFmtId="9" fontId="24" fillId="0" borderId="4" xfId="2168" applyNumberFormat="1" applyFont="1" applyBorder="1" applyProtection="1">
      <protection hidden="1"/>
    </xf>
    <xf numFmtId="182" fontId="15" fillId="0" borderId="4" xfId="2452" applyNumberFormat="1" applyFont="1" applyBorder="1" applyProtection="1">
      <protection locked="0"/>
    </xf>
    <xf numFmtId="235" fontId="53" fillId="0" borderId="0" xfId="2022" applyNumberFormat="1" applyFont="1"/>
    <xf numFmtId="41" fontId="24" fillId="0" borderId="38" xfId="1476" applyNumberFormat="1" applyFont="1" applyBorder="1" applyProtection="1">
      <protection locked="0"/>
    </xf>
    <xf numFmtId="9" fontId="24" fillId="0" borderId="38" xfId="2168" applyNumberFormat="1" applyFont="1" applyBorder="1" applyProtection="1">
      <protection hidden="1"/>
    </xf>
    <xf numFmtId="0" fontId="53" fillId="0" borderId="38" xfId="2022" applyFont="1" applyBorder="1" applyProtection="1">
      <protection locked="0"/>
    </xf>
    <xf numFmtId="182" fontId="24" fillId="0" borderId="38" xfId="2022" applyNumberFormat="1" applyFont="1" applyBorder="1" applyProtection="1">
      <protection locked="0"/>
    </xf>
    <xf numFmtId="0" fontId="53" fillId="0" borderId="0" xfId="2022" applyFont="1" applyAlignment="1">
      <alignment horizontal="center"/>
    </xf>
    <xf numFmtId="182" fontId="34" fillId="0" borderId="7" xfId="2022" applyNumberFormat="1" applyFont="1" applyBorder="1" applyAlignment="1" applyProtection="1">
      <alignment horizontal="center" wrapText="1"/>
    </xf>
    <xf numFmtId="182" fontId="34" fillId="0" borderId="38" xfId="2022" applyNumberFormat="1" applyFont="1" applyBorder="1" applyAlignment="1" applyProtection="1">
      <alignment horizontal="center" wrapText="1"/>
    </xf>
    <xf numFmtId="182" fontId="34" fillId="0" borderId="4" xfId="2022" applyNumberFormat="1" applyFont="1" applyBorder="1" applyAlignment="1" applyProtection="1">
      <alignment horizontal="center" wrapText="1"/>
    </xf>
    <xf numFmtId="9" fontId="34" fillId="0" borderId="38" xfId="2168" applyFont="1" applyBorder="1" applyAlignment="1" applyProtection="1">
      <alignment horizontal="center" wrapText="1"/>
      <protection hidden="1"/>
    </xf>
    <xf numFmtId="0" fontId="45" fillId="0" borderId="39" xfId="2022" applyFont="1" applyBorder="1" applyAlignment="1">
      <alignment horizontal="center" wrapText="1"/>
    </xf>
    <xf numFmtId="0" fontId="53" fillId="0" borderId="8" xfId="2022" applyFont="1" applyBorder="1"/>
    <xf numFmtId="0" fontId="53" fillId="0" borderId="39" xfId="2022" applyFont="1" applyBorder="1"/>
    <xf numFmtId="0" fontId="45" fillId="0" borderId="8" xfId="2022" applyFont="1" applyBorder="1" applyAlignment="1"/>
    <xf numFmtId="0" fontId="74" fillId="0" borderId="0" xfId="2022" applyFont="1"/>
    <xf numFmtId="0" fontId="75" fillId="50" borderId="45" xfId="2022" applyFont="1" applyFill="1" applyBorder="1" applyAlignment="1">
      <alignment horizontal="left"/>
    </xf>
    <xf numFmtId="0" fontId="75" fillId="50" borderId="46" xfId="2022" applyFont="1" applyFill="1" applyBorder="1" applyAlignment="1">
      <alignment horizontal="left"/>
    </xf>
    <xf numFmtId="0" fontId="76" fillId="0" borderId="0" xfId="2022" applyFont="1"/>
    <xf numFmtId="43" fontId="67" fillId="0" borderId="4" xfId="0" applyNumberFormat="1" applyFont="1" applyFill="1" applyBorder="1" applyAlignment="1">
      <alignment horizontal="left"/>
    </xf>
    <xf numFmtId="43" fontId="68" fillId="0" borderId="4" xfId="0" applyNumberFormat="1" applyFont="1" applyFill="1" applyBorder="1" applyAlignment="1">
      <alignment horizontal="left"/>
    </xf>
    <xf numFmtId="43" fontId="67" fillId="0" borderId="4" xfId="2418" applyNumberFormat="1" applyFont="1" applyFill="1" applyBorder="1" applyAlignment="1">
      <alignment horizontal="left"/>
    </xf>
    <xf numFmtId="43" fontId="67" fillId="0" borderId="4" xfId="2411" applyNumberFormat="1" applyFont="1" applyFill="1" applyBorder="1" applyAlignment="1">
      <alignment horizontal="left"/>
    </xf>
    <xf numFmtId="0" fontId="22" fillId="0" borderId="4" xfId="0" applyFont="1" applyFill="1" applyBorder="1"/>
    <xf numFmtId="43" fontId="22" fillId="0" borderId="4" xfId="0" applyNumberFormat="1" applyFont="1" applyFill="1" applyBorder="1"/>
    <xf numFmtId="43" fontId="67" fillId="0" borderId="4" xfId="2416" applyNumberFormat="1" applyFont="1" applyFill="1" applyBorder="1" applyAlignment="1">
      <alignment horizontal="left"/>
    </xf>
    <xf numFmtId="43" fontId="67" fillId="0" borderId="4" xfId="2422" applyNumberFormat="1" applyFont="1" applyFill="1" applyBorder="1" applyAlignment="1">
      <alignment horizontal="left"/>
    </xf>
    <xf numFmtId="43" fontId="67" fillId="0" borderId="4" xfId="2450" applyNumberFormat="1" applyFont="1" applyFill="1" applyBorder="1" applyAlignment="1">
      <alignment horizontal="left"/>
    </xf>
    <xf numFmtId="0" fontId="24" fillId="0" borderId="31" xfId="2022" applyFont="1" applyBorder="1" applyAlignment="1">
      <alignment horizontal="left" vertical="top" wrapText="1"/>
    </xf>
    <xf numFmtId="0" fontId="21" fillId="0" borderId="4" xfId="0" applyFont="1" applyFill="1" applyBorder="1" applyAlignment="1">
      <alignment horizontal="center"/>
    </xf>
    <xf numFmtId="0" fontId="19" fillId="0" borderId="4" xfId="0" applyFont="1" applyFill="1" applyBorder="1"/>
    <xf numFmtId="43" fontId="19" fillId="0" borderId="4" xfId="0" applyNumberFormat="1" applyFont="1" applyFill="1" applyBorder="1"/>
    <xf numFmtId="43" fontId="19" fillId="0" borderId="0" xfId="0" applyNumberFormat="1" applyFont="1" applyFill="1"/>
    <xf numFmtId="168" fontId="19" fillId="0" borderId="0" xfId="1476" applyNumberFormat="1" applyFont="1" applyFill="1"/>
    <xf numFmtId="0" fontId="78" fillId="0" borderId="0" xfId="0" applyFont="1" applyAlignment="1">
      <alignment vertical="top"/>
    </xf>
    <xf numFmtId="168" fontId="78" fillId="0" borderId="0" xfId="0" applyNumberFormat="1" applyFont="1" applyAlignment="1">
      <alignment vertical="top"/>
    </xf>
    <xf numFmtId="168" fontId="79" fillId="0" borderId="0" xfId="0" applyNumberFormat="1" applyFont="1" applyAlignment="1">
      <alignment vertical="top"/>
    </xf>
    <xf numFmtId="0" fontId="5" fillId="0" borderId="0" xfId="0" applyFont="1"/>
    <xf numFmtId="49" fontId="19" fillId="0" borderId="0" xfId="2022" applyNumberFormat="1" applyFont="1" applyAlignment="1">
      <alignment horizontal="left" vertical="top"/>
    </xf>
    <xf numFmtId="168" fontId="19" fillId="0" borderId="0" xfId="1476" applyNumberFormat="1" applyFont="1" applyAlignment="1">
      <alignment vertical="top"/>
    </xf>
    <xf numFmtId="0" fontId="19" fillId="0" borderId="0" xfId="2022" applyFont="1" applyAlignment="1" applyProtection="1">
      <alignment vertical="top"/>
      <protection locked="0"/>
    </xf>
    <xf numFmtId="0" fontId="19" fillId="0" borderId="0" xfId="2022" applyFont="1" applyAlignment="1" applyProtection="1">
      <alignment horizontal="right" vertical="top" wrapText="1"/>
      <protection locked="0"/>
    </xf>
    <xf numFmtId="41" fontId="24" fillId="0" borderId="0" xfId="2022" applyNumberFormat="1" applyFont="1" applyAlignment="1">
      <alignment horizontal="right" vertical="top"/>
    </xf>
    <xf numFmtId="4" fontId="24" fillId="0" borderId="0" xfId="1476" applyNumberFormat="1" applyFont="1" applyAlignment="1" applyProtection="1">
      <alignment vertical="top"/>
      <protection locked="0"/>
    </xf>
    <xf numFmtId="41" fontId="34" fillId="0" borderId="0" xfId="1476" quotePrefix="1" applyNumberFormat="1" applyFont="1" applyAlignment="1">
      <alignment horizontal="right" vertical="top"/>
    </xf>
    <xf numFmtId="0" fontId="5" fillId="0" borderId="0" xfId="2022"/>
    <xf numFmtId="168" fontId="19" fillId="0" borderId="0" xfId="1476" applyNumberFormat="1" applyFont="1" applyAlignment="1">
      <alignment horizontal="right" vertical="top"/>
    </xf>
    <xf numFmtId="168" fontId="19" fillId="0" borderId="0" xfId="2022" applyNumberFormat="1" applyFont="1" applyAlignment="1" applyProtection="1">
      <alignment vertical="top"/>
      <protection locked="0"/>
    </xf>
    <xf numFmtId="0" fontId="19" fillId="0" borderId="0" xfId="2022" applyFont="1" applyAlignment="1">
      <alignment horizontal="center" vertical="top"/>
    </xf>
    <xf numFmtId="168" fontId="19" fillId="0" borderId="0" xfId="1476" quotePrefix="1" applyNumberFormat="1" applyFont="1" applyAlignment="1">
      <alignment horizontal="center" vertical="top"/>
    </xf>
    <xf numFmtId="16" fontId="19" fillId="0" borderId="0" xfId="2022" quotePrefix="1" applyNumberFormat="1" applyFont="1" applyAlignment="1">
      <alignment horizontal="center" vertical="top"/>
    </xf>
    <xf numFmtId="43" fontId="19" fillId="0" borderId="0" xfId="2022" applyNumberFormat="1" applyFont="1" applyAlignment="1" applyProtection="1">
      <alignment vertical="top"/>
      <protection locked="0"/>
    </xf>
    <xf numFmtId="0" fontId="19" fillId="0" borderId="0" xfId="2022" applyFont="1" applyAlignment="1">
      <alignment horizontal="right" vertical="top"/>
    </xf>
    <xf numFmtId="1" fontId="19" fillId="0" borderId="0" xfId="2022" applyNumberFormat="1" applyFont="1" applyAlignment="1">
      <alignment vertical="top"/>
    </xf>
    <xf numFmtId="168" fontId="19" fillId="0" borderId="0" xfId="2022" applyNumberFormat="1" applyFont="1" applyAlignment="1">
      <alignment horizontal="right" vertical="top"/>
    </xf>
    <xf numFmtId="168" fontId="19" fillId="0" borderId="0" xfId="1476" applyNumberFormat="1" applyFont="1" applyAlignment="1">
      <alignment horizontal="left" vertical="top"/>
    </xf>
    <xf numFmtId="168" fontId="19" fillId="0" borderId="0" xfId="2022" applyNumberFormat="1" applyFont="1" applyAlignment="1">
      <alignment horizontal="left" vertical="top"/>
    </xf>
    <xf numFmtId="1" fontId="19" fillId="0" borderId="0" xfId="2022" applyNumberFormat="1" applyFont="1" applyAlignment="1">
      <alignment horizontal="right" vertical="top"/>
    </xf>
    <xf numFmtId="2" fontId="42" fillId="0" borderId="0" xfId="2110" applyNumberFormat="1" applyFont="1" applyAlignment="1">
      <alignment vertical="top"/>
    </xf>
    <xf numFmtId="49" fontId="40" fillId="0" borderId="0" xfId="2391" applyNumberFormat="1" applyFont="1" applyAlignment="1">
      <alignment horizontal="justify" vertical="top" wrapText="1"/>
    </xf>
    <xf numFmtId="0" fontId="40" fillId="0" borderId="0" xfId="2391" applyFont="1" applyAlignment="1">
      <alignment horizontal="left" vertical="top"/>
    </xf>
    <xf numFmtId="2" fontId="24" fillId="0" borderId="0" xfId="2110" applyNumberFormat="1" applyFont="1" applyAlignment="1">
      <alignment horizontal="justify" vertical="top"/>
    </xf>
    <xf numFmtId="2" fontId="24" fillId="0" borderId="0" xfId="2110" applyNumberFormat="1" applyFont="1" applyAlignment="1">
      <alignment vertical="top"/>
    </xf>
    <xf numFmtId="2" fontId="24" fillId="0" borderId="0" xfId="2110" applyNumberFormat="1" applyFont="1" applyAlignment="1">
      <alignment vertical="top" wrapText="1"/>
    </xf>
    <xf numFmtId="233" fontId="19" fillId="0" borderId="36" xfId="2393" quotePrefix="1" applyNumberFormat="1" applyFont="1" applyBorder="1" applyAlignment="1">
      <alignment horizontal="right" vertical="top" wrapText="1"/>
    </xf>
    <xf numFmtId="49" fontId="49" fillId="0" borderId="0" xfId="2391" applyNumberFormat="1" applyFont="1" applyAlignment="1">
      <alignment horizontal="justify" vertical="top" wrapText="1"/>
    </xf>
    <xf numFmtId="233" fontId="19" fillId="0" borderId="31" xfId="2393" quotePrefix="1" applyNumberFormat="1" applyFont="1" applyBorder="1" applyAlignment="1">
      <alignment horizontal="right" vertical="top" wrapText="1"/>
    </xf>
    <xf numFmtId="0" fontId="19" fillId="0" borderId="26" xfId="2110" applyFont="1" applyBorder="1" applyAlignment="1">
      <alignment horizontal="right" vertical="top"/>
    </xf>
    <xf numFmtId="2" fontId="19" fillId="0" borderId="0" xfId="2110" applyNumberFormat="1" applyFont="1" applyAlignment="1">
      <alignment vertical="top"/>
    </xf>
    <xf numFmtId="168" fontId="49" fillId="0" borderId="31" xfId="1562" applyNumberFormat="1" applyFont="1" applyBorder="1" applyAlignment="1">
      <alignment horizontal="justify" vertical="top" wrapText="1"/>
    </xf>
    <xf numFmtId="49" fontId="49" fillId="0" borderId="26" xfId="2391" applyNumberFormat="1" applyFont="1" applyBorder="1" applyAlignment="1">
      <alignment horizontal="justify" vertical="top" wrapText="1"/>
    </xf>
    <xf numFmtId="167" fontId="19" fillId="0" borderId="37" xfId="2454" applyNumberFormat="1" applyFont="1" applyBorder="1" applyAlignment="1">
      <alignment horizontal="right" vertical="top"/>
    </xf>
    <xf numFmtId="49" fontId="49" fillId="0" borderId="34" xfId="2391" applyNumberFormat="1" applyFont="1" applyBorder="1" applyAlignment="1">
      <alignment horizontal="justify" vertical="top" wrapText="1"/>
    </xf>
    <xf numFmtId="49" fontId="49" fillId="0" borderId="7" xfId="2391" applyNumberFormat="1" applyFont="1" applyBorder="1" applyAlignment="1">
      <alignment horizontal="justify" vertical="top" wrapText="1"/>
    </xf>
    <xf numFmtId="167" fontId="21" fillId="0" borderId="7" xfId="2454" applyNumberFormat="1" applyFont="1" applyBorder="1" applyAlignment="1">
      <alignment horizontal="right" vertical="top"/>
    </xf>
    <xf numFmtId="167" fontId="21" fillId="0" borderId="35" xfId="2454" applyNumberFormat="1" applyFont="1" applyBorder="1" applyAlignment="1">
      <alignment horizontal="right" vertical="top"/>
    </xf>
    <xf numFmtId="0" fontId="40" fillId="0" borderId="0" xfId="2391" applyFont="1" applyAlignment="1">
      <alignment horizontal="right" vertical="top"/>
    </xf>
    <xf numFmtId="0" fontId="19" fillId="0" borderId="0" xfId="2110" applyFont="1" applyAlignment="1">
      <alignment horizontal="left" vertical="top" wrapText="1"/>
    </xf>
    <xf numFmtId="233" fontId="34" fillId="0" borderId="0" xfId="2393" applyNumberFormat="1" applyFont="1" applyAlignment="1">
      <alignment horizontal="center" vertical="top"/>
    </xf>
    <xf numFmtId="233" fontId="24" fillId="0" borderId="0" xfId="2393" applyNumberFormat="1" applyFont="1" applyAlignment="1">
      <alignment vertical="top"/>
    </xf>
    <xf numFmtId="3" fontId="40" fillId="0" borderId="0" xfId="2391" applyNumberFormat="1" applyFont="1" applyAlignment="1">
      <alignment horizontal="justify" vertical="top" wrapText="1"/>
    </xf>
    <xf numFmtId="0" fontId="24" fillId="0" borderId="31" xfId="2022" applyFont="1" applyBorder="1" applyAlignment="1">
      <alignment vertical="top" wrapText="1"/>
    </xf>
    <xf numFmtId="0" fontId="51" fillId="0" borderId="0" xfId="1544" applyNumberFormat="1" applyFont="1" applyAlignment="1">
      <alignment vertical="top"/>
    </xf>
    <xf numFmtId="49" fontId="31" fillId="0" borderId="0" xfId="1544" applyNumberFormat="1" applyFont="1" applyAlignment="1">
      <alignment vertical="top"/>
    </xf>
    <xf numFmtId="0" fontId="27" fillId="0" borderId="0" xfId="2391" applyFont="1" applyAlignment="1">
      <alignment vertical="top"/>
    </xf>
    <xf numFmtId="0" fontId="20" fillId="0" borderId="0" xfId="2391" applyFont="1" applyAlignment="1">
      <alignment horizontal="left" vertical="top"/>
    </xf>
    <xf numFmtId="0" fontId="52" fillId="0" borderId="0" xfId="2391" applyFont="1" applyAlignment="1">
      <alignment horizontal="left" vertical="top"/>
    </xf>
    <xf numFmtId="0" fontId="32" fillId="0" borderId="0" xfId="2391" applyFont="1" applyAlignment="1">
      <alignment horizontal="left" vertical="top"/>
    </xf>
    <xf numFmtId="1" fontId="47" fillId="0" borderId="0" xfId="39" applyNumberFormat="1" applyFont="1" applyAlignment="1">
      <alignment horizontal="left" vertical="top"/>
    </xf>
    <xf numFmtId="1" fontId="28" fillId="0" borderId="0" xfId="39" applyNumberFormat="1" applyFont="1" applyAlignment="1">
      <alignment horizontal="left" vertical="top"/>
    </xf>
    <xf numFmtId="1" fontId="20" fillId="0" borderId="0" xfId="39" applyNumberFormat="1" applyFont="1" applyAlignment="1">
      <alignment horizontal="left" vertical="top"/>
    </xf>
    <xf numFmtId="0" fontId="24" fillId="0" borderId="0" xfId="0" applyFont="1" applyAlignment="1">
      <alignment horizontal="right" vertical="top"/>
    </xf>
    <xf numFmtId="1" fontId="34" fillId="0" borderId="0" xfId="2391" applyNumberFormat="1" applyFont="1" applyAlignment="1">
      <alignment horizontal="left" vertical="top"/>
    </xf>
    <xf numFmtId="0" fontId="30" fillId="0" borderId="0" xfId="2391" applyFont="1" applyAlignment="1">
      <alignment horizontal="left" vertical="top"/>
    </xf>
    <xf numFmtId="0" fontId="20" fillId="0" borderId="0" xfId="2022" applyFont="1" applyAlignment="1">
      <alignment vertical="top"/>
    </xf>
    <xf numFmtId="41" fontId="49" fillId="0" borderId="26" xfId="2022" applyNumberFormat="1" applyFont="1" applyBorder="1" applyAlignment="1">
      <alignment vertical="top"/>
    </xf>
    <xf numFmtId="41" fontId="48" fillId="0" borderId="26" xfId="2022" applyNumberFormat="1" applyFont="1" applyBorder="1" applyAlignment="1">
      <alignment vertical="top"/>
    </xf>
    <xf numFmtId="49" fontId="29" fillId="0" borderId="0" xfId="1544" applyNumberFormat="1" applyFont="1" applyAlignment="1">
      <alignment horizontal="left" vertical="top"/>
    </xf>
    <xf numFmtId="41" fontId="19" fillId="0" borderId="34" xfId="1476" applyNumberFormat="1" applyFont="1" applyBorder="1" applyAlignment="1">
      <alignment horizontal="left" vertical="top"/>
    </xf>
    <xf numFmtId="41" fontId="21" fillId="0" borderId="26" xfId="1476" applyNumberFormat="1" applyFont="1" applyFill="1" applyBorder="1" applyAlignment="1">
      <alignment vertical="top"/>
    </xf>
    <xf numFmtId="41" fontId="19" fillId="0" borderId="26" xfId="2022" applyNumberFormat="1" applyFont="1" applyFill="1" applyBorder="1" applyAlignment="1">
      <alignment vertical="top"/>
    </xf>
    <xf numFmtId="41" fontId="19" fillId="0" borderId="26" xfId="1476" applyNumberFormat="1" applyFont="1" applyFill="1" applyBorder="1" applyAlignment="1">
      <alignment vertical="top"/>
    </xf>
    <xf numFmtId="168" fontId="19" fillId="0" borderId="0" xfId="2022" applyNumberFormat="1" applyFont="1" applyFill="1" applyAlignment="1">
      <alignment vertical="top"/>
    </xf>
    <xf numFmtId="0" fontId="19" fillId="0" borderId="26" xfId="2022" applyFont="1" applyFill="1" applyBorder="1" applyAlignment="1">
      <alignment vertical="top"/>
    </xf>
    <xf numFmtId="0" fontId="40" fillId="0" borderId="0" xfId="2391" applyFont="1" applyFill="1" applyAlignment="1">
      <alignment horizontal="left" vertical="top" wrapText="1"/>
    </xf>
    <xf numFmtId="0" fontId="69" fillId="0" borderId="0" xfId="0" applyNumberFormat="1" applyFont="1" applyFill="1" applyBorder="1" applyAlignment="1">
      <alignment horizontal="justify" vertical="top"/>
    </xf>
    <xf numFmtId="0" fontId="21" fillId="0" borderId="0" xfId="2022" applyFont="1" applyAlignment="1">
      <alignment vertical="top"/>
    </xf>
    <xf numFmtId="0" fontId="81" fillId="0" borderId="0" xfId="2391" applyFont="1" applyAlignment="1">
      <alignment vertical="top"/>
    </xf>
    <xf numFmtId="0" fontId="24" fillId="0" borderId="31" xfId="1523" applyNumberFormat="1" applyFont="1" applyFill="1" applyBorder="1" applyAlignment="1" applyProtection="1">
      <alignment horizontal="right" vertical="top" wrapText="1"/>
    </xf>
    <xf numFmtId="0" fontId="34" fillId="0" borderId="0" xfId="2022" applyFont="1" applyFill="1" applyBorder="1" applyAlignment="1">
      <alignment horizontal="justify" vertical="top"/>
    </xf>
    <xf numFmtId="0" fontId="60" fillId="0" borderId="0" xfId="0" applyFont="1"/>
    <xf numFmtId="0" fontId="82" fillId="0" borderId="0" xfId="0" applyFont="1"/>
    <xf numFmtId="168" fontId="34" fillId="0" borderId="0" xfId="2392" applyNumberFormat="1" applyFont="1" applyFill="1" applyBorder="1" applyAlignment="1" applyProtection="1">
      <alignment vertical="top"/>
    </xf>
    <xf numFmtId="0" fontId="24" fillId="0" borderId="0" xfId="0" applyNumberFormat="1" applyFont="1" applyFill="1" applyBorder="1" applyAlignment="1">
      <alignment horizontal="left" vertical="top" wrapText="1" indent="1"/>
    </xf>
    <xf numFmtId="0" fontId="24" fillId="0" borderId="0" xfId="0" applyNumberFormat="1" applyFont="1" applyFill="1" applyAlignment="1">
      <alignment horizontal="left" vertical="top" indent="1"/>
    </xf>
    <xf numFmtId="0" fontId="24" fillId="0" borderId="0" xfId="0" applyNumberFormat="1" applyFont="1" applyAlignment="1">
      <alignment horizontal="left" vertical="top" wrapText="1" indent="1"/>
    </xf>
    <xf numFmtId="0" fontId="19" fillId="0" borderId="0" xfId="0" applyNumberFormat="1" applyFont="1" applyFill="1" applyAlignment="1">
      <alignment horizontal="left" vertical="top"/>
    </xf>
    <xf numFmtId="0" fontId="21" fillId="0" borderId="0" xfId="0" quotePrefix="1" applyNumberFormat="1" applyFont="1" applyFill="1" applyBorder="1" applyAlignment="1">
      <alignment horizontal="left" vertical="top"/>
    </xf>
    <xf numFmtId="0" fontId="21" fillId="0" borderId="0" xfId="0" applyNumberFormat="1" applyFont="1" applyFill="1" applyAlignment="1">
      <alignment horizontal="left" vertical="top"/>
    </xf>
    <xf numFmtId="0" fontId="19" fillId="0" borderId="0" xfId="0" quotePrefix="1" applyNumberFormat="1" applyFont="1" applyFill="1" applyBorder="1" applyAlignment="1">
      <alignment horizontal="left" vertical="top"/>
    </xf>
    <xf numFmtId="0" fontId="39" fillId="0" borderId="30" xfId="2391" applyFont="1" applyFill="1" applyBorder="1" applyAlignment="1">
      <alignment horizontal="left" vertical="top"/>
    </xf>
    <xf numFmtId="0" fontId="40" fillId="0" borderId="36" xfId="2391" applyFont="1" applyFill="1" applyBorder="1" applyAlignment="1">
      <alignment horizontal="right" vertical="top" wrapText="1"/>
    </xf>
    <xf numFmtId="0" fontId="39" fillId="0" borderId="26" xfId="2391" applyFont="1" applyFill="1" applyBorder="1" applyAlignment="1">
      <alignment horizontal="left" vertical="top"/>
    </xf>
    <xf numFmtId="0" fontId="40" fillId="0" borderId="26" xfId="2391" applyFont="1" applyFill="1" applyBorder="1" applyAlignment="1">
      <alignment horizontal="left" vertical="top"/>
    </xf>
    <xf numFmtId="0" fontId="40" fillId="0" borderId="31" xfId="2391" applyFont="1" applyFill="1" applyBorder="1" applyAlignment="1">
      <alignment horizontal="right" vertical="top" wrapText="1"/>
    </xf>
    <xf numFmtId="41" fontId="40" fillId="0" borderId="31" xfId="1544" applyNumberFormat="1" applyFont="1" applyFill="1" applyBorder="1" applyAlignment="1">
      <alignment horizontal="right" vertical="top" wrapText="1" shrinkToFit="1"/>
    </xf>
    <xf numFmtId="0" fontId="34" fillId="45" borderId="0" xfId="0" applyNumberFormat="1" applyFont="1" applyFill="1" applyAlignment="1">
      <alignment horizontal="left" vertical="top"/>
    </xf>
    <xf numFmtId="0" fontId="21" fillId="0" borderId="0" xfId="2022" applyFont="1" applyBorder="1" applyAlignment="1">
      <alignment horizontal="right" vertical="top"/>
    </xf>
    <xf numFmtId="0" fontId="19" fillId="0" borderId="0" xfId="2022" applyFont="1" applyBorder="1" applyAlignment="1">
      <alignment horizontal="right" vertical="top"/>
    </xf>
    <xf numFmtId="168" fontId="21" fillId="0" borderId="0" xfId="1476" applyNumberFormat="1" applyFont="1" applyBorder="1" applyAlignment="1">
      <alignment vertical="top"/>
    </xf>
    <xf numFmtId="168" fontId="19" fillId="0" borderId="0" xfId="1476" applyNumberFormat="1" applyFont="1" applyBorder="1" applyAlignment="1">
      <alignment vertical="top"/>
    </xf>
    <xf numFmtId="41" fontId="21" fillId="0" borderId="0" xfId="1476" applyNumberFormat="1" applyFont="1" applyBorder="1" applyAlignment="1">
      <alignment vertical="top"/>
    </xf>
    <xf numFmtId="41" fontId="19" fillId="0" borderId="0" xfId="1476" applyNumberFormat="1" applyFont="1" applyBorder="1" applyAlignment="1">
      <alignment vertical="top"/>
    </xf>
    <xf numFmtId="41" fontId="21" fillId="0" borderId="0" xfId="2022" applyNumberFormat="1" applyFont="1" applyFill="1" applyBorder="1" applyAlignment="1">
      <alignment vertical="top"/>
    </xf>
    <xf numFmtId="41" fontId="19" fillId="0" borderId="0" xfId="2022" applyNumberFormat="1" applyFont="1" applyFill="1" applyBorder="1" applyAlignment="1">
      <alignment vertical="top"/>
    </xf>
    <xf numFmtId="0" fontId="16" fillId="0" borderId="0" xfId="0" applyNumberFormat="1" applyFont="1" applyFill="1" applyBorder="1" applyAlignment="1">
      <alignment horizontal="right" vertical="top"/>
    </xf>
    <xf numFmtId="0" fontId="34" fillId="45" borderId="0" xfId="0" applyNumberFormat="1" applyFont="1" applyFill="1" applyAlignment="1">
      <alignment vertical="top" wrapText="1"/>
    </xf>
    <xf numFmtId="0" fontId="24" fillId="45" borderId="0" xfId="0" applyNumberFormat="1" applyFont="1" applyFill="1" applyAlignment="1">
      <alignment horizontal="left" vertical="top"/>
    </xf>
    <xf numFmtId="41" fontId="21" fillId="0" borderId="0" xfId="2022" applyNumberFormat="1" applyFont="1" applyBorder="1" applyAlignment="1">
      <alignment vertical="top"/>
    </xf>
    <xf numFmtId="41" fontId="19" fillId="0" borderId="0" xfId="2022" applyNumberFormat="1" applyFont="1" applyBorder="1" applyAlignment="1">
      <alignment vertical="top"/>
    </xf>
    <xf numFmtId="41" fontId="19" fillId="0" borderId="31" xfId="2022" applyNumberFormat="1" applyFont="1" applyFill="1" applyBorder="1" applyAlignment="1">
      <alignment vertical="top"/>
    </xf>
    <xf numFmtId="0" fontId="24" fillId="0" borderId="0" xfId="0" quotePrefix="1" applyNumberFormat="1" applyFont="1" applyFill="1" applyBorder="1" applyAlignment="1">
      <alignment horizontal="left" vertical="top"/>
    </xf>
    <xf numFmtId="43" fontId="25" fillId="0" borderId="0" xfId="0" applyNumberFormat="1" applyFont="1" applyFill="1"/>
    <xf numFmtId="0" fontId="34" fillId="45" borderId="0" xfId="0" applyNumberFormat="1" applyFont="1" applyFill="1" applyAlignment="1">
      <alignment vertical="top"/>
    </xf>
    <xf numFmtId="0" fontId="19" fillId="0" borderId="0" xfId="2022" applyFont="1" applyBorder="1" applyAlignment="1">
      <alignment vertical="top"/>
    </xf>
    <xf numFmtId="0" fontId="70" fillId="0" borderId="0" xfId="0" applyNumberFormat="1" applyFont="1" applyFill="1" applyAlignment="1">
      <alignment horizontal="right" vertical="top"/>
    </xf>
    <xf numFmtId="0" fontId="16" fillId="0" borderId="0" xfId="0" applyNumberFormat="1" applyFont="1" applyFill="1" applyBorder="1" applyAlignment="1">
      <alignment vertical="top"/>
    </xf>
    <xf numFmtId="41" fontId="24" fillId="0" borderId="31" xfId="1523" applyNumberFormat="1" applyFont="1" applyFill="1" applyBorder="1" applyAlignment="1" applyProtection="1">
      <alignment vertical="top"/>
    </xf>
    <xf numFmtId="43" fontId="67" fillId="0" borderId="4" xfId="2436" applyNumberFormat="1" applyFont="1" applyFill="1" applyBorder="1" applyAlignment="1">
      <alignment horizontal="left"/>
    </xf>
    <xf numFmtId="43" fontId="67" fillId="0" borderId="4" xfId="2434" applyNumberFormat="1" applyFont="1" applyFill="1" applyBorder="1" applyAlignment="1">
      <alignment horizontal="left"/>
    </xf>
    <xf numFmtId="43" fontId="67" fillId="0" borderId="4" xfId="2448" applyNumberFormat="1" applyFont="1" applyFill="1" applyBorder="1" applyAlignment="1">
      <alignment horizontal="left"/>
    </xf>
    <xf numFmtId="14" fontId="24" fillId="0" borderId="0" xfId="0" applyNumberFormat="1" applyFont="1" applyFill="1" applyBorder="1" applyAlignment="1">
      <alignment vertical="top"/>
    </xf>
    <xf numFmtId="15" fontId="24" fillId="0" borderId="0" xfId="0" applyNumberFormat="1" applyFont="1" applyFill="1" applyBorder="1" applyAlignment="1">
      <alignment vertical="top"/>
    </xf>
    <xf numFmtId="41" fontId="24" fillId="0" borderId="31" xfId="2022" quotePrefix="1" applyNumberFormat="1" applyFont="1" applyFill="1" applyBorder="1" applyAlignment="1">
      <alignment horizontal="right" vertical="top"/>
    </xf>
    <xf numFmtId="0" fontId="14" fillId="0" borderId="0" xfId="2022" applyFont="1"/>
    <xf numFmtId="0" fontId="24" fillId="0" borderId="0" xfId="0" quotePrefix="1" applyNumberFormat="1" applyFont="1" applyFill="1" applyBorder="1" applyAlignment="1">
      <alignment horizontal="left" vertical="top" indent="3"/>
    </xf>
    <xf numFmtId="15" fontId="34" fillId="0" borderId="38" xfId="2022" applyNumberFormat="1" applyFont="1" applyBorder="1" applyAlignment="1" applyProtection="1">
      <alignment horizontal="center" wrapText="1"/>
    </xf>
    <xf numFmtId="0" fontId="34" fillId="0" borderId="8" xfId="0" applyNumberFormat="1" applyFont="1" applyFill="1" applyBorder="1" applyAlignment="1">
      <alignment vertical="top"/>
    </xf>
    <xf numFmtId="0" fontId="34" fillId="0" borderId="0" xfId="0" applyNumberFormat="1" applyFont="1" applyFill="1" applyBorder="1" applyAlignment="1">
      <alignment horizontal="center" vertical="top" wrapText="1"/>
    </xf>
    <xf numFmtId="0" fontId="34" fillId="0" borderId="26" xfId="0" applyNumberFormat="1" applyFont="1" applyFill="1" applyBorder="1" applyAlignment="1">
      <alignment horizontal="left" vertical="top" wrapText="1"/>
    </xf>
    <xf numFmtId="0" fontId="34" fillId="0" borderId="36" xfId="0" applyNumberFormat="1" applyFont="1" applyFill="1" applyBorder="1" applyAlignment="1">
      <alignment vertical="top"/>
    </xf>
    <xf numFmtId="0" fontId="34" fillId="0" borderId="31" xfId="0" applyNumberFormat="1" applyFont="1" applyFill="1" applyBorder="1" applyAlignment="1">
      <alignment vertical="top"/>
    </xf>
    <xf numFmtId="0" fontId="19" fillId="0" borderId="0" xfId="0" applyNumberFormat="1" applyFont="1" applyFill="1" applyBorder="1" applyAlignment="1">
      <alignment horizontal="left" vertical="top" wrapText="1"/>
    </xf>
    <xf numFmtId="0" fontId="34" fillId="0" borderId="30" xfId="0" applyNumberFormat="1" applyFont="1" applyFill="1" applyBorder="1" applyAlignment="1">
      <alignment vertical="top" wrapText="1"/>
    </xf>
    <xf numFmtId="0" fontId="34" fillId="46" borderId="0" xfId="0" applyNumberFormat="1" applyFont="1" applyFill="1" applyBorder="1" applyAlignment="1">
      <alignment horizontal="center" vertical="top"/>
    </xf>
    <xf numFmtId="0" fontId="24" fillId="0" borderId="31" xfId="0" applyNumberFormat="1" applyFont="1" applyFill="1" applyBorder="1" applyAlignment="1">
      <alignment horizontal="center" vertical="top" wrapText="1"/>
    </xf>
    <xf numFmtId="0" fontId="24" fillId="0" borderId="0" xfId="2022" applyNumberFormat="1" applyFont="1" applyAlignment="1">
      <alignment vertical="top"/>
    </xf>
    <xf numFmtId="0" fontId="24" fillId="0" borderId="0" xfId="0" applyNumberFormat="1" applyFont="1" applyFill="1" applyBorder="1" applyAlignment="1" applyProtection="1">
      <alignment horizontal="left" vertical="top"/>
    </xf>
    <xf numFmtId="0" fontId="24" fillId="0" borderId="0" xfId="0" applyNumberFormat="1" applyFont="1" applyFill="1" applyBorder="1" applyAlignment="1" applyProtection="1">
      <alignment horizontal="left" vertical="top" wrapText="1"/>
    </xf>
    <xf numFmtId="41" fontId="56" fillId="0" borderId="0" xfId="0" applyNumberFormat="1" applyFont="1" applyFill="1" applyAlignment="1">
      <alignment horizontal="left" vertical="top"/>
    </xf>
    <xf numFmtId="0" fontId="19" fillId="0" borderId="4" xfId="2022" applyFont="1" applyFill="1" applyBorder="1" applyAlignment="1">
      <alignment horizontal="center" vertical="top"/>
    </xf>
    <xf numFmtId="0" fontId="21" fillId="0" borderId="8" xfId="0" applyNumberFormat="1" applyFont="1" applyFill="1" applyBorder="1" applyAlignment="1">
      <alignment horizontal="center" vertical="top"/>
    </xf>
    <xf numFmtId="0" fontId="62" fillId="45" borderId="0" xfId="0" applyNumberFormat="1" applyFont="1" applyFill="1" applyAlignment="1">
      <alignment horizontal="left" vertical="top" wrapText="1"/>
    </xf>
    <xf numFmtId="41" fontId="24" fillId="0" borderId="0" xfId="0" applyNumberFormat="1" applyFont="1" applyFill="1" applyBorder="1" applyAlignment="1">
      <alignment vertical="top"/>
    </xf>
    <xf numFmtId="41" fontId="24" fillId="0" borderId="7" xfId="0" applyNumberFormat="1" applyFont="1" applyFill="1" applyBorder="1" applyAlignment="1">
      <alignment vertical="top"/>
    </xf>
    <xf numFmtId="41" fontId="24" fillId="47" borderId="0" xfId="0" applyNumberFormat="1" applyFont="1" applyFill="1" applyBorder="1" applyAlignment="1">
      <alignment vertical="top"/>
    </xf>
    <xf numFmtId="0" fontId="21" fillId="46" borderId="8" xfId="0" applyNumberFormat="1" applyFont="1" applyFill="1" applyBorder="1" applyAlignment="1">
      <alignment horizontal="center" vertical="top" wrapText="1"/>
    </xf>
    <xf numFmtId="41" fontId="24" fillId="46" borderId="9" xfId="0" applyNumberFormat="1" applyFont="1" applyFill="1" applyBorder="1" applyAlignment="1">
      <alignment vertical="top"/>
    </xf>
    <xf numFmtId="41" fontId="24" fillId="47" borderId="0" xfId="0" applyNumberFormat="1" applyFont="1" applyFill="1" applyBorder="1" applyAlignment="1">
      <alignment horizontal="right" vertical="top"/>
    </xf>
    <xf numFmtId="41" fontId="24" fillId="47" borderId="0" xfId="0" applyNumberFormat="1" applyFont="1" applyFill="1" applyBorder="1" applyAlignment="1">
      <alignment horizontal="right" vertical="top" wrapText="1"/>
    </xf>
    <xf numFmtId="41" fontId="24" fillId="47" borderId="31" xfId="0" applyNumberFormat="1" applyFont="1" applyFill="1" applyBorder="1" applyAlignment="1">
      <alignment horizontal="right" vertical="top" wrapText="1"/>
    </xf>
    <xf numFmtId="0" fontId="21" fillId="46" borderId="36" xfId="0" applyNumberFormat="1" applyFont="1" applyFill="1" applyBorder="1" applyAlignment="1">
      <alignment horizontal="center" vertical="top" wrapText="1"/>
    </xf>
    <xf numFmtId="41" fontId="24" fillId="46" borderId="9" xfId="0" applyNumberFormat="1" applyFont="1" applyFill="1" applyBorder="1" applyAlignment="1">
      <alignment horizontal="right" vertical="top"/>
    </xf>
    <xf numFmtId="41" fontId="24" fillId="46" borderId="9" xfId="0" applyNumberFormat="1" applyFont="1" applyFill="1" applyBorder="1" applyAlignment="1">
      <alignment horizontal="right" vertical="top" wrapText="1"/>
    </xf>
    <xf numFmtId="41" fontId="24" fillId="46" borderId="37" xfId="0" applyNumberFormat="1" applyFont="1" applyFill="1" applyBorder="1" applyAlignment="1">
      <alignment horizontal="right" vertical="top" wrapText="1"/>
    </xf>
    <xf numFmtId="0" fontId="16" fillId="0" borderId="0" xfId="0" applyNumberFormat="1" applyFont="1" applyFill="1" applyBorder="1" applyAlignment="1">
      <alignment horizontal="left" vertical="top"/>
    </xf>
    <xf numFmtId="0" fontId="34" fillId="46" borderId="8" xfId="1523" applyNumberFormat="1" applyFont="1" applyFill="1" applyBorder="1" applyAlignment="1" applyProtection="1">
      <alignment horizontal="right" vertical="top" wrapText="1"/>
    </xf>
    <xf numFmtId="0" fontId="19" fillId="0" borderId="0" xfId="2022" applyFont="1" applyFill="1" applyBorder="1" applyAlignment="1">
      <alignment horizontal="center" vertical="top" wrapText="1"/>
    </xf>
    <xf numFmtId="0" fontId="19" fillId="0" borderId="0" xfId="2022" applyFont="1" applyFill="1" applyBorder="1" applyAlignment="1">
      <alignment horizontal="center" vertical="top"/>
    </xf>
    <xf numFmtId="0" fontId="19" fillId="0" borderId="26" xfId="2022" applyFont="1" applyFill="1" applyBorder="1" applyAlignment="1">
      <alignment horizontal="center" vertical="top" wrapText="1"/>
    </xf>
    <xf numFmtId="41" fontId="19" fillId="0" borderId="31" xfId="2022" applyNumberFormat="1" applyFont="1" applyFill="1" applyBorder="1" applyAlignment="1">
      <alignment horizontal="center" vertical="top" wrapText="1"/>
    </xf>
    <xf numFmtId="0" fontId="21" fillId="46" borderId="4" xfId="2022" applyFont="1" applyFill="1" applyBorder="1" applyAlignment="1">
      <alignment horizontal="center" vertical="top" wrapText="1"/>
    </xf>
    <xf numFmtId="41" fontId="21" fillId="46" borderId="4" xfId="2022" applyNumberFormat="1" applyFont="1" applyFill="1" applyBorder="1" applyAlignment="1">
      <alignment horizontal="center" vertical="top" wrapText="1"/>
    </xf>
    <xf numFmtId="37" fontId="24" fillId="0" borderId="35" xfId="1523" applyNumberFormat="1" applyFont="1" applyFill="1" applyBorder="1" applyAlignment="1" applyProtection="1">
      <alignment vertical="top"/>
    </xf>
    <xf numFmtId="0" fontId="34" fillId="47" borderId="0" xfId="1523" applyNumberFormat="1" applyFont="1" applyFill="1" applyBorder="1" applyAlignment="1" applyProtection="1">
      <alignment horizontal="right" vertical="top" wrapText="1"/>
    </xf>
    <xf numFmtId="41" fontId="34" fillId="47" borderId="0" xfId="2392" applyNumberFormat="1" applyFont="1" applyFill="1" applyBorder="1" applyAlignment="1" applyProtection="1">
      <alignment vertical="top"/>
    </xf>
    <xf numFmtId="41" fontId="24" fillId="47" borderId="0" xfId="2392" applyNumberFormat="1" applyFont="1" applyFill="1" applyBorder="1" applyAlignment="1" applyProtection="1">
      <alignment vertical="top"/>
    </xf>
    <xf numFmtId="41" fontId="19" fillId="47" borderId="4" xfId="2022" applyNumberFormat="1" applyFont="1" applyFill="1" applyBorder="1" applyAlignment="1">
      <alignment horizontal="center" vertical="top" wrapText="1"/>
    </xf>
    <xf numFmtId="41" fontId="19" fillId="47" borderId="0" xfId="2022" applyNumberFormat="1" applyFont="1" applyFill="1" applyBorder="1" applyAlignment="1">
      <alignment horizontal="center" vertical="top" wrapText="1"/>
    </xf>
    <xf numFmtId="37" fontId="34" fillId="47" borderId="0" xfId="1523" applyNumberFormat="1" applyFont="1" applyFill="1" applyBorder="1" applyAlignment="1" applyProtection="1">
      <alignment vertical="top"/>
    </xf>
    <xf numFmtId="41" fontId="34" fillId="47" borderId="0" xfId="1523" applyNumberFormat="1" applyFont="1" applyFill="1" applyBorder="1" applyAlignment="1" applyProtection="1">
      <alignment vertical="top"/>
    </xf>
    <xf numFmtId="41" fontId="34" fillId="47" borderId="7" xfId="1523" applyNumberFormat="1" applyFont="1" applyFill="1" applyBorder="1" applyAlignment="1" applyProtection="1">
      <alignment vertical="top"/>
    </xf>
    <xf numFmtId="233" fontId="21" fillId="47" borderId="0" xfId="2393" quotePrefix="1" applyNumberFormat="1" applyFont="1" applyFill="1" applyAlignment="1">
      <alignment horizontal="right" vertical="top" wrapText="1"/>
    </xf>
    <xf numFmtId="168" fontId="21" fillId="47" borderId="0" xfId="1562" applyNumberFormat="1" applyFont="1" applyFill="1" applyAlignment="1">
      <alignment horizontal="justify" vertical="top" wrapText="1"/>
    </xf>
    <xf numFmtId="233" fontId="21" fillId="46" borderId="8" xfId="2393" quotePrefix="1" applyNumberFormat="1" applyFont="1" applyFill="1" applyBorder="1" applyAlignment="1">
      <alignment horizontal="right" vertical="top" wrapText="1"/>
    </xf>
    <xf numFmtId="167" fontId="21" fillId="46" borderId="9" xfId="2454" applyNumberFormat="1" applyFont="1" applyFill="1" applyBorder="1" applyAlignment="1">
      <alignment horizontal="right" vertical="top"/>
    </xf>
    <xf numFmtId="49" fontId="49" fillId="0" borderId="0" xfId="2391" applyNumberFormat="1" applyFont="1" applyBorder="1" applyAlignment="1">
      <alignment horizontal="justify" vertical="top" wrapText="1"/>
    </xf>
    <xf numFmtId="167" fontId="21" fillId="0" borderId="0" xfId="2454" applyNumberFormat="1" applyFont="1" applyBorder="1" applyAlignment="1">
      <alignment horizontal="right" vertical="top"/>
    </xf>
    <xf numFmtId="0" fontId="50" fillId="0" borderId="0" xfId="0" applyFont="1" applyBorder="1"/>
    <xf numFmtId="41" fontId="15" fillId="0" borderId="0" xfId="0" applyNumberFormat="1" applyFont="1" applyFill="1" applyBorder="1" applyAlignment="1">
      <alignment vertical="top"/>
    </xf>
    <xf numFmtId="41" fontId="20" fillId="0" borderId="0" xfId="0" applyNumberFormat="1" applyFont="1" applyFill="1" applyBorder="1" applyAlignment="1">
      <alignment vertical="top"/>
    </xf>
    <xf numFmtId="41" fontId="19" fillId="0" borderId="0" xfId="0" applyNumberFormat="1" applyFont="1" applyFill="1" applyBorder="1"/>
    <xf numFmtId="41" fontId="15" fillId="0" borderId="0" xfId="1476" applyNumberFormat="1" applyFont="1" applyFill="1" applyBorder="1" applyAlignment="1">
      <alignment vertical="top"/>
    </xf>
    <xf numFmtId="41" fontId="15" fillId="0" borderId="31" xfId="0" applyNumberFormat="1" applyFont="1" applyFill="1" applyBorder="1" applyAlignment="1">
      <alignment vertical="top"/>
    </xf>
    <xf numFmtId="41" fontId="19" fillId="0" borderId="0" xfId="0" applyNumberFormat="1" applyFont="1" applyFill="1" applyBorder="1" applyAlignment="1">
      <alignment vertical="top"/>
    </xf>
    <xf numFmtId="41" fontId="17" fillId="0" borderId="0" xfId="0" applyNumberFormat="1" applyFont="1" applyFill="1" applyAlignment="1">
      <alignment horizontal="center" vertical="top"/>
    </xf>
    <xf numFmtId="0" fontId="21" fillId="0" borderId="30" xfId="0" applyNumberFormat="1" applyFont="1" applyFill="1" applyBorder="1" applyAlignment="1">
      <alignment horizontal="center" vertical="top" wrapText="1"/>
    </xf>
    <xf numFmtId="41" fontId="19" fillId="47" borderId="0" xfId="0" applyNumberFormat="1" applyFont="1" applyFill="1" applyBorder="1" applyAlignment="1">
      <alignment vertical="top"/>
    </xf>
    <xf numFmtId="41" fontId="19" fillId="47" borderId="7" xfId="0" applyNumberFormat="1" applyFont="1" applyFill="1" applyBorder="1" applyAlignment="1">
      <alignment vertical="top"/>
    </xf>
    <xf numFmtId="41" fontId="21" fillId="0" borderId="0" xfId="1476" applyNumberFormat="1" applyFont="1" applyFill="1" applyBorder="1" applyAlignment="1">
      <alignment horizontal="right" vertical="top"/>
    </xf>
    <xf numFmtId="41" fontId="21" fillId="0" borderId="7" xfId="1476" applyNumberFormat="1" applyFont="1" applyFill="1" applyBorder="1" applyAlignment="1">
      <alignment horizontal="right" vertical="top"/>
    </xf>
    <xf numFmtId="0" fontId="16" fillId="0" borderId="0" xfId="0" applyNumberFormat="1" applyFont="1" applyFill="1" applyBorder="1" applyAlignment="1" applyProtection="1">
      <alignment horizontal="left" vertical="top"/>
    </xf>
    <xf numFmtId="0" fontId="24" fillId="0" borderId="0" xfId="0" applyNumberFormat="1" applyFont="1" applyFill="1" applyBorder="1" applyAlignment="1">
      <alignment horizontal="left" vertical="top" wrapText="1"/>
    </xf>
    <xf numFmtId="0" fontId="34" fillId="0" borderId="26" xfId="2022" applyFont="1" applyBorder="1" applyAlignment="1">
      <alignment horizontal="left" vertical="top" wrapText="1"/>
    </xf>
    <xf numFmtId="0" fontId="34" fillId="0" borderId="0" xfId="2022" applyFont="1" applyAlignment="1">
      <alignment horizontal="left" vertical="top" wrapText="1"/>
    </xf>
    <xf numFmtId="0" fontId="34" fillId="0" borderId="31" xfId="2022" applyFont="1" applyBorder="1" applyAlignment="1">
      <alignment horizontal="left" vertical="top" wrapText="1"/>
    </xf>
    <xf numFmtId="0" fontId="48" fillId="0" borderId="0" xfId="2391" applyFont="1" applyFill="1" applyBorder="1" applyAlignment="1">
      <alignment vertical="top"/>
    </xf>
    <xf numFmtId="0" fontId="49" fillId="0" borderId="0" xfId="2391" applyFont="1" applyFill="1" applyBorder="1" applyAlignment="1">
      <alignment vertical="top" wrapText="1"/>
    </xf>
    <xf numFmtId="0" fontId="48" fillId="0" borderId="0" xfId="2391" applyFont="1" applyFill="1" applyBorder="1" applyAlignment="1">
      <alignment horizontal="center" vertical="top"/>
    </xf>
    <xf numFmtId="0" fontId="50" fillId="0" borderId="0" xfId="0" applyFont="1" applyAlignment="1">
      <alignment horizontal="center"/>
    </xf>
    <xf numFmtId="0" fontId="57" fillId="0" borderId="0" xfId="0" applyFont="1" applyAlignment="1">
      <alignment horizontal="center"/>
    </xf>
    <xf numFmtId="0" fontId="21" fillId="46" borderId="0" xfId="2022" applyFont="1" applyFill="1" applyBorder="1" applyAlignment="1">
      <alignment horizontal="center" vertical="top"/>
    </xf>
    <xf numFmtId="10" fontId="19" fillId="0" borderId="0" xfId="2022" applyNumberFormat="1" applyFont="1" applyFill="1" applyBorder="1" applyAlignment="1">
      <alignment vertical="top"/>
    </xf>
    <xf numFmtId="0" fontId="84" fillId="0" borderId="0" xfId="2391" applyFont="1" applyFill="1" applyAlignment="1">
      <alignment horizontal="left" vertical="top"/>
    </xf>
    <xf numFmtId="41" fontId="21" fillId="0" borderId="30" xfId="2022" applyNumberFormat="1" applyFont="1" applyBorder="1" applyAlignment="1">
      <alignment horizontal="center" vertical="center" wrapText="1"/>
    </xf>
    <xf numFmtId="0" fontId="24" fillId="0" borderId="0" xfId="0" applyNumberFormat="1" applyFont="1" applyFill="1" applyBorder="1" applyAlignment="1">
      <alignment horizontal="justify" vertical="top"/>
    </xf>
    <xf numFmtId="0" fontId="34" fillId="0" borderId="0" xfId="0" quotePrefix="1" applyNumberFormat="1" applyFont="1" applyAlignment="1">
      <alignment horizontal="left" vertical="top"/>
    </xf>
    <xf numFmtId="0" fontId="16" fillId="0" borderId="0" xfId="0" quotePrefix="1" applyNumberFormat="1" applyFont="1" applyAlignment="1">
      <alignment horizontal="left" vertical="top"/>
    </xf>
    <xf numFmtId="0" fontId="15" fillId="0" borderId="7" xfId="0" applyNumberFormat="1" applyFont="1" applyFill="1" applyBorder="1" applyAlignment="1">
      <alignment vertical="top"/>
    </xf>
    <xf numFmtId="0" fontId="34" fillId="0" borderId="0" xfId="0" applyNumberFormat="1" applyFont="1"/>
    <xf numFmtId="0" fontId="21" fillId="0" borderId="30" xfId="0" applyNumberFormat="1" applyFont="1" applyFill="1" applyBorder="1" applyAlignment="1">
      <alignment horizontal="center" vertical="center"/>
    </xf>
    <xf numFmtId="0" fontId="21" fillId="0" borderId="26" xfId="0" applyNumberFormat="1" applyFont="1" applyFill="1" applyBorder="1" applyAlignment="1">
      <alignment horizontal="center" vertical="top"/>
    </xf>
    <xf numFmtId="0" fontId="15" fillId="0" borderId="34" xfId="0" applyNumberFormat="1" applyFont="1" applyFill="1" applyBorder="1" applyAlignment="1">
      <alignment vertical="top"/>
    </xf>
    <xf numFmtId="0" fontId="34" fillId="0" borderId="0" xfId="0" applyNumberFormat="1" applyFont="1" applyFill="1" applyAlignment="1">
      <alignment horizontal="left" vertical="top" wrapText="1"/>
    </xf>
    <xf numFmtId="0" fontId="24" fillId="0" borderId="0" xfId="0" applyNumberFormat="1" applyFont="1" applyFill="1" applyAlignment="1" applyProtection="1">
      <alignment horizontal="left" vertical="top"/>
    </xf>
    <xf numFmtId="0" fontId="24" fillId="0" borderId="0" xfId="0" applyNumberFormat="1" applyFont="1" applyBorder="1"/>
    <xf numFmtId="0" fontId="53" fillId="0" borderId="0" xfId="0" applyNumberFormat="1" applyFont="1" applyBorder="1"/>
    <xf numFmtId="0" fontId="24" fillId="0" borderId="0" xfId="0" applyNumberFormat="1" applyFont="1" applyFill="1" applyBorder="1"/>
    <xf numFmtId="0" fontId="53" fillId="0" borderId="0" xfId="0" applyNumberFormat="1" applyFont="1" applyBorder="1" applyAlignment="1"/>
    <xf numFmtId="0" fontId="34" fillId="0" borderId="0" xfId="0" applyNumberFormat="1" applyFont="1" applyAlignment="1">
      <alignment vertical="top"/>
    </xf>
    <xf numFmtId="0" fontId="21" fillId="46" borderId="4" xfId="0" applyFont="1" applyFill="1" applyBorder="1" applyAlignment="1">
      <alignment horizontal="center"/>
    </xf>
    <xf numFmtId="43" fontId="21" fillId="46" borderId="4" xfId="0" applyNumberFormat="1" applyFont="1" applyFill="1" applyBorder="1"/>
    <xf numFmtId="43" fontId="21" fillId="46" borderId="4" xfId="1476" applyNumberFormat="1" applyFont="1" applyFill="1" applyBorder="1"/>
    <xf numFmtId="43" fontId="21" fillId="46" borderId="4" xfId="1476" applyNumberFormat="1" applyFont="1" applyFill="1" applyBorder="1" applyAlignment="1">
      <alignment horizontal="right" vertical="top"/>
    </xf>
    <xf numFmtId="38" fontId="21" fillId="46" borderId="4" xfId="0" applyNumberFormat="1" applyFont="1" applyFill="1" applyBorder="1" applyAlignment="1">
      <alignment horizontal="center"/>
    </xf>
    <xf numFmtId="0" fontId="19" fillId="46" borderId="4" xfId="0" applyFont="1" applyFill="1" applyBorder="1" applyAlignment="1">
      <alignment horizontal="center"/>
    </xf>
    <xf numFmtId="43" fontId="19" fillId="46" borderId="4" xfId="1476" applyNumberFormat="1" applyFont="1" applyFill="1" applyBorder="1"/>
    <xf numFmtId="0" fontId="86" fillId="0" borderId="4" xfId="0" applyFont="1" applyFill="1" applyBorder="1" applyAlignment="1">
      <alignment horizontal="center"/>
    </xf>
    <xf numFmtId="43" fontId="86" fillId="0" borderId="4" xfId="1476" applyNumberFormat="1" applyFont="1" applyFill="1" applyBorder="1" applyAlignment="1">
      <alignment horizontal="right" vertical="top"/>
    </xf>
    <xf numFmtId="0" fontId="86" fillId="0" borderId="0" xfId="0" applyFont="1" applyFill="1"/>
    <xf numFmtId="43" fontId="87" fillId="0" borderId="4" xfId="0" applyNumberFormat="1" applyFont="1" applyFill="1" applyBorder="1" applyAlignment="1">
      <alignment horizontal="left"/>
    </xf>
    <xf numFmtId="43" fontId="19" fillId="46" borderId="4" xfId="1476" applyNumberFormat="1" applyFont="1" applyFill="1" applyBorder="1" applyAlignment="1">
      <alignment horizontal="right" vertical="top"/>
    </xf>
    <xf numFmtId="43" fontId="21" fillId="46" borderId="4" xfId="1476" applyNumberFormat="1" applyFont="1" applyFill="1" applyBorder="1" applyAlignment="1">
      <alignment horizontal="right" vertical="top"/>
    </xf>
    <xf numFmtId="43" fontId="86" fillId="0" borderId="4" xfId="1476" applyNumberFormat="1" applyFont="1" applyFill="1" applyBorder="1"/>
    <xf numFmtId="43" fontId="68" fillId="0" borderId="4" xfId="2411" applyNumberFormat="1" applyFont="1" applyFill="1" applyBorder="1" applyAlignment="1">
      <alignment horizontal="left"/>
    </xf>
    <xf numFmtId="43" fontId="21" fillId="0" borderId="4" xfId="1476" applyNumberFormat="1" applyFont="1" applyFill="1" applyBorder="1" applyAlignment="1">
      <alignment horizontal="center" vertical="top"/>
    </xf>
    <xf numFmtId="43" fontId="87" fillId="0" borderId="4" xfId="2450" applyNumberFormat="1" applyFont="1" applyFill="1" applyBorder="1" applyAlignment="1">
      <alignment horizontal="left"/>
    </xf>
    <xf numFmtId="0" fontId="89" fillId="0" borderId="47" xfId="0" applyNumberFormat="1" applyFont="1" applyFill="1" applyBorder="1" applyAlignment="1" applyProtection="1">
      <alignment vertical="center"/>
    </xf>
    <xf numFmtId="0" fontId="63" fillId="0" borderId="48" xfId="0" applyNumberFormat="1" applyFont="1" applyFill="1" applyBorder="1" applyAlignment="1" applyProtection="1">
      <alignment vertical="top"/>
    </xf>
    <xf numFmtId="14" fontId="63" fillId="0" borderId="48" xfId="0" applyNumberFormat="1" applyFont="1" applyFill="1" applyBorder="1" applyAlignment="1" applyProtection="1">
      <alignment vertical="top"/>
    </xf>
    <xf numFmtId="1" fontId="78" fillId="0" borderId="49" xfId="0" quotePrefix="1" applyNumberFormat="1" applyFont="1" applyFill="1" applyBorder="1" applyAlignment="1" applyProtection="1">
      <alignment horizontal="right" vertical="top" wrapText="1"/>
    </xf>
    <xf numFmtId="0" fontId="88" fillId="0" borderId="50" xfId="0" applyNumberFormat="1" applyFont="1" applyFill="1" applyBorder="1" applyAlignment="1" applyProtection="1">
      <alignment vertical="top"/>
    </xf>
    <xf numFmtId="43" fontId="63" fillId="0" borderId="0" xfId="0" applyNumberFormat="1" applyFont="1" applyFill="1" applyBorder="1" applyAlignment="1" applyProtection="1">
      <alignment vertical="top"/>
    </xf>
    <xf numFmtId="41" fontId="63" fillId="0" borderId="51" xfId="0" applyNumberFormat="1" applyFont="1" applyFill="1" applyBorder="1" applyAlignment="1" applyProtection="1">
      <alignment horizontal="left" vertical="top" wrapText="1"/>
    </xf>
    <xf numFmtId="0" fontId="63" fillId="0" borderId="50" xfId="0" applyNumberFormat="1" applyFont="1" applyFill="1" applyBorder="1" applyAlignment="1" applyProtection="1">
      <alignment horizontal="left" vertical="top"/>
    </xf>
    <xf numFmtId="0" fontId="63" fillId="0" borderId="0" xfId="0" applyNumberFormat="1" applyFont="1" applyFill="1" applyBorder="1" applyAlignment="1" applyProtection="1">
      <alignment horizontal="left" vertical="top"/>
    </xf>
    <xf numFmtId="43" fontId="89" fillId="0" borderId="0" xfId="0" applyNumberFormat="1" applyFont="1" applyFill="1" applyBorder="1" applyAlignment="1" applyProtection="1">
      <alignment vertical="top"/>
    </xf>
    <xf numFmtId="168" fontId="89" fillId="0" borderId="0" xfId="0" applyNumberFormat="1" applyFont="1" applyFill="1" applyBorder="1" applyAlignment="1" applyProtection="1">
      <alignment horizontal="right" vertical="top"/>
    </xf>
    <xf numFmtId="236" fontId="89" fillId="0" borderId="0" xfId="0" applyNumberFormat="1" applyFont="1" applyFill="1" applyBorder="1" applyAlignment="1" applyProtection="1">
      <alignment horizontal="right" vertical="top"/>
    </xf>
    <xf numFmtId="41" fontId="63" fillId="0" borderId="51" xfId="0" applyNumberFormat="1" applyFont="1" applyFill="1" applyBorder="1" applyAlignment="1" applyProtection="1">
      <alignment vertical="top"/>
    </xf>
    <xf numFmtId="41" fontId="63" fillId="0" borderId="51" xfId="0" applyNumberFormat="1" applyFont="1" applyFill="1" applyBorder="1" applyAlignment="1" applyProtection="1">
      <alignment vertical="top" wrapText="1"/>
    </xf>
    <xf numFmtId="0" fontId="63" fillId="0" borderId="50" xfId="0" applyNumberFormat="1" applyFont="1" applyFill="1" applyBorder="1" applyAlignment="1" applyProtection="1">
      <alignment horizontal="left" vertical="top" wrapText="1"/>
    </xf>
    <xf numFmtId="41" fontId="63" fillId="0" borderId="0" xfId="0" applyNumberFormat="1" applyFont="1" applyFill="1" applyBorder="1" applyAlignment="1" applyProtection="1">
      <alignment vertical="top" wrapText="1"/>
    </xf>
    <xf numFmtId="0" fontId="63" fillId="0" borderId="0" xfId="0" applyNumberFormat="1" applyFont="1" applyFill="1" applyBorder="1" applyAlignment="1" applyProtection="1">
      <alignment horizontal="left" vertical="top" wrapText="1"/>
    </xf>
    <xf numFmtId="41" fontId="63" fillId="0" borderId="0" xfId="0" applyNumberFormat="1" applyFont="1" applyFill="1" applyBorder="1" applyAlignment="1" applyProtection="1">
      <alignment horizontal="left" vertical="top" wrapText="1"/>
    </xf>
    <xf numFmtId="0" fontId="89" fillId="0" borderId="50" xfId="0" applyNumberFormat="1" applyFont="1" applyFill="1" applyBorder="1" applyAlignment="1" applyProtection="1">
      <alignment horizontal="left" vertical="top"/>
    </xf>
    <xf numFmtId="0" fontId="5" fillId="0" borderId="52" xfId="0" applyNumberFormat="1" applyFont="1" applyFill="1" applyBorder="1" applyAlignment="1" applyProtection="1"/>
    <xf numFmtId="0" fontId="5" fillId="0" borderId="53" xfId="0" applyNumberFormat="1" applyFont="1" applyFill="1" applyBorder="1" applyAlignment="1" applyProtection="1"/>
    <xf numFmtId="0" fontId="5" fillId="0" borderId="54" xfId="0" applyNumberFormat="1" applyFont="1" applyFill="1" applyBorder="1" applyAlignment="1" applyProtection="1"/>
    <xf numFmtId="0" fontId="63" fillId="0" borderId="26" xfId="0" applyNumberFormat="1" applyFont="1" applyFill="1" applyBorder="1" applyAlignment="1" applyProtection="1">
      <alignment horizontal="left" vertical="top"/>
    </xf>
    <xf numFmtId="41" fontId="63" fillId="0" borderId="31" xfId="0" applyNumberFormat="1" applyFont="1" applyFill="1" applyBorder="1" applyAlignment="1" applyProtection="1">
      <alignment horizontal="left" vertical="top" wrapText="1"/>
    </xf>
    <xf numFmtId="0" fontId="34" fillId="47" borderId="0" xfId="2022" quotePrefix="1" applyFont="1" applyFill="1" applyBorder="1" applyAlignment="1">
      <alignment horizontal="right" vertical="top"/>
    </xf>
    <xf numFmtId="41" fontId="34" fillId="47" borderId="0" xfId="1575" applyNumberFormat="1" applyFont="1" applyFill="1" applyBorder="1" applyAlignment="1">
      <alignment horizontal="right" vertical="top"/>
    </xf>
    <xf numFmtId="41" fontId="40" fillId="47" borderId="0" xfId="1587" applyNumberFormat="1" applyFont="1" applyFill="1" applyBorder="1" applyAlignment="1">
      <alignment horizontal="right" vertical="top"/>
    </xf>
    <xf numFmtId="41" fontId="39" fillId="47" borderId="9" xfId="1575" applyNumberFormat="1" applyFont="1" applyFill="1" applyBorder="1" applyAlignment="1">
      <alignment horizontal="right" vertical="top"/>
    </xf>
    <xf numFmtId="0" fontId="40" fillId="47" borderId="7" xfId="2391" applyFont="1" applyFill="1" applyBorder="1" applyAlignment="1">
      <alignment vertical="top"/>
    </xf>
    <xf numFmtId="0" fontId="39" fillId="46" borderId="8" xfId="2022" quotePrefix="1" applyFont="1" applyFill="1" applyBorder="1" applyAlignment="1">
      <alignment horizontal="right" vertical="top" wrapText="1"/>
    </xf>
    <xf numFmtId="0" fontId="39" fillId="47" borderId="0" xfId="2022" quotePrefix="1" applyFont="1" applyFill="1" applyBorder="1" applyAlignment="1">
      <alignment horizontal="right" vertical="top"/>
    </xf>
    <xf numFmtId="41" fontId="34" fillId="47" borderId="0" xfId="2022" quotePrefix="1" applyNumberFormat="1" applyFont="1" applyFill="1" applyBorder="1" applyAlignment="1">
      <alignment horizontal="right" vertical="top"/>
    </xf>
    <xf numFmtId="41" fontId="34" fillId="47" borderId="7" xfId="1476" applyNumberFormat="1" applyFont="1" applyFill="1" applyBorder="1" applyAlignment="1">
      <alignment vertical="top"/>
    </xf>
    <xf numFmtId="167" fontId="39" fillId="47" borderId="0" xfId="1575" applyNumberFormat="1" applyFont="1" applyFill="1" applyBorder="1" applyAlignment="1">
      <alignment vertical="top"/>
    </xf>
    <xf numFmtId="41" fontId="39" fillId="47" borderId="0" xfId="1575" applyNumberFormat="1" applyFont="1" applyFill="1" applyBorder="1" applyAlignment="1">
      <alignment vertical="top"/>
    </xf>
    <xf numFmtId="43" fontId="39" fillId="47" borderId="0" xfId="1575" applyNumberFormat="1" applyFont="1" applyFill="1" applyBorder="1" applyAlignment="1">
      <alignment vertical="top"/>
    </xf>
    <xf numFmtId="43" fontId="39" fillId="47" borderId="0" xfId="1575" applyNumberFormat="1" applyFont="1" applyFill="1" applyBorder="1" applyAlignment="1">
      <alignment vertical="top"/>
    </xf>
    <xf numFmtId="43" fontId="39" fillId="47" borderId="0" xfId="1476" applyNumberFormat="1" applyFont="1" applyFill="1" applyBorder="1" applyAlignment="1">
      <alignment vertical="top"/>
    </xf>
    <xf numFmtId="167" fontId="39" fillId="47" borderId="7" xfId="1575" applyNumberFormat="1" applyFont="1" applyFill="1" applyBorder="1" applyAlignment="1">
      <alignment vertical="top"/>
    </xf>
    <xf numFmtId="0" fontId="39" fillId="46" borderId="8" xfId="2391" applyFont="1" applyFill="1" applyBorder="1" applyAlignment="1">
      <alignment horizontal="right" vertical="top" wrapText="1"/>
    </xf>
    <xf numFmtId="0" fontId="39" fillId="47" borderId="0" xfId="2391" applyFont="1" applyFill="1" applyBorder="1" applyAlignment="1">
      <alignment horizontal="right" vertical="top" wrapText="1"/>
    </xf>
    <xf numFmtId="41" fontId="39" fillId="47" borderId="0" xfId="2391" applyNumberFormat="1" applyFont="1" applyFill="1" applyBorder="1" applyAlignment="1">
      <alignment horizontal="right" vertical="top" wrapText="1" shrinkToFit="1"/>
    </xf>
    <xf numFmtId="1" fontId="80" fillId="46" borderId="48" xfId="0" quotePrefix="1" applyNumberFormat="1" applyFont="1" applyFill="1" applyBorder="1" applyAlignment="1" applyProtection="1">
      <alignment horizontal="right" vertical="top" wrapText="1"/>
    </xf>
    <xf numFmtId="41" fontId="63" fillId="47" borderId="0" xfId="0" applyNumberFormat="1" applyFont="1" applyFill="1" applyBorder="1" applyAlignment="1" applyProtection="1">
      <alignment vertical="top"/>
    </xf>
    <xf numFmtId="41" fontId="89" fillId="47" borderId="0" xfId="0" applyNumberFormat="1" applyFont="1" applyFill="1" applyBorder="1" applyAlignment="1" applyProtection="1">
      <alignment vertical="top"/>
    </xf>
    <xf numFmtId="41" fontId="63" fillId="47" borderId="0" xfId="0" applyNumberFormat="1" applyFont="1" applyFill="1" applyBorder="1" applyAlignment="1" applyProtection="1">
      <alignment vertical="top" wrapText="1"/>
    </xf>
    <xf numFmtId="41" fontId="89" fillId="47" borderId="0" xfId="0" applyNumberFormat="1" applyFont="1" applyFill="1" applyBorder="1" applyAlignment="1" applyProtection="1">
      <alignment vertical="top" wrapText="1"/>
    </xf>
    <xf numFmtId="0" fontId="5" fillId="47" borderId="53" xfId="0" applyNumberFormat="1" applyFont="1" applyFill="1" applyBorder="1" applyAlignment="1" applyProtection="1"/>
    <xf numFmtId="0" fontId="26" fillId="0" borderId="4" xfId="0" applyNumberFormat="1" applyFont="1" applyFill="1" applyBorder="1" applyAlignment="1">
      <alignment horizontal="center" vertical="top"/>
    </xf>
    <xf numFmtId="0" fontId="19" fillId="0" borderId="4" xfId="0" applyNumberFormat="1" applyFont="1" applyFill="1" applyBorder="1" applyAlignment="1">
      <alignment horizontal="left" vertical="top" wrapText="1"/>
    </xf>
    <xf numFmtId="0" fontId="67" fillId="0" borderId="4" xfId="0" applyNumberFormat="1" applyFont="1" applyFill="1" applyBorder="1" applyAlignment="1" applyProtection="1">
      <alignment horizontal="left" vertical="top"/>
      <protection locked="0"/>
    </xf>
    <xf numFmtId="0" fontId="68" fillId="0" borderId="4" xfId="0" applyNumberFormat="1" applyFont="1" applyFill="1" applyBorder="1" applyAlignment="1" applyProtection="1">
      <alignment horizontal="left" vertical="top"/>
    </xf>
    <xf numFmtId="0" fontId="68" fillId="0" borderId="4" xfId="0" applyNumberFormat="1" applyFont="1" applyFill="1" applyBorder="1" applyAlignment="1" applyProtection="1">
      <alignment horizontal="left" vertical="top"/>
      <protection locked="0"/>
    </xf>
    <xf numFmtId="0" fontId="67" fillId="0" borderId="4" xfId="2403" applyNumberFormat="1" applyFont="1" applyFill="1" applyBorder="1" applyAlignment="1" applyProtection="1">
      <alignment horizontal="left" vertical="top"/>
      <protection locked="0"/>
    </xf>
    <xf numFmtId="0" fontId="67" fillId="0" borderId="4" xfId="0" applyNumberFormat="1" applyFont="1" applyFill="1" applyBorder="1" applyAlignment="1">
      <alignment horizontal="left"/>
    </xf>
    <xf numFmtId="0" fontId="22" fillId="0" borderId="4" xfId="0" applyNumberFormat="1" applyFont="1" applyFill="1" applyBorder="1" applyAlignment="1">
      <alignment horizontal="left" vertical="top"/>
    </xf>
    <xf numFmtId="0" fontId="25" fillId="0" borderId="0" xfId="0" applyNumberFormat="1" applyFont="1" applyFill="1" applyBorder="1" applyAlignment="1">
      <alignment horizontal="left"/>
    </xf>
    <xf numFmtId="0" fontId="25" fillId="0" borderId="0" xfId="0" applyNumberFormat="1" applyFont="1" applyFill="1" applyBorder="1" applyAlignment="1">
      <alignment horizontal="left" vertical="top"/>
    </xf>
    <xf numFmtId="0" fontId="25" fillId="0" borderId="0" xfId="0" applyNumberFormat="1" applyFont="1" applyFill="1" applyAlignment="1">
      <alignment horizontal="left"/>
    </xf>
    <xf numFmtId="0" fontId="26" fillId="0" borderId="4" xfId="0" applyNumberFormat="1" applyFont="1" applyFill="1" applyBorder="1" applyAlignment="1">
      <alignment horizontal="left" vertical="top"/>
    </xf>
    <xf numFmtId="0" fontId="21" fillId="0" borderId="4" xfId="0" applyNumberFormat="1" applyFont="1" applyFill="1" applyBorder="1" applyAlignment="1">
      <alignment horizontal="left" vertical="top"/>
    </xf>
    <xf numFmtId="0" fontId="21" fillId="46" borderId="4" xfId="0" applyNumberFormat="1" applyFont="1" applyFill="1" applyBorder="1" applyAlignment="1">
      <alignment horizontal="left" vertical="top"/>
    </xf>
    <xf numFmtId="0" fontId="19" fillId="0" borderId="4" xfId="0" applyNumberFormat="1" applyFont="1" applyFill="1" applyBorder="1" applyAlignment="1">
      <alignment horizontal="left"/>
    </xf>
    <xf numFmtId="0" fontId="19" fillId="0" borderId="4" xfId="0" applyNumberFormat="1" applyFont="1" applyFill="1" applyBorder="1" applyAlignment="1">
      <alignment horizontal="left" vertical="top"/>
    </xf>
    <xf numFmtId="0" fontId="21" fillId="46" borderId="4" xfId="0" applyNumberFormat="1" applyFont="1" applyFill="1" applyBorder="1" applyAlignment="1">
      <alignment horizontal="left"/>
    </xf>
    <xf numFmtId="0" fontId="22" fillId="0" borderId="4" xfId="0" applyNumberFormat="1" applyFont="1" applyFill="1" applyBorder="1" applyAlignment="1">
      <alignment horizontal="left"/>
    </xf>
    <xf numFmtId="0" fontId="22" fillId="0" borderId="4" xfId="0" applyNumberFormat="1" applyFont="1" applyFill="1" applyBorder="1" applyAlignment="1">
      <alignment horizontal="left" vertical="top" wrapText="1"/>
    </xf>
    <xf numFmtId="0" fontId="67" fillId="0" borderId="4" xfId="0" applyNumberFormat="1" applyFont="1" applyBorder="1" applyAlignment="1">
      <alignment horizontal="left"/>
    </xf>
    <xf numFmtId="0" fontId="68" fillId="0" borderId="4" xfId="0" applyNumberFormat="1" applyFont="1" applyBorder="1" applyAlignment="1">
      <alignment horizontal="left"/>
    </xf>
    <xf numFmtId="0" fontId="21" fillId="46" borderId="4" xfId="0" applyNumberFormat="1" applyFont="1" applyFill="1" applyBorder="1" applyAlignment="1">
      <alignment horizontal="left" vertical="top" wrapText="1"/>
    </xf>
    <xf numFmtId="0" fontId="19" fillId="0" borderId="4" xfId="0" quotePrefix="1" applyNumberFormat="1" applyFont="1" applyFill="1" applyBorder="1" applyAlignment="1">
      <alignment horizontal="left" vertical="top" wrapText="1"/>
    </xf>
    <xf numFmtId="0" fontId="21" fillId="46" borderId="4" xfId="0" quotePrefix="1" applyNumberFormat="1" applyFont="1" applyFill="1" applyBorder="1" applyAlignment="1">
      <alignment horizontal="left" vertical="top" wrapText="1"/>
    </xf>
    <xf numFmtId="0" fontId="22" fillId="0" borderId="4" xfId="0" applyNumberFormat="1" applyFont="1" applyFill="1" applyBorder="1" applyAlignment="1">
      <alignment horizontal="left" vertical="top" indent="1"/>
    </xf>
    <xf numFmtId="0" fontId="21" fillId="0" borderId="4" xfId="0" applyNumberFormat="1" applyFont="1" applyFill="1" applyBorder="1" applyAlignment="1">
      <alignment horizontal="left"/>
    </xf>
    <xf numFmtId="43" fontId="90" fillId="0" borderId="4" xfId="0" applyNumberFormat="1" applyFont="1" applyFill="1" applyBorder="1" applyAlignment="1">
      <alignment horizontal="left"/>
    </xf>
    <xf numFmtId="43" fontId="21" fillId="0" borderId="4" xfId="1476" applyNumberFormat="1" applyFont="1" applyFill="1" applyBorder="1" applyAlignment="1">
      <alignment horizontal="right" vertical="top"/>
    </xf>
    <xf numFmtId="0" fontId="91" fillId="46" borderId="4" xfId="0" applyNumberFormat="1" applyFont="1" applyFill="1" applyBorder="1" applyAlignment="1">
      <alignment horizontal="left"/>
    </xf>
    <xf numFmtId="0" fontId="22" fillId="0" borderId="0" xfId="0" applyNumberFormat="1" applyFont="1" applyFill="1" applyBorder="1" applyAlignment="1">
      <alignment horizontal="left"/>
    </xf>
    <xf numFmtId="43" fontId="68" fillId="0" borderId="4" xfId="2450" applyNumberFormat="1" applyFont="1" applyFill="1" applyBorder="1" applyAlignment="1">
      <alignment horizontal="left"/>
    </xf>
    <xf numFmtId="0" fontId="90" fillId="0" borderId="4" xfId="0" applyNumberFormat="1" applyFont="1" applyFill="1" applyBorder="1" applyAlignment="1" applyProtection="1">
      <alignment horizontal="left" vertical="top"/>
      <protection locked="0"/>
    </xf>
    <xf numFmtId="0" fontId="34" fillId="0" borderId="51" xfId="0" applyNumberFormat="1" applyFont="1" applyFill="1" applyBorder="1" applyAlignment="1">
      <alignment vertical="top"/>
    </xf>
    <xf numFmtId="0" fontId="21" fillId="0" borderId="26" xfId="0" applyNumberFormat="1" applyFont="1" applyFill="1" applyBorder="1" applyAlignment="1">
      <alignment horizontal="left" vertical="top"/>
    </xf>
    <xf numFmtId="49" fontId="22" fillId="0" borderId="4" xfId="0" applyNumberFormat="1" applyFont="1" applyFill="1" applyBorder="1" applyAlignment="1">
      <alignment horizontal="left"/>
    </xf>
    <xf numFmtId="0" fontId="34" fillId="45" borderId="0" xfId="0" applyNumberFormat="1" applyFont="1" applyFill="1" applyAlignment="1">
      <alignment horizontal="justify" vertical="top" wrapText="1"/>
    </xf>
    <xf numFmtId="0" fontId="42" fillId="45" borderId="0" xfId="0" applyNumberFormat="1" applyFont="1" applyFill="1" applyAlignment="1">
      <alignment horizontal="left" vertical="top"/>
    </xf>
    <xf numFmtId="0" fontId="24" fillId="0" borderId="0" xfId="0" applyNumberFormat="1" applyFont="1" applyFill="1" applyAlignment="1">
      <alignment vertical="top" wrapText="1"/>
    </xf>
    <xf numFmtId="0" fontId="34" fillId="0" borderId="0" xfId="0" applyNumberFormat="1" applyFont="1" applyFill="1" applyBorder="1" applyAlignment="1">
      <alignment horizontal="left" vertical="top" wrapText="1"/>
    </xf>
    <xf numFmtId="0" fontId="24" fillId="0" borderId="0" xfId="0" applyNumberFormat="1" applyFont="1" applyFill="1" applyBorder="1" applyAlignment="1">
      <alignment horizontal="left" vertical="top" wrapText="1"/>
    </xf>
    <xf numFmtId="0" fontId="34" fillId="46" borderId="0" xfId="0" applyNumberFormat="1" applyFont="1" applyFill="1" applyBorder="1" applyAlignment="1">
      <alignment horizontal="center" vertical="top" wrapText="1"/>
    </xf>
    <xf numFmtId="0" fontId="34" fillId="0" borderId="0" xfId="0" applyNumberFormat="1" applyFont="1" applyFill="1" applyAlignment="1">
      <alignment horizontal="left" vertical="top"/>
    </xf>
    <xf numFmtId="0" fontId="69" fillId="0" borderId="0" xfId="0" applyNumberFormat="1" applyFont="1" applyFill="1" applyBorder="1" applyAlignment="1">
      <alignment horizontal="left" vertical="top"/>
    </xf>
    <xf numFmtId="0" fontId="24" fillId="0" borderId="0" xfId="0" applyNumberFormat="1" applyFont="1" applyFill="1" applyAlignment="1">
      <alignment horizontal="justify" vertical="top" wrapText="1"/>
    </xf>
    <xf numFmtId="0" fontId="24" fillId="0" borderId="31" xfId="0" applyNumberFormat="1" applyFont="1" applyFill="1" applyBorder="1" applyAlignment="1">
      <alignment horizontal="right" vertical="top" wrapText="1"/>
    </xf>
    <xf numFmtId="0" fontId="24" fillId="0" borderId="0" xfId="0" applyNumberFormat="1" applyFont="1" applyFill="1" applyAlignment="1">
      <alignment horizontal="left" vertical="top" wrapText="1"/>
    </xf>
    <xf numFmtId="0" fontId="24" fillId="0" borderId="35" xfId="0" applyNumberFormat="1" applyFont="1" applyFill="1" applyBorder="1" applyAlignment="1">
      <alignment horizontal="right" vertical="top" wrapText="1"/>
    </xf>
    <xf numFmtId="0" fontId="34" fillId="0" borderId="0" xfId="0" applyNumberFormat="1" applyFont="1" applyFill="1" applyBorder="1" applyAlignment="1">
      <alignment horizontal="justify" vertical="top" wrapText="1"/>
    </xf>
    <xf numFmtId="0" fontId="40" fillId="0" borderId="0" xfId="2391" applyNumberFormat="1" applyFont="1" applyFill="1" applyAlignment="1">
      <alignment horizontal="justify" vertical="top" wrapText="1"/>
    </xf>
    <xf numFmtId="41" fontId="24" fillId="0" borderId="0" xfId="1476" applyNumberFormat="1" applyFont="1" applyFill="1" applyBorder="1" applyAlignment="1">
      <alignment horizontal="right" vertical="top"/>
    </xf>
    <xf numFmtId="41" fontId="34" fillId="0" borderId="9" xfId="0" applyNumberFormat="1" applyFont="1" applyFill="1" applyBorder="1" applyAlignment="1">
      <alignment horizontal="right" vertical="top"/>
    </xf>
    <xf numFmtId="41" fontId="34" fillId="47" borderId="0" xfId="1476" applyNumberFormat="1" applyFont="1" applyFill="1" applyBorder="1" applyAlignment="1">
      <alignment vertical="top"/>
    </xf>
    <xf numFmtId="41" fontId="34" fillId="47" borderId="8" xfId="1476" applyNumberFormat="1" applyFont="1" applyFill="1" applyBorder="1" applyAlignment="1">
      <alignment vertical="top"/>
    </xf>
    <xf numFmtId="41" fontId="24" fillId="0" borderId="8" xfId="0" applyNumberFormat="1" applyFont="1" applyFill="1" applyBorder="1" applyAlignment="1">
      <alignment vertical="top"/>
    </xf>
    <xf numFmtId="41" fontId="24" fillId="47" borderId="0" xfId="1476" applyNumberFormat="1" applyFont="1" applyFill="1" applyBorder="1" applyAlignment="1">
      <alignment vertical="top"/>
    </xf>
    <xf numFmtId="41" fontId="34" fillId="0" borderId="0" xfId="0" applyNumberFormat="1" applyFont="1" applyFill="1" applyBorder="1" applyAlignment="1">
      <alignment vertical="top"/>
    </xf>
    <xf numFmtId="41" fontId="34" fillId="46" borderId="9" xfId="1476" applyNumberFormat="1" applyFont="1" applyFill="1" applyBorder="1" applyAlignment="1">
      <alignment vertical="top"/>
    </xf>
    <xf numFmtId="41" fontId="24" fillId="0" borderId="9" xfId="0" applyNumberFormat="1" applyFont="1" applyFill="1" applyBorder="1" applyAlignment="1">
      <alignment vertical="top"/>
    </xf>
    <xf numFmtId="41" fontId="34" fillId="47" borderId="0" xfId="0" applyNumberFormat="1" applyFont="1" applyFill="1" applyBorder="1" applyAlignment="1">
      <alignment vertical="top"/>
    </xf>
    <xf numFmtId="41" fontId="34" fillId="47" borderId="13" xfId="0" applyNumberFormat="1" applyFont="1" applyFill="1" applyBorder="1" applyAlignment="1">
      <alignment vertical="top"/>
    </xf>
    <xf numFmtId="41" fontId="24" fillId="0" borderId="13" xfId="0" applyNumberFormat="1" applyFont="1" applyFill="1" applyBorder="1" applyAlignment="1">
      <alignment vertical="top"/>
    </xf>
    <xf numFmtId="41" fontId="34" fillId="46" borderId="9" xfId="0" applyNumberFormat="1" applyFont="1" applyFill="1" applyBorder="1" applyAlignment="1">
      <alignment vertical="top"/>
    </xf>
    <xf numFmtId="41" fontId="35" fillId="0" borderId="0" xfId="1476" applyNumberFormat="1" applyFont="1" applyFill="1" applyBorder="1" applyAlignment="1">
      <alignment vertical="top"/>
    </xf>
    <xf numFmtId="41" fontId="24" fillId="47" borderId="0" xfId="1476" applyNumberFormat="1" applyFont="1" applyFill="1" applyBorder="1" applyAlignment="1">
      <alignment horizontal="right" vertical="top"/>
    </xf>
    <xf numFmtId="41" fontId="35" fillId="0" borderId="0" xfId="1476" applyNumberFormat="1" applyFont="1" applyFill="1" applyBorder="1" applyAlignment="1">
      <alignment horizontal="right" vertical="top"/>
    </xf>
    <xf numFmtId="41" fontId="24" fillId="0" borderId="40" xfId="0" applyNumberFormat="1" applyFont="1" applyFill="1" applyBorder="1" applyAlignment="1">
      <alignment horizontal="right" vertical="top"/>
    </xf>
    <xf numFmtId="41" fontId="39" fillId="47" borderId="0" xfId="0" applyNumberFormat="1" applyFont="1" applyFill="1" applyBorder="1" applyAlignment="1">
      <alignment vertical="top"/>
    </xf>
    <xf numFmtId="41" fontId="34" fillId="46" borderId="13" xfId="0" applyNumberFormat="1" applyFont="1" applyFill="1" applyBorder="1" applyAlignment="1">
      <alignment vertical="top"/>
    </xf>
    <xf numFmtId="41" fontId="40" fillId="0" borderId="0" xfId="0" applyNumberFormat="1" applyFont="1" applyFill="1" applyBorder="1" applyAlignment="1">
      <alignment vertical="top"/>
    </xf>
    <xf numFmtId="41" fontId="39" fillId="47" borderId="0" xfId="1476" applyNumberFormat="1" applyFont="1" applyFill="1" applyBorder="1" applyAlignment="1">
      <alignment vertical="top"/>
    </xf>
    <xf numFmtId="41" fontId="40" fillId="0" borderId="0" xfId="1476" applyNumberFormat="1" applyFont="1" applyFill="1" applyBorder="1" applyAlignment="1">
      <alignment vertical="top"/>
    </xf>
    <xf numFmtId="41" fontId="24" fillId="0" borderId="13" xfId="1476" applyNumberFormat="1" applyFont="1" applyFill="1" applyBorder="1" applyAlignment="1">
      <alignment vertical="top"/>
    </xf>
    <xf numFmtId="41" fontId="34" fillId="47" borderId="13" xfId="1476" applyNumberFormat="1" applyFont="1" applyFill="1" applyBorder="1" applyAlignment="1">
      <alignment vertical="top"/>
    </xf>
    <xf numFmtId="0" fontId="38" fillId="0" borderId="0" xfId="0" applyNumberFormat="1" applyFont="1" applyFill="1" applyBorder="1" applyAlignment="1">
      <alignment vertical="top"/>
    </xf>
    <xf numFmtId="0" fontId="37" fillId="0" borderId="0" xfId="0" applyNumberFormat="1" applyFont="1" applyFill="1" applyBorder="1" applyAlignment="1">
      <alignment vertical="top"/>
    </xf>
    <xf numFmtId="0" fontId="24" fillId="0" borderId="0" xfId="0" quotePrefix="1" applyNumberFormat="1" applyFont="1" applyFill="1" applyBorder="1" applyAlignment="1">
      <alignment horizontal="center" vertical="top"/>
    </xf>
    <xf numFmtId="0" fontId="16" fillId="0" borderId="0" xfId="0" applyNumberFormat="1" applyFont="1" applyFill="1" applyBorder="1" applyAlignment="1">
      <alignment horizontal="center" vertical="top"/>
    </xf>
    <xf numFmtId="0" fontId="24" fillId="0" borderId="0" xfId="1476" applyNumberFormat="1" applyFont="1" applyFill="1" applyBorder="1" applyAlignment="1">
      <alignment vertical="top"/>
    </xf>
    <xf numFmtId="0" fontId="24" fillId="0" borderId="7" xfId="0" applyNumberFormat="1" applyFont="1" applyFill="1" applyBorder="1" applyAlignment="1">
      <alignment vertical="top"/>
    </xf>
    <xf numFmtId="0" fontId="16" fillId="0" borderId="40" xfId="0" quotePrefix="1" applyNumberFormat="1" applyFont="1" applyFill="1" applyBorder="1" applyAlignment="1">
      <alignment horizontal="center" vertical="top"/>
    </xf>
    <xf numFmtId="0" fontId="34" fillId="0" borderId="0" xfId="0" applyNumberFormat="1" applyFont="1" applyFill="1" applyBorder="1" applyAlignment="1">
      <alignment horizontal="right" vertical="top"/>
    </xf>
    <xf numFmtId="0" fontId="34" fillId="0" borderId="0" xfId="0" applyNumberFormat="1" applyFont="1" applyFill="1" applyAlignment="1">
      <alignment horizontal="right" vertical="top"/>
    </xf>
    <xf numFmtId="0" fontId="15" fillId="0" borderId="0" xfId="0" applyNumberFormat="1" applyFont="1" applyFill="1" applyBorder="1" applyAlignment="1">
      <alignment horizontal="center" vertical="top"/>
    </xf>
    <xf numFmtId="0" fontId="24" fillId="0" borderId="0" xfId="0" quotePrefix="1" applyNumberFormat="1" applyFont="1" applyFill="1" applyBorder="1" applyAlignment="1">
      <alignment vertical="top"/>
    </xf>
    <xf numFmtId="0" fontId="24" fillId="0" borderId="41" xfId="0" applyNumberFormat="1" applyFont="1" applyFill="1" applyBorder="1" applyAlignment="1">
      <alignment vertical="top"/>
    </xf>
    <xf numFmtId="0" fontId="36" fillId="0" borderId="0" xfId="0" applyNumberFormat="1" applyFont="1" applyFill="1" applyBorder="1" applyAlignment="1">
      <alignment vertical="top"/>
    </xf>
    <xf numFmtId="0" fontId="46" fillId="0" borderId="0" xfId="2022" applyNumberFormat="1" applyFont="1" applyAlignment="1">
      <alignment horizontal="left" vertical="top"/>
    </xf>
    <xf numFmtId="0" fontId="19" fillId="0" borderId="0" xfId="2022" applyNumberFormat="1" applyFont="1" applyAlignment="1">
      <alignment horizontal="left" vertical="top"/>
    </xf>
    <xf numFmtId="0" fontId="19" fillId="0" borderId="0" xfId="1476" applyNumberFormat="1" applyFont="1" applyAlignment="1">
      <alignment horizontal="center" vertical="top"/>
    </xf>
    <xf numFmtId="0" fontId="19" fillId="0" borderId="0" xfId="2022" applyNumberFormat="1" applyFont="1" applyAlignment="1">
      <alignment vertical="top"/>
    </xf>
    <xf numFmtId="0" fontId="19" fillId="0" borderId="0" xfId="1476" applyNumberFormat="1" applyFont="1" applyAlignment="1">
      <alignment vertical="top"/>
    </xf>
    <xf numFmtId="0" fontId="38" fillId="0" borderId="0" xfId="2083" quotePrefix="1" applyNumberFormat="1" applyFont="1"/>
    <xf numFmtId="0" fontId="37" fillId="0" borderId="0" xfId="2083" quotePrefix="1" applyNumberFormat="1" applyFont="1"/>
    <xf numFmtId="0" fontId="24" fillId="0" borderId="0" xfId="2022" applyNumberFormat="1" applyFont="1" applyAlignment="1">
      <alignment horizontal="left" vertical="top"/>
    </xf>
    <xf numFmtId="0" fontId="24" fillId="0" borderId="0" xfId="1476" applyNumberFormat="1" applyFont="1" applyAlignment="1">
      <alignment horizontal="center" vertical="top"/>
    </xf>
    <xf numFmtId="0" fontId="24" fillId="0" borderId="0" xfId="2022" applyNumberFormat="1" applyFont="1" applyAlignment="1">
      <alignment horizontal="right" vertical="top"/>
    </xf>
    <xf numFmtId="0" fontId="24" fillId="0" borderId="0" xfId="1476" applyNumberFormat="1" applyFont="1" applyAlignment="1">
      <alignment vertical="top"/>
    </xf>
    <xf numFmtId="0" fontId="34" fillId="46" borderId="0" xfId="1476" quotePrefix="1" applyNumberFormat="1" applyFont="1" applyFill="1" applyAlignment="1">
      <alignment horizontal="right" vertical="top" wrapText="1"/>
    </xf>
    <xf numFmtId="0" fontId="24" fillId="0" borderId="0" xfId="2022" applyNumberFormat="1" applyFont="1" applyAlignment="1">
      <alignment horizontal="center" vertical="top"/>
    </xf>
    <xf numFmtId="0" fontId="24" fillId="0" borderId="0" xfId="1476" quotePrefix="1" applyNumberFormat="1" applyFont="1" applyAlignment="1">
      <alignment horizontal="right" vertical="top" wrapText="1"/>
    </xf>
    <xf numFmtId="0" fontId="34" fillId="0" borderId="0" xfId="2022" applyNumberFormat="1" applyFont="1" applyAlignment="1">
      <alignment vertical="top"/>
    </xf>
    <xf numFmtId="0" fontId="34" fillId="0" borderId="0" xfId="2022" applyNumberFormat="1" applyFont="1" applyAlignment="1">
      <alignment horizontal="left" vertical="top"/>
    </xf>
    <xf numFmtId="0" fontId="24" fillId="0" borderId="0" xfId="1476" applyNumberFormat="1" applyFont="1" applyAlignment="1">
      <alignment horizontal="left" vertical="top"/>
    </xf>
    <xf numFmtId="0" fontId="24" fillId="0" borderId="0" xfId="2083" applyNumberFormat="1" applyFont="1" applyAlignment="1">
      <alignment horizontal="left"/>
    </xf>
    <xf numFmtId="0" fontId="24" fillId="0" borderId="0" xfId="1476" applyNumberFormat="1" applyFont="1" applyAlignment="1">
      <alignment horizontal="right" vertical="top"/>
    </xf>
    <xf numFmtId="0" fontId="34" fillId="0" borderId="0" xfId="1476" applyNumberFormat="1" applyFont="1" applyFill="1" applyAlignment="1">
      <alignment horizontal="right" vertical="top"/>
    </xf>
    <xf numFmtId="0" fontId="19" fillId="0" borderId="0" xfId="2022" applyNumberFormat="1" applyFont="1" applyAlignment="1" applyProtection="1">
      <alignment vertical="top"/>
      <protection locked="0"/>
    </xf>
    <xf numFmtId="0" fontId="24" fillId="0" borderId="0" xfId="2022" applyNumberFormat="1" applyFont="1" applyAlignment="1">
      <alignment horizontal="left"/>
    </xf>
    <xf numFmtId="0" fontId="24" fillId="0" borderId="0" xfId="2083" quotePrefix="1" applyNumberFormat="1" applyFont="1" applyAlignment="1">
      <alignment horizontal="left"/>
    </xf>
    <xf numFmtId="0" fontId="24" fillId="0" borderId="0" xfId="2456" applyNumberFormat="1" applyFont="1" applyAlignment="1">
      <alignment horizontal="left" vertical="top"/>
    </xf>
    <xf numFmtId="0" fontId="34" fillId="0" borderId="0" xfId="2083" quotePrefix="1" applyNumberFormat="1" applyFont="1" applyAlignment="1">
      <alignment horizontal="left"/>
    </xf>
    <xf numFmtId="0" fontId="24" fillId="0" borderId="0" xfId="2402" quotePrefix="1" applyNumberFormat="1" applyFont="1" applyAlignment="1">
      <alignment horizontal="left"/>
    </xf>
    <xf numFmtId="0" fontId="34" fillId="46" borderId="0" xfId="1476" applyNumberFormat="1" applyFont="1" applyFill="1" applyAlignment="1">
      <alignment horizontal="right" vertical="top" wrapText="1"/>
    </xf>
    <xf numFmtId="0" fontId="24" fillId="0" borderId="0" xfId="1476" applyNumberFormat="1" applyFont="1" applyAlignment="1">
      <alignment horizontal="right" vertical="top" wrapText="1"/>
    </xf>
    <xf numFmtId="0" fontId="34" fillId="0" borderId="0" xfId="2022" applyNumberFormat="1" applyFont="1" applyAlignment="1">
      <alignment horizontal="right" vertical="top"/>
    </xf>
    <xf numFmtId="0" fontId="34" fillId="0" borderId="0" xfId="2402" quotePrefix="1" applyNumberFormat="1" applyFont="1" applyAlignment="1">
      <alignment horizontal="left"/>
    </xf>
    <xf numFmtId="0" fontId="24" fillId="0" borderId="0" xfId="2022" applyNumberFormat="1" applyFont="1" applyAlignment="1">
      <alignment horizontal="left" vertical="top" wrapText="1"/>
    </xf>
    <xf numFmtId="0" fontId="34" fillId="0" borderId="0" xfId="2402" applyNumberFormat="1" applyFont="1" applyAlignment="1">
      <alignment horizontal="left"/>
    </xf>
    <xf numFmtId="0" fontId="24" fillId="0" borderId="0" xfId="2083" applyNumberFormat="1" applyFont="1"/>
    <xf numFmtId="0" fontId="16" fillId="0" borderId="0" xfId="2083" applyNumberFormat="1" applyFont="1"/>
    <xf numFmtId="0" fontId="24" fillId="0" borderId="0" xfId="2022" applyNumberFormat="1" applyFont="1" applyAlignment="1">
      <alignment horizontal="justify" vertical="top" wrapText="1"/>
    </xf>
    <xf numFmtId="0" fontId="24" fillId="0" borderId="0" xfId="1476" applyNumberFormat="1" applyFont="1" applyAlignment="1">
      <alignment horizontal="justify" vertical="top" wrapText="1"/>
    </xf>
    <xf numFmtId="0" fontId="34" fillId="0" borderId="41" xfId="2022" applyNumberFormat="1" applyFont="1" applyBorder="1" applyAlignment="1">
      <alignment vertical="top"/>
    </xf>
    <xf numFmtId="0" fontId="24" fillId="0" borderId="41" xfId="2022" applyNumberFormat="1" applyFont="1" applyBorder="1" applyAlignment="1">
      <alignment vertical="top"/>
    </xf>
    <xf numFmtId="0" fontId="16" fillId="0" borderId="41" xfId="2022" applyNumberFormat="1" applyFont="1" applyBorder="1" applyAlignment="1">
      <alignment horizontal="center" vertical="top"/>
    </xf>
    <xf numFmtId="0" fontId="16" fillId="0" borderId="0" xfId="2022" applyNumberFormat="1" applyFont="1" applyAlignment="1">
      <alignment vertical="top"/>
    </xf>
    <xf numFmtId="0" fontId="16" fillId="0" borderId="0" xfId="2022" applyNumberFormat="1" applyFont="1" applyAlignment="1">
      <alignment horizontal="left" vertical="top"/>
    </xf>
    <xf numFmtId="0" fontId="16" fillId="0" borderId="0" xfId="2022" applyNumberFormat="1" applyFont="1" applyAlignment="1">
      <alignment horizontal="right" vertical="top"/>
    </xf>
    <xf numFmtId="41" fontId="24" fillId="47" borderId="0" xfId="1476" applyNumberFormat="1" applyFont="1" applyFill="1" applyAlignment="1" applyProtection="1">
      <alignment vertical="top"/>
      <protection locked="0"/>
    </xf>
    <xf numFmtId="41" fontId="24" fillId="0" borderId="0" xfId="2022" applyNumberFormat="1" applyFont="1" applyAlignment="1" applyProtection="1">
      <alignment vertical="top"/>
      <protection locked="0"/>
    </xf>
    <xf numFmtId="41" fontId="24" fillId="0" borderId="0" xfId="1476" applyNumberFormat="1" applyFont="1" applyAlignment="1" applyProtection="1">
      <alignment vertical="top"/>
      <protection locked="0"/>
    </xf>
    <xf numFmtId="41" fontId="24" fillId="47" borderId="0" xfId="1476" applyNumberFormat="1" applyFont="1" applyFill="1" applyAlignment="1">
      <alignment horizontal="right" vertical="top"/>
    </xf>
    <xf numFmtId="41" fontId="24" fillId="0" borderId="0" xfId="2022" applyNumberFormat="1" applyFont="1" applyAlignment="1">
      <alignment horizontal="right" vertical="top"/>
    </xf>
    <xf numFmtId="41" fontId="24" fillId="0" borderId="0" xfId="1476" applyNumberFormat="1" applyFont="1" applyAlignment="1">
      <alignment horizontal="left" vertical="top"/>
    </xf>
    <xf numFmtId="41" fontId="34" fillId="47" borderId="0" xfId="1476" applyNumberFormat="1" applyFont="1" applyFill="1" applyAlignment="1">
      <alignment horizontal="right" vertical="top"/>
    </xf>
    <xf numFmtId="41" fontId="24" fillId="0" borderId="0" xfId="1476" applyNumberFormat="1" applyFont="1" applyAlignment="1">
      <alignment horizontal="right" vertical="top"/>
    </xf>
    <xf numFmtId="41" fontId="24" fillId="0" borderId="0" xfId="1476" applyNumberFormat="1" applyFont="1" applyFill="1" applyAlignment="1">
      <alignment horizontal="right" vertical="top"/>
    </xf>
    <xf numFmtId="41" fontId="34" fillId="47" borderId="8" xfId="1476" applyNumberFormat="1" applyFont="1" applyFill="1" applyBorder="1" applyAlignment="1">
      <alignment horizontal="right" vertical="top"/>
    </xf>
    <xf numFmtId="41" fontId="24" fillId="0" borderId="8" xfId="1476" applyNumberFormat="1" applyFont="1" applyBorder="1" applyAlignment="1">
      <alignment horizontal="right" vertical="top"/>
    </xf>
    <xf numFmtId="41" fontId="34" fillId="47" borderId="0" xfId="1476" applyNumberFormat="1" applyFont="1" applyFill="1" applyAlignment="1">
      <alignment vertical="top"/>
    </xf>
    <xf numFmtId="41" fontId="24" fillId="0" borderId="0" xfId="1476" applyNumberFormat="1" applyFont="1" applyAlignment="1">
      <alignment vertical="top"/>
    </xf>
    <xf numFmtId="41" fontId="34" fillId="46" borderId="8" xfId="1476" applyNumberFormat="1" applyFont="1" applyFill="1" applyBorder="1" applyAlignment="1">
      <alignment horizontal="right" vertical="top"/>
    </xf>
    <xf numFmtId="41" fontId="34" fillId="46" borderId="9" xfId="1476" applyNumberFormat="1" applyFont="1" applyFill="1" applyBorder="1" applyAlignment="1">
      <alignment horizontal="right" vertical="top"/>
    </xf>
    <xf numFmtId="41" fontId="24" fillId="0" borderId="9" xfId="1476" applyNumberFormat="1" applyFont="1" applyBorder="1" applyAlignment="1">
      <alignment horizontal="right" vertical="top"/>
    </xf>
    <xf numFmtId="0" fontId="40" fillId="0" borderId="0" xfId="1544" applyNumberFormat="1" applyFont="1" applyFill="1" applyBorder="1" applyAlignment="1">
      <alignment horizontal="left" vertical="top"/>
    </xf>
    <xf numFmtId="0" fontId="40" fillId="0" borderId="0" xfId="1544" applyNumberFormat="1" applyFont="1" applyFill="1" applyBorder="1" applyAlignment="1">
      <alignment vertical="top"/>
    </xf>
    <xf numFmtId="0" fontId="28" fillId="0" borderId="0" xfId="2391" applyNumberFormat="1" applyFont="1" applyFill="1" applyAlignment="1">
      <alignment horizontal="left" vertical="top"/>
    </xf>
    <xf numFmtId="0" fontId="40" fillId="0" borderId="0" xfId="2391" applyNumberFormat="1" applyFont="1" applyFill="1" applyAlignment="1">
      <alignment horizontal="left" vertical="top"/>
    </xf>
    <xf numFmtId="0" fontId="40" fillId="0" borderId="0" xfId="2391" applyNumberFormat="1" applyFont="1" applyFill="1" applyAlignment="1">
      <alignment vertical="top"/>
    </xf>
    <xf numFmtId="0" fontId="40" fillId="0" borderId="0" xfId="1544" applyNumberFormat="1" applyFont="1" applyFill="1" applyAlignment="1">
      <alignment vertical="top"/>
    </xf>
    <xf numFmtId="0" fontId="38" fillId="0" borderId="0" xfId="1991" applyNumberFormat="1" applyFont="1" applyFill="1" applyAlignment="1">
      <alignment vertical="top"/>
    </xf>
    <xf numFmtId="0" fontId="39" fillId="0" borderId="0" xfId="2391" applyNumberFormat="1" applyFont="1" applyFill="1" applyAlignment="1">
      <alignment horizontal="left" vertical="top"/>
    </xf>
    <xf numFmtId="0" fontId="47" fillId="0" borderId="0" xfId="39" applyNumberFormat="1" applyFont="1" applyFill="1" applyBorder="1" applyAlignment="1">
      <alignment horizontal="left" vertical="top"/>
    </xf>
    <xf numFmtId="0" fontId="28" fillId="0" borderId="0" xfId="39" applyNumberFormat="1" applyFont="1" applyFill="1" applyBorder="1" applyAlignment="1">
      <alignment horizontal="left" vertical="top"/>
    </xf>
    <xf numFmtId="0" fontId="40" fillId="0" borderId="0" xfId="2391" applyNumberFormat="1" applyFont="1" applyFill="1" applyAlignment="1">
      <alignment vertical="top" wrapText="1"/>
    </xf>
    <xf numFmtId="0" fontId="41" fillId="0" borderId="0" xfId="2391" applyNumberFormat="1" applyFont="1" applyFill="1" applyAlignment="1">
      <alignment horizontal="left" vertical="top"/>
    </xf>
    <xf numFmtId="0" fontId="40" fillId="0" borderId="0" xfId="1544" applyNumberFormat="1" applyFont="1" applyFill="1" applyAlignment="1">
      <alignment horizontal="left" vertical="top"/>
    </xf>
    <xf numFmtId="0" fontId="24" fillId="0" borderId="0" xfId="2022" applyNumberFormat="1" applyFont="1" applyAlignment="1">
      <alignment horizontal="justify" vertical="top"/>
    </xf>
    <xf numFmtId="0" fontId="41" fillId="0" borderId="0" xfId="2022" applyNumberFormat="1" applyFont="1" applyFill="1" applyAlignment="1">
      <alignment horizontal="center" vertical="top" wrapText="1"/>
    </xf>
    <xf numFmtId="0" fontId="41" fillId="0" borderId="0" xfId="2391" applyNumberFormat="1" applyFont="1" applyFill="1" applyAlignment="1">
      <alignment horizontal="center" vertical="top"/>
    </xf>
    <xf numFmtId="0" fontId="40" fillId="0" borderId="0" xfId="2391" applyNumberFormat="1" applyFont="1" applyFill="1" applyAlignment="1">
      <alignment horizontal="justify" vertical="top"/>
    </xf>
    <xf numFmtId="0" fontId="39" fillId="0" borderId="0" xfId="2391" applyNumberFormat="1" applyFont="1" applyFill="1" applyAlignment="1">
      <alignment horizontal="center" vertical="top"/>
    </xf>
    <xf numFmtId="0" fontId="41" fillId="0" borderId="0" xfId="2022" applyNumberFormat="1" applyFont="1" applyAlignment="1">
      <alignment horizontal="left" vertical="top"/>
    </xf>
    <xf numFmtId="0" fontId="24" fillId="0" borderId="0" xfId="1523" applyNumberFormat="1" applyFont="1" applyFill="1" applyAlignment="1" applyProtection="1">
      <alignment horizontal="justify" vertical="top"/>
    </xf>
    <xf numFmtId="0" fontId="42" fillId="0" borderId="0" xfId="2022" applyNumberFormat="1" applyFont="1" applyFill="1" applyAlignment="1">
      <alignment horizontal="center" vertical="top"/>
    </xf>
    <xf numFmtId="0" fontId="34" fillId="0" borderId="0" xfId="2022" applyNumberFormat="1" applyFont="1" applyFill="1" applyAlignment="1">
      <alignment horizontal="left" vertical="top"/>
    </xf>
    <xf numFmtId="0" fontId="34" fillId="0" borderId="0" xfId="2022" applyNumberFormat="1" applyFont="1" applyFill="1" applyAlignment="1">
      <alignment vertical="top"/>
    </xf>
    <xf numFmtId="0" fontId="24" fillId="0" borderId="0" xfId="2391" applyNumberFormat="1" applyFont="1" applyFill="1" applyAlignment="1">
      <alignment vertical="top"/>
    </xf>
    <xf numFmtId="0" fontId="24" fillId="0" borderId="0" xfId="2022" applyNumberFormat="1" applyFont="1" applyFill="1" applyAlignment="1">
      <alignment horizontal="left" vertical="top"/>
    </xf>
    <xf numFmtId="0" fontId="24" fillId="0" borderId="0" xfId="2022" applyNumberFormat="1" applyFont="1" applyFill="1" applyAlignment="1">
      <alignment vertical="top"/>
    </xf>
    <xf numFmtId="0" fontId="42" fillId="0" borderId="0" xfId="2022" applyNumberFormat="1" applyFont="1" applyAlignment="1">
      <alignment horizontal="left" vertical="top"/>
    </xf>
    <xf numFmtId="0" fontId="41" fillId="0" borderId="0" xfId="2022" applyNumberFormat="1" applyFont="1" applyFill="1" applyAlignment="1">
      <alignment horizontal="left" vertical="top"/>
    </xf>
    <xf numFmtId="0" fontId="41" fillId="0" borderId="0" xfId="2022" applyNumberFormat="1" applyFont="1" applyFill="1" applyAlignment="1">
      <alignment horizontal="center" vertical="top"/>
    </xf>
    <xf numFmtId="0" fontId="42" fillId="0" borderId="0" xfId="2022" applyNumberFormat="1" applyFont="1" applyFill="1" applyAlignment="1">
      <alignment horizontal="left" vertical="top"/>
    </xf>
    <xf numFmtId="0" fontId="43" fillId="0" borderId="0" xfId="2022" applyNumberFormat="1" applyFont="1" applyFill="1" applyAlignment="1">
      <alignment horizontal="left" vertical="top"/>
    </xf>
    <xf numFmtId="0" fontId="44" fillId="0" borderId="0" xfId="2022" applyNumberFormat="1" applyFont="1" applyAlignment="1">
      <alignment horizontal="center" vertical="top"/>
    </xf>
    <xf numFmtId="0" fontId="24" fillId="0" borderId="0" xfId="2022" applyNumberFormat="1" applyFont="1" applyFill="1" applyAlignment="1">
      <alignment horizontal="justify" vertical="top" wrapText="1"/>
    </xf>
    <xf numFmtId="0" fontId="24" fillId="0" borderId="0" xfId="39" applyNumberFormat="1" applyFont="1" applyFill="1" applyAlignment="1">
      <alignment horizontal="justify" vertical="top"/>
    </xf>
    <xf numFmtId="0" fontId="34" fillId="0" borderId="30" xfId="39" applyNumberFormat="1" applyFont="1" applyFill="1" applyBorder="1" applyAlignment="1">
      <alignment horizontal="left" vertical="top"/>
    </xf>
    <xf numFmtId="0" fontId="24" fillId="0" borderId="8" xfId="2391" applyNumberFormat="1" applyFont="1" applyFill="1" applyBorder="1" applyAlignment="1">
      <alignment vertical="top"/>
    </xf>
    <xf numFmtId="0" fontId="34" fillId="0" borderId="36" xfId="39" applyNumberFormat="1" applyFont="1" applyFill="1" applyBorder="1" applyAlignment="1">
      <alignment horizontal="right" vertical="top"/>
    </xf>
    <xf numFmtId="0" fontId="24" fillId="0" borderId="26" xfId="39" applyNumberFormat="1" applyFont="1" applyFill="1" applyBorder="1" applyAlignment="1">
      <alignment horizontal="left" vertical="top"/>
    </xf>
    <xf numFmtId="0" fontId="24" fillId="0" borderId="0" xfId="2391" applyNumberFormat="1" applyFont="1" applyFill="1" applyBorder="1" applyAlignment="1">
      <alignment vertical="top"/>
    </xf>
    <xf numFmtId="0" fontId="24" fillId="0" borderId="31" xfId="39" applyNumberFormat="1" applyFont="1" applyFill="1" applyBorder="1" applyAlignment="1">
      <alignment horizontal="justify" vertical="top"/>
    </xf>
    <xf numFmtId="0" fontId="28" fillId="0" borderId="0" xfId="2391" applyNumberFormat="1" applyFont="1" applyFill="1" applyAlignment="1">
      <alignment horizontal="center" vertical="top"/>
    </xf>
    <xf numFmtId="0" fontId="24" fillId="0" borderId="26" xfId="1508" applyNumberFormat="1" applyFont="1" applyFill="1" applyBorder="1" applyAlignment="1">
      <alignment horizontal="left" vertical="top"/>
    </xf>
    <xf numFmtId="0" fontId="24" fillId="0" borderId="34" xfId="1508" applyNumberFormat="1" applyFont="1" applyFill="1" applyBorder="1" applyAlignment="1">
      <alignment horizontal="left" vertical="top"/>
    </xf>
    <xf numFmtId="0" fontId="24" fillId="0" borderId="7" xfId="2391" applyNumberFormat="1" applyFont="1" applyFill="1" applyBorder="1" applyAlignment="1">
      <alignment vertical="top"/>
    </xf>
    <xf numFmtId="0" fontId="24" fillId="0" borderId="35" xfId="39" applyNumberFormat="1" applyFont="1" applyFill="1" applyBorder="1" applyAlignment="1">
      <alignment horizontal="right" vertical="top"/>
    </xf>
    <xf numFmtId="0" fontId="34" fillId="0" borderId="0" xfId="2391" applyNumberFormat="1" applyFont="1" applyFill="1" applyAlignment="1">
      <alignment horizontal="left" vertical="top"/>
    </xf>
    <xf numFmtId="0" fontId="40" fillId="0" borderId="0" xfId="2391" applyNumberFormat="1" applyFont="1" applyFill="1" applyAlignment="1">
      <alignment horizontal="left" vertical="top" wrapText="1"/>
    </xf>
    <xf numFmtId="0" fontId="40" fillId="0" borderId="0" xfId="1544" applyNumberFormat="1" applyFont="1" applyFill="1" applyAlignment="1">
      <alignment horizontal="left" vertical="top" shrinkToFit="1"/>
    </xf>
    <xf numFmtId="0" fontId="41" fillId="0" borderId="0" xfId="39" applyNumberFormat="1" applyFont="1" applyFill="1" applyBorder="1" applyAlignment="1">
      <alignment horizontal="center" vertical="top"/>
    </xf>
    <xf numFmtId="0" fontId="40" fillId="0" borderId="0" xfId="2022" applyNumberFormat="1" applyFont="1" applyAlignment="1">
      <alignment horizontal="left" vertical="top"/>
    </xf>
    <xf numFmtId="0" fontId="41" fillId="0" borderId="0" xfId="39" applyNumberFormat="1" applyFont="1" applyFill="1" applyAlignment="1">
      <alignment vertical="top"/>
    </xf>
    <xf numFmtId="0" fontId="39" fillId="0" borderId="0" xfId="39" applyNumberFormat="1" applyFont="1" applyFill="1" applyAlignment="1">
      <alignment vertical="top"/>
    </xf>
    <xf numFmtId="0" fontId="40" fillId="0" borderId="0" xfId="39" applyNumberFormat="1" applyFont="1" applyFill="1" applyAlignment="1">
      <alignment horizontal="left" vertical="top"/>
    </xf>
    <xf numFmtId="0" fontId="40" fillId="0" borderId="0" xfId="39" applyNumberFormat="1" applyFont="1" applyFill="1" applyAlignment="1">
      <alignment horizontal="justify" vertical="top"/>
    </xf>
    <xf numFmtId="0" fontId="28" fillId="0" borderId="0" xfId="39" applyNumberFormat="1" applyFont="1" applyFill="1" applyAlignment="1">
      <alignment vertical="top"/>
    </xf>
    <xf numFmtId="0" fontId="28" fillId="0" borderId="0" xfId="2022" applyNumberFormat="1" applyFont="1" applyAlignment="1">
      <alignment horizontal="left" vertical="top"/>
    </xf>
    <xf numFmtId="0" fontId="41" fillId="0" borderId="0" xfId="2391" applyNumberFormat="1" applyFont="1" applyAlignment="1">
      <alignment horizontal="center" vertical="top"/>
    </xf>
    <xf numFmtId="0" fontId="40" fillId="0" borderId="0" xfId="2022" applyNumberFormat="1" applyFont="1" applyAlignment="1">
      <alignment horizontal="justify" vertical="top"/>
    </xf>
    <xf numFmtId="0" fontId="40" fillId="0" borderId="0" xfId="2022" applyNumberFormat="1" applyFont="1" applyAlignment="1">
      <alignment horizontal="justify" vertical="top" wrapText="1"/>
    </xf>
    <xf numFmtId="0" fontId="40" fillId="0" borderId="0" xfId="2022" applyNumberFormat="1" applyFont="1" applyFill="1" applyAlignment="1">
      <alignment horizontal="justify" vertical="top" wrapText="1"/>
    </xf>
    <xf numFmtId="0" fontId="24" fillId="0" borderId="0" xfId="2022" applyNumberFormat="1" applyFont="1" applyFill="1" applyAlignment="1">
      <alignment horizontal="justify" vertical="top"/>
    </xf>
    <xf numFmtId="0" fontId="39" fillId="0" borderId="0" xfId="2391" applyNumberFormat="1" applyFont="1" applyFill="1" applyAlignment="1">
      <alignment horizontal="justify" vertical="top"/>
    </xf>
    <xf numFmtId="0" fontId="39" fillId="0" borderId="0" xfId="2391" applyNumberFormat="1" applyFont="1" applyAlignment="1">
      <alignment horizontal="center" vertical="top"/>
    </xf>
    <xf numFmtId="0" fontId="77" fillId="0" borderId="0" xfId="0" applyNumberFormat="1" applyFont="1" applyAlignment="1">
      <alignment horizontal="left" vertical="top"/>
    </xf>
    <xf numFmtId="0" fontId="78" fillId="0" borderId="0" xfId="0" applyNumberFormat="1" applyFont="1" applyAlignment="1">
      <alignment vertical="top"/>
    </xf>
    <xf numFmtId="0" fontId="77" fillId="0" borderId="0" xfId="0" applyNumberFormat="1" applyFont="1" applyAlignment="1">
      <alignment horizontal="center" vertical="top"/>
    </xf>
    <xf numFmtId="0" fontId="80" fillId="0" borderId="0" xfId="0" applyNumberFormat="1" applyFont="1" applyAlignment="1">
      <alignment horizontal="left" vertical="top"/>
    </xf>
    <xf numFmtId="0" fontId="28" fillId="0" borderId="0" xfId="2391" applyNumberFormat="1" applyFont="1" applyFill="1" applyAlignment="1">
      <alignment vertical="top"/>
    </xf>
    <xf numFmtId="0" fontId="15" fillId="0" borderId="0" xfId="0" applyNumberFormat="1" applyFont="1" applyFill="1" applyAlignment="1">
      <alignment horizontal="right" vertical="top"/>
    </xf>
    <xf numFmtId="0" fontId="15" fillId="0" borderId="0" xfId="0" applyNumberFormat="1" applyFont="1" applyFill="1" applyBorder="1" applyAlignment="1">
      <alignment horizontal="right" vertical="top"/>
    </xf>
    <xf numFmtId="0" fontId="17" fillId="0" borderId="0" xfId="0" applyNumberFormat="1" applyFont="1" applyFill="1" applyBorder="1" applyAlignment="1">
      <alignment horizontal="right" vertical="top"/>
    </xf>
    <xf numFmtId="0" fontId="34" fillId="46" borderId="0" xfId="0" quotePrefix="1" applyNumberFormat="1" applyFont="1" applyFill="1" applyAlignment="1">
      <alignment horizontal="right" vertical="top" wrapText="1"/>
    </xf>
    <xf numFmtId="0" fontId="34" fillId="0" borderId="0" xfId="0" quotePrefix="1" applyNumberFormat="1" applyFont="1" applyFill="1" applyAlignment="1">
      <alignment horizontal="right" vertical="top" wrapText="1"/>
    </xf>
    <xf numFmtId="0" fontId="24" fillId="0" borderId="0" xfId="0" quotePrefix="1" applyNumberFormat="1" applyFont="1" applyFill="1" applyAlignment="1">
      <alignment horizontal="right" vertical="top" wrapText="1"/>
    </xf>
    <xf numFmtId="0" fontId="21" fillId="0" borderId="8" xfId="0" applyNumberFormat="1" applyFont="1" applyFill="1" applyBorder="1" applyAlignment="1">
      <alignment vertical="top" wrapText="1"/>
    </xf>
    <xf numFmtId="0" fontId="19" fillId="0" borderId="0" xfId="0" applyNumberFormat="1" applyFont="1" applyFill="1" applyBorder="1" applyAlignment="1">
      <alignment horizontal="center" vertical="top" wrapText="1"/>
    </xf>
    <xf numFmtId="0" fontId="19" fillId="0" borderId="31" xfId="0" applyNumberFormat="1" applyFont="1" applyFill="1" applyBorder="1" applyAlignment="1">
      <alignment horizontal="center" vertical="top" wrapText="1"/>
    </xf>
    <xf numFmtId="0" fontId="21" fillId="47" borderId="0" xfId="0" applyNumberFormat="1" applyFont="1" applyFill="1" applyBorder="1" applyAlignment="1">
      <alignment horizontal="right" vertical="top"/>
    </xf>
    <xf numFmtId="0" fontId="21" fillId="0" borderId="0" xfId="0" applyNumberFormat="1" applyFont="1" applyFill="1" applyBorder="1" applyAlignment="1">
      <alignment horizontal="right" vertical="top"/>
    </xf>
    <xf numFmtId="0" fontId="19" fillId="0" borderId="0" xfId="0" applyNumberFormat="1" applyFont="1" applyFill="1" applyBorder="1" applyAlignment="1">
      <alignment horizontal="right" vertical="top"/>
    </xf>
    <xf numFmtId="0" fontId="19" fillId="0" borderId="31" xfId="0" applyNumberFormat="1" applyFont="1" applyFill="1" applyBorder="1" applyAlignment="1">
      <alignment horizontal="right" vertical="top"/>
    </xf>
    <xf numFmtId="0" fontId="21" fillId="0" borderId="0" xfId="0" applyNumberFormat="1" applyFont="1" applyFill="1" applyBorder="1" applyAlignment="1">
      <alignment vertical="top"/>
    </xf>
    <xf numFmtId="0" fontId="19" fillId="0" borderId="0" xfId="0" applyNumberFormat="1" applyFont="1" applyFill="1" applyBorder="1" applyAlignment="1">
      <alignment vertical="top"/>
    </xf>
    <xf numFmtId="0" fontId="19" fillId="0" borderId="7" xfId="0" applyNumberFormat="1" applyFont="1" applyFill="1" applyBorder="1" applyAlignment="1">
      <alignment vertical="top"/>
    </xf>
    <xf numFmtId="0" fontId="19" fillId="0" borderId="7" xfId="0" applyNumberFormat="1" applyFont="1" applyFill="1" applyBorder="1" applyAlignment="1">
      <alignment horizontal="right" vertical="top"/>
    </xf>
    <xf numFmtId="0" fontId="21" fillId="0" borderId="7" xfId="0" applyNumberFormat="1" applyFont="1" applyFill="1" applyBorder="1" applyAlignment="1">
      <alignment horizontal="right" vertical="top"/>
    </xf>
    <xf numFmtId="0" fontId="19" fillId="0" borderId="35" xfId="0" applyNumberFormat="1" applyFont="1" applyFill="1" applyBorder="1" applyAlignment="1">
      <alignment horizontal="right" vertical="top"/>
    </xf>
    <xf numFmtId="0" fontId="34" fillId="0" borderId="8" xfId="0" applyNumberFormat="1" applyFont="1" applyFill="1" applyBorder="1" applyAlignment="1">
      <alignment vertical="top" wrapText="1"/>
    </xf>
    <xf numFmtId="0" fontId="19" fillId="0" borderId="31" xfId="0" applyNumberFormat="1" applyFont="1" applyFill="1" applyBorder="1" applyAlignment="1">
      <alignment vertical="top"/>
    </xf>
    <xf numFmtId="0" fontId="21" fillId="47" borderId="7" xfId="0" applyNumberFormat="1" applyFont="1" applyFill="1" applyBorder="1" applyAlignment="1">
      <alignment horizontal="right" vertical="top"/>
    </xf>
    <xf numFmtId="0" fontId="19" fillId="0" borderId="35" xfId="0" applyNumberFormat="1" applyFont="1" applyFill="1" applyBorder="1" applyAlignment="1">
      <alignment vertical="top"/>
    </xf>
    <xf numFmtId="0" fontId="19" fillId="47" borderId="50" xfId="0" applyNumberFormat="1" applyFont="1" applyFill="1" applyBorder="1" applyAlignment="1">
      <alignment horizontal="left" vertical="top"/>
    </xf>
    <xf numFmtId="0" fontId="19" fillId="47" borderId="0" xfId="0" applyNumberFormat="1" applyFont="1" applyFill="1" applyBorder="1" applyAlignment="1">
      <alignment horizontal="right" vertical="top"/>
    </xf>
    <xf numFmtId="0" fontId="21" fillId="47" borderId="52" xfId="0" applyNumberFormat="1" applyFont="1" applyFill="1" applyBorder="1" applyAlignment="1">
      <alignment horizontal="right" vertical="top"/>
    </xf>
    <xf numFmtId="0" fontId="19" fillId="47" borderId="7" xfId="0" applyNumberFormat="1" applyFont="1" applyFill="1" applyBorder="1" applyAlignment="1">
      <alignment horizontal="right" vertical="top"/>
    </xf>
    <xf numFmtId="0" fontId="24" fillId="0" borderId="0" xfId="0" quotePrefix="1" applyNumberFormat="1" applyFont="1" applyFill="1" applyBorder="1" applyAlignment="1">
      <alignment horizontal="right" vertical="top" wrapText="1"/>
    </xf>
    <xf numFmtId="0" fontId="34" fillId="0" borderId="0" xfId="0" applyNumberFormat="1" applyFont="1" applyFill="1" applyBorder="1" applyAlignment="1">
      <alignment horizontal="center" vertical="top"/>
    </xf>
    <xf numFmtId="0" fontId="21" fillId="0" borderId="7" xfId="0" applyNumberFormat="1" applyFont="1" applyFill="1" applyBorder="1" applyAlignment="1">
      <alignment vertical="top"/>
    </xf>
    <xf numFmtId="0" fontId="21" fillId="46" borderId="0" xfId="0" quotePrefix="1" applyNumberFormat="1" applyFont="1" applyFill="1" applyBorder="1" applyAlignment="1">
      <alignment horizontal="right" vertical="top" wrapText="1"/>
    </xf>
    <xf numFmtId="0" fontId="21" fillId="0" borderId="0" xfId="0" quotePrefix="1" applyNumberFormat="1" applyFont="1" applyFill="1" applyBorder="1" applyAlignment="1">
      <alignment horizontal="right" vertical="top" wrapText="1"/>
    </xf>
    <xf numFmtId="0" fontId="19" fillId="0" borderId="31" xfId="0" quotePrefix="1" applyNumberFormat="1" applyFont="1" applyFill="1" applyBorder="1" applyAlignment="1">
      <alignment horizontal="right" vertical="top" wrapText="1"/>
    </xf>
    <xf numFmtId="0" fontId="34" fillId="0" borderId="0" xfId="0" applyNumberFormat="1" applyFont="1" applyFill="1" applyBorder="1" applyAlignment="1">
      <alignment horizontal="right" vertical="top" wrapText="1"/>
    </xf>
    <xf numFmtId="0" fontId="24" fillId="0" borderId="0" xfId="0" applyNumberFormat="1" applyFont="1" applyFill="1" applyAlignment="1">
      <alignment horizontal="right" vertical="top" wrapText="1"/>
    </xf>
    <xf numFmtId="0" fontId="34" fillId="0" borderId="0" xfId="0" applyNumberFormat="1" applyFont="1" applyFill="1" applyAlignment="1">
      <alignment horizontal="justify" vertical="top" wrapText="1"/>
    </xf>
    <xf numFmtId="0" fontId="24" fillId="0" borderId="8" xfId="0" applyNumberFormat="1" applyFont="1" applyFill="1" applyBorder="1" applyAlignment="1">
      <alignment horizontal="justify" vertical="top" wrapText="1"/>
    </xf>
    <xf numFmtId="0" fontId="24" fillId="0" borderId="8" xfId="0" applyNumberFormat="1" applyFont="1" applyFill="1" applyBorder="1" applyAlignment="1">
      <alignment vertical="top" wrapText="1"/>
    </xf>
    <xf numFmtId="0" fontId="34" fillId="47" borderId="0" xfId="0" applyNumberFormat="1" applyFont="1" applyFill="1" applyBorder="1" applyAlignment="1">
      <alignment horizontal="right" vertical="top" wrapText="1"/>
    </xf>
    <xf numFmtId="0" fontId="24" fillId="0" borderId="7" xfId="0" applyNumberFormat="1" applyFont="1" applyFill="1" applyBorder="1" applyAlignment="1">
      <alignment horizontal="center" vertical="top" wrapText="1"/>
    </xf>
    <xf numFmtId="0" fontId="24" fillId="0" borderId="7" xfId="0" applyNumberFormat="1" applyFont="1" applyFill="1" applyBorder="1" applyAlignment="1">
      <alignment horizontal="right" vertical="top"/>
    </xf>
    <xf numFmtId="0" fontId="24" fillId="0" borderId="0" xfId="1476" applyNumberFormat="1" applyFont="1" applyFill="1" applyBorder="1" applyAlignment="1">
      <alignment horizontal="right" vertical="top"/>
    </xf>
    <xf numFmtId="0" fontId="34" fillId="0" borderId="0" xfId="1476" applyNumberFormat="1" applyFont="1" applyFill="1" applyBorder="1" applyAlignment="1">
      <alignment horizontal="right" vertical="top"/>
    </xf>
    <xf numFmtId="0" fontId="34" fillId="46" borderId="0" xfId="0" applyNumberFormat="1" applyFont="1" applyFill="1" applyAlignment="1">
      <alignment horizontal="right" vertical="top" wrapText="1"/>
    </xf>
    <xf numFmtId="0" fontId="24" fillId="45" borderId="0" xfId="0" applyNumberFormat="1" applyFont="1" applyFill="1" applyAlignment="1">
      <alignment horizontal="left" vertical="top" wrapText="1"/>
    </xf>
    <xf numFmtId="0" fontId="54" fillId="0" borderId="0" xfId="0" applyNumberFormat="1" applyFont="1" applyFill="1" applyBorder="1" applyAlignment="1">
      <alignment horizontal="right" vertical="top"/>
    </xf>
    <xf numFmtId="0" fontId="54" fillId="0" borderId="0" xfId="0" applyNumberFormat="1" applyFont="1" applyFill="1" applyBorder="1" applyAlignment="1">
      <alignment vertical="top"/>
    </xf>
    <xf numFmtId="0" fontId="54" fillId="0" borderId="0" xfId="0" applyNumberFormat="1" applyFont="1" applyFill="1" applyAlignment="1">
      <alignment vertical="top"/>
    </xf>
    <xf numFmtId="0" fontId="19" fillId="0" borderId="0" xfId="0" applyNumberFormat="1" applyFont="1" applyFill="1" applyAlignment="1">
      <alignment vertical="top"/>
    </xf>
    <xf numFmtId="0" fontId="21" fillId="46" borderId="0" xfId="0" applyNumberFormat="1" applyFont="1" applyFill="1" applyBorder="1" applyAlignment="1">
      <alignment horizontal="right" vertical="top" wrapText="1"/>
    </xf>
    <xf numFmtId="0" fontId="19" fillId="0" borderId="0" xfId="0" applyNumberFormat="1" applyFont="1" applyFill="1" applyBorder="1" applyAlignment="1">
      <alignment horizontal="right" vertical="top" wrapText="1"/>
    </xf>
    <xf numFmtId="0" fontId="21" fillId="0" borderId="0"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19" fillId="0" borderId="31" xfId="1476" applyNumberFormat="1" applyFont="1" applyFill="1" applyBorder="1" applyAlignment="1">
      <alignment horizontal="center" vertical="top" wrapText="1"/>
    </xf>
    <xf numFmtId="0" fontId="21" fillId="0" borderId="0" xfId="1476" applyNumberFormat="1" applyFont="1" applyFill="1" applyBorder="1" applyAlignment="1">
      <alignment horizontal="right" vertical="top"/>
    </xf>
    <xf numFmtId="0" fontId="24" fillId="0" borderId="7" xfId="0" applyNumberFormat="1" applyFont="1" applyFill="1" applyBorder="1" applyAlignment="1">
      <alignment horizontal="right" vertical="top" wrapText="1"/>
    </xf>
    <xf numFmtId="0" fontId="16" fillId="0" borderId="0" xfId="0" applyNumberFormat="1" applyFont="1" applyFill="1" applyAlignment="1">
      <alignment horizontal="justify" vertical="top" wrapText="1"/>
    </xf>
    <xf numFmtId="0" fontId="21" fillId="0" borderId="0" xfId="0" applyNumberFormat="1" applyFont="1" applyFill="1" applyBorder="1" applyAlignment="1">
      <alignment vertical="center"/>
    </xf>
    <xf numFmtId="0" fontId="34" fillId="0" borderId="0" xfId="0" applyNumberFormat="1" applyFont="1" applyFill="1" applyAlignment="1">
      <alignment horizontal="center" vertical="top"/>
    </xf>
    <xf numFmtId="0" fontId="15" fillId="0" borderId="0" xfId="0" applyNumberFormat="1" applyFont="1" applyFill="1" applyAlignment="1">
      <alignment horizontal="center" vertical="top"/>
    </xf>
    <xf numFmtId="0" fontId="55" fillId="0" borderId="0" xfId="1476" applyNumberFormat="1" applyFont="1" applyFill="1" applyBorder="1" applyAlignment="1">
      <alignment horizontal="right" vertical="top"/>
    </xf>
    <xf numFmtId="0" fontId="24" fillId="0" borderId="0" xfId="1476" applyNumberFormat="1" applyFont="1" applyFill="1" applyBorder="1"/>
    <xf numFmtId="0" fontId="54" fillId="0" borderId="0" xfId="1476" applyNumberFormat="1" applyFont="1" applyFill="1" applyBorder="1"/>
    <xf numFmtId="41" fontId="34" fillId="47" borderId="0" xfId="0" applyNumberFormat="1" applyFont="1" applyFill="1" applyAlignment="1">
      <alignment horizontal="right" vertical="top"/>
    </xf>
    <xf numFmtId="41" fontId="21" fillId="47" borderId="0" xfId="0" applyNumberFormat="1" applyFont="1" applyFill="1" applyBorder="1" applyAlignment="1">
      <alignment horizontal="right" vertical="top"/>
    </xf>
    <xf numFmtId="41" fontId="21" fillId="46" borderId="13" xfId="0" applyNumberFormat="1" applyFont="1" applyFill="1" applyBorder="1" applyAlignment="1">
      <alignment vertical="top"/>
    </xf>
    <xf numFmtId="41" fontId="19" fillId="0" borderId="0" xfId="0" applyNumberFormat="1" applyFont="1" applyFill="1" applyBorder="1" applyAlignment="1">
      <alignment horizontal="right" vertical="top"/>
    </xf>
    <xf numFmtId="41" fontId="19" fillId="0" borderId="31" xfId="0" applyNumberFormat="1" applyFont="1" applyFill="1" applyBorder="1" applyAlignment="1">
      <alignment horizontal="right" vertical="top"/>
    </xf>
    <xf numFmtId="41" fontId="19" fillId="0" borderId="13" xfId="0" applyNumberFormat="1" applyFont="1" applyFill="1" applyBorder="1" applyAlignment="1">
      <alignment vertical="top"/>
    </xf>
    <xf numFmtId="41" fontId="19" fillId="0" borderId="33" xfId="0" applyNumberFormat="1" applyFont="1" applyFill="1" applyBorder="1" applyAlignment="1">
      <alignment vertical="top"/>
    </xf>
    <xf numFmtId="41" fontId="21" fillId="47" borderId="0" xfId="0" applyNumberFormat="1" applyFont="1" applyFill="1" applyBorder="1" applyAlignment="1">
      <alignment vertical="top"/>
    </xf>
    <xf numFmtId="41" fontId="19" fillId="0" borderId="31" xfId="0" applyNumberFormat="1" applyFont="1" applyFill="1" applyBorder="1" applyAlignment="1">
      <alignment vertical="top"/>
    </xf>
    <xf numFmtId="41" fontId="21" fillId="47" borderId="7" xfId="0" applyNumberFormat="1" applyFont="1" applyFill="1" applyBorder="1" applyAlignment="1">
      <alignment horizontal="right" vertical="top"/>
    </xf>
    <xf numFmtId="41" fontId="21" fillId="47" borderId="7" xfId="0" applyNumberFormat="1" applyFont="1" applyFill="1" applyBorder="1" applyAlignment="1">
      <alignment vertical="top"/>
    </xf>
    <xf numFmtId="41" fontId="19" fillId="0" borderId="7" xfId="0" applyNumberFormat="1" applyFont="1" applyFill="1" applyBorder="1" applyAlignment="1">
      <alignment horizontal="right" vertical="top"/>
    </xf>
    <xf numFmtId="41" fontId="19" fillId="0" borderId="35" xfId="0" applyNumberFormat="1" applyFont="1" applyFill="1" applyBorder="1" applyAlignment="1">
      <alignment vertical="top"/>
    </xf>
    <xf numFmtId="41" fontId="19" fillId="47" borderId="0" xfId="0" applyNumberFormat="1" applyFont="1" applyFill="1" applyBorder="1" applyAlignment="1">
      <alignment horizontal="right" vertical="top"/>
    </xf>
    <xf numFmtId="41" fontId="21" fillId="47" borderId="51" xfId="0" applyNumberFormat="1" applyFont="1" applyFill="1" applyBorder="1" applyAlignment="1">
      <alignment vertical="top"/>
    </xf>
    <xf numFmtId="41" fontId="19" fillId="47" borderId="7" xfId="0" applyNumberFormat="1" applyFont="1" applyFill="1" applyBorder="1" applyAlignment="1">
      <alignment horizontal="right" vertical="top"/>
    </xf>
    <xf numFmtId="41" fontId="19" fillId="47" borderId="35" xfId="0" applyNumberFormat="1" applyFont="1" applyFill="1" applyBorder="1" applyAlignment="1">
      <alignment vertical="top"/>
    </xf>
    <xf numFmtId="41" fontId="34" fillId="47" borderId="13" xfId="0" applyNumberFormat="1" applyFont="1" applyFill="1" applyBorder="1" applyAlignment="1">
      <alignment horizontal="right" vertical="top"/>
    </xf>
    <xf numFmtId="41" fontId="24" fillId="0" borderId="13" xfId="0" applyNumberFormat="1" applyFont="1" applyFill="1" applyBorder="1" applyAlignment="1">
      <alignment horizontal="right" vertical="top"/>
    </xf>
    <xf numFmtId="41" fontId="34" fillId="46" borderId="13" xfId="0" applyNumberFormat="1" applyFont="1" applyFill="1" applyBorder="1" applyAlignment="1">
      <alignment horizontal="right" vertical="top"/>
    </xf>
    <xf numFmtId="41" fontId="21" fillId="0" borderId="0" xfId="0" applyNumberFormat="1" applyFont="1" applyFill="1" applyBorder="1" applyAlignment="1">
      <alignment horizontal="right" vertical="top"/>
    </xf>
    <xf numFmtId="41" fontId="21" fillId="47" borderId="9" xfId="0" applyNumberFormat="1" applyFont="1" applyFill="1" applyBorder="1" applyAlignment="1">
      <alignment horizontal="right" vertical="top"/>
    </xf>
    <xf numFmtId="41" fontId="21" fillId="47" borderId="9" xfId="0" applyNumberFormat="1" applyFont="1" applyFill="1" applyBorder="1" applyAlignment="1">
      <alignment vertical="top"/>
    </xf>
    <xf numFmtId="41" fontId="19" fillId="0" borderId="9" xfId="0" applyNumberFormat="1" applyFont="1" applyFill="1" applyBorder="1" applyAlignment="1">
      <alignment horizontal="right" vertical="top"/>
    </xf>
    <xf numFmtId="41" fontId="19" fillId="0" borderId="37" xfId="0" applyNumberFormat="1" applyFont="1" applyFill="1" applyBorder="1" applyAlignment="1">
      <alignment vertical="top"/>
    </xf>
    <xf numFmtId="41" fontId="21" fillId="47" borderId="0" xfId="0" quotePrefix="1" applyNumberFormat="1" applyFont="1" applyFill="1" applyBorder="1" applyAlignment="1">
      <alignment horizontal="right" vertical="top"/>
    </xf>
    <xf numFmtId="41" fontId="21" fillId="0" borderId="0" xfId="0" quotePrefix="1" applyNumberFormat="1" applyFont="1" applyFill="1" applyBorder="1" applyAlignment="1">
      <alignment horizontal="right" vertical="top" wrapText="1"/>
    </xf>
    <xf numFmtId="41" fontId="19" fillId="0" borderId="0" xfId="0" quotePrefix="1" applyNumberFormat="1" applyFont="1" applyFill="1" applyBorder="1" applyAlignment="1">
      <alignment horizontal="right" vertical="top"/>
    </xf>
    <xf numFmtId="41" fontId="21" fillId="0" borderId="0" xfId="0" applyNumberFormat="1" applyFont="1" applyFill="1" applyBorder="1" applyAlignment="1">
      <alignment vertical="top"/>
    </xf>
    <xf numFmtId="41" fontId="21" fillId="47" borderId="0" xfId="0" quotePrefix="1" applyNumberFormat="1" applyFont="1" applyFill="1" applyBorder="1" applyAlignment="1">
      <alignment horizontal="right" vertical="top" wrapText="1"/>
    </xf>
    <xf numFmtId="41" fontId="19" fillId="0" borderId="31" xfId="0" quotePrefix="1" applyNumberFormat="1" applyFont="1" applyFill="1" applyBorder="1" applyAlignment="1">
      <alignment horizontal="right" vertical="top" wrapText="1"/>
    </xf>
    <xf numFmtId="41" fontId="21" fillId="0" borderId="0" xfId="0" applyNumberFormat="1" applyFont="1" applyFill="1" applyBorder="1" applyAlignment="1">
      <alignment horizontal="right" vertical="top" wrapText="1"/>
    </xf>
    <xf numFmtId="41" fontId="21" fillId="47" borderId="0" xfId="1476" applyNumberFormat="1" applyFont="1" applyFill="1" applyBorder="1" applyAlignment="1">
      <alignment horizontal="right" vertical="top"/>
    </xf>
    <xf numFmtId="41" fontId="21" fillId="46" borderId="9" xfId="0" applyNumberFormat="1" applyFont="1" applyFill="1" applyBorder="1" applyAlignment="1">
      <alignment horizontal="right" vertical="top"/>
    </xf>
    <xf numFmtId="41" fontId="19" fillId="0" borderId="37" xfId="0" applyNumberFormat="1" applyFont="1" applyFill="1" applyBorder="1" applyAlignment="1">
      <alignment horizontal="right" vertical="top"/>
    </xf>
    <xf numFmtId="41" fontId="34" fillId="47" borderId="0" xfId="1476" applyNumberFormat="1" applyFont="1" applyFill="1" applyBorder="1" applyAlignment="1">
      <alignment horizontal="right" vertical="top"/>
    </xf>
    <xf numFmtId="41" fontId="24" fillId="0" borderId="0" xfId="0" applyNumberFormat="1" applyFont="1" applyFill="1" applyAlignment="1">
      <alignment horizontal="left" vertical="top"/>
    </xf>
    <xf numFmtId="41" fontId="24" fillId="0" borderId="9" xfId="1476" applyNumberFormat="1" applyFont="1" applyFill="1" applyBorder="1" applyAlignment="1">
      <alignment horizontal="right" vertical="top"/>
    </xf>
    <xf numFmtId="41" fontId="34" fillId="47" borderId="0" xfId="0" applyNumberFormat="1" applyFont="1" applyFill="1" applyBorder="1" applyAlignment="1">
      <alignment horizontal="justify" vertical="top"/>
    </xf>
    <xf numFmtId="41" fontId="34" fillId="47" borderId="0" xfId="0" applyNumberFormat="1" applyFont="1" applyFill="1" applyBorder="1" applyAlignment="1">
      <alignment horizontal="right" vertical="top" wrapText="1"/>
    </xf>
    <xf numFmtId="41" fontId="34" fillId="47" borderId="8" xfId="0" applyNumberFormat="1" applyFont="1" applyFill="1" applyBorder="1" applyAlignment="1">
      <alignment horizontal="right" vertical="top"/>
    </xf>
    <xf numFmtId="41" fontId="54" fillId="0" borderId="0" xfId="0" applyNumberFormat="1" applyFont="1" applyFill="1" applyBorder="1" applyAlignment="1">
      <alignment horizontal="right" vertical="top"/>
    </xf>
    <xf numFmtId="41" fontId="24" fillId="0" borderId="8" xfId="0" applyNumberFormat="1" applyFont="1" applyFill="1" applyBorder="1" applyAlignment="1">
      <alignment horizontal="right" vertical="top"/>
    </xf>
    <xf numFmtId="41" fontId="55" fillId="47" borderId="0" xfId="0" applyNumberFormat="1" applyFont="1" applyFill="1" applyAlignment="1">
      <alignment horizontal="right" vertical="top"/>
    </xf>
    <xf numFmtId="41" fontId="21" fillId="47" borderId="0" xfId="2168" applyNumberFormat="1" applyFont="1" applyFill="1" applyBorder="1" applyAlignment="1">
      <alignment horizontal="right" vertical="top"/>
    </xf>
    <xf numFmtId="41" fontId="19" fillId="0" borderId="0" xfId="2168" applyNumberFormat="1" applyFont="1" applyFill="1" applyBorder="1" applyAlignment="1">
      <alignment horizontal="right" vertical="top"/>
    </xf>
    <xf numFmtId="41" fontId="19" fillId="0" borderId="31" xfId="1476" applyNumberFormat="1" applyFont="1" applyFill="1" applyBorder="1" applyAlignment="1">
      <alignment horizontal="right" vertical="top"/>
    </xf>
    <xf numFmtId="41" fontId="19" fillId="0" borderId="7" xfId="0" applyNumberFormat="1" applyFont="1" applyFill="1" applyBorder="1" applyAlignment="1">
      <alignment vertical="top"/>
    </xf>
    <xf numFmtId="41" fontId="19" fillId="0" borderId="35" xfId="1476" applyNumberFormat="1" applyFont="1" applyFill="1" applyBorder="1" applyAlignment="1">
      <alignment horizontal="right" vertical="top"/>
    </xf>
    <xf numFmtId="41" fontId="19" fillId="0" borderId="0" xfId="0" applyNumberFormat="1" applyFont="1" applyFill="1" applyBorder="1" applyAlignment="1">
      <alignment horizontal="right" vertical="top" wrapText="1"/>
    </xf>
    <xf numFmtId="41" fontId="34" fillId="47" borderId="0" xfId="0" quotePrefix="1" applyNumberFormat="1" applyFont="1" applyFill="1" applyAlignment="1">
      <alignment vertical="top"/>
    </xf>
    <xf numFmtId="41" fontId="34" fillId="0" borderId="0" xfId="0" quotePrefix="1" applyNumberFormat="1" applyFont="1" applyFill="1" applyAlignment="1">
      <alignment vertical="top"/>
    </xf>
    <xf numFmtId="41" fontId="34" fillId="47" borderId="0" xfId="0" applyNumberFormat="1" applyFont="1" applyFill="1" applyBorder="1" applyAlignment="1">
      <alignment vertical="top" wrapText="1"/>
    </xf>
    <xf numFmtId="41" fontId="24" fillId="0" borderId="0" xfId="0" applyNumberFormat="1" applyFont="1" applyFill="1" applyBorder="1" applyAlignment="1">
      <alignment vertical="top" wrapText="1"/>
    </xf>
    <xf numFmtId="41" fontId="24" fillId="0" borderId="0" xfId="0" applyNumberFormat="1" applyFont="1" applyFill="1" applyBorder="1" applyAlignment="1">
      <alignment horizontal="left" vertical="top"/>
    </xf>
    <xf numFmtId="41" fontId="55" fillId="0" borderId="0" xfId="1476" applyNumberFormat="1" applyFont="1" applyFill="1" applyBorder="1" applyAlignment="1">
      <alignment horizontal="right" vertical="top"/>
    </xf>
    <xf numFmtId="41" fontId="24" fillId="0" borderId="0" xfId="2416" applyNumberFormat="1" applyFont="1" applyFill="1" applyBorder="1" applyAlignment="1">
      <alignment horizontal="left"/>
    </xf>
    <xf numFmtId="41" fontId="24" fillId="0" borderId="0" xfId="2418" applyNumberFormat="1" applyFont="1" applyFill="1" applyBorder="1" applyAlignment="1">
      <alignment horizontal="left"/>
    </xf>
    <xf numFmtId="41" fontId="45" fillId="47" borderId="0" xfId="1476" applyNumberFormat="1" applyFont="1" applyFill="1" applyBorder="1" applyAlignment="1">
      <alignment horizontal="right" vertical="top"/>
    </xf>
    <xf numFmtId="41" fontId="53" fillId="0" borderId="0" xfId="1476" applyNumberFormat="1" applyFont="1" applyFill="1" applyBorder="1" applyAlignment="1">
      <alignment horizontal="right" vertical="top"/>
    </xf>
    <xf numFmtId="0" fontId="20" fillId="0" borderId="0" xfId="0" applyNumberFormat="1" applyFont="1" applyFill="1" applyAlignment="1">
      <alignment vertical="top"/>
    </xf>
    <xf numFmtId="0" fontId="15" fillId="0" borderId="0" xfId="1476" applyNumberFormat="1" applyFont="1" applyFill="1" applyAlignment="1">
      <alignment vertical="top"/>
    </xf>
    <xf numFmtId="0" fontId="37" fillId="0" borderId="0" xfId="0" applyNumberFormat="1" applyFont="1" applyFill="1" applyAlignment="1">
      <alignment vertical="top"/>
    </xf>
    <xf numFmtId="0" fontId="21" fillId="0" borderId="30" xfId="0" applyNumberFormat="1" applyFont="1" applyFill="1" applyBorder="1" applyAlignment="1">
      <alignment vertical="top"/>
    </xf>
    <xf numFmtId="0" fontId="48" fillId="0" borderId="0" xfId="0" applyNumberFormat="1" applyFont="1" applyFill="1" applyBorder="1" applyAlignment="1">
      <alignment horizontal="right" vertical="top"/>
    </xf>
    <xf numFmtId="0" fontId="48" fillId="0" borderId="0" xfId="0" quotePrefix="1" applyNumberFormat="1" applyFont="1" applyFill="1" applyBorder="1" applyAlignment="1">
      <alignment horizontal="right" vertical="top" wrapText="1"/>
    </xf>
    <xf numFmtId="0" fontId="21" fillId="0" borderId="0" xfId="1476" quotePrefix="1" applyNumberFormat="1" applyFont="1" applyFill="1" applyBorder="1" applyAlignment="1">
      <alignment horizontal="right" vertical="top" wrapText="1"/>
    </xf>
    <xf numFmtId="0" fontId="19" fillId="0" borderId="26" xfId="0" applyNumberFormat="1" applyFont="1" applyFill="1" applyBorder="1" applyAlignment="1">
      <alignment horizontal="left" vertical="top"/>
    </xf>
    <xf numFmtId="0" fontId="19" fillId="0" borderId="0" xfId="1476" applyNumberFormat="1" applyFont="1" applyFill="1" applyBorder="1" applyAlignment="1">
      <alignment vertical="top"/>
    </xf>
    <xf numFmtId="0" fontId="21" fillId="0" borderId="34" xfId="0" applyNumberFormat="1" applyFont="1" applyFill="1" applyBorder="1" applyAlignment="1">
      <alignment horizontal="left" vertical="top"/>
    </xf>
    <xf numFmtId="0" fontId="19" fillId="0" borderId="0" xfId="0" applyNumberFormat="1" applyFont="1" applyFill="1"/>
    <xf numFmtId="0" fontId="48" fillId="0" borderId="8" xfId="0" applyNumberFormat="1" applyFont="1" applyFill="1" applyBorder="1" applyAlignment="1">
      <alignment horizontal="center" vertical="top" wrapText="1"/>
    </xf>
    <xf numFmtId="0" fontId="21" fillId="0" borderId="8" xfId="0" applyNumberFormat="1" applyFont="1" applyFill="1" applyBorder="1" applyAlignment="1">
      <alignment horizontal="center" vertical="top" wrapText="1"/>
    </xf>
    <xf numFmtId="0" fontId="49" fillId="0" borderId="0" xfId="0" applyNumberFormat="1" applyFont="1" applyFill="1" applyBorder="1" applyAlignment="1">
      <alignment vertical="top"/>
    </xf>
    <xf numFmtId="0" fontId="19" fillId="0" borderId="0" xfId="0" applyNumberFormat="1" applyFont="1" applyFill="1" applyBorder="1"/>
    <xf numFmtId="0" fontId="19" fillId="0" borderId="34" xfId="0" applyNumberFormat="1" applyFont="1" applyFill="1" applyBorder="1" applyAlignment="1">
      <alignment vertical="top"/>
    </xf>
    <xf numFmtId="0" fontId="49" fillId="0" borderId="7" xfId="0" applyNumberFormat="1" applyFont="1" applyFill="1" applyBorder="1" applyAlignment="1">
      <alignment vertical="top"/>
    </xf>
    <xf numFmtId="0" fontId="19" fillId="0" borderId="7" xfId="0" applyNumberFormat="1" applyFont="1" applyFill="1" applyBorder="1"/>
    <xf numFmtId="0" fontId="19" fillId="0" borderId="7" xfId="1476" applyNumberFormat="1" applyFont="1" applyFill="1" applyBorder="1" applyAlignment="1">
      <alignment vertical="top"/>
    </xf>
    <xf numFmtId="0" fontId="17" fillId="0" borderId="0" xfId="0" applyNumberFormat="1" applyFont="1" applyFill="1" applyAlignment="1">
      <alignment horizontal="right" vertical="top"/>
    </xf>
    <xf numFmtId="0" fontId="17" fillId="0" borderId="0" xfId="0" applyNumberFormat="1" applyFont="1" applyFill="1" applyAlignment="1">
      <alignment vertical="top"/>
    </xf>
    <xf numFmtId="0" fontId="18" fillId="0" borderId="0" xfId="0" applyNumberFormat="1" applyFont="1" applyFill="1" applyAlignment="1">
      <alignment vertical="top"/>
    </xf>
    <xf numFmtId="0" fontId="21" fillId="0" borderId="0" xfId="0" applyNumberFormat="1" applyFont="1" applyFill="1"/>
    <xf numFmtId="0" fontId="17" fillId="0" borderId="0" xfId="1476" applyNumberFormat="1" applyFont="1" applyFill="1" applyAlignment="1">
      <alignment vertical="top"/>
    </xf>
    <xf numFmtId="0" fontId="17" fillId="0" borderId="30" xfId="0" applyNumberFormat="1" applyFont="1" applyFill="1" applyBorder="1" applyAlignment="1">
      <alignment horizontal="center" vertical="top"/>
    </xf>
    <xf numFmtId="0" fontId="17" fillId="0" borderId="26" xfId="0" applyNumberFormat="1" applyFont="1" applyFill="1" applyBorder="1" applyAlignment="1">
      <alignment horizontal="center" vertical="top"/>
    </xf>
    <xf numFmtId="0" fontId="15" fillId="0" borderId="26" xfId="0" applyNumberFormat="1" applyFont="1" applyFill="1" applyBorder="1" applyAlignment="1">
      <alignment vertical="top"/>
    </xf>
    <xf numFmtId="0" fontId="15" fillId="0" borderId="26" xfId="0" applyNumberFormat="1" applyFont="1" applyFill="1" applyBorder="1" applyAlignment="1">
      <alignment vertical="top" wrapText="1"/>
    </xf>
    <xf numFmtId="41" fontId="19" fillId="0" borderId="0" xfId="0" applyNumberFormat="1" applyFont="1" applyFill="1" applyBorder="1" applyAlignment="1">
      <alignment horizontal="center" vertical="top"/>
    </xf>
    <xf numFmtId="41" fontId="49" fillId="0" borderId="0" xfId="0" applyNumberFormat="1" applyFont="1" applyFill="1" applyBorder="1" applyAlignment="1">
      <alignment horizontal="center" vertical="top"/>
    </xf>
    <xf numFmtId="41" fontId="19" fillId="0" borderId="0" xfId="1476" applyNumberFormat="1" applyFont="1" applyFill="1" applyBorder="1" applyAlignment="1">
      <alignment horizontal="center" vertical="top"/>
    </xf>
    <xf numFmtId="41" fontId="19" fillId="0" borderId="31" xfId="0" applyNumberFormat="1" applyFont="1" applyFill="1" applyBorder="1" applyAlignment="1">
      <alignment horizontal="center" vertical="top"/>
    </xf>
    <xf numFmtId="41" fontId="21" fillId="0" borderId="0" xfId="1476" applyNumberFormat="1" applyFont="1" applyFill="1" applyBorder="1" applyAlignment="1">
      <alignment vertical="top"/>
    </xf>
    <xf numFmtId="41" fontId="48" fillId="0" borderId="0" xfId="1476" applyNumberFormat="1" applyFont="1" applyFill="1" applyBorder="1" applyAlignment="1">
      <alignment vertical="top"/>
    </xf>
    <xf numFmtId="41" fontId="26" fillId="0" borderId="0" xfId="1476" applyNumberFormat="1" applyFont="1" applyFill="1" applyBorder="1" applyAlignment="1">
      <alignment vertical="top"/>
    </xf>
    <xf numFmtId="41" fontId="21" fillId="0" borderId="7" xfId="1476" applyNumberFormat="1" applyFont="1" applyFill="1" applyBorder="1" applyAlignment="1">
      <alignment vertical="top"/>
    </xf>
    <xf numFmtId="41" fontId="21" fillId="0" borderId="13" xfId="1476" applyNumberFormat="1" applyFont="1" applyFill="1" applyBorder="1" applyAlignment="1">
      <alignment vertical="top"/>
    </xf>
    <xf numFmtId="41" fontId="19" fillId="0" borderId="33" xfId="1476" applyNumberFormat="1" applyFont="1" applyFill="1" applyBorder="1" applyAlignment="1">
      <alignment vertical="top"/>
    </xf>
    <xf numFmtId="41" fontId="19" fillId="0" borderId="0" xfId="1476" applyNumberFormat="1" applyFont="1" applyFill="1" applyBorder="1" applyAlignment="1">
      <alignment vertical="top"/>
    </xf>
    <xf numFmtId="41" fontId="19" fillId="0" borderId="31" xfId="1476" applyNumberFormat="1" applyFont="1" applyFill="1" applyBorder="1" applyAlignment="1">
      <alignment vertical="top"/>
    </xf>
    <xf numFmtId="41" fontId="21" fillId="0" borderId="9" xfId="1476" applyNumberFormat="1" applyFont="1" applyFill="1" applyBorder="1" applyAlignment="1">
      <alignment vertical="top"/>
    </xf>
    <xf numFmtId="41" fontId="21" fillId="0" borderId="7" xfId="0" applyNumberFormat="1" applyFont="1" applyFill="1" applyBorder="1" applyAlignment="1">
      <alignment vertical="top"/>
    </xf>
    <xf numFmtId="41" fontId="48" fillId="0" borderId="7" xfId="0" applyNumberFormat="1" applyFont="1" applyFill="1" applyBorder="1" applyAlignment="1">
      <alignment vertical="top"/>
    </xf>
    <xf numFmtId="14" fontId="19" fillId="0" borderId="0" xfId="0" applyNumberFormat="1" applyFont="1" applyFill="1" applyBorder="1" applyAlignment="1">
      <alignment vertical="top"/>
    </xf>
    <xf numFmtId="14" fontId="19" fillId="0" borderId="7" xfId="0" applyNumberFormat="1" applyFont="1" applyFill="1" applyBorder="1" applyAlignment="1">
      <alignment vertical="top"/>
    </xf>
    <xf numFmtId="41" fontId="17" fillId="0" borderId="0" xfId="0" applyNumberFormat="1" applyFont="1" applyFill="1" applyBorder="1" applyAlignment="1">
      <alignment horizontal="center" vertical="top"/>
    </xf>
    <xf numFmtId="41" fontId="17" fillId="0" borderId="0" xfId="1476" applyNumberFormat="1" applyFont="1" applyFill="1" applyBorder="1" applyAlignment="1">
      <alignment horizontal="center" vertical="top"/>
    </xf>
    <xf numFmtId="41" fontId="17" fillId="0" borderId="31" xfId="0" applyNumberFormat="1" applyFont="1" applyFill="1" applyBorder="1" applyAlignment="1">
      <alignment horizontal="center" vertical="top"/>
    </xf>
    <xf numFmtId="41" fontId="15" fillId="0" borderId="7" xfId="0" applyNumberFormat="1" applyFont="1" applyFill="1" applyBorder="1" applyAlignment="1">
      <alignment vertical="top"/>
    </xf>
    <xf numFmtId="41" fontId="20" fillId="0" borderId="7" xfId="0" applyNumberFormat="1" applyFont="1" applyFill="1" applyBorder="1" applyAlignment="1">
      <alignment vertical="top"/>
    </xf>
    <xf numFmtId="41" fontId="19" fillId="0" borderId="7" xfId="0" applyNumberFormat="1" applyFont="1" applyFill="1" applyBorder="1"/>
    <xf numFmtId="41" fontId="15" fillId="0" borderId="7" xfId="1476" applyNumberFormat="1" applyFont="1" applyFill="1" applyBorder="1" applyAlignment="1">
      <alignment vertical="top"/>
    </xf>
    <xf numFmtId="41" fontId="15" fillId="0" borderId="35" xfId="0" applyNumberFormat="1" applyFont="1" applyFill="1" applyBorder="1" applyAlignment="1">
      <alignment vertical="top"/>
    </xf>
    <xf numFmtId="0" fontId="33" fillId="0" borderId="0" xfId="0" applyNumberFormat="1" applyFont="1" applyFill="1" applyAlignment="1">
      <alignment vertical="top"/>
    </xf>
    <xf numFmtId="0" fontId="34" fillId="0" borderId="0" xfId="1476" applyNumberFormat="1" applyFont="1" applyFill="1" applyBorder="1" applyAlignment="1">
      <alignment vertical="top"/>
    </xf>
    <xf numFmtId="0" fontId="24" fillId="0" borderId="0" xfId="1476" applyNumberFormat="1" applyFont="1" applyFill="1" applyAlignment="1">
      <alignment horizontal="right" vertical="top" wrapText="1"/>
    </xf>
    <xf numFmtId="0" fontId="34" fillId="0" borderId="0" xfId="0" quotePrefix="1" applyNumberFormat="1" applyFont="1" applyAlignment="1">
      <alignment horizontal="left" vertical="top" wrapText="1"/>
    </xf>
    <xf numFmtId="41" fontId="24" fillId="0" borderId="9" xfId="1476" applyNumberFormat="1" applyFont="1" applyFill="1" applyBorder="1" applyAlignment="1">
      <alignment vertical="top"/>
    </xf>
    <xf numFmtId="41" fontId="45" fillId="47" borderId="0" xfId="1476" applyNumberFormat="1" applyFont="1" applyFill="1" applyBorder="1" applyAlignment="1">
      <alignment vertical="top"/>
    </xf>
    <xf numFmtId="41" fontId="53" fillId="0" borderId="0" xfId="1476" applyNumberFormat="1" applyFont="1" applyBorder="1"/>
    <xf numFmtId="41" fontId="24" fillId="0" borderId="0" xfId="1476" applyNumberFormat="1" applyFont="1" applyBorder="1"/>
    <xf numFmtId="41" fontId="45" fillId="47" borderId="42" xfId="1476" applyNumberFormat="1" applyFont="1" applyFill="1" applyBorder="1" applyAlignment="1">
      <alignment vertical="top"/>
    </xf>
    <xf numFmtId="41" fontId="24" fillId="0" borderId="42" xfId="0" applyNumberFormat="1" applyFont="1" applyFill="1" applyBorder="1" applyAlignment="1">
      <alignment horizontal="right" vertical="top"/>
    </xf>
    <xf numFmtId="41" fontId="53" fillId="0" borderId="42" xfId="1476" applyNumberFormat="1" applyFont="1" applyBorder="1"/>
    <xf numFmtId="41" fontId="40" fillId="0" borderId="0" xfId="1476" applyNumberFormat="1" applyFont="1" applyBorder="1"/>
    <xf numFmtId="41" fontId="45" fillId="0" borderId="42" xfId="1476" applyNumberFormat="1" applyFont="1" applyBorder="1"/>
    <xf numFmtId="43" fontId="34" fillId="47" borderId="0" xfId="1476" applyNumberFormat="1" applyFont="1" applyFill="1" applyBorder="1"/>
    <xf numFmtId="43" fontId="34" fillId="47" borderId="0" xfId="0" applyNumberFormat="1" applyFont="1" applyFill="1" applyBorder="1" applyAlignment="1">
      <alignment vertical="top"/>
    </xf>
    <xf numFmtId="43" fontId="22" fillId="0" borderId="0" xfId="0" applyNumberFormat="1" applyFont="1" applyFill="1"/>
    <xf numFmtId="41" fontId="19" fillId="0" borderId="0" xfId="0" applyNumberFormat="1" applyFont="1" applyFill="1" applyAlignment="1">
      <alignment vertical="top"/>
    </xf>
    <xf numFmtId="43" fontId="15" fillId="0" borderId="0" xfId="0" applyNumberFormat="1" applyFont="1" applyFill="1" applyAlignment="1">
      <alignment vertical="top"/>
    </xf>
    <xf numFmtId="41" fontId="19" fillId="0" borderId="0" xfId="2022" applyNumberFormat="1" applyFont="1" applyAlignment="1" applyProtection="1">
      <alignment vertical="top"/>
      <protection locked="0"/>
    </xf>
    <xf numFmtId="0" fontId="24" fillId="0" borderId="50" xfId="1508" applyNumberFormat="1" applyFont="1" applyFill="1" applyBorder="1" applyAlignment="1">
      <alignment horizontal="left" vertical="top"/>
    </xf>
    <xf numFmtId="10" fontId="24" fillId="0" borderId="51" xfId="39" applyNumberFormat="1" applyFont="1" applyFill="1" applyBorder="1" applyAlignment="1">
      <alignment horizontal="right" vertical="top"/>
    </xf>
    <xf numFmtId="0" fontId="24" fillId="0" borderId="50" xfId="1508" applyNumberFormat="1" applyFont="1" applyFill="1" applyBorder="1" applyAlignment="1">
      <alignment horizontal="left" vertical="top" indent="1"/>
    </xf>
    <xf numFmtId="0" fontId="21" fillId="0" borderId="50" xfId="0" applyNumberFormat="1" applyFont="1" applyFill="1" applyBorder="1" applyAlignment="1">
      <alignment horizontal="left" vertical="top" wrapText="1"/>
    </xf>
    <xf numFmtId="41" fontId="19" fillId="0" borderId="51" xfId="0" applyNumberFormat="1" applyFont="1" applyFill="1" applyBorder="1" applyAlignment="1">
      <alignment vertical="top"/>
    </xf>
    <xf numFmtId="41" fontId="19" fillId="47" borderId="0" xfId="0" applyNumberFormat="1" applyFont="1" applyFill="1" applyBorder="1" applyAlignment="1">
      <alignment horizontal="right" vertical="top" wrapText="1"/>
    </xf>
    <xf numFmtId="41" fontId="19" fillId="47" borderId="31" xfId="0" applyNumberFormat="1" applyFont="1" applyFill="1" applyBorder="1" applyAlignment="1">
      <alignment horizontal="right" vertical="top" wrapText="1"/>
    </xf>
    <xf numFmtId="41" fontId="19" fillId="46" borderId="9" xfId="0" applyNumberFormat="1" applyFont="1" applyFill="1" applyBorder="1" applyAlignment="1">
      <alignment vertical="top"/>
    </xf>
    <xf numFmtId="41" fontId="19" fillId="46" borderId="9" xfId="0" applyNumberFormat="1" applyFont="1" applyFill="1" applyBorder="1" applyAlignment="1">
      <alignment horizontal="right" vertical="top"/>
    </xf>
    <xf numFmtId="41" fontId="19" fillId="46" borderId="9" xfId="0" applyNumberFormat="1" applyFont="1" applyFill="1" applyBorder="1" applyAlignment="1">
      <alignment horizontal="right" vertical="top" wrapText="1"/>
    </xf>
    <xf numFmtId="41" fontId="19" fillId="46" borderId="37" xfId="0" applyNumberFormat="1" applyFont="1" applyFill="1" applyBorder="1" applyAlignment="1">
      <alignment horizontal="right" vertical="top" wrapText="1"/>
    </xf>
    <xf numFmtId="0" fontId="21" fillId="0" borderId="0" xfId="2022" applyFont="1" applyFill="1" applyBorder="1" applyAlignment="1">
      <alignment horizontal="center" vertical="top"/>
    </xf>
    <xf numFmtId="0" fontId="49" fillId="0" borderId="0" xfId="2391" applyFont="1" applyFill="1" applyBorder="1" applyAlignment="1">
      <alignment vertical="top"/>
    </xf>
    <xf numFmtId="0" fontId="48" fillId="0" borderId="47" xfId="2391" applyFont="1" applyFill="1" applyBorder="1" applyAlignment="1">
      <alignment horizontal="center"/>
    </xf>
    <xf numFmtId="0" fontId="48" fillId="0" borderId="48" xfId="2391" applyFont="1" applyFill="1" applyBorder="1" applyAlignment="1">
      <alignment vertical="top"/>
    </xf>
    <xf numFmtId="0" fontId="48" fillId="46" borderId="48" xfId="2391" applyFont="1" applyFill="1" applyBorder="1" applyAlignment="1">
      <alignment horizontal="right" vertical="top" wrapText="1"/>
    </xf>
    <xf numFmtId="0" fontId="19" fillId="0" borderId="49" xfId="2022" applyFont="1" applyFill="1" applyBorder="1" applyAlignment="1">
      <alignment vertical="top"/>
    </xf>
    <xf numFmtId="0" fontId="48" fillId="0" borderId="50" xfId="2391" applyFont="1" applyFill="1" applyBorder="1" applyAlignment="1">
      <alignment horizontal="center" vertical="top"/>
    </xf>
    <xf numFmtId="0" fontId="21" fillId="0" borderId="51" xfId="2022" applyFont="1" applyFill="1" applyBorder="1" applyAlignment="1">
      <alignment horizontal="center" vertical="top"/>
    </xf>
    <xf numFmtId="0" fontId="48" fillId="0" borderId="50" xfId="2391" applyFont="1" applyFill="1" applyBorder="1" applyAlignment="1">
      <alignment horizontal="left" vertical="top"/>
    </xf>
    <xf numFmtId="41" fontId="49" fillId="0" borderId="51" xfId="1544" applyNumberFormat="1" applyFont="1" applyFill="1" applyBorder="1" applyAlignment="1">
      <alignment horizontal="left" vertical="top" wrapText="1" shrinkToFit="1"/>
    </xf>
    <xf numFmtId="0" fontId="49" fillId="0" borderId="50" xfId="2391" applyFont="1" applyFill="1" applyBorder="1" applyAlignment="1">
      <alignment horizontal="left" vertical="top"/>
    </xf>
    <xf numFmtId="0" fontId="49" fillId="0" borderId="52" xfId="2391" applyFont="1" applyFill="1" applyBorder="1" applyAlignment="1">
      <alignment horizontal="left" vertical="top"/>
    </xf>
    <xf numFmtId="0" fontId="49" fillId="0" borderId="53" xfId="2391" applyFont="1" applyFill="1" applyBorder="1" applyAlignment="1">
      <alignment vertical="top" wrapText="1"/>
    </xf>
    <xf numFmtId="41" fontId="49" fillId="0" borderId="53" xfId="39" applyNumberFormat="1" applyFont="1" applyFill="1" applyBorder="1" applyAlignment="1">
      <alignment horizontal="left" vertical="top" wrapText="1" shrinkToFit="1"/>
    </xf>
    <xf numFmtId="41" fontId="49" fillId="0" borderId="54" xfId="1544" applyNumberFormat="1" applyFont="1" applyFill="1" applyBorder="1" applyAlignment="1">
      <alignment horizontal="left" vertical="top" wrapText="1" shrinkToFit="1"/>
    </xf>
    <xf numFmtId="0" fontId="19" fillId="0" borderId="48" xfId="2022" applyFont="1" applyFill="1" applyBorder="1" applyAlignment="1">
      <alignment horizontal="right" vertical="top" wrapText="1"/>
    </xf>
    <xf numFmtId="0" fontId="19" fillId="0" borderId="48" xfId="0" applyFont="1" applyBorder="1"/>
    <xf numFmtId="0" fontId="19" fillId="0" borderId="0" xfId="0" applyFont="1" applyBorder="1" applyAlignment="1">
      <alignment horizontal="center"/>
    </xf>
    <xf numFmtId="0" fontId="19" fillId="0" borderId="0" xfId="0" applyFont="1" applyBorder="1"/>
    <xf numFmtId="0" fontId="19" fillId="0" borderId="53" xfId="0" applyFont="1" applyBorder="1"/>
    <xf numFmtId="10" fontId="19" fillId="0" borderId="0" xfId="2022" applyNumberFormat="1" applyFont="1" applyFill="1" applyBorder="1" applyAlignment="1">
      <alignment vertical="top" wrapText="1"/>
    </xf>
    <xf numFmtId="2" fontId="19" fillId="47" borderId="0" xfId="2022" applyNumberFormat="1" applyFont="1" applyFill="1" applyBorder="1" applyAlignment="1">
      <alignment vertical="top"/>
    </xf>
    <xf numFmtId="2" fontId="49" fillId="0" borderId="0" xfId="39" applyNumberFormat="1" applyFont="1" applyFill="1" applyBorder="1" applyAlignment="1">
      <alignment horizontal="left" vertical="top" wrapText="1" shrinkToFit="1"/>
    </xf>
    <xf numFmtId="2" fontId="19" fillId="0" borderId="0" xfId="0" applyNumberFormat="1" applyFont="1" applyBorder="1"/>
    <xf numFmtId="2" fontId="19" fillId="47" borderId="0" xfId="2022" applyNumberFormat="1" applyFont="1" applyFill="1" applyBorder="1" applyAlignment="1">
      <alignment horizontal="center" vertical="top"/>
    </xf>
    <xf numFmtId="2" fontId="49" fillId="0" borderId="0" xfId="39" applyNumberFormat="1" applyFont="1" applyFill="1" applyBorder="1" applyAlignment="1">
      <alignment horizontal="center" vertical="top" wrapText="1" shrinkToFit="1"/>
    </xf>
    <xf numFmtId="2" fontId="19" fillId="0" borderId="0" xfId="0" applyNumberFormat="1" applyFont="1" applyBorder="1" applyAlignment="1">
      <alignment horizontal="center" vertical="top"/>
    </xf>
    <xf numFmtId="2" fontId="19" fillId="0" borderId="0" xfId="0" applyNumberFormat="1" applyFont="1" applyBorder="1" applyAlignment="1">
      <alignment horizontal="center"/>
    </xf>
    <xf numFmtId="2" fontId="19" fillId="47" borderId="53" xfId="2022" applyNumberFormat="1" applyFont="1" applyFill="1" applyBorder="1" applyAlignment="1">
      <alignment horizontal="center" vertical="top"/>
    </xf>
    <xf numFmtId="2" fontId="49" fillId="0" borderId="53" xfId="39" applyNumberFormat="1" applyFont="1" applyFill="1" applyBorder="1" applyAlignment="1">
      <alignment horizontal="center" vertical="top" wrapText="1" shrinkToFit="1"/>
    </xf>
    <xf numFmtId="2" fontId="19" fillId="0" borderId="53" xfId="0" applyNumberFormat="1" applyFont="1" applyBorder="1" applyAlignment="1">
      <alignment horizontal="center"/>
    </xf>
    <xf numFmtId="0" fontId="21" fillId="0" borderId="8" xfId="0" applyNumberFormat="1" applyFont="1" applyFill="1" applyBorder="1" applyAlignment="1">
      <alignment horizontal="center" vertical="top" wrapText="1"/>
    </xf>
    <xf numFmtId="0" fontId="21" fillId="46" borderId="0" xfId="0" applyNumberFormat="1" applyFont="1" applyFill="1" applyBorder="1" applyAlignment="1">
      <alignment horizontal="right" vertical="top"/>
    </xf>
    <xf numFmtId="0" fontId="19" fillId="0" borderId="31" xfId="0" applyNumberFormat="1" applyFont="1" applyFill="1" applyBorder="1" applyAlignment="1">
      <alignment horizontal="right" vertical="top" wrapText="1"/>
    </xf>
    <xf numFmtId="0" fontId="21" fillId="46" borderId="0" xfId="0" applyNumberFormat="1" applyFont="1" applyFill="1" applyBorder="1" applyAlignment="1">
      <alignment vertical="top" wrapText="1"/>
    </xf>
    <xf numFmtId="0" fontId="21" fillId="46" borderId="31" xfId="0" applyNumberFormat="1" applyFont="1" applyFill="1" applyBorder="1" applyAlignment="1">
      <alignment horizontal="right" vertical="top" wrapText="1"/>
    </xf>
    <xf numFmtId="0" fontId="21" fillId="46" borderId="8" xfId="0" applyNumberFormat="1" applyFont="1" applyFill="1" applyBorder="1" applyAlignment="1">
      <alignment horizontal="right" vertical="top" wrapText="1"/>
    </xf>
    <xf numFmtId="0" fontId="19" fillId="0" borderId="36" xfId="0" applyNumberFormat="1" applyFont="1" applyFill="1" applyBorder="1" applyAlignment="1">
      <alignment horizontal="right" vertical="top" wrapText="1"/>
    </xf>
    <xf numFmtId="0" fontId="38" fillId="0" borderId="0" xfId="0" applyFont="1" applyFill="1" applyBorder="1" applyAlignment="1">
      <alignment vertical="top"/>
    </xf>
    <xf numFmtId="43" fontId="0" fillId="0" borderId="0" xfId="0" applyNumberFormat="1" applyFont="1"/>
    <xf numFmtId="0" fontId="16" fillId="0" borderId="0" xfId="0" applyNumberFormat="1" applyFont="1" applyFill="1" applyBorder="1" applyAlignment="1">
      <alignment horizontal="center" vertical="top"/>
    </xf>
    <xf numFmtId="0" fontId="24" fillId="0" borderId="0" xfId="2022" applyNumberFormat="1" applyFont="1" applyAlignment="1">
      <alignment horizontal="left" vertical="top" wrapText="1"/>
    </xf>
    <xf numFmtId="43" fontId="19" fillId="0" borderId="4" xfId="1476" applyNumberFormat="1" applyFont="1" applyFill="1" applyBorder="1" applyAlignment="1">
      <alignment horizontal="center" vertical="top"/>
    </xf>
    <xf numFmtId="41" fontId="34" fillId="47" borderId="40" xfId="0" applyNumberFormat="1" applyFont="1" applyFill="1" applyBorder="1" applyAlignment="1">
      <alignment horizontal="center" vertical="top"/>
    </xf>
    <xf numFmtId="0" fontId="34" fillId="0" borderId="40" xfId="2094" applyNumberFormat="1" applyFont="1" applyFill="1" applyBorder="1" applyAlignment="1">
      <alignment vertical="top" wrapText="1"/>
    </xf>
    <xf numFmtId="0" fontId="42" fillId="0" borderId="40" xfId="0" applyNumberFormat="1" applyFont="1" applyFill="1" applyBorder="1" applyAlignment="1">
      <alignment vertical="top"/>
    </xf>
    <xf numFmtId="0" fontId="34" fillId="0" borderId="40" xfId="2094" applyNumberFormat="1" applyFont="1" applyFill="1" applyBorder="1" applyAlignment="1">
      <alignment vertical="top"/>
    </xf>
    <xf numFmtId="0" fontId="34" fillId="0" borderId="40" xfId="0" applyNumberFormat="1" applyFont="1" applyFill="1" applyBorder="1" applyAlignment="1">
      <alignment vertical="top" wrapText="1"/>
    </xf>
    <xf numFmtId="0" fontId="34" fillId="0" borderId="40" xfId="0" applyNumberFormat="1" applyFont="1" applyFill="1" applyBorder="1" applyAlignment="1">
      <alignment vertical="top"/>
    </xf>
    <xf numFmtId="0" fontId="24" fillId="0" borderId="0" xfId="0" applyNumberFormat="1" applyFont="1" applyFill="1" applyBorder="1" applyAlignment="1">
      <alignment horizontal="left" vertical="top" wrapText="1"/>
    </xf>
    <xf numFmtId="0" fontId="46" fillId="0" borderId="0" xfId="2022" applyFont="1" applyAlignment="1">
      <alignment horizontal="left"/>
    </xf>
    <xf numFmtId="0" fontId="19" fillId="0" borderId="0" xfId="0" applyFont="1"/>
    <xf numFmtId="0" fontId="15" fillId="0" borderId="0" xfId="2022" applyFont="1" applyAlignment="1">
      <alignment horizontal="center"/>
    </xf>
    <xf numFmtId="0" fontId="38" fillId="0" borderId="0" xfId="2022" applyFont="1" applyAlignment="1">
      <alignment horizontal="left"/>
    </xf>
    <xf numFmtId="0" fontId="21" fillId="0" borderId="38" xfId="0" applyFont="1" applyBorder="1" applyAlignment="1">
      <alignment horizontal="center" wrapText="1"/>
    </xf>
    <xf numFmtId="0" fontId="92" fillId="0" borderId="38" xfId="0" applyFont="1" applyBorder="1" applyAlignment="1" applyProtection="1">
      <alignment horizontal="center" wrapText="1"/>
      <protection locked="0"/>
    </xf>
    <xf numFmtId="0" fontId="25" fillId="0" borderId="4" xfId="0" applyFont="1" applyBorder="1" applyAlignment="1">
      <alignment horizontal="center" vertical="center"/>
    </xf>
    <xf numFmtId="0" fontId="19" fillId="0" borderId="4" xfId="0" applyFont="1" applyBorder="1" applyAlignment="1" applyProtection="1">
      <alignment horizontal="left" vertical="top"/>
      <protection locked="0"/>
    </xf>
    <xf numFmtId="1" fontId="37" fillId="0" borderId="0" xfId="2022" applyNumberFormat="1" applyFont="1"/>
    <xf numFmtId="1" fontId="94" fillId="0" borderId="0" xfId="2022" applyNumberFormat="1" applyFont="1"/>
    <xf numFmtId="0" fontId="17" fillId="0" borderId="0" xfId="2022" applyFont="1" applyAlignment="1">
      <alignment horizontal="left"/>
    </xf>
    <xf numFmtId="0" fontId="19" fillId="0" borderId="38" xfId="0" applyFont="1" applyBorder="1" applyAlignment="1">
      <alignment horizontal="center" wrapText="1"/>
    </xf>
    <xf numFmtId="0" fontId="93" fillId="0" borderId="38" xfId="0" applyFont="1" applyBorder="1" applyAlignment="1" applyProtection="1">
      <alignment horizontal="center" wrapText="1"/>
      <protection locked="0"/>
    </xf>
    <xf numFmtId="43" fontId="19" fillId="0" borderId="4" xfId="0" applyNumberFormat="1" applyFont="1" applyBorder="1" applyAlignment="1">
      <alignment horizontal="right"/>
    </xf>
    <xf numFmtId="43" fontId="19" fillId="0" borderId="4" xfId="0" applyNumberFormat="1" applyFont="1" applyBorder="1" applyAlignment="1" applyProtection="1">
      <alignment horizontal="right" vertical="top"/>
      <protection locked="0"/>
    </xf>
    <xf numFmtId="43" fontId="19" fillId="0" borderId="4" xfId="0" applyNumberFormat="1" applyFont="1" applyBorder="1" applyAlignment="1">
      <alignment horizontal="right" wrapText="1"/>
    </xf>
    <xf numFmtId="0" fontId="5" fillId="0" borderId="0" xfId="0" applyFont="1" applyFill="1" applyBorder="1"/>
    <xf numFmtId="41" fontId="19" fillId="0" borderId="4" xfId="0" applyNumberFormat="1" applyFont="1" applyBorder="1" applyAlignment="1">
      <alignment horizontal="right"/>
    </xf>
    <xf numFmtId="4" fontId="17" fillId="0" borderId="0" xfId="2022" applyNumberFormat="1" applyFont="1" applyAlignment="1">
      <alignment horizontal="left"/>
    </xf>
    <xf numFmtId="4" fontId="38" fillId="0" borderId="0" xfId="2022" applyNumberFormat="1" applyFont="1" applyAlignment="1">
      <alignment horizontal="left"/>
    </xf>
    <xf numFmtId="4" fontId="21" fillId="0" borderId="0" xfId="0" applyNumberFormat="1" applyFont="1"/>
    <xf numFmtId="4" fontId="91" fillId="0" borderId="0" xfId="0" applyNumberFormat="1" applyFont="1"/>
    <xf numFmtId="0" fontId="34" fillId="0" borderId="0" xfId="0" applyNumberFormat="1" applyFont="1" applyFill="1" applyAlignment="1">
      <alignment horizontal="left" vertical="top" wrapText="1"/>
    </xf>
    <xf numFmtId="0" fontId="34" fillId="0" borderId="0" xfId="0" applyNumberFormat="1" applyFont="1" applyFill="1" applyBorder="1" applyAlignment="1">
      <alignment horizontal="left" vertical="top" wrapText="1"/>
    </xf>
    <xf numFmtId="41" fontId="24" fillId="0" borderId="0" xfId="0" applyNumberFormat="1" applyFont="1" applyFill="1" applyBorder="1" applyAlignment="1">
      <alignment horizontal="center" vertical="top"/>
    </xf>
    <xf numFmtId="0" fontId="24" fillId="0" borderId="0" xfId="0" applyNumberFormat="1" applyFont="1" applyFill="1" applyBorder="1" applyAlignment="1">
      <alignment horizontal="left" vertical="justify"/>
    </xf>
    <xf numFmtId="0" fontId="16" fillId="0" borderId="0" xfId="0" applyNumberFormat="1" applyFont="1" applyFill="1" applyBorder="1" applyAlignment="1">
      <alignment horizontal="center" vertical="top"/>
    </xf>
    <xf numFmtId="41" fontId="34" fillId="47" borderId="0" xfId="0" applyNumberFormat="1" applyFont="1" applyFill="1" applyBorder="1" applyAlignment="1">
      <alignment horizontal="center" vertical="top"/>
    </xf>
    <xf numFmtId="0" fontId="24" fillId="0" borderId="0" xfId="0" applyNumberFormat="1" applyFont="1" applyFill="1" applyBorder="1" applyAlignment="1">
      <alignment vertical="top" wrapText="1"/>
    </xf>
    <xf numFmtId="0" fontId="34" fillId="0" borderId="0" xfId="2022" applyNumberFormat="1" applyFont="1" applyAlignment="1">
      <alignment horizontal="left" vertical="top" wrapText="1"/>
    </xf>
    <xf numFmtId="0" fontId="24" fillId="0" borderId="0" xfId="2022" applyNumberFormat="1" applyFont="1" applyAlignment="1">
      <alignment horizontal="left" vertical="top" wrapText="1"/>
    </xf>
    <xf numFmtId="0" fontId="24" fillId="0" borderId="0" xfId="2083" applyNumberFormat="1" applyFont="1" applyAlignment="1">
      <alignment horizontal="left" vertical="top" wrapText="1"/>
    </xf>
    <xf numFmtId="0" fontId="24" fillId="0" borderId="0" xfId="2022" applyNumberFormat="1" applyFont="1" applyAlignment="1">
      <alignment horizontal="justify" vertical="top" wrapText="1"/>
    </xf>
    <xf numFmtId="0" fontId="78" fillId="0" borderId="0" xfId="0" applyNumberFormat="1" applyFont="1" applyAlignment="1">
      <alignment horizontal="justify" vertical="top" wrapText="1"/>
    </xf>
    <xf numFmtId="0" fontId="78" fillId="0" borderId="0" xfId="0" applyNumberFormat="1" applyFont="1" applyAlignment="1">
      <alignment horizontal="justify" vertical="top"/>
    </xf>
    <xf numFmtId="0" fontId="40" fillId="0" borderId="0" xfId="2022" applyNumberFormat="1" applyFont="1" applyAlignment="1">
      <alignment horizontal="justify" vertical="top"/>
    </xf>
    <xf numFmtId="0" fontId="40" fillId="0" borderId="0" xfId="2022" applyNumberFormat="1" applyFont="1" applyAlignment="1">
      <alignment horizontal="justify" vertical="top" wrapText="1"/>
    </xf>
    <xf numFmtId="0" fontId="24" fillId="0" borderId="0" xfId="2022" applyNumberFormat="1" applyFont="1" applyFill="1" applyAlignment="1">
      <alignment horizontal="justify" vertical="top" wrapText="1"/>
    </xf>
    <xf numFmtId="0" fontId="40" fillId="0" borderId="0" xfId="2391" applyNumberFormat="1" applyFont="1" applyFill="1" applyAlignment="1">
      <alignment horizontal="justify" vertical="top" wrapText="1"/>
    </xf>
    <xf numFmtId="0" fontId="54" fillId="0" borderId="0" xfId="2022" applyFont="1" applyFill="1" applyAlignment="1">
      <alignment horizontal="left" vertical="top" wrapText="1"/>
    </xf>
    <xf numFmtId="0" fontId="40" fillId="0" borderId="0" xfId="2391" applyNumberFormat="1" applyFont="1" applyFill="1" applyAlignment="1">
      <alignment horizontal="left" vertical="top" wrapText="1"/>
    </xf>
    <xf numFmtId="0" fontId="40" fillId="0" borderId="0" xfId="39" applyNumberFormat="1" applyFont="1" applyFill="1" applyAlignment="1">
      <alignment horizontal="justify" vertical="top"/>
    </xf>
    <xf numFmtId="0" fontId="40" fillId="0" borderId="0" xfId="2391" applyNumberFormat="1" applyFont="1" applyFill="1" applyAlignment="1">
      <alignment horizontal="justify" vertical="top"/>
    </xf>
    <xf numFmtId="0" fontId="24" fillId="0" borderId="0" xfId="39" applyNumberFormat="1" applyFont="1" applyFill="1" applyAlignment="1">
      <alignment horizontal="justify" vertical="top" wrapText="1"/>
    </xf>
    <xf numFmtId="0" fontId="83" fillId="0" borderId="0" xfId="2022" applyNumberFormat="1" applyFont="1" applyAlignment="1">
      <alignment horizontal="justify" vertical="center" wrapText="1"/>
    </xf>
    <xf numFmtId="0" fontId="24" fillId="0" borderId="0" xfId="2022" applyNumberFormat="1" applyFont="1" applyAlignment="1">
      <alignment horizontal="justify" vertical="center" wrapText="1"/>
    </xf>
    <xf numFmtId="0" fontId="40" fillId="0" borderId="0" xfId="2391" applyNumberFormat="1" applyFont="1" applyFill="1" applyAlignment="1">
      <alignment horizontal="justify" vertical="center"/>
    </xf>
    <xf numFmtId="0" fontId="24" fillId="0" borderId="0" xfId="2022" applyNumberFormat="1" applyFont="1" applyFill="1" applyAlignment="1">
      <alignment horizontal="justify" vertical="top"/>
    </xf>
    <xf numFmtId="0" fontId="19" fillId="0" borderId="8" xfId="0" applyNumberFormat="1" applyFont="1" applyFill="1" applyBorder="1" applyAlignment="1">
      <alignment horizontal="center" vertical="top"/>
    </xf>
    <xf numFmtId="0" fontId="19" fillId="0" borderId="36" xfId="0" applyNumberFormat="1" applyFont="1" applyFill="1" applyBorder="1" applyAlignment="1">
      <alignment horizontal="center" vertical="top"/>
    </xf>
    <xf numFmtId="0" fontId="21" fillId="46" borderId="8" xfId="0" applyNumberFormat="1" applyFont="1" applyFill="1" applyBorder="1" applyAlignment="1">
      <alignment horizontal="center" vertical="top"/>
    </xf>
    <xf numFmtId="41" fontId="56" fillId="0" borderId="0" xfId="0" applyNumberFormat="1" applyFont="1" applyFill="1" applyAlignment="1">
      <alignment horizontal="left" vertical="top"/>
    </xf>
    <xf numFmtId="0" fontId="34" fillId="45" borderId="0" xfId="0" applyNumberFormat="1" applyFont="1" applyFill="1" applyAlignment="1">
      <alignment horizontal="justify" vertical="top" wrapText="1"/>
    </xf>
    <xf numFmtId="0" fontId="19" fillId="0" borderId="26" xfId="0" applyNumberFormat="1" applyFont="1" applyFill="1" applyBorder="1" applyAlignment="1">
      <alignment horizontal="left" vertical="top"/>
    </xf>
    <xf numFmtId="0" fontId="19" fillId="0" borderId="0" xfId="0" applyNumberFormat="1" applyFont="1" applyFill="1" applyBorder="1" applyAlignment="1">
      <alignment horizontal="left" vertical="top"/>
    </xf>
    <xf numFmtId="0" fontId="21" fillId="0" borderId="26" xfId="0" applyNumberFormat="1" applyFont="1" applyFill="1" applyBorder="1" applyAlignment="1">
      <alignment horizontal="left" vertical="top"/>
    </xf>
    <xf numFmtId="0" fontId="21" fillId="0" borderId="0" xfId="0" applyNumberFormat="1" applyFont="1" applyFill="1" applyBorder="1" applyAlignment="1">
      <alignment horizontal="left" vertical="top"/>
    </xf>
    <xf numFmtId="0" fontId="24" fillId="0" borderId="0" xfId="0" quotePrefix="1" applyNumberFormat="1" applyFont="1" applyFill="1" applyBorder="1" applyAlignment="1">
      <alignment horizontal="left" vertical="top" wrapText="1"/>
    </xf>
    <xf numFmtId="0" fontId="16" fillId="0" borderId="0" xfId="0" applyNumberFormat="1" applyFont="1" applyFill="1" applyBorder="1" applyAlignment="1">
      <alignment horizontal="justify" vertical="top" wrapText="1"/>
    </xf>
    <xf numFmtId="0" fontId="16" fillId="0" borderId="0" xfId="0" applyNumberFormat="1" applyFont="1" applyFill="1" applyAlignment="1">
      <alignment horizontal="justify" vertical="top" wrapText="1"/>
    </xf>
    <xf numFmtId="0" fontId="42" fillId="45" borderId="0" xfId="0" applyNumberFormat="1" applyFont="1" applyFill="1" applyAlignment="1">
      <alignment horizontal="left" vertical="top"/>
    </xf>
    <xf numFmtId="0" fontId="34" fillId="45" borderId="0" xfId="0" applyNumberFormat="1" applyFont="1" applyFill="1" applyAlignment="1">
      <alignment horizontal="justify" vertical="top"/>
    </xf>
    <xf numFmtId="0" fontId="19" fillId="0" borderId="26" xfId="0" applyNumberFormat="1" applyFont="1" applyFill="1" applyBorder="1" applyAlignment="1">
      <alignment horizontal="justify" vertical="top" wrapText="1"/>
    </xf>
    <xf numFmtId="0" fontId="19" fillId="0" borderId="0" xfId="0" applyNumberFormat="1" applyFont="1" applyFill="1" applyBorder="1" applyAlignment="1">
      <alignment horizontal="justify" vertical="top" wrapText="1"/>
    </xf>
    <xf numFmtId="0" fontId="16" fillId="45" borderId="0" xfId="0" applyNumberFormat="1" applyFont="1" applyFill="1" applyAlignment="1">
      <alignment horizontal="left" vertical="top" wrapText="1"/>
    </xf>
    <xf numFmtId="0" fontId="24" fillId="0" borderId="0" xfId="0" applyNumberFormat="1" applyFont="1" applyFill="1" applyAlignment="1">
      <alignment vertical="top" wrapText="1"/>
    </xf>
    <xf numFmtId="0" fontId="19" fillId="0" borderId="34" xfId="0" applyNumberFormat="1" applyFont="1" applyFill="1" applyBorder="1" applyAlignment="1">
      <alignment horizontal="justify" vertical="top" wrapText="1"/>
    </xf>
    <xf numFmtId="0" fontId="19" fillId="0" borderId="7" xfId="0" applyNumberFormat="1" applyFont="1" applyFill="1" applyBorder="1" applyAlignment="1">
      <alignment horizontal="justify" vertical="top" wrapText="1"/>
    </xf>
    <xf numFmtId="0" fontId="16" fillId="45" borderId="0" xfId="0" applyNumberFormat="1" applyFont="1" applyFill="1" applyAlignment="1">
      <alignment horizontal="justify" vertical="top" wrapText="1"/>
    </xf>
    <xf numFmtId="0" fontId="19" fillId="0" borderId="26" xfId="0" applyNumberFormat="1" applyFont="1" applyFill="1" applyBorder="1" applyAlignment="1">
      <alignment horizontal="center" vertical="top"/>
    </xf>
    <xf numFmtId="0" fontId="19" fillId="0" borderId="0" xfId="0" applyNumberFormat="1" applyFont="1" applyFill="1" applyBorder="1" applyAlignment="1">
      <alignment horizontal="center" vertical="top"/>
    </xf>
    <xf numFmtId="0" fontId="24" fillId="0" borderId="0" xfId="0" applyNumberFormat="1" applyFont="1" applyFill="1" applyBorder="1" applyAlignment="1">
      <alignment horizontal="left" vertical="top" wrapText="1"/>
    </xf>
    <xf numFmtId="0" fontId="21" fillId="0" borderId="30" xfId="0" applyNumberFormat="1" applyFont="1" applyFill="1" applyBorder="1" applyAlignment="1">
      <alignment horizontal="center" vertical="center"/>
    </xf>
    <xf numFmtId="0" fontId="21" fillId="0" borderId="8" xfId="0" applyNumberFormat="1" applyFont="1" applyFill="1" applyBorder="1" applyAlignment="1">
      <alignment horizontal="center" vertical="center"/>
    </xf>
    <xf numFmtId="0" fontId="24" fillId="0" borderId="0" xfId="0" applyNumberFormat="1" applyFont="1" applyFill="1" applyAlignment="1">
      <alignment horizontal="justify" vertical="top"/>
    </xf>
    <xf numFmtId="0" fontId="21" fillId="0" borderId="8" xfId="0" applyNumberFormat="1" applyFont="1" applyFill="1" applyBorder="1" applyAlignment="1">
      <alignment horizontal="center" vertical="top"/>
    </xf>
    <xf numFmtId="0" fontId="21" fillId="0" borderId="36" xfId="0" applyNumberFormat="1" applyFont="1" applyFill="1" applyBorder="1" applyAlignment="1">
      <alignment horizontal="center" vertical="top"/>
    </xf>
    <xf numFmtId="0" fontId="21" fillId="0" borderId="30" xfId="0" applyNumberFormat="1" applyFont="1" applyFill="1" applyBorder="1" applyAlignment="1">
      <alignment horizontal="left" vertical="top" wrapText="1"/>
    </xf>
    <xf numFmtId="0" fontId="21" fillId="0" borderId="8" xfId="0" applyNumberFormat="1" applyFont="1" applyFill="1" applyBorder="1" applyAlignment="1">
      <alignment horizontal="left" vertical="top" wrapText="1"/>
    </xf>
    <xf numFmtId="0" fontId="34" fillId="0" borderId="8" xfId="0" applyNumberFormat="1" applyFont="1" applyFill="1" applyBorder="1" applyAlignment="1">
      <alignment horizontal="center" vertical="top" wrapText="1"/>
    </xf>
    <xf numFmtId="0" fontId="21" fillId="46" borderId="0" xfId="0" applyNumberFormat="1" applyFont="1" applyFill="1" applyBorder="1" applyAlignment="1">
      <alignment horizontal="center" vertical="top" wrapText="1"/>
    </xf>
    <xf numFmtId="0" fontId="34" fillId="46" borderId="8" xfId="0" applyNumberFormat="1" applyFont="1" applyFill="1" applyBorder="1" applyAlignment="1">
      <alignment horizontal="center" vertical="top"/>
    </xf>
    <xf numFmtId="0" fontId="24" fillId="0" borderId="8" xfId="0" applyNumberFormat="1" applyFont="1" applyFill="1" applyBorder="1" applyAlignment="1">
      <alignment horizontal="center" vertical="top"/>
    </xf>
    <xf numFmtId="0" fontId="24" fillId="0" borderId="36" xfId="0" applyNumberFormat="1" applyFont="1" applyFill="1" applyBorder="1" applyAlignment="1">
      <alignment horizontal="center" vertical="top"/>
    </xf>
    <xf numFmtId="0" fontId="21" fillId="46" borderId="50" xfId="0" applyNumberFormat="1" applyFont="1" applyFill="1" applyBorder="1" applyAlignment="1">
      <alignment horizontal="center" vertical="top" wrapText="1"/>
    </xf>
    <xf numFmtId="0" fontId="24" fillId="0" borderId="0" xfId="0" applyNumberFormat="1" applyFont="1" applyFill="1" applyAlignment="1">
      <alignment horizontal="left" vertical="top" wrapText="1"/>
    </xf>
    <xf numFmtId="0" fontId="34" fillId="0" borderId="0" xfId="0" applyNumberFormat="1" applyFont="1" applyFill="1" applyBorder="1" applyAlignment="1">
      <alignment horizontal="center" vertical="top" wrapText="1"/>
    </xf>
    <xf numFmtId="0" fontId="24" fillId="0" borderId="0" xfId="0" applyNumberFormat="1" applyFont="1" applyAlignment="1">
      <alignment vertical="top"/>
    </xf>
    <xf numFmtId="0" fontId="34" fillId="0" borderId="0" xfId="2022" applyNumberFormat="1" applyFont="1" applyFill="1" applyAlignment="1">
      <alignment horizontal="left" vertical="top" wrapText="1"/>
    </xf>
    <xf numFmtId="0" fontId="16" fillId="0" borderId="8" xfId="0" applyNumberFormat="1" applyFont="1" applyFill="1" applyBorder="1" applyAlignment="1">
      <alignment horizontal="left" vertical="top" wrapText="1"/>
    </xf>
    <xf numFmtId="0" fontId="19" fillId="0" borderId="0" xfId="0" applyNumberFormat="1" applyFont="1" applyBorder="1" applyAlignment="1">
      <alignment horizontal="left" vertical="top"/>
    </xf>
    <xf numFmtId="0" fontId="34" fillId="0" borderId="0" xfId="0" applyNumberFormat="1" applyFont="1" applyFill="1" applyAlignment="1">
      <alignment horizontal="left" vertical="top"/>
    </xf>
    <xf numFmtId="0" fontId="69" fillId="0" borderId="0" xfId="0" applyNumberFormat="1" applyFont="1" applyFill="1" applyBorder="1" applyAlignment="1">
      <alignment horizontal="left" vertical="top"/>
    </xf>
    <xf numFmtId="0" fontId="24" fillId="0" borderId="0" xfId="0" applyNumberFormat="1" applyFont="1" applyFill="1" applyAlignment="1">
      <alignment horizontal="justify" vertical="top" wrapText="1"/>
    </xf>
    <xf numFmtId="0" fontId="24" fillId="0" borderId="31" xfId="0" applyNumberFormat="1" applyFont="1" applyFill="1" applyBorder="1" applyAlignment="1">
      <alignment horizontal="right" vertical="top" wrapText="1"/>
    </xf>
    <xf numFmtId="0" fontId="34" fillId="47" borderId="0" xfId="0" applyNumberFormat="1" applyFont="1" applyFill="1" applyBorder="1" applyAlignment="1">
      <alignment horizontal="right" vertical="top" wrapText="1"/>
    </xf>
    <xf numFmtId="0" fontId="34" fillId="47" borderId="7" xfId="0" applyNumberFormat="1" applyFont="1" applyFill="1" applyBorder="1" applyAlignment="1">
      <alignment horizontal="right" vertical="top" wrapText="1"/>
    </xf>
    <xf numFmtId="0" fontId="24" fillId="0" borderId="35" xfId="0" applyNumberFormat="1" applyFont="1" applyFill="1" applyBorder="1" applyAlignment="1">
      <alignment horizontal="right" vertical="top" wrapText="1"/>
    </xf>
    <xf numFmtId="0" fontId="19" fillId="0" borderId="26" xfId="0" applyNumberFormat="1" applyFont="1" applyFill="1" applyBorder="1" applyAlignment="1">
      <alignment horizontal="left" vertical="top" wrapText="1"/>
    </xf>
    <xf numFmtId="0" fontId="19" fillId="0" borderId="0" xfId="0" applyNumberFormat="1" applyFont="1" applyFill="1" applyBorder="1" applyAlignment="1">
      <alignment horizontal="left" vertical="top" wrapText="1"/>
    </xf>
    <xf numFmtId="41" fontId="15" fillId="0" borderId="0" xfId="0" applyNumberFormat="1" applyFont="1" applyFill="1" applyBorder="1" applyAlignment="1">
      <alignment horizontal="center" vertical="top"/>
    </xf>
    <xf numFmtId="41" fontId="15" fillId="0" borderId="31" xfId="0" applyNumberFormat="1" applyFont="1" applyFill="1" applyBorder="1" applyAlignment="1">
      <alignment horizontal="center" vertical="top"/>
    </xf>
    <xf numFmtId="0" fontId="17" fillId="0" borderId="0" xfId="0" applyNumberFormat="1" applyFont="1" applyFill="1" applyBorder="1" applyAlignment="1">
      <alignment horizontal="center" vertical="top"/>
    </xf>
    <xf numFmtId="0" fontId="17" fillId="0" borderId="0" xfId="1476" applyNumberFormat="1" applyFont="1" applyFill="1" applyBorder="1" applyAlignment="1">
      <alignment horizontal="center" vertical="top"/>
    </xf>
    <xf numFmtId="0" fontId="17" fillId="0" borderId="31" xfId="0" applyNumberFormat="1" applyFont="1" applyFill="1" applyBorder="1" applyAlignment="1">
      <alignment horizontal="center" vertical="top"/>
    </xf>
    <xf numFmtId="0" fontId="17" fillId="0" borderId="8" xfId="0" applyNumberFormat="1" applyFont="1" applyFill="1" applyBorder="1" applyAlignment="1">
      <alignment horizontal="center" vertical="top"/>
    </xf>
    <xf numFmtId="41" fontId="15" fillId="0" borderId="0" xfId="1476" applyNumberFormat="1" applyFont="1" applyFill="1" applyBorder="1" applyAlignment="1">
      <alignment horizontal="center" vertical="top"/>
    </xf>
    <xf numFmtId="0" fontId="17" fillId="0" borderId="36" xfId="0" applyNumberFormat="1" applyFont="1" applyFill="1" applyBorder="1" applyAlignment="1">
      <alignment horizontal="center" vertical="top"/>
    </xf>
    <xf numFmtId="0" fontId="15" fillId="0" borderId="26" xfId="0" applyNumberFormat="1" applyFont="1" applyFill="1" applyBorder="1" applyAlignment="1">
      <alignment horizontal="left" vertical="top" wrapText="1"/>
    </xf>
    <xf numFmtId="0" fontId="19" fillId="0" borderId="31" xfId="0" applyNumberFormat="1" applyFont="1" applyFill="1" applyBorder="1" applyAlignment="1">
      <alignment horizontal="center" vertical="top"/>
    </xf>
    <xf numFmtId="0" fontId="19" fillId="0" borderId="0" xfId="0" applyNumberFormat="1" applyFont="1" applyFill="1" applyBorder="1" applyAlignment="1">
      <alignment horizontal="center"/>
    </xf>
    <xf numFmtId="0" fontId="21" fillId="0" borderId="8" xfId="0" applyNumberFormat="1" applyFont="1" applyFill="1" applyBorder="1" applyAlignment="1">
      <alignment horizontal="center" vertical="top" wrapText="1"/>
    </xf>
    <xf numFmtId="0" fontId="21" fillId="0" borderId="36" xfId="0" applyNumberFormat="1" applyFont="1" applyFill="1" applyBorder="1" applyAlignment="1">
      <alignment horizontal="center" vertical="top" wrapText="1"/>
    </xf>
    <xf numFmtId="0" fontId="48" fillId="0" borderId="0" xfId="0" applyNumberFormat="1" applyFont="1" applyFill="1" applyBorder="1" applyAlignment="1">
      <alignment horizontal="right" vertical="top" wrapText="1"/>
    </xf>
    <xf numFmtId="0" fontId="21" fillId="0" borderId="0" xfId="0" applyNumberFormat="1" applyFont="1" applyFill="1" applyBorder="1" applyAlignment="1">
      <alignment horizontal="right" vertical="top" wrapText="1"/>
    </xf>
    <xf numFmtId="0" fontId="34" fillId="0" borderId="0" xfId="0" applyNumberFormat="1" applyFont="1" applyFill="1" applyBorder="1" applyAlignment="1">
      <alignment horizontal="justify" vertical="top" wrapText="1"/>
    </xf>
    <xf numFmtId="0" fontId="24" fillId="0" borderId="0" xfId="2022" applyFont="1" applyBorder="1" applyAlignment="1">
      <alignment horizontal="left" vertical="top" wrapText="1"/>
    </xf>
    <xf numFmtId="0" fontId="54" fillId="0" borderId="0" xfId="2391" applyFont="1" applyFill="1" applyAlignment="1">
      <alignment horizontal="justify" vertical="top" wrapText="1"/>
    </xf>
    <xf numFmtId="0" fontId="39" fillId="0" borderId="0" xfId="2391" applyFont="1" applyFill="1" applyAlignment="1">
      <alignment horizontal="left" vertical="top" wrapText="1"/>
    </xf>
    <xf numFmtId="0" fontId="19" fillId="0" borderId="4" xfId="2022" applyFont="1" applyFill="1" applyBorder="1" applyAlignment="1">
      <alignment horizontal="center" vertical="top"/>
    </xf>
    <xf numFmtId="0" fontId="40" fillId="0" borderId="0" xfId="2391" applyFont="1" applyFill="1" applyBorder="1" applyAlignment="1">
      <alignment horizontal="justify"/>
    </xf>
    <xf numFmtId="0" fontId="24" fillId="0" borderId="0" xfId="2061" applyFont="1" applyAlignment="1">
      <alignment horizontal="justify" vertical="top" wrapText="1"/>
    </xf>
    <xf numFmtId="0" fontId="19" fillId="0" borderId="32" xfId="2022" applyFont="1" applyFill="1" applyBorder="1" applyAlignment="1">
      <alignment horizontal="center" vertical="top"/>
    </xf>
    <xf numFmtId="0" fontId="19" fillId="0" borderId="13" xfId="2022" applyFont="1" applyFill="1" applyBorder="1" applyAlignment="1">
      <alignment horizontal="center" vertical="top"/>
    </xf>
    <xf numFmtId="0" fontId="19" fillId="0" borderId="33" xfId="2022" applyFont="1" applyFill="1" applyBorder="1" applyAlignment="1">
      <alignment horizontal="center" vertical="top"/>
    </xf>
    <xf numFmtId="0" fontId="21" fillId="0" borderId="32" xfId="2022" applyFont="1" applyFill="1" applyBorder="1" applyAlignment="1">
      <alignment horizontal="center" vertical="top" wrapText="1"/>
    </xf>
    <xf numFmtId="0" fontId="21" fillId="0" borderId="13" xfId="2022" applyFont="1" applyFill="1" applyBorder="1" applyAlignment="1">
      <alignment horizontal="center" vertical="top" wrapText="1"/>
    </xf>
    <xf numFmtId="0" fontId="21" fillId="0" borderId="33" xfId="2022" applyFont="1" applyFill="1" applyBorder="1" applyAlignment="1">
      <alignment horizontal="center" vertical="top" wrapText="1"/>
    </xf>
    <xf numFmtId="0" fontId="34" fillId="0" borderId="26" xfId="2022" applyFont="1" applyBorder="1" applyAlignment="1">
      <alignment horizontal="left" vertical="top" wrapText="1"/>
    </xf>
    <xf numFmtId="0" fontId="34" fillId="0" borderId="0" xfId="2022" applyFont="1" applyAlignment="1">
      <alignment horizontal="left" vertical="top" wrapText="1"/>
    </xf>
    <xf numFmtId="0" fontId="34" fillId="0" borderId="31" xfId="2022" applyFont="1" applyBorder="1" applyAlignment="1">
      <alignment horizontal="left" vertical="top" wrapText="1"/>
    </xf>
    <xf numFmtId="2" fontId="63" fillId="48" borderId="0" xfId="0" quotePrefix="1" applyNumberFormat="1" applyFont="1" applyFill="1" applyBorder="1" applyAlignment="1" applyProtection="1">
      <alignment horizontal="left" vertical="top" wrapText="1"/>
    </xf>
    <xf numFmtId="0" fontId="63" fillId="0" borderId="26" xfId="0" applyNumberFormat="1" applyFont="1" applyFill="1" applyBorder="1" applyAlignment="1" applyProtection="1">
      <alignment horizontal="left" vertical="top" wrapText="1"/>
    </xf>
    <xf numFmtId="0" fontId="63" fillId="0" borderId="0" xfId="0" applyNumberFormat="1" applyFont="1" applyFill="1" applyBorder="1" applyAlignment="1" applyProtection="1">
      <alignment horizontal="left" vertical="top" wrapText="1"/>
    </xf>
    <xf numFmtId="0" fontId="50" fillId="0" borderId="26" xfId="0" applyNumberFormat="1" applyFont="1" applyFill="1" applyBorder="1" applyAlignment="1" applyProtection="1"/>
    <xf numFmtId="0" fontId="50" fillId="0" borderId="0" xfId="0" applyNumberFormat="1" applyFont="1" applyFill="1" applyBorder="1" applyAlignment="1" applyProtection="1"/>
    <xf numFmtId="0" fontId="19" fillId="0" borderId="0" xfId="2110" applyFont="1" applyBorder="1" applyAlignment="1">
      <alignment horizontal="left" vertical="top" wrapText="1"/>
    </xf>
    <xf numFmtId="0" fontId="24" fillId="0" borderId="26" xfId="2022" applyFont="1" applyFill="1" applyBorder="1" applyAlignment="1">
      <alignment horizontal="left" vertical="top" wrapText="1"/>
    </xf>
    <xf numFmtId="0" fontId="24" fillId="0" borderId="0" xfId="2022" applyFont="1" applyFill="1" applyBorder="1" applyAlignment="1">
      <alignment horizontal="left" vertical="top" wrapText="1"/>
    </xf>
    <xf numFmtId="0" fontId="24" fillId="0" borderId="34" xfId="2022" applyFont="1" applyFill="1" applyBorder="1" applyAlignment="1">
      <alignment horizontal="left" vertical="top" wrapText="1"/>
    </xf>
    <xf numFmtId="0" fontId="24" fillId="0" borderId="7" xfId="2022" applyFont="1" applyFill="1" applyBorder="1" applyAlignment="1">
      <alignment horizontal="left" vertical="top" wrapText="1"/>
    </xf>
    <xf numFmtId="2" fontId="24" fillId="0" borderId="0" xfId="2110" applyNumberFormat="1" applyFont="1" applyAlignment="1">
      <alignment horizontal="justify" vertical="top" wrapText="1"/>
    </xf>
    <xf numFmtId="0" fontId="19" fillId="0" borderId="30" xfId="2110" applyFont="1" applyBorder="1" applyAlignment="1">
      <alignment horizontal="left" vertical="top" wrapText="1"/>
    </xf>
    <xf numFmtId="0" fontId="19" fillId="0" borderId="8" xfId="2110" applyFont="1" applyBorder="1" applyAlignment="1">
      <alignment horizontal="left" vertical="top" wrapText="1"/>
    </xf>
    <xf numFmtId="0" fontId="40" fillId="0" borderId="0" xfId="2391" applyFont="1" applyFill="1" applyAlignment="1">
      <alignment horizontal="justify" vertical="top" wrapText="1"/>
    </xf>
    <xf numFmtId="0" fontId="24" fillId="0" borderId="0" xfId="2110" applyFont="1" applyAlignment="1">
      <alignment horizontal="justify" vertical="top"/>
    </xf>
    <xf numFmtId="0" fontId="24" fillId="0" borderId="0" xfId="2110" applyFont="1" applyAlignment="1">
      <alignment horizontal="justify" vertical="top" wrapText="1"/>
    </xf>
    <xf numFmtId="0" fontId="19" fillId="0" borderId="26" xfId="2110" applyFont="1" applyBorder="1" applyAlignment="1">
      <alignment horizontal="left" vertical="top" wrapText="1"/>
    </xf>
    <xf numFmtId="49" fontId="40" fillId="0" borderId="26" xfId="1575" applyNumberFormat="1" applyFont="1" applyFill="1" applyBorder="1" applyAlignment="1">
      <alignment horizontal="justify" vertical="top" wrapText="1"/>
    </xf>
    <xf numFmtId="0" fontId="24" fillId="0" borderId="0" xfId="2022" applyFont="1" applyBorder="1" applyAlignment="1">
      <alignment horizontal="justify" vertical="top" wrapText="1"/>
    </xf>
    <xf numFmtId="0" fontId="40" fillId="0" borderId="0" xfId="2391" applyFont="1" applyFill="1" applyAlignment="1">
      <alignment horizontal="left" vertical="top" wrapText="1"/>
    </xf>
    <xf numFmtId="0" fontId="21" fillId="0" borderId="8" xfId="2022" applyFont="1" applyBorder="1" applyAlignment="1">
      <alignment horizontal="center" vertical="center" wrapText="1"/>
    </xf>
    <xf numFmtId="0" fontId="21" fillId="0" borderId="8" xfId="2022" applyFont="1" applyBorder="1" applyAlignment="1">
      <alignment horizontal="center" vertical="center"/>
    </xf>
    <xf numFmtId="0" fontId="19" fillId="0" borderId="36" xfId="2022" applyFont="1" applyBorder="1" applyAlignment="1">
      <alignment horizontal="center" vertical="center"/>
    </xf>
    <xf numFmtId="0" fontId="34" fillId="0" borderId="0" xfId="2022" applyFont="1" applyAlignment="1">
      <alignment horizontal="justify" vertical="top" wrapText="1"/>
    </xf>
    <xf numFmtId="0" fontId="34" fillId="0" borderId="32" xfId="2022" applyFont="1" applyBorder="1" applyAlignment="1">
      <alignment horizontal="center"/>
    </xf>
    <xf numFmtId="0" fontId="34" fillId="0" borderId="13" xfId="2022" applyFont="1" applyBorder="1" applyAlignment="1">
      <alignment horizontal="center"/>
    </xf>
    <xf numFmtId="0" fontId="34" fillId="0" borderId="33" xfId="2022" applyFont="1" applyBorder="1" applyAlignment="1">
      <alignment horizontal="center"/>
    </xf>
    <xf numFmtId="0" fontId="45" fillId="0" borderId="32" xfId="2022" applyFont="1" applyBorder="1" applyAlignment="1">
      <alignment horizontal="center"/>
    </xf>
    <xf numFmtId="0" fontId="45" fillId="0" borderId="33" xfId="2022" applyFont="1" applyBorder="1" applyAlignment="1">
      <alignment horizontal="center"/>
    </xf>
    <xf numFmtId="43" fontId="19" fillId="0" borderId="0" xfId="1476" applyNumberFormat="1" applyFont="1" applyFill="1" applyBorder="1" applyAlignment="1">
      <alignment horizontal="center" vertical="top" wrapText="1"/>
    </xf>
    <xf numFmtId="43" fontId="19" fillId="0" borderId="4" xfId="1476" applyNumberFormat="1" applyFont="1" applyFill="1" applyBorder="1" applyAlignment="1">
      <alignment horizontal="center" vertical="top"/>
    </xf>
    <xf numFmtId="43" fontId="21" fillId="0" borderId="4" xfId="1476" applyNumberFormat="1" applyFont="1" applyFill="1" applyBorder="1" applyAlignment="1">
      <alignment horizontal="center" vertical="top"/>
    </xf>
    <xf numFmtId="0" fontId="26" fillId="0" borderId="39" xfId="0" applyFont="1" applyBorder="1" applyAlignment="1">
      <alignment horizontal="center" vertical="center"/>
    </xf>
    <xf numFmtId="0" fontId="26" fillId="0" borderId="43" xfId="0" applyFont="1" applyBorder="1" applyAlignment="1">
      <alignment horizontal="center" vertical="center"/>
    </xf>
    <xf numFmtId="0" fontId="26" fillId="0" borderId="38" xfId="0" applyFont="1" applyBorder="1" applyAlignment="1">
      <alignment horizontal="center" vertical="center"/>
    </xf>
    <xf numFmtId="0" fontId="26" fillId="0" borderId="39" xfId="0" applyFont="1" applyBorder="1" applyAlignment="1">
      <alignment horizontal="center" vertical="center" wrapText="1"/>
    </xf>
    <xf numFmtId="0" fontId="26" fillId="0" borderId="43" xfId="0" applyFont="1" applyBorder="1" applyAlignment="1">
      <alignment horizontal="center" vertical="center" wrapText="1"/>
    </xf>
    <xf numFmtId="0" fontId="26" fillId="0" borderId="38" xfId="0" applyFont="1" applyBorder="1" applyAlignment="1">
      <alignment horizontal="center" vertical="center" wrapText="1"/>
    </xf>
    <xf numFmtId="43" fontId="26" fillId="0" borderId="32" xfId="0" applyNumberFormat="1" applyFont="1" applyBorder="1" applyAlignment="1">
      <alignment horizontal="center"/>
    </xf>
    <xf numFmtId="0" fontId="26" fillId="0" borderId="13" xfId="0" applyFont="1" applyBorder="1" applyAlignment="1">
      <alignment horizontal="center"/>
    </xf>
    <xf numFmtId="0" fontId="26" fillId="0" borderId="33" xfId="0" applyFont="1" applyBorder="1" applyAlignment="1">
      <alignment horizontal="center"/>
    </xf>
    <xf numFmtId="43" fontId="25" fillId="0" borderId="32" xfId="0" applyNumberFormat="1" applyFont="1" applyBorder="1" applyAlignment="1">
      <alignment horizontal="center"/>
    </xf>
    <xf numFmtId="0" fontId="25" fillId="0" borderId="13" xfId="0" applyFont="1" applyBorder="1" applyAlignment="1">
      <alignment horizontal="center"/>
    </xf>
    <xf numFmtId="0" fontId="25" fillId="0" borderId="33" xfId="0" applyFont="1" applyBorder="1" applyAlignment="1">
      <alignment horizontal="center"/>
    </xf>
    <xf numFmtId="0" fontId="25" fillId="0" borderId="32" xfId="0" applyFont="1" applyBorder="1" applyAlignment="1">
      <alignment horizontal="center"/>
    </xf>
    <xf numFmtId="0" fontId="26" fillId="0" borderId="32" xfId="0" applyFont="1" applyBorder="1" applyAlignment="1">
      <alignment horizontal="center"/>
    </xf>
    <xf numFmtId="43" fontId="25" fillId="0" borderId="4" xfId="0" applyNumberFormat="1" applyFont="1" applyBorder="1" applyAlignment="1">
      <alignment horizontal="center"/>
    </xf>
    <xf numFmtId="0" fontId="25" fillId="0" borderId="4" xfId="0" applyFont="1" applyBorder="1" applyAlignment="1">
      <alignment horizontal="center"/>
    </xf>
    <xf numFmtId="0" fontId="24" fillId="0" borderId="0" xfId="2022" applyFont="1" applyBorder="1" applyAlignment="1">
      <alignment horizontal="right"/>
    </xf>
    <xf numFmtId="10" fontId="24" fillId="0" borderId="0" xfId="2453" applyNumberFormat="1" applyFont="1" applyBorder="1" applyAlignment="1">
      <alignment horizontal="right" vertical="center"/>
    </xf>
    <xf numFmtId="10" fontId="34" fillId="0" borderId="0" xfId="2453" applyNumberFormat="1" applyFont="1" applyBorder="1" applyAlignment="1">
      <alignment horizontal="right" vertical="center"/>
    </xf>
    <xf numFmtId="0" fontId="34" fillId="0" borderId="0" xfId="2022" applyFont="1" applyBorder="1"/>
  </cellXfs>
  <cellStyles count="2457">
    <cellStyle name="%" xfId="1"/>
    <cellStyle name="% 10" xfId="2"/>
    <cellStyle name="% 10 2" xfId="3"/>
    <cellStyle name="% 10_Draft Revised Sch VI" xfId="4"/>
    <cellStyle name="% 11" xfId="5"/>
    <cellStyle name="% 12" xfId="6"/>
    <cellStyle name="% 13" xfId="7"/>
    <cellStyle name="% 14" xfId="8"/>
    <cellStyle name="% 15" xfId="9"/>
    <cellStyle name="% 16" xfId="10"/>
    <cellStyle name="% 17" xfId="11"/>
    <cellStyle name="% 18" xfId="12"/>
    <cellStyle name="% 19" xfId="13"/>
    <cellStyle name="% 2" xfId="14"/>
    <cellStyle name="% 2 2" xfId="15"/>
    <cellStyle name="% 2_43 B TBZ Ltd 31.3.2011" xfId="16"/>
    <cellStyle name="% 20" xfId="17"/>
    <cellStyle name="% 21" xfId="18"/>
    <cellStyle name="% 22" xfId="19"/>
    <cellStyle name="% 23" xfId="20"/>
    <cellStyle name="% 24" xfId="21"/>
    <cellStyle name="% 25" xfId="22"/>
    <cellStyle name="% 26" xfId="23"/>
    <cellStyle name="% 27" xfId="24"/>
    <cellStyle name="% 28" xfId="25"/>
    <cellStyle name="% 29" xfId="26"/>
    <cellStyle name="% 3" xfId="27"/>
    <cellStyle name="% 3 2" xfId="28"/>
    <cellStyle name="% 3_Draft Revised Sch VI" xfId="29"/>
    <cellStyle name="% 30" xfId="30"/>
    <cellStyle name="% 31" xfId="31"/>
    <cellStyle name="% 32" xfId="32"/>
    <cellStyle name="% 33" xfId="33"/>
    <cellStyle name="% 34" xfId="34"/>
    <cellStyle name="% 35" xfId="35"/>
    <cellStyle name="% 36" xfId="36"/>
    <cellStyle name="% 37" xfId="37"/>
    <cellStyle name="% 38" xfId="38"/>
    <cellStyle name="% 38 2" xfId="39"/>
    <cellStyle name="% 4" xfId="40"/>
    <cellStyle name="% 5" xfId="41"/>
    <cellStyle name="% 6" xfId="42"/>
    <cellStyle name="% 7" xfId="43"/>
    <cellStyle name="% 8" xfId="44"/>
    <cellStyle name="% 9" xfId="45"/>
    <cellStyle name="%_amd" xfId="46"/>
    <cellStyle name="%_amd_Draft Revised Sch VI" xfId="47"/>
    <cellStyle name="%_bs sh" xfId="48"/>
    <cellStyle name="%_bs sh_Draft Revised Sch VI" xfId="49"/>
    <cellStyle name="%_bs sh_FIXED ASSETS" xfId="50"/>
    <cellStyle name="%_bs sh_FIXED ASSETS_Draft Revised Sch VI" xfId="51"/>
    <cellStyle name="%_bs sh_MARCH CASH FLOW GROUPING AS ON 31.12.2010" xfId="52"/>
    <cellStyle name="%_bs sh_MARCH CASH FLOW GROUPING AS ON 31.12.2010_Draft Revised Sch VI" xfId="53"/>
    <cellStyle name="%_bs sh_P&amp;LMFG EXP wk" xfId="54"/>
    <cellStyle name="%_bs sh_P&amp;LMFG EXP wk_Draft Revised Sch VI" xfId="55"/>
    <cellStyle name="%_bs sh_P&amp;LWK" xfId="56"/>
    <cellStyle name="%_bs sh_P&amp;LWK_Draft Revised Sch VI" xfId="57"/>
    <cellStyle name="%_bs sh_TBZ - COI Final" xfId="58"/>
    <cellStyle name="%_bs sh_TBZ - COI Final_Draft Revised Sch VI" xfId="59"/>
    <cellStyle name="%_bs sh_TBZ BS Sept  2010 27112010 " xfId="60"/>
    <cellStyle name="%_bs sh_TBZ BS Sept  2010 27112010 _Draft Revised Sch VI" xfId="61"/>
    <cellStyle name="%_bs sh_TBZ BS Sept  2010 30112010 " xfId="62"/>
    <cellStyle name="%_bs sh_TBZ BS Sept  2010 30112010 _Draft Revised Sch VI" xfId="63"/>
    <cellStyle name="%_bs sh_TBZ BS Sept  2010 30112010nishi " xfId="64"/>
    <cellStyle name="%_bs sh_TBZ BS Sept  2010 30112010nishi _Draft Revised Sch VI" xfId="65"/>
    <cellStyle name="%_bs sh_TBZ Financials March'11 12052011" xfId="66"/>
    <cellStyle name="%_bs sh_TBZ Financials March'11 12052011_Draft Revised Sch VI" xfId="67"/>
    <cellStyle name="%_bs sh_Trial Balance" xfId="68"/>
    <cellStyle name="%_bs sh_Trial Balance_Draft Revised Sch VI" xfId="69"/>
    <cellStyle name="%_COCHIN" xfId="70"/>
    <cellStyle name="%_COCHIN_Draft Revised Sch VI" xfId="71"/>
    <cellStyle name="%_dep as per co in books of account " xfId="72"/>
    <cellStyle name="%_DEP as per kpmg for deferred tax" xfId="73"/>
    <cellStyle name="%_FINAL TBZ (BOMBAY) 251209" xfId="74"/>
    <cellStyle name="%_ho" xfId="75"/>
    <cellStyle name="%_Ho " xfId="76"/>
    <cellStyle name="%_Ho _Draft Revised Sch VI" xfId="77"/>
    <cellStyle name="%_Ho _FIXED ASSETS" xfId="78"/>
    <cellStyle name="%_Ho _FIXED ASSETS_Draft Revised Sch VI" xfId="79"/>
    <cellStyle name="%_Ho _MARCH CASH FLOW GROUPING AS ON 31.12.2010" xfId="80"/>
    <cellStyle name="%_Ho _MARCH CASH FLOW GROUPING AS ON 31.12.2010_Draft Revised Sch VI" xfId="81"/>
    <cellStyle name="%_Ho _P&amp;LMFG EXP wk" xfId="82"/>
    <cellStyle name="%_Ho _P&amp;LMFG EXP wk_Draft Revised Sch VI" xfId="83"/>
    <cellStyle name="%_Ho _P&amp;LWK" xfId="84"/>
    <cellStyle name="%_Ho _P&amp;LWK_Draft Revised Sch VI" xfId="85"/>
    <cellStyle name="%_Ho _TBZ - COI Final" xfId="86"/>
    <cellStyle name="%_Ho _TBZ - COI Final_Draft Revised Sch VI" xfId="87"/>
    <cellStyle name="%_Ho _TBZ BS Sept  2010 27112010 " xfId="88"/>
    <cellStyle name="%_Ho _TBZ BS Sept  2010 27112010 _Draft Revised Sch VI" xfId="89"/>
    <cellStyle name="%_Ho _TBZ BS Sept  2010 30112010 " xfId="90"/>
    <cellStyle name="%_Ho _TBZ BS Sept  2010 30112010 _Draft Revised Sch VI" xfId="91"/>
    <cellStyle name="%_Ho _TBZ BS Sept  2010 30112010nishi " xfId="92"/>
    <cellStyle name="%_Ho _TBZ BS Sept  2010 30112010nishi _Draft Revised Sch VI" xfId="93"/>
    <cellStyle name="%_Ho _TBZ Financials March'11 12052011" xfId="94"/>
    <cellStyle name="%_Ho _TBZ Financials March'11 12052011_Draft Revised Sch VI" xfId="95"/>
    <cellStyle name="%_Ho _Trial Balance" xfId="96"/>
    <cellStyle name="%_Ho _Trial Balance_Draft Revised Sch VI" xfId="97"/>
    <cellStyle name="%_ho 14092010" xfId="98"/>
    <cellStyle name="%_ho 14092010_Draft Revised Sch VI" xfId="99"/>
    <cellStyle name="%_ho_Draft Revised Sch VI" xfId="100"/>
    <cellStyle name="%_hyd" xfId="101"/>
    <cellStyle name="%_hyd_Draft Revised Sch VI" xfId="102"/>
    <cellStyle name="%_MARCH CASH FLOW GROUPING AS ON 31.12.2010" xfId="103"/>
    <cellStyle name="%_Schedule" xfId="104"/>
    <cellStyle name="%_Schedule_Draft Revised Sch VI" xfId="105"/>
    <cellStyle name="%_Schedule_FIXED ASSETS" xfId="106"/>
    <cellStyle name="%_Schedule_FIXED ASSETS_Draft Revised Sch VI" xfId="107"/>
    <cellStyle name="%_Schedule_MARCH CASH FLOW GROUPING AS ON 31.12.2010" xfId="108"/>
    <cellStyle name="%_Schedule_MARCH CASH FLOW GROUPING AS ON 31.12.2010_Draft Revised Sch VI" xfId="109"/>
    <cellStyle name="%_Schedule_P&amp;LMFG EXP wk" xfId="110"/>
    <cellStyle name="%_Schedule_P&amp;LMFG EXP wk_Draft Revised Sch VI" xfId="111"/>
    <cellStyle name="%_Schedule_P&amp;LWK" xfId="112"/>
    <cellStyle name="%_Schedule_P&amp;LWK_Draft Revised Sch VI" xfId="113"/>
    <cellStyle name="%_Schedule_TBZ - COI Final" xfId="114"/>
    <cellStyle name="%_Schedule_TBZ - COI Final_Draft Revised Sch VI" xfId="115"/>
    <cellStyle name="%_Schedule_TBZ BS Sept  2010 27112010 " xfId="116"/>
    <cellStyle name="%_Schedule_TBZ BS Sept  2010 27112010 _Draft Revised Sch VI" xfId="117"/>
    <cellStyle name="%_Schedule_TBZ BS Sept  2010 30112010 " xfId="118"/>
    <cellStyle name="%_Schedule_TBZ BS Sept  2010 30112010 _Draft Revised Sch VI" xfId="119"/>
    <cellStyle name="%_Schedule_TBZ BS Sept  2010 30112010nishi " xfId="120"/>
    <cellStyle name="%_Schedule_TBZ BS Sept  2010 30112010nishi _Draft Revised Sch VI" xfId="121"/>
    <cellStyle name="%_Schedule_TBZ Financials March'11 12052011" xfId="122"/>
    <cellStyle name="%_Schedule_TBZ Financials March'11 12052011_Draft Revised Sch VI" xfId="123"/>
    <cellStyle name="%_Schedule_Trial Balance" xfId="124"/>
    <cellStyle name="%_Schedule_Trial Balance_Draft Revised Sch VI" xfId="125"/>
    <cellStyle name="%_Sheet1" xfId="126"/>
    <cellStyle name="%_Sheet1_Draft Revised Sch VI" xfId="127"/>
    <cellStyle name="%_Sheet2" xfId="128"/>
    <cellStyle name="%_Sheet2_Draft Revised Sch VI" xfId="129"/>
    <cellStyle name="%_Sheet2_FIXED ASSETS" xfId="130"/>
    <cellStyle name="%_Sheet2_FIXED ASSETS_Draft Revised Sch VI" xfId="131"/>
    <cellStyle name="%_Sheet2_MARCH CASH FLOW GROUPING AS ON 31.12.2010" xfId="132"/>
    <cellStyle name="%_Sheet2_MARCH CASH FLOW GROUPING AS ON 31.12.2010_Draft Revised Sch VI" xfId="133"/>
    <cellStyle name="%_Sheet2_P&amp;LMFG EXP wk" xfId="134"/>
    <cellStyle name="%_Sheet2_P&amp;LMFG EXP wk_Draft Revised Sch VI" xfId="135"/>
    <cellStyle name="%_Sheet2_P&amp;LWK" xfId="136"/>
    <cellStyle name="%_Sheet2_P&amp;LWK_Draft Revised Sch VI" xfId="137"/>
    <cellStyle name="%_Sheet2_TBZ - COI Final" xfId="138"/>
    <cellStyle name="%_Sheet2_TBZ - COI Final_Draft Revised Sch VI" xfId="139"/>
    <cellStyle name="%_Sheet2_TBZ BS Sept  2010 27112010 " xfId="140"/>
    <cellStyle name="%_Sheet2_TBZ BS Sept  2010 27112010 _Draft Revised Sch VI" xfId="141"/>
    <cellStyle name="%_Sheet2_TBZ BS Sept  2010 30112010 " xfId="142"/>
    <cellStyle name="%_Sheet2_TBZ BS Sept  2010 30112010 _Draft Revised Sch VI" xfId="143"/>
    <cellStyle name="%_Sheet2_TBZ BS Sept  2010 30112010nishi " xfId="144"/>
    <cellStyle name="%_Sheet2_TBZ BS Sept  2010 30112010nishi _Draft Revised Sch VI" xfId="145"/>
    <cellStyle name="%_Sheet2_TBZ Financials March'11 12052011" xfId="146"/>
    <cellStyle name="%_Sheet2_TBZ Financials March'11 12052011_Draft Revised Sch VI" xfId="147"/>
    <cellStyle name="%_Sheet2_Trial Balance" xfId="148"/>
    <cellStyle name="%_Sheet2_Trial Balance_Draft Revised Sch VI" xfId="149"/>
    <cellStyle name="%_Sheet3" xfId="150"/>
    <cellStyle name="%_Sheet3_Draft Revised Sch VI" xfId="151"/>
    <cellStyle name="%_Sheet3_FIXED ASSETS" xfId="152"/>
    <cellStyle name="%_Sheet3_FIXED ASSETS_Draft Revised Sch VI" xfId="153"/>
    <cellStyle name="%_Sheet3_MARCH CASH FLOW GROUPING AS ON 31.12.2010" xfId="154"/>
    <cellStyle name="%_Sheet3_MARCH CASH FLOW GROUPING AS ON 31.12.2010_Draft Revised Sch VI" xfId="155"/>
    <cellStyle name="%_Sheet3_P&amp;LMFG EXP wk" xfId="156"/>
    <cellStyle name="%_Sheet3_P&amp;LMFG EXP wk_Draft Revised Sch VI" xfId="157"/>
    <cellStyle name="%_Sheet3_P&amp;LWK" xfId="158"/>
    <cellStyle name="%_Sheet3_P&amp;LWK_Draft Revised Sch VI" xfId="159"/>
    <cellStyle name="%_Sheet3_TBZ - COI Final" xfId="160"/>
    <cellStyle name="%_Sheet3_TBZ - COI Final_Draft Revised Sch VI" xfId="161"/>
    <cellStyle name="%_Sheet3_TBZ BS Sept  2010 27112010 " xfId="162"/>
    <cellStyle name="%_Sheet3_TBZ BS Sept  2010 27112010 _Draft Revised Sch VI" xfId="163"/>
    <cellStyle name="%_Sheet3_TBZ BS Sept  2010 30112010 " xfId="164"/>
    <cellStyle name="%_Sheet3_TBZ BS Sept  2010 30112010 _Draft Revised Sch VI" xfId="165"/>
    <cellStyle name="%_Sheet3_TBZ BS Sept  2010 30112010nishi " xfId="166"/>
    <cellStyle name="%_Sheet3_TBZ BS Sept  2010 30112010nishi _Draft Revised Sch VI" xfId="167"/>
    <cellStyle name="%_Sheet3_TBZ Financials March'11 12052011" xfId="168"/>
    <cellStyle name="%_Sheet3_TBZ Financials March'11 12052011_Draft Revised Sch VI" xfId="169"/>
    <cellStyle name="%_Sheet3_Trial Balance" xfId="170"/>
    <cellStyle name="%_Sheet3_Trial Balance_Draft Revised Sch VI" xfId="171"/>
    <cellStyle name="%_Trial Balance" xfId="172"/>
    <cellStyle name="%_Trial Balance_Draft Revised Sch VI" xfId="173"/>
    <cellStyle name="%_Trial Balance_FIXED ASSETS" xfId="174"/>
    <cellStyle name="%_Trial Balance_FIXED ASSETS_Draft Revised Sch VI" xfId="175"/>
    <cellStyle name="%_Trial Balance_MARCH CASH FLOW GROUPING AS ON 31.12.2010" xfId="176"/>
    <cellStyle name="%_Trial Balance_MARCH CASH FLOW GROUPING AS ON 31.12.2010_Draft Revised Sch VI" xfId="177"/>
    <cellStyle name="%_Trial Balance_P&amp;LMFG EXP wk" xfId="178"/>
    <cellStyle name="%_Trial Balance_P&amp;LMFG EXP wk_Draft Revised Sch VI" xfId="179"/>
    <cellStyle name="%_Trial Balance_P&amp;LWK" xfId="180"/>
    <cellStyle name="%_Trial Balance_P&amp;LWK_Draft Revised Sch VI" xfId="181"/>
    <cellStyle name="%_Trial Balance_TBZ - COI Final" xfId="182"/>
    <cellStyle name="%_Trial Balance_TBZ - COI Final_Draft Revised Sch VI" xfId="183"/>
    <cellStyle name="%_Trial Balance_TBZ BS Sept  2010 27112010 " xfId="184"/>
    <cellStyle name="%_Trial Balance_TBZ BS Sept  2010 27112010 _Draft Revised Sch VI" xfId="185"/>
    <cellStyle name="%_Trial Balance_TBZ BS Sept  2010 30112010 " xfId="186"/>
    <cellStyle name="%_Trial Balance_TBZ BS Sept  2010 30112010 _Draft Revised Sch VI" xfId="187"/>
    <cellStyle name="%_Trial Balance_TBZ BS Sept  2010 30112010nishi " xfId="188"/>
    <cellStyle name="%_Trial Balance_TBZ BS Sept  2010 30112010nishi _Draft Revised Sch VI" xfId="189"/>
    <cellStyle name="%_Trial Balance_TBZ Financials March'11 12052011" xfId="190"/>
    <cellStyle name="%_Trial Balance_TBZ Financials March'11 12052011_Draft Revised Sch VI" xfId="191"/>
    <cellStyle name="%_Trial Balance_Trial Balance" xfId="192"/>
    <cellStyle name="%_Trial Balance_Trial Balance_Draft Revised Sch VI" xfId="193"/>
    <cellStyle name="_%(SignOnly)" xfId="194"/>
    <cellStyle name="_%(SignSpaceOnly)" xfId="195"/>
    <cellStyle name="_ABIRM Financials-March'06_17.10.2006" xfId="196"/>
    <cellStyle name="_ABIRM Financials-March'06_17.10.2006_Draft Revised Sch VI" xfId="197"/>
    <cellStyle name="_ABIRM Financials-March'06_25.10.2006 - Final" xfId="198"/>
    <cellStyle name="_ABIRM Financials-March'06_25.10.2006 - Final_Draft Revised Sch VI" xfId="199"/>
    <cellStyle name="_ABIRM Financials-March'06_Draft" xfId="200"/>
    <cellStyle name="_ABIRM Financials-March'06_Draft_Draft Revised Sch VI" xfId="201"/>
    <cellStyle name="_ABIRM Financials-March'07_26_07_07" xfId="202"/>
    <cellStyle name="_ABIRM Financials-March'07_26_07_07_Draft Revised Sch VI" xfId="203"/>
    <cellStyle name="_ABIRM_Annual_FBT_03_10_07" xfId="204"/>
    <cellStyle name="_ABIRM_Annual_FBT_03_10_07_Draft Revised Sch VI" xfId="205"/>
    <cellStyle name="_ABIRM_India_Form3Cd_Annx_15.10.07_Final" xfId="206"/>
    <cellStyle name="_ABIRM_India_Form3Cd_Annx_15.10.07_Final_Draft Revised Sch VI" xfId="207"/>
    <cellStyle name="_ABIRM_India_Form3Cd_Annx_Draft1" xfId="208"/>
    <cellStyle name="_ABIRM_India_Form3Cd_Annx_Draft1_Draft Revised Sch VI" xfId="209"/>
    <cellStyle name="_ABIRM_India_Mar 08_Tax Depreciation" xfId="210"/>
    <cellStyle name="_ABIRM_India_Mar 08_Tax Depreciation_Draft Revised Sch VI" xfId="211"/>
    <cellStyle name="_ABIRM_Revised Financial_Statement_March08_11_09_08_Revised" xfId="212"/>
    <cellStyle name="_ABIRM_Revised Financial_Statement_March08_11_09_08_Revised_Draft Revised Sch VI" xfId="213"/>
    <cellStyle name="_Acam Financials-Mar 06" xfId="214"/>
    <cellStyle name="_Acam Financials-Mar 06_Draft Revised Sch VI" xfId="215"/>
    <cellStyle name="_Acam Financials-Mar 06_Final" xfId="216"/>
    <cellStyle name="_Acam Financials-Mar 06_Final_Draft Revised Sch VI" xfId="217"/>
    <cellStyle name="_Acam Financials-Mar 06_Final_Minteq Financials March-09" xfId="218"/>
    <cellStyle name="_Acam Financials-Mar 06_Final_Minteq Financials March-09_Draft Revised Sch VI" xfId="219"/>
    <cellStyle name="_Acam Financials-Mar 06_Minteq Financials March-09" xfId="220"/>
    <cellStyle name="_Acam Financials-Mar 06_Minteq Financials March-09_Draft Revised Sch VI" xfId="221"/>
    <cellStyle name="_Apax_India_FBT_F.Y. 2007-08_Final_Revised_05_05_08" xfId="222"/>
    <cellStyle name="_Apax_India_FBT_F.Y. 2007-08_Final_Revised_05_05_08_Draft Revised Sch VI" xfId="223"/>
    <cellStyle name="_APAX_India_FBT_F.Y.2007-08" xfId="224"/>
    <cellStyle name="_APAX_India_FBT_F.Y.2007-08_Draft Revised Sch VI" xfId="225"/>
    <cellStyle name="_APAX_India_Fianancial_Reporting_Q4_Jan 08 to Mar 08" xfId="226"/>
    <cellStyle name="_APAX_India_Fianancial_Reporting_Q4_Jan 08 to Mar 08_Draft Revised Sch VI" xfId="227"/>
    <cellStyle name="_APAX_Mar 08_Financial_Final_06_07_08_v1" xfId="228"/>
    <cellStyle name="_APAX_Mar 08_Financial_Final_06_07_08_v1_Draft Revised Sch VI" xfId="229"/>
    <cellStyle name="_APAX_Mar07_ Revised_June_16_07( Period 13 entires)" xfId="230"/>
    <cellStyle name="_APAX_Mar07_ Revised_June_16_07( Period 13 entires)_Draft Revised Sch VI" xfId="231"/>
    <cellStyle name="_APAX_Mar07_ Revised_June_16_07( Period 13 entires)_Minteq Financials March-09" xfId="232"/>
    <cellStyle name="_APAX_Mar07_ Revised_June_16_07( Period 13 entires)_Minteq Financials March-09_Draft Revised Sch VI" xfId="233"/>
    <cellStyle name="_APAX_Mar07_Revised_Apr_07_07" xfId="234"/>
    <cellStyle name="_APAX_Mar07_Revised_Apr_07_07_Draft Revised Sch VI" xfId="235"/>
    <cellStyle name="_APAX_Mar07_Revised_Apr_07_07_Minteq Financials March-09" xfId="236"/>
    <cellStyle name="_APAX_Mar07_Revised_Apr_07_07_Minteq Financials March-09_Draft Revised Sch VI" xfId="237"/>
    <cellStyle name="_April - GRO Financial Reporting v4" xfId="238"/>
    <cellStyle name="_April - GRO Financial Reporting v4_Draft Revised Sch VI" xfId="239"/>
    <cellStyle name="_April - GRO Financial Reporting v4_Sheet2" xfId="240"/>
    <cellStyle name="_April - GRO Financial Reporting v4_Sheet2_Draft Revised Sch VI" xfId="241"/>
    <cellStyle name="_APX_India_Mar 08_Tax Depreciation" xfId="242"/>
    <cellStyle name="_APX_India_Mar 08_Tax Depreciation_Draft Revised Sch VI" xfId="243"/>
    <cellStyle name="_AR Ageing Sep-06 V.2" xfId="244"/>
    <cellStyle name="_AR Ageing Sep-06 V.2_Draft Revised Sch VI" xfId="245"/>
    <cellStyle name="_AR Ageing Sep-06 V.2_Sheet2" xfId="246"/>
    <cellStyle name="_AR Ageing Sep-06 V.2_Sheet2_Draft Revised Sch VI" xfId="247"/>
    <cellStyle name="_Attachment I - September MDA Schedule v1.1" xfId="248"/>
    <cellStyle name="_Attachment I - September MDA Schedule v1.1_Draft Revised Sch VI" xfId="249"/>
    <cellStyle name="_Attachment I - September MDA Schedule v1.1_Sheet2" xfId="250"/>
    <cellStyle name="_Attachment I - September MDA Schedule v1.1_Sheet2_Draft Revised Sch VI" xfId="251"/>
    <cellStyle name="_Blackheath April Reporting Package 5 23 06 final" xfId="252"/>
    <cellStyle name="_Blackheath April Reporting Package 5 23 06 final_Draft Revised Sch VI" xfId="253"/>
    <cellStyle name="_Blackheath April Reporting Package 5 23 06 final_Sheet2" xfId="254"/>
    <cellStyle name="_Blackheath April Reporting Package 5 23 06 final_Sheet2_Draft Revised Sch VI" xfId="255"/>
    <cellStyle name="_Book2" xfId="256"/>
    <cellStyle name="_Book2_Draft Revised Sch VI" xfId="257"/>
    <cellStyle name="_Book2_Sheet2" xfId="258"/>
    <cellStyle name="_Book2_Sheet2_Draft Revised Sch VI" xfId="259"/>
    <cellStyle name="_Book3" xfId="260"/>
    <cellStyle name="_Book3_Draft Revised Sch VI" xfId="261"/>
    <cellStyle name="_Book3_Sheet2" xfId="262"/>
    <cellStyle name="_Book3_Sheet2_Draft Revised Sch VI" xfId="263"/>
    <cellStyle name="_capvar" xfId="264"/>
    <cellStyle name="_capvar_Draft Revised Sch VI" xfId="265"/>
    <cellStyle name="_capvar_Sheet2" xfId="266"/>
    <cellStyle name="_capvar_Sheet2_Draft Revised Sch VI" xfId="267"/>
    <cellStyle name="_Collection PL" xfId="268"/>
    <cellStyle name="_Collection PL_Draft Revised Sch VI" xfId="269"/>
    <cellStyle name="_Collection PL_Sheet2" xfId="270"/>
    <cellStyle name="_Collection PL_Sheet2_Draft Revised Sch VI" xfId="271"/>
    <cellStyle name="_Comma" xfId="272"/>
    <cellStyle name="_Computation final" xfId="273"/>
    <cellStyle name="_Computation final_Draft Revised Sch VI" xfId="274"/>
    <cellStyle name="_Copy of Zenta Normalization- Feb 06 Update-Final" xfId="275"/>
    <cellStyle name="_Copy of Zenta Normalization- Feb 06 Update-Final V.1" xfId="276"/>
    <cellStyle name="_Copy of Zenta Normalization- Feb 06 Update-Final V.1_Draft Revised Sch VI" xfId="277"/>
    <cellStyle name="_Copy of Zenta Normalization- Feb 06 Update-Final V.1_Sheet2" xfId="278"/>
    <cellStyle name="_Copy of Zenta Normalization- Feb 06 Update-Final V.1_Sheet2_Draft Revised Sch VI" xfId="279"/>
    <cellStyle name="_Copy of Zenta Normalization- Feb 06 Update-Final_Draft Revised Sch VI" xfId="280"/>
    <cellStyle name="_Copy of Zenta Normalization- Feb 06 Update-Final_Sheet2" xfId="281"/>
    <cellStyle name="_Copy of Zenta Normalization- Feb 06 Update-Final_Sheet2_Draft Revised Sch VI" xfId="282"/>
    <cellStyle name="_covenant calc" xfId="283"/>
    <cellStyle name="_covenant calc_Draft Revised Sch VI" xfId="284"/>
    <cellStyle name="_covenant calc_Sheet2" xfId="285"/>
    <cellStyle name="_covenant calc_Sheet2_Draft Revised Sch VI" xfId="286"/>
    <cellStyle name="_Currency" xfId="287"/>
    <cellStyle name="_CurrencySpace" xfId="288"/>
    <cellStyle name="_Current Liabilites &amp; Provision" xfId="289"/>
    <cellStyle name="_Current Liabilites &amp; Provision_Draft Revised Sch VI" xfId="290"/>
    <cellStyle name="_Employee Cost" xfId="291"/>
    <cellStyle name="_Employee Cost_Draft Revised Sch VI" xfId="292"/>
    <cellStyle name="_Eq_Research Advisory Fees_Working" xfId="293"/>
    <cellStyle name="_Eq_Research Advisory Fees_Working_Draft Revised Sch VI" xfId="294"/>
    <cellStyle name="_Eq_Research Advisory Fees_Working_Minteq Financials March-09" xfId="295"/>
    <cellStyle name="_Eq_Research Advisory Fees_Working_Minteq Financials March-09_Draft Revised Sch VI" xfId="296"/>
    <cellStyle name="_Euro" xfId="297"/>
    <cellStyle name="_FBT" xfId="298"/>
    <cellStyle name="_FBT Working - Final" xfId="299"/>
    <cellStyle name="_FBT Working - Final_Draft Revised Sch VI" xfId="300"/>
    <cellStyle name="_FBT_Draft Revised Sch VI" xfId="301"/>
    <cellStyle name="_FBT_Minteq Financials March-09" xfId="302"/>
    <cellStyle name="_FBT_Minteq Financials March-09_Draft Revised Sch VI" xfId="303"/>
    <cellStyle name="_FBT-16.03.06-31.03.06 break up incl" xfId="304"/>
    <cellStyle name="_FBT-16.03.06-31.03.06 break up incl_Draft Revised Sch VI" xfId="305"/>
    <cellStyle name="_FBT-16.03.06-31.03.06 break up incl_Minteq Financials March-09" xfId="306"/>
    <cellStyle name="_FBT-16.03.06-31.03.06 break up incl_Minteq Financials March-09_Draft Revised Sch VI" xfId="307"/>
    <cellStyle name="_February - GRO Financial Reporting v5" xfId="308"/>
    <cellStyle name="_February - GRO Financial Reporting v5_Draft Revised Sch VI" xfId="309"/>
    <cellStyle name="_February - GRO Financial Reporting v5_Sheet2" xfId="310"/>
    <cellStyle name="_February - GRO Financial Reporting v5_Sheet2_Draft Revised Sch VI" xfId="311"/>
    <cellStyle name="_Financial Model vers 42006- ZENTA" xfId="312"/>
    <cellStyle name="_Financial Model vers 42006- ZENTA (3)" xfId="313"/>
    <cellStyle name="_Financial Model vers 42006- ZENTA GD Final" xfId="314"/>
    <cellStyle name="_Financial Model vers 42006- ZENTA GD Final-3 (2)" xfId="315"/>
    <cellStyle name="_Financial Model vers 42006- ZENTA GD Final-3 (3)" xfId="316"/>
    <cellStyle name="_Financial Model vers 42006- ZENTA GD Final-3 (4)" xfId="317"/>
    <cellStyle name="_Financial Model vers 42006- ZENTA GD Final-3 (5)" xfId="318"/>
    <cellStyle name="_Financial Model vers 42006- ZENTA GD Final-ACS" xfId="319"/>
    <cellStyle name="_Financials_Dec_06_Audit_May_21_2007_Final" xfId="320"/>
    <cellStyle name="_Financials_Dec_06_Audit_May_21_2007_Final_Draft Revised Sch VI" xfId="321"/>
    <cellStyle name="_FY 2007  FY 2006 Quarterly Budget with Metrics" xfId="322"/>
    <cellStyle name="_FY 2007  FY 2006 Quarterly Budget with Metrics_Draft Revised Sch VI" xfId="323"/>
    <cellStyle name="_FY 2007  FY 2006 Quarterly Budget with Metrics_Sheet2" xfId="324"/>
    <cellStyle name="_FY 2007  FY 2006 Quarterly Budget with Metrics_Sheet2_Draft Revised Sch VI" xfId="325"/>
    <cellStyle name="_FY07 consolidated v2" xfId="326"/>
    <cellStyle name="_FY07 consolidated v2_Draft Revised Sch VI" xfId="327"/>
    <cellStyle name="_FY07 consolidated v2_Sheet2" xfId="328"/>
    <cellStyle name="_FY07 consolidated v2_Sheet2_Draft Revised Sch VI" xfId="329"/>
    <cellStyle name="_FY07 consolidated v3 FINAL ACS" xfId="330"/>
    <cellStyle name="_FY07 consolidated v3 FINAL ACS_Draft Revised Sch VI" xfId="331"/>
    <cellStyle name="_FY07 consolidated v3 FINAL ACS_Sheet2" xfId="332"/>
    <cellStyle name="_FY07 consolidated v3 FINAL ACS_Sheet2_Draft Revised Sch VI" xfId="333"/>
    <cellStyle name="_FY07 consolidated v4 FINAL ACS" xfId="334"/>
    <cellStyle name="_FY07 consolidated v4 FINAL ACS_Draft Revised Sch VI" xfId="335"/>
    <cellStyle name="_FY07 consolidated v4 FINAL ACS_Sheet2" xfId="336"/>
    <cellStyle name="_FY07 consolidated v4 FINAL ACS_Sheet2_Draft Revised Sch VI" xfId="337"/>
    <cellStyle name="_Heading" xfId="338"/>
    <cellStyle name="_Heading_prestemp" xfId="339"/>
    <cellStyle name="_Heading_prestemp_FA" xfId="340"/>
    <cellStyle name="_Heading_prestemp_Fixed Assets -HDPL-April07 May07June07  July07 revised" xfId="341"/>
    <cellStyle name="_Heading_prestemp_Sheet2" xfId="342"/>
    <cellStyle name="_Heading_prestemp_Sheet4" xfId="343"/>
    <cellStyle name="_Healthcare PL" xfId="344"/>
    <cellStyle name="_Healthcare PL_Draft Revised Sch VI" xfId="345"/>
    <cellStyle name="_Healthcare PL_Sheet2" xfId="346"/>
    <cellStyle name="_Healthcare PL_Sheet2_Draft Revised Sch VI" xfId="347"/>
    <cellStyle name="_Highlight" xfId="348"/>
    <cellStyle name="_Interest 234C" xfId="349"/>
    <cellStyle name="_Interest 234C_Draft Revised Sch VI" xfId="350"/>
    <cellStyle name="_Interest Workings-TRIL  08- Husain Mar09- Final" xfId="351"/>
    <cellStyle name="_Interest Workings-TRIL  08- Husain Mar09- Final_Draft Revised Sch VI" xfId="352"/>
    <cellStyle name="_May 2006 A_R Agings with comments 6 22 06" xfId="353"/>
    <cellStyle name="_May 2006 A_R Agings with comments 6 22 06_Draft Revised Sch VI" xfId="354"/>
    <cellStyle name="_May 2006 A_R Agings with comments 6 22 06_Sheet2" xfId="355"/>
    <cellStyle name="_May 2006 A_R Agings with comments 6 22 06_Sheet2_Draft Revised Sch VI" xfId="356"/>
    <cellStyle name="_MFR Data Dec'05 V 7 (2)" xfId="357"/>
    <cellStyle name="_MFR Data Dec'05 V 7 (2)_Draft Revised Sch VI" xfId="358"/>
    <cellStyle name="_MFR Data Dec'05 V 7 (2)_Sheet2" xfId="359"/>
    <cellStyle name="_MFR Data Dec'05 V 7 (2)_Sheet2_Draft Revised Sch VI" xfId="360"/>
    <cellStyle name="_MFR Data Dec'05 V 7 (4)" xfId="361"/>
    <cellStyle name="_MFR Data Dec'05 V 7 (4)_Draft Revised Sch VI" xfId="362"/>
    <cellStyle name="_MFR Data Dec'05 V 7 (4)_Sheet2" xfId="363"/>
    <cellStyle name="_MFR Data Dec'05 V 7 (4)_Sheet2_Draft Revised Sch VI" xfId="364"/>
    <cellStyle name="_MFR Data Mar06 V 5" xfId="365"/>
    <cellStyle name="_MFR Data Mar06 V 5_Draft Revised Sch VI" xfId="366"/>
    <cellStyle name="_MFR Data Mar06 V 5_Sheet2" xfId="367"/>
    <cellStyle name="_MFR Data Mar06 V 5_Sheet2_Draft Revised Sch VI" xfId="368"/>
    <cellStyle name="_MFR Data Oct'05 V 11" xfId="369"/>
    <cellStyle name="_MFR Data Oct'05 V 11_Draft Revised Sch VI" xfId="370"/>
    <cellStyle name="_MFR Data Oct'05 V 11_Sheet2" xfId="371"/>
    <cellStyle name="_MFR Data Oct'05 V 11_Sheet2_Draft Revised Sch VI" xfId="372"/>
    <cellStyle name="_Minteq India_31.03.08_Summary - Calculation for Gratuity" xfId="373"/>
    <cellStyle name="_Minteq India_31.03.08_Summary - Calculation for Gratuity_Draft Revised Sch VI" xfId="374"/>
    <cellStyle name="_Miscellaneous Exp" xfId="375"/>
    <cellStyle name="_Miscellaneous Exp_Draft Revised Sch VI" xfId="376"/>
    <cellStyle name="_Monthly" xfId="377"/>
    <cellStyle name="_Monthly_Draft Revised Sch VI" xfId="378"/>
    <cellStyle name="_Monthly_Sheet2" xfId="379"/>
    <cellStyle name="_Monthly_Sheet2_Draft Revised Sch VI" xfId="380"/>
    <cellStyle name="_Multiple" xfId="381"/>
    <cellStyle name="_MultipleSpace" xfId="382"/>
    <cellStyle name="_New Microsoft Excel Worksheet" xfId="383"/>
    <cellStyle name="_NPI II Financial report June 2006-Revised" xfId="384"/>
    <cellStyle name="_NPI II Financial report June 2006-Revised_Draft Revised Sch VI" xfId="385"/>
    <cellStyle name="_NPI II Financial report November-06 revised (13-12-06)" xfId="386"/>
    <cellStyle name="_NPI II Financial report November-06 revised (13-12-06)_Draft Revised Sch VI" xfId="387"/>
    <cellStyle name="_NPI Tax-Audit-Form3CD 2005-06_F" xfId="388"/>
    <cellStyle name="_NPI Tax-Audit-Form3CD 2005-06_F_Draft Revised Sch VI" xfId="389"/>
    <cellStyle name="_NPI TDS FY 2006-2007" xfId="390"/>
    <cellStyle name="_NPI TDS FY 2006-2007_Draft Revised Sch VI" xfId="391"/>
    <cellStyle name="_NPI TDS FY 2006-2007_Minteq Financials March-09" xfId="392"/>
    <cellStyle name="_NPI TDS FY 2006-2007_Minteq Financials March-09_Draft Revised Sch VI" xfId="393"/>
    <cellStyle name="_NPI_March'06_Financials_Audited Final" xfId="394"/>
    <cellStyle name="_NPI_March'06_Financials_Audited Final_Draft Revised Sch VI" xfId="395"/>
    <cellStyle name="_PBC" xfId="396"/>
    <cellStyle name="_PBC_Draft Revised Sch VI" xfId="397"/>
    <cellStyle name="_PBC_form 3cd tds schedule" xfId="398"/>
    <cellStyle name="_PBC_form 3cd tds schedule_Draft Revised Sch VI" xfId="399"/>
    <cellStyle name="_Period 13 entires" xfId="400"/>
    <cellStyle name="_Period 13 entires Mar 08" xfId="401"/>
    <cellStyle name="_Period 13 entires Mar 08_Draft Revised Sch VI" xfId="402"/>
    <cellStyle name="_Period 13 entires_Draft Revised Sch VI" xfId="403"/>
    <cellStyle name="_Profit  Loss Account  ABIRM_March 08_Revised" xfId="404"/>
    <cellStyle name="_Profit  Loss Account  ABIRM_March 08_Revised_Draft Revised Sch VI" xfId="405"/>
    <cellStyle name="_Proforma Rev   EBITDA TTM-9" xfId="406"/>
    <cellStyle name="_Proforma Rev   EBITDA TTM-9_Draft Revised Sch VI" xfId="407"/>
    <cellStyle name="_Proforma Rev   EBITDA TTM-9_Sheet2" xfId="408"/>
    <cellStyle name="_Proforma Rev   EBITDA TTM-9_Sheet2_Draft Revised Sch VI" xfId="409"/>
    <cellStyle name="_Q1 Board Meeting - Prospect List v2 (4)" xfId="410"/>
    <cellStyle name="_Q1 Board Meeting - Prospect List v2 (4)_Draft Revised Sch VI" xfId="411"/>
    <cellStyle name="_Q1 Board Meeting - Prospect List v2 (4)_Sheet2" xfId="412"/>
    <cellStyle name="_Q1 Board Meeting - Prospect List v2 (4)_Sheet2_Draft Revised Sch VI" xfId="413"/>
    <cellStyle name="_Related party3" xfId="414"/>
    <cellStyle name="_Revenue Analysis (Projected vs Actual) Apr'06 New Format V.2" xfId="415"/>
    <cellStyle name="_Revenue Schedule" xfId="416"/>
    <cellStyle name="_Revenue Schedule_Draft Revised Sch VI" xfId="417"/>
    <cellStyle name="_Revenue Schedule_Sheet2" xfId="418"/>
    <cellStyle name="_Revenue Schedule_Sheet2_Draft Revised Sch VI" xfId="419"/>
    <cellStyle name="_SGA Salary Cuts" xfId="420"/>
    <cellStyle name="_SGA Salary Cuts_Draft Revised Sch VI" xfId="421"/>
    <cellStyle name="_SGA Salary Cuts_Sheet2" xfId="422"/>
    <cellStyle name="_SGA Salary Cuts_Sheet2_Draft Revised Sch VI" xfId="423"/>
    <cellStyle name="_SGA Salary Cuts-2" xfId="424"/>
    <cellStyle name="_SGA Salary Cuts-2_Draft Revised Sch VI" xfId="425"/>
    <cellStyle name="_SGA Salary Cuts-2_Sheet2" xfId="426"/>
    <cellStyle name="_SGA Salary Cuts-2_Sheet2_Draft Revised Sch VI" xfId="427"/>
    <cellStyle name="_Sl GL- Final-Done" xfId="428"/>
    <cellStyle name="_Sl GL- Final-Done_form 3cd tds schedule" xfId="429"/>
    <cellStyle name="_SubHeading" xfId="430"/>
    <cellStyle name="_SubHeading_prestemp" xfId="431"/>
    <cellStyle name="_SubHeading_prestemp_FA" xfId="432"/>
    <cellStyle name="_SubHeading_prestemp_Fixed Assets -HDPL-April07 May07June07  July07 revised" xfId="433"/>
    <cellStyle name="_SubHeading_prestemp_Sheet2" xfId="434"/>
    <cellStyle name="_SubHeading_prestemp_Sheet4" xfId="435"/>
    <cellStyle name="_Table" xfId="436"/>
    <cellStyle name="_TableHead" xfId="437"/>
    <cellStyle name="_TableRowHead" xfId="438"/>
    <cellStyle name="_TableSuperHead" xfId="439"/>
    <cellStyle name="_Tax_Computation_Apax_India_Mar08" xfId="440"/>
    <cellStyle name="_Tax_Computation_Apax_India_Mar08_Draft Revised Sch VI" xfId="441"/>
    <cellStyle name="_Taxation March 07" xfId="442"/>
    <cellStyle name="_Taxation March 07_Draft Revised Sch VI" xfId="443"/>
    <cellStyle name="_Telephone &amp; Communcication" xfId="444"/>
    <cellStyle name="_Telephone &amp; Communcication_Draft Revised Sch VI" xfId="445"/>
    <cellStyle name="_TPIPL-Final Accounts 2009 (10.02.2010)" xfId="446"/>
    <cellStyle name="_TPIPL-Final Accounts 2009 (10.02.2010)_Draft Revised Sch VI" xfId="447"/>
    <cellStyle name="_Travel &amp; Conveyance" xfId="448"/>
    <cellStyle name="_Travel &amp; Conveyance_Draft Revised Sch VI" xfId="449"/>
    <cellStyle name="_TRIL  2008-09   Financials upto Feb 09" xfId="450"/>
    <cellStyle name="_TRIL  2008-09   Financials upto Feb 09_Draft Revised Sch VI" xfId="451"/>
    <cellStyle name="_Zenta FY 07 Detailed Revenue Build Up-1" xfId="452"/>
    <cellStyle name="_Zenta FY 07 Detailed Revenue Build Up-1_Draft Revised Sch VI" xfId="453"/>
    <cellStyle name="_Zenta FY 07 Detailed Revenue Build Up-1_Sheet2" xfId="454"/>
    <cellStyle name="_Zenta FY 07 Detailed Revenue Build Up-1_Sheet2_Draft Revised Sch VI" xfId="455"/>
    <cellStyle name="_Zenta MFR Data Jan'06 V.2" xfId="456"/>
    <cellStyle name="_Zenta MFR Data Jan'06 V.2_Draft Revised Sch VI" xfId="457"/>
    <cellStyle name="_Zenta MFR Data Jan'06 V.2_Sheet2" xfId="458"/>
    <cellStyle name="_Zenta MFR Data Jan'06 V.2_Sheet2_Draft Revised Sch VI" xfId="459"/>
    <cellStyle name="=C:\WINNT\SYSTEM32\COMMAND.COM" xfId="460"/>
    <cellStyle name="0%" xfId="461"/>
    <cellStyle name="0,0_x000d__x000a_NA_x000d__x000a_" xfId="462"/>
    <cellStyle name="0.0%" xfId="463"/>
    <cellStyle name="0.00%" xfId="464"/>
    <cellStyle name="20% - Accent1 10" xfId="465"/>
    <cellStyle name="20% - Accent1 11" xfId="466"/>
    <cellStyle name="20% - Accent1 12" xfId="467"/>
    <cellStyle name="20% - Accent1 13" xfId="468"/>
    <cellStyle name="20% - Accent1 14" xfId="469"/>
    <cellStyle name="20% - Accent1 15" xfId="470"/>
    <cellStyle name="20% - Accent1 16" xfId="471"/>
    <cellStyle name="20% - Accent1 17" xfId="472"/>
    <cellStyle name="20% - Accent1 18" xfId="473"/>
    <cellStyle name="20% - Accent1 19" xfId="474"/>
    <cellStyle name="20% - Accent1 2" xfId="475"/>
    <cellStyle name="20% - Accent1 2 2" xfId="476"/>
    <cellStyle name="20% - Accent1 2 3" xfId="477"/>
    <cellStyle name="20% - Accent1 2 4" xfId="478"/>
    <cellStyle name="20% - Accent1 2 5" xfId="479"/>
    <cellStyle name="20% - Accent1 2 6" xfId="480"/>
    <cellStyle name="20% - Accent1 2_Book1" xfId="481"/>
    <cellStyle name="20% - Accent1 3" xfId="482"/>
    <cellStyle name="20% - Accent1 3 2" xfId="483"/>
    <cellStyle name="20% - Accent1 3 3" xfId="484"/>
    <cellStyle name="20% - Accent1 3 4" xfId="485"/>
    <cellStyle name="20% - Accent1 4" xfId="486"/>
    <cellStyle name="20% - Accent1 5" xfId="487"/>
    <cellStyle name="20% - Accent1 6" xfId="488"/>
    <cellStyle name="20% - Accent1 7" xfId="489"/>
    <cellStyle name="20% - Accent1 8" xfId="490"/>
    <cellStyle name="20% - Accent1 9" xfId="491"/>
    <cellStyle name="20% - Accent2 10" xfId="492"/>
    <cellStyle name="20% - Accent2 11" xfId="493"/>
    <cellStyle name="20% - Accent2 12" xfId="494"/>
    <cellStyle name="20% - Accent2 13" xfId="495"/>
    <cellStyle name="20% - Accent2 14" xfId="496"/>
    <cellStyle name="20% - Accent2 15" xfId="497"/>
    <cellStyle name="20% - Accent2 16" xfId="498"/>
    <cellStyle name="20% - Accent2 17" xfId="499"/>
    <cellStyle name="20% - Accent2 18" xfId="500"/>
    <cellStyle name="20% - Accent2 19" xfId="501"/>
    <cellStyle name="20% - Accent2 2" xfId="502"/>
    <cellStyle name="20% - Accent2 2 2" xfId="503"/>
    <cellStyle name="20% - Accent2 2 3" xfId="504"/>
    <cellStyle name="20% - Accent2 2 4" xfId="505"/>
    <cellStyle name="20% - Accent2 2 5" xfId="506"/>
    <cellStyle name="20% - Accent2 2 6" xfId="507"/>
    <cellStyle name="20% - Accent2 2_Book1" xfId="508"/>
    <cellStyle name="20% - Accent2 3" xfId="509"/>
    <cellStyle name="20% - Accent2 3 2" xfId="510"/>
    <cellStyle name="20% - Accent2 3 3" xfId="511"/>
    <cellStyle name="20% - Accent2 3 4" xfId="512"/>
    <cellStyle name="20% - Accent2 4" xfId="513"/>
    <cellStyle name="20% - Accent2 5" xfId="514"/>
    <cellStyle name="20% - Accent2 6" xfId="515"/>
    <cellStyle name="20% - Accent2 7" xfId="516"/>
    <cellStyle name="20% - Accent2 8" xfId="517"/>
    <cellStyle name="20% - Accent2 9" xfId="518"/>
    <cellStyle name="20% - Accent3 10" xfId="519"/>
    <cellStyle name="20% - Accent3 11" xfId="520"/>
    <cellStyle name="20% - Accent3 12" xfId="521"/>
    <cellStyle name="20% - Accent3 13" xfId="522"/>
    <cellStyle name="20% - Accent3 14" xfId="523"/>
    <cellStyle name="20% - Accent3 15" xfId="524"/>
    <cellStyle name="20% - Accent3 16" xfId="525"/>
    <cellStyle name="20% - Accent3 17" xfId="526"/>
    <cellStyle name="20% - Accent3 18" xfId="527"/>
    <cellStyle name="20% - Accent3 19" xfId="528"/>
    <cellStyle name="20% - Accent3 2" xfId="529"/>
    <cellStyle name="20% - Accent3 2 2" xfId="530"/>
    <cellStyle name="20% - Accent3 2 3" xfId="531"/>
    <cellStyle name="20% - Accent3 2 4" xfId="532"/>
    <cellStyle name="20% - Accent3 2 5" xfId="533"/>
    <cellStyle name="20% - Accent3 2 6" xfId="534"/>
    <cellStyle name="20% - Accent3 2_Book1" xfId="535"/>
    <cellStyle name="20% - Accent3 3" xfId="536"/>
    <cellStyle name="20% - Accent3 3 2" xfId="537"/>
    <cellStyle name="20% - Accent3 3 3" xfId="538"/>
    <cellStyle name="20% - Accent3 3 4" xfId="539"/>
    <cellStyle name="20% - Accent3 4" xfId="540"/>
    <cellStyle name="20% - Accent3 5" xfId="541"/>
    <cellStyle name="20% - Accent3 6" xfId="542"/>
    <cellStyle name="20% - Accent3 7" xfId="543"/>
    <cellStyle name="20% - Accent3 8" xfId="544"/>
    <cellStyle name="20% - Accent3 9" xfId="545"/>
    <cellStyle name="20% - Accent4 10" xfId="546"/>
    <cellStyle name="20% - Accent4 11" xfId="547"/>
    <cellStyle name="20% - Accent4 12" xfId="548"/>
    <cellStyle name="20% - Accent4 13" xfId="549"/>
    <cellStyle name="20% - Accent4 14" xfId="550"/>
    <cellStyle name="20% - Accent4 15" xfId="551"/>
    <cellStyle name="20% - Accent4 16" xfId="552"/>
    <cellStyle name="20% - Accent4 17" xfId="553"/>
    <cellStyle name="20% - Accent4 18" xfId="554"/>
    <cellStyle name="20% - Accent4 19" xfId="555"/>
    <cellStyle name="20% - Accent4 2" xfId="556"/>
    <cellStyle name="20% - Accent4 2 2" xfId="557"/>
    <cellStyle name="20% - Accent4 2 3" xfId="558"/>
    <cellStyle name="20% - Accent4 2 4" xfId="559"/>
    <cellStyle name="20% - Accent4 2 5" xfId="560"/>
    <cellStyle name="20% - Accent4 2 6" xfId="561"/>
    <cellStyle name="20% - Accent4 2_Book1" xfId="562"/>
    <cellStyle name="20% - Accent4 3" xfId="563"/>
    <cellStyle name="20% - Accent4 3 2" xfId="564"/>
    <cellStyle name="20% - Accent4 3 3" xfId="565"/>
    <cellStyle name="20% - Accent4 3 4" xfId="566"/>
    <cellStyle name="20% - Accent4 4" xfId="567"/>
    <cellStyle name="20% - Accent4 5" xfId="568"/>
    <cellStyle name="20% - Accent4 6" xfId="569"/>
    <cellStyle name="20% - Accent4 7" xfId="570"/>
    <cellStyle name="20% - Accent4 8" xfId="571"/>
    <cellStyle name="20% - Accent4 9" xfId="572"/>
    <cellStyle name="20% - Accent5 10" xfId="573"/>
    <cellStyle name="20% - Accent5 11" xfId="574"/>
    <cellStyle name="20% - Accent5 12" xfId="575"/>
    <cellStyle name="20% - Accent5 13" xfId="576"/>
    <cellStyle name="20% - Accent5 14" xfId="577"/>
    <cellStyle name="20% - Accent5 15" xfId="578"/>
    <cellStyle name="20% - Accent5 16" xfId="579"/>
    <cellStyle name="20% - Accent5 17" xfId="580"/>
    <cellStyle name="20% - Accent5 18" xfId="581"/>
    <cellStyle name="20% - Accent5 19" xfId="582"/>
    <cellStyle name="20% - Accent5 2" xfId="583"/>
    <cellStyle name="20% - Accent5 2 2" xfId="584"/>
    <cellStyle name="20% - Accent5 2 3" xfId="585"/>
    <cellStyle name="20% - Accent5 2 4" xfId="586"/>
    <cellStyle name="20% - Accent5 2 5" xfId="587"/>
    <cellStyle name="20% - Accent5 2 6" xfId="588"/>
    <cellStyle name="20% - Accent5 2_Book1" xfId="589"/>
    <cellStyle name="20% - Accent5 3" xfId="590"/>
    <cellStyle name="20% - Accent5 3 2" xfId="591"/>
    <cellStyle name="20% - Accent5 3 3" xfId="592"/>
    <cellStyle name="20% - Accent5 3 4" xfId="593"/>
    <cellStyle name="20% - Accent5 4" xfId="594"/>
    <cellStyle name="20% - Accent5 5" xfId="595"/>
    <cellStyle name="20% - Accent5 6" xfId="596"/>
    <cellStyle name="20% - Accent5 7" xfId="597"/>
    <cellStyle name="20% - Accent5 8" xfId="598"/>
    <cellStyle name="20% - Accent5 9" xfId="599"/>
    <cellStyle name="20% - Accent6 10" xfId="600"/>
    <cellStyle name="20% - Accent6 11" xfId="601"/>
    <cellStyle name="20% - Accent6 12" xfId="602"/>
    <cellStyle name="20% - Accent6 13" xfId="603"/>
    <cellStyle name="20% - Accent6 14" xfId="604"/>
    <cellStyle name="20% - Accent6 15" xfId="605"/>
    <cellStyle name="20% - Accent6 16" xfId="606"/>
    <cellStyle name="20% - Accent6 17" xfId="607"/>
    <cellStyle name="20% - Accent6 18" xfId="608"/>
    <cellStyle name="20% - Accent6 19" xfId="609"/>
    <cellStyle name="20% - Accent6 2" xfId="610"/>
    <cellStyle name="20% - Accent6 2 2" xfId="611"/>
    <cellStyle name="20% - Accent6 2 3" xfId="612"/>
    <cellStyle name="20% - Accent6 2 4" xfId="613"/>
    <cellStyle name="20% - Accent6 2 5" xfId="614"/>
    <cellStyle name="20% - Accent6 2 6" xfId="615"/>
    <cellStyle name="20% - Accent6 2_Book1" xfId="616"/>
    <cellStyle name="20% - Accent6 3" xfId="617"/>
    <cellStyle name="20% - Accent6 3 2" xfId="618"/>
    <cellStyle name="20% - Accent6 3 3" xfId="619"/>
    <cellStyle name="20% - Accent6 3 4" xfId="620"/>
    <cellStyle name="20% - Accent6 4" xfId="621"/>
    <cellStyle name="20% - Accent6 5" xfId="622"/>
    <cellStyle name="20% - Accent6 6" xfId="623"/>
    <cellStyle name="20% - Accent6 7" xfId="624"/>
    <cellStyle name="20% - Accent6 8" xfId="625"/>
    <cellStyle name="20% - Accent6 9" xfId="626"/>
    <cellStyle name="40% - Accent1 10" xfId="627"/>
    <cellStyle name="40% - Accent1 11" xfId="628"/>
    <cellStyle name="40% - Accent1 12" xfId="629"/>
    <cellStyle name="40% - Accent1 13" xfId="630"/>
    <cellStyle name="40% - Accent1 14" xfId="631"/>
    <cellStyle name="40% - Accent1 15" xfId="632"/>
    <cellStyle name="40% - Accent1 16" xfId="633"/>
    <cellStyle name="40% - Accent1 17" xfId="634"/>
    <cellStyle name="40% - Accent1 18" xfId="635"/>
    <cellStyle name="40% - Accent1 19" xfId="636"/>
    <cellStyle name="40% - Accent1 2" xfId="637"/>
    <cellStyle name="40% - Accent1 2 2" xfId="638"/>
    <cellStyle name="40% - Accent1 2 3" xfId="639"/>
    <cellStyle name="40% - Accent1 2 4" xfId="640"/>
    <cellStyle name="40% - Accent1 2 5" xfId="641"/>
    <cellStyle name="40% - Accent1 2 6" xfId="642"/>
    <cellStyle name="40% - Accent1 2_Book1" xfId="643"/>
    <cellStyle name="40% - Accent1 3" xfId="644"/>
    <cellStyle name="40% - Accent1 3 2" xfId="645"/>
    <cellStyle name="40% - Accent1 3 3" xfId="646"/>
    <cellStyle name="40% - Accent1 3 4" xfId="647"/>
    <cellStyle name="40% - Accent1 4" xfId="648"/>
    <cellStyle name="40% - Accent1 5" xfId="649"/>
    <cellStyle name="40% - Accent1 6" xfId="650"/>
    <cellStyle name="40% - Accent1 7" xfId="651"/>
    <cellStyle name="40% - Accent1 8" xfId="652"/>
    <cellStyle name="40% - Accent1 9" xfId="653"/>
    <cellStyle name="40% - Accent2 10" xfId="654"/>
    <cellStyle name="40% - Accent2 11" xfId="655"/>
    <cellStyle name="40% - Accent2 12" xfId="656"/>
    <cellStyle name="40% - Accent2 13" xfId="657"/>
    <cellStyle name="40% - Accent2 14" xfId="658"/>
    <cellStyle name="40% - Accent2 15" xfId="659"/>
    <cellStyle name="40% - Accent2 16" xfId="660"/>
    <cellStyle name="40% - Accent2 17" xfId="661"/>
    <cellStyle name="40% - Accent2 18" xfId="662"/>
    <cellStyle name="40% - Accent2 19" xfId="663"/>
    <cellStyle name="40% - Accent2 2" xfId="664"/>
    <cellStyle name="40% - Accent2 2 2" xfId="665"/>
    <cellStyle name="40% - Accent2 2 3" xfId="666"/>
    <cellStyle name="40% - Accent2 2 4" xfId="667"/>
    <cellStyle name="40% - Accent2 2 5" xfId="668"/>
    <cellStyle name="40% - Accent2 2 6" xfId="669"/>
    <cellStyle name="40% - Accent2 2_Book1" xfId="670"/>
    <cellStyle name="40% - Accent2 3" xfId="671"/>
    <cellStyle name="40% - Accent2 3 2" xfId="672"/>
    <cellStyle name="40% - Accent2 3 3" xfId="673"/>
    <cellStyle name="40% - Accent2 3 4" xfId="674"/>
    <cellStyle name="40% - Accent2 4" xfId="675"/>
    <cellStyle name="40% - Accent2 5" xfId="676"/>
    <cellStyle name="40% - Accent2 6" xfId="677"/>
    <cellStyle name="40% - Accent2 7" xfId="678"/>
    <cellStyle name="40% - Accent2 8" xfId="679"/>
    <cellStyle name="40% - Accent2 9" xfId="680"/>
    <cellStyle name="40% - Accent3 10" xfId="681"/>
    <cellStyle name="40% - Accent3 11" xfId="682"/>
    <cellStyle name="40% - Accent3 12" xfId="683"/>
    <cellStyle name="40% - Accent3 13" xfId="684"/>
    <cellStyle name="40% - Accent3 14" xfId="685"/>
    <cellStyle name="40% - Accent3 15" xfId="686"/>
    <cellStyle name="40% - Accent3 16" xfId="687"/>
    <cellStyle name="40% - Accent3 17" xfId="688"/>
    <cellStyle name="40% - Accent3 18" xfId="689"/>
    <cellStyle name="40% - Accent3 19" xfId="690"/>
    <cellStyle name="40% - Accent3 2" xfId="691"/>
    <cellStyle name="40% - Accent3 2 2" xfId="692"/>
    <cellStyle name="40% - Accent3 2 3" xfId="693"/>
    <cellStyle name="40% - Accent3 2 4" xfId="694"/>
    <cellStyle name="40% - Accent3 2 5" xfId="695"/>
    <cellStyle name="40% - Accent3 2 6" xfId="696"/>
    <cellStyle name="40% - Accent3 2_Book1" xfId="697"/>
    <cellStyle name="40% - Accent3 3" xfId="698"/>
    <cellStyle name="40% - Accent3 3 2" xfId="699"/>
    <cellStyle name="40% - Accent3 3 3" xfId="700"/>
    <cellStyle name="40% - Accent3 3 4" xfId="701"/>
    <cellStyle name="40% - Accent3 4" xfId="702"/>
    <cellStyle name="40% - Accent3 5" xfId="703"/>
    <cellStyle name="40% - Accent3 6" xfId="704"/>
    <cellStyle name="40% - Accent3 7" xfId="705"/>
    <cellStyle name="40% - Accent3 8" xfId="706"/>
    <cellStyle name="40% - Accent3 9" xfId="707"/>
    <cellStyle name="40% - Accent4 10" xfId="708"/>
    <cellStyle name="40% - Accent4 11" xfId="709"/>
    <cellStyle name="40% - Accent4 12" xfId="710"/>
    <cellStyle name="40% - Accent4 13" xfId="711"/>
    <cellStyle name="40% - Accent4 14" xfId="712"/>
    <cellStyle name="40% - Accent4 15" xfId="713"/>
    <cellStyle name="40% - Accent4 16" xfId="714"/>
    <cellStyle name="40% - Accent4 17" xfId="715"/>
    <cellStyle name="40% - Accent4 18" xfId="716"/>
    <cellStyle name="40% - Accent4 19" xfId="717"/>
    <cellStyle name="40% - Accent4 2" xfId="718"/>
    <cellStyle name="40% - Accent4 2 2" xfId="719"/>
    <cellStyle name="40% - Accent4 2 3" xfId="720"/>
    <cellStyle name="40% - Accent4 2 4" xfId="721"/>
    <cellStyle name="40% - Accent4 2 5" xfId="722"/>
    <cellStyle name="40% - Accent4 2 6" xfId="723"/>
    <cellStyle name="40% - Accent4 2_Book1" xfId="724"/>
    <cellStyle name="40% - Accent4 3" xfId="725"/>
    <cellStyle name="40% - Accent4 3 2" xfId="726"/>
    <cellStyle name="40% - Accent4 3 3" xfId="727"/>
    <cellStyle name="40% - Accent4 3 4" xfId="728"/>
    <cellStyle name="40% - Accent4 4" xfId="729"/>
    <cellStyle name="40% - Accent4 5" xfId="730"/>
    <cellStyle name="40% - Accent4 6" xfId="731"/>
    <cellStyle name="40% - Accent4 7" xfId="732"/>
    <cellStyle name="40% - Accent4 8" xfId="733"/>
    <cellStyle name="40% - Accent4 9" xfId="734"/>
    <cellStyle name="40% - Accent5 10" xfId="735"/>
    <cellStyle name="40% - Accent5 11" xfId="736"/>
    <cellStyle name="40% - Accent5 12" xfId="737"/>
    <cellStyle name="40% - Accent5 13" xfId="738"/>
    <cellStyle name="40% - Accent5 14" xfId="739"/>
    <cellStyle name="40% - Accent5 15" xfId="740"/>
    <cellStyle name="40% - Accent5 16" xfId="741"/>
    <cellStyle name="40% - Accent5 17" xfId="742"/>
    <cellStyle name="40% - Accent5 18" xfId="743"/>
    <cellStyle name="40% - Accent5 19" xfId="744"/>
    <cellStyle name="40% - Accent5 2" xfId="745"/>
    <cellStyle name="40% - Accent5 2 2" xfId="746"/>
    <cellStyle name="40% - Accent5 2 3" xfId="747"/>
    <cellStyle name="40% - Accent5 2 4" xfId="748"/>
    <cellStyle name="40% - Accent5 2 5" xfId="749"/>
    <cellStyle name="40% - Accent5 2 6" xfId="750"/>
    <cellStyle name="40% - Accent5 2_Book1" xfId="751"/>
    <cellStyle name="40% - Accent5 3" xfId="752"/>
    <cellStyle name="40% - Accent5 3 2" xfId="753"/>
    <cellStyle name="40% - Accent5 3 3" xfId="754"/>
    <cellStyle name="40% - Accent5 3 4" xfId="755"/>
    <cellStyle name="40% - Accent5 4" xfId="756"/>
    <cellStyle name="40% - Accent5 5" xfId="757"/>
    <cellStyle name="40% - Accent5 6" xfId="758"/>
    <cellStyle name="40% - Accent5 7" xfId="759"/>
    <cellStyle name="40% - Accent5 8" xfId="760"/>
    <cellStyle name="40% - Accent5 9" xfId="761"/>
    <cellStyle name="40% - Accent6 10" xfId="762"/>
    <cellStyle name="40% - Accent6 11" xfId="763"/>
    <cellStyle name="40% - Accent6 12" xfId="764"/>
    <cellStyle name="40% - Accent6 13" xfId="765"/>
    <cellStyle name="40% - Accent6 14" xfId="766"/>
    <cellStyle name="40% - Accent6 15" xfId="767"/>
    <cellStyle name="40% - Accent6 16" xfId="768"/>
    <cellStyle name="40% - Accent6 17" xfId="769"/>
    <cellStyle name="40% - Accent6 18" xfId="770"/>
    <cellStyle name="40% - Accent6 19" xfId="771"/>
    <cellStyle name="40% - Accent6 2" xfId="772"/>
    <cellStyle name="40% - Accent6 2 2" xfId="773"/>
    <cellStyle name="40% - Accent6 2 3" xfId="774"/>
    <cellStyle name="40% - Accent6 2 4" xfId="775"/>
    <cellStyle name="40% - Accent6 2 5" xfId="776"/>
    <cellStyle name="40% - Accent6 2 6" xfId="777"/>
    <cellStyle name="40% - Accent6 2_Book1" xfId="778"/>
    <cellStyle name="40% - Accent6 3" xfId="779"/>
    <cellStyle name="40% - Accent6 3 2" xfId="780"/>
    <cellStyle name="40% - Accent6 3 3" xfId="781"/>
    <cellStyle name="40% - Accent6 3 4" xfId="782"/>
    <cellStyle name="40% - Accent6 4" xfId="783"/>
    <cellStyle name="40% - Accent6 5" xfId="784"/>
    <cellStyle name="40% - Accent6 6" xfId="785"/>
    <cellStyle name="40% - Accent6 7" xfId="786"/>
    <cellStyle name="40% - Accent6 8" xfId="787"/>
    <cellStyle name="40% - Accent6 9" xfId="788"/>
    <cellStyle name="60% - Accent1 10" xfId="789"/>
    <cellStyle name="60% - Accent1 11" xfId="790"/>
    <cellStyle name="60% - Accent1 12" xfId="791"/>
    <cellStyle name="60% - Accent1 13" xfId="792"/>
    <cellStyle name="60% - Accent1 14" xfId="793"/>
    <cellStyle name="60% - Accent1 15" xfId="794"/>
    <cellStyle name="60% - Accent1 16" xfId="795"/>
    <cellStyle name="60% - Accent1 17" xfId="796"/>
    <cellStyle name="60% - Accent1 18" xfId="797"/>
    <cellStyle name="60% - Accent1 19" xfId="798"/>
    <cellStyle name="60% - Accent1 2" xfId="799"/>
    <cellStyle name="60% - Accent1 2 2" xfId="800"/>
    <cellStyle name="60% - Accent1 2 3" xfId="801"/>
    <cellStyle name="60% - Accent1 2 4" xfId="802"/>
    <cellStyle name="60% - Accent1 2 5" xfId="803"/>
    <cellStyle name="60% - Accent1 2 6" xfId="804"/>
    <cellStyle name="60% - Accent1 3" xfId="805"/>
    <cellStyle name="60% - Accent1 3 2" xfId="806"/>
    <cellStyle name="60% - Accent1 3 3" xfId="807"/>
    <cellStyle name="60% - Accent1 3 4" xfId="808"/>
    <cellStyle name="60% - Accent1 4" xfId="809"/>
    <cellStyle name="60% - Accent1 5" xfId="810"/>
    <cellStyle name="60% - Accent1 6" xfId="811"/>
    <cellStyle name="60% - Accent1 7" xfId="812"/>
    <cellStyle name="60% - Accent1 8" xfId="813"/>
    <cellStyle name="60% - Accent1 9" xfId="814"/>
    <cellStyle name="60% - Accent2 10" xfId="815"/>
    <cellStyle name="60% - Accent2 11" xfId="816"/>
    <cellStyle name="60% - Accent2 12" xfId="817"/>
    <cellStyle name="60% - Accent2 13" xfId="818"/>
    <cellStyle name="60% - Accent2 14" xfId="819"/>
    <cellStyle name="60% - Accent2 15" xfId="820"/>
    <cellStyle name="60% - Accent2 16" xfId="821"/>
    <cellStyle name="60% - Accent2 17" xfId="822"/>
    <cellStyle name="60% - Accent2 18" xfId="823"/>
    <cellStyle name="60% - Accent2 19" xfId="824"/>
    <cellStyle name="60% - Accent2 2" xfId="825"/>
    <cellStyle name="60% - Accent2 2 2" xfId="826"/>
    <cellStyle name="60% - Accent2 2 3" xfId="827"/>
    <cellStyle name="60% - Accent2 2 4" xfId="828"/>
    <cellStyle name="60% - Accent2 2 5" xfId="829"/>
    <cellStyle name="60% - Accent2 2 6" xfId="830"/>
    <cellStyle name="60% - Accent2 3" xfId="831"/>
    <cellStyle name="60% - Accent2 3 2" xfId="832"/>
    <cellStyle name="60% - Accent2 3 3" xfId="833"/>
    <cellStyle name="60% - Accent2 3 4" xfId="834"/>
    <cellStyle name="60% - Accent2 4" xfId="835"/>
    <cellStyle name="60% - Accent2 5" xfId="836"/>
    <cellStyle name="60% - Accent2 6" xfId="837"/>
    <cellStyle name="60% - Accent2 7" xfId="838"/>
    <cellStyle name="60% - Accent2 8" xfId="839"/>
    <cellStyle name="60% - Accent2 9" xfId="840"/>
    <cellStyle name="60% - Accent3 10" xfId="841"/>
    <cellStyle name="60% - Accent3 11" xfId="842"/>
    <cellStyle name="60% - Accent3 12" xfId="843"/>
    <cellStyle name="60% - Accent3 13" xfId="844"/>
    <cellStyle name="60% - Accent3 14" xfId="845"/>
    <cellStyle name="60% - Accent3 15" xfId="846"/>
    <cellStyle name="60% - Accent3 16" xfId="847"/>
    <cellStyle name="60% - Accent3 17" xfId="848"/>
    <cellStyle name="60% - Accent3 18" xfId="849"/>
    <cellStyle name="60% - Accent3 19" xfId="850"/>
    <cellStyle name="60% - Accent3 2" xfId="851"/>
    <cellStyle name="60% - Accent3 2 2" xfId="852"/>
    <cellStyle name="60% - Accent3 2 3" xfId="853"/>
    <cellStyle name="60% - Accent3 2 4" xfId="854"/>
    <cellStyle name="60% - Accent3 2 5" xfId="855"/>
    <cellStyle name="60% - Accent3 2 6" xfId="856"/>
    <cellStyle name="60% - Accent3 3" xfId="857"/>
    <cellStyle name="60% - Accent3 3 2" xfId="858"/>
    <cellStyle name="60% - Accent3 3 3" xfId="859"/>
    <cellStyle name="60% - Accent3 3 4" xfId="860"/>
    <cellStyle name="60% - Accent3 4" xfId="861"/>
    <cellStyle name="60% - Accent3 5" xfId="862"/>
    <cellStyle name="60% - Accent3 6" xfId="863"/>
    <cellStyle name="60% - Accent3 7" xfId="864"/>
    <cellStyle name="60% - Accent3 8" xfId="865"/>
    <cellStyle name="60% - Accent3 9" xfId="866"/>
    <cellStyle name="60% - Accent4 10" xfId="867"/>
    <cellStyle name="60% - Accent4 11" xfId="868"/>
    <cellStyle name="60% - Accent4 12" xfId="869"/>
    <cellStyle name="60% - Accent4 13" xfId="870"/>
    <cellStyle name="60% - Accent4 14" xfId="871"/>
    <cellStyle name="60% - Accent4 15" xfId="872"/>
    <cellStyle name="60% - Accent4 16" xfId="873"/>
    <cellStyle name="60% - Accent4 17" xfId="874"/>
    <cellStyle name="60% - Accent4 18" xfId="875"/>
    <cellStyle name="60% - Accent4 19" xfId="876"/>
    <cellStyle name="60% - Accent4 2" xfId="877"/>
    <cellStyle name="60% - Accent4 2 2" xfId="878"/>
    <cellStyle name="60% - Accent4 2 3" xfId="879"/>
    <cellStyle name="60% - Accent4 2 4" xfId="880"/>
    <cellStyle name="60% - Accent4 2 5" xfId="881"/>
    <cellStyle name="60% - Accent4 2 6" xfId="882"/>
    <cellStyle name="60% - Accent4 3" xfId="883"/>
    <cellStyle name="60% - Accent4 3 2" xfId="884"/>
    <cellStyle name="60% - Accent4 3 3" xfId="885"/>
    <cellStyle name="60% - Accent4 3 4" xfId="886"/>
    <cellStyle name="60% - Accent4 4" xfId="887"/>
    <cellStyle name="60% - Accent4 5" xfId="888"/>
    <cellStyle name="60% - Accent4 6" xfId="889"/>
    <cellStyle name="60% - Accent4 7" xfId="890"/>
    <cellStyle name="60% - Accent4 8" xfId="891"/>
    <cellStyle name="60% - Accent4 9" xfId="892"/>
    <cellStyle name="60% - Accent5 10" xfId="893"/>
    <cellStyle name="60% - Accent5 11" xfId="894"/>
    <cellStyle name="60% - Accent5 12" xfId="895"/>
    <cellStyle name="60% - Accent5 13" xfId="896"/>
    <cellStyle name="60% - Accent5 14" xfId="897"/>
    <cellStyle name="60% - Accent5 15" xfId="898"/>
    <cellStyle name="60% - Accent5 16" xfId="899"/>
    <cellStyle name="60% - Accent5 17" xfId="900"/>
    <cellStyle name="60% - Accent5 18" xfId="901"/>
    <cellStyle name="60% - Accent5 19" xfId="902"/>
    <cellStyle name="60% - Accent5 2" xfId="903"/>
    <cellStyle name="60% - Accent5 2 2" xfId="904"/>
    <cellStyle name="60% - Accent5 2 3" xfId="905"/>
    <cellStyle name="60% - Accent5 2 4" xfId="906"/>
    <cellStyle name="60% - Accent5 2 5" xfId="907"/>
    <cellStyle name="60% - Accent5 2 6" xfId="908"/>
    <cellStyle name="60% - Accent5 3" xfId="909"/>
    <cellStyle name="60% - Accent5 3 2" xfId="910"/>
    <cellStyle name="60% - Accent5 3 3" xfId="911"/>
    <cellStyle name="60% - Accent5 3 4" xfId="912"/>
    <cellStyle name="60% - Accent5 4" xfId="913"/>
    <cellStyle name="60% - Accent5 5" xfId="914"/>
    <cellStyle name="60% - Accent5 6" xfId="915"/>
    <cellStyle name="60% - Accent5 7" xfId="916"/>
    <cellStyle name="60% - Accent5 8" xfId="917"/>
    <cellStyle name="60% - Accent5 9" xfId="918"/>
    <cellStyle name="60% - Accent6 10" xfId="919"/>
    <cellStyle name="60% - Accent6 11" xfId="920"/>
    <cellStyle name="60% - Accent6 12" xfId="921"/>
    <cellStyle name="60% - Accent6 13" xfId="922"/>
    <cellStyle name="60% - Accent6 14" xfId="923"/>
    <cellStyle name="60% - Accent6 15" xfId="924"/>
    <cellStyle name="60% - Accent6 16" xfId="925"/>
    <cellStyle name="60% - Accent6 17" xfId="926"/>
    <cellStyle name="60% - Accent6 18" xfId="927"/>
    <cellStyle name="60% - Accent6 19" xfId="928"/>
    <cellStyle name="60% - Accent6 2" xfId="929"/>
    <cellStyle name="60% - Accent6 2 2" xfId="930"/>
    <cellStyle name="60% - Accent6 2 3" xfId="931"/>
    <cellStyle name="60% - Accent6 2 4" xfId="932"/>
    <cellStyle name="60% - Accent6 2 5" xfId="933"/>
    <cellStyle name="60% - Accent6 2 6" xfId="934"/>
    <cellStyle name="60% - Accent6 3" xfId="935"/>
    <cellStyle name="60% - Accent6 3 2" xfId="936"/>
    <cellStyle name="60% - Accent6 3 3" xfId="937"/>
    <cellStyle name="60% - Accent6 3 4" xfId="938"/>
    <cellStyle name="60% - Accent6 4" xfId="939"/>
    <cellStyle name="60% - Accent6 5" xfId="940"/>
    <cellStyle name="60% - Accent6 6" xfId="941"/>
    <cellStyle name="60% - Accent6 7" xfId="942"/>
    <cellStyle name="60% - Accent6 8" xfId="943"/>
    <cellStyle name="60% - Accent6 9" xfId="944"/>
    <cellStyle name="75" xfId="945"/>
    <cellStyle name="A" xfId="946"/>
    <cellStyle name="A 2" xfId="947"/>
    <cellStyle name="A_B'DESH FIN FILE" xfId="948"/>
    <cellStyle name="A_B'DESH FIN FILE 2" xfId="949"/>
    <cellStyle name="A_B'DESH FIN FILE_B'DESH" xfId="950"/>
    <cellStyle name="A_B'DESH FIN FILE_B'DESH 2" xfId="951"/>
    <cellStyle name="A_B'DESH FIN FILE_B'DESH FIN FILE (1)-6MONTH" xfId="952"/>
    <cellStyle name="A_B'DESH FIN FILE_B'DESH FIN FILE (1)-6MONTH 2" xfId="953"/>
    <cellStyle name="A_B'DESH FIN FILE_B'DESH FIN FILE (1)-6MONTH_FINAL SPCPL BS AS ON 31.03.2011 10.12.2011" xfId="954"/>
    <cellStyle name="A_B'DESH FIN FILE_B'DESH FIN FILE (1)-6MONTH_SHEDULE" xfId="955"/>
    <cellStyle name="A_B'DESH FIN FILE_B'DESH FIN FILE (1)-6MONTH_spares &amp; fg" xfId="956"/>
    <cellStyle name="A_B'DESH FIN FILE_B'DESH FIN FILE (1)-6MONTH_spares &amp; fg 2" xfId="957"/>
    <cellStyle name="A_B'DESH FIN FILE_B'DESH FIN FILE (1)-6MONTH_spares &amp; fg_BANGLADESH PAPER" xfId="958"/>
    <cellStyle name="A_B'DESH FIN FILE_B'DESH FIN FILE (1)-6MONTH_spares &amp; fg_BANGLADESH PAPER 2" xfId="959"/>
    <cellStyle name="A_B'DESH FIN FILE_B'DESH FIN FILE (1)-6MONTH_spares &amp; fg_BANGLADESH PAPER_FINAL SPCPL BS AS ON 31.03.2011 10.12.2011" xfId="960"/>
    <cellStyle name="A_B'DESH FIN FILE_B'DESH FIN FILE (1)-6MONTH_spares &amp; fg_BANGLADESH PAPER_SHEDULE" xfId="961"/>
    <cellStyle name="A_B'DESH FIN FILE_B'DESH FIN FILE (1)-6MONTH_spares &amp; fg_BANGLADESH PAPER_SPCPL BALANCE SHEET AS ON 30.09.2011 08.12.11" xfId="962"/>
    <cellStyle name="A_B'DESH FIN FILE_B'DESH FIN FILE (1)-6MONTH_spares &amp; fg_BANGLADESH PAPER_SPCPL BALANCE SHEET AS ON 30.09.2011 10.12.11" xfId="963"/>
    <cellStyle name="A_B'DESH FIN FILE_B'DESH FIN FILE (1)-6MONTH_spares &amp; fg_CL STCOK JUL-11 (1)" xfId="964"/>
    <cellStyle name="A_B'DESH FIN FILE_B'DESH FIN FILE (1)-6MONTH_spares &amp; fg_FINAL SPCPL BS AS ON 31.03.2011 10.12.2011" xfId="965"/>
    <cellStyle name="A_B'DESH FIN FILE_B'DESH FIN FILE (1)-6MONTH_spares &amp; fg_SHEDULE" xfId="966"/>
    <cellStyle name="A_B'DESH FIN FILE_B'DESH FIN FILE (1)-6MONTH_spares &amp; fg_SPCPL BALANCE SHEET AS ON 30.09.2011 08.12.11" xfId="967"/>
    <cellStyle name="A_B'DESH FIN FILE_B'DESH FIN FILE (1)-6MONTH_spares &amp; fg_SPCPL BALANCE SHEET AS ON 30.09.2011 10.12.11" xfId="968"/>
    <cellStyle name="A_B'DESH FIN FILE_B'DESH FIN FILE (1)-6MONTH_spares &amp; fg_WIP-SPCPL.Mar'11" xfId="969"/>
    <cellStyle name="A_B'DESH FIN FILE_B'DESH FIN FILE (1)-6MONTH_spares &amp; fg_WIP-SPCPL.Mar'11 2" xfId="970"/>
    <cellStyle name="A_B'DESH FIN FILE_B'DESH FIN FILE (1)-6MONTH_SPCPL BALANCE SHEET AS ON 30.09.2011 08.12.11" xfId="971"/>
    <cellStyle name="A_B'DESH FIN FILE_B'DESH FIN FILE (1)-6MONTH_SPCPL BALANCE SHEET AS ON 30.09.2011 10.12.11" xfId="972"/>
    <cellStyle name="A_B'DESH FIN FILE_B'DESH_FINAL SPCPL BS AS ON 31.03.2011 10.12.2011" xfId="973"/>
    <cellStyle name="A_B'DESH FIN FILE_B'DESH_SHEDULE" xfId="974"/>
    <cellStyle name="A_B'DESH FIN FILE_B'DESH_spares &amp; fg" xfId="975"/>
    <cellStyle name="A_B'DESH FIN FILE_B'DESH_spares &amp; fg 2" xfId="976"/>
    <cellStyle name="A_B'DESH FIN FILE_B'DESH_spares &amp; fg_BANGLADESH PAPER" xfId="977"/>
    <cellStyle name="A_B'DESH FIN FILE_B'DESH_spares &amp; fg_BANGLADESH PAPER 2" xfId="978"/>
    <cellStyle name="A_B'DESH FIN FILE_B'DESH_spares &amp; fg_BANGLADESH PAPER_FINAL SPCPL BS AS ON 31.03.2011 10.12.2011" xfId="979"/>
    <cellStyle name="A_B'DESH FIN FILE_B'DESH_spares &amp; fg_BANGLADESH PAPER_SHEDULE" xfId="980"/>
    <cellStyle name="A_B'DESH FIN FILE_B'DESH_spares &amp; fg_BANGLADESH PAPER_SPCPL BALANCE SHEET AS ON 30.09.2011 08.12.11" xfId="981"/>
    <cellStyle name="A_B'DESH FIN FILE_B'DESH_spares &amp; fg_BANGLADESH PAPER_SPCPL BALANCE SHEET AS ON 30.09.2011 10.12.11" xfId="982"/>
    <cellStyle name="A_B'DESH FIN FILE_B'DESH_spares &amp; fg_CL STCOK JUL-11 (1)" xfId="983"/>
    <cellStyle name="A_B'DESH FIN FILE_B'DESH_spares &amp; fg_FINAL SPCPL BS AS ON 31.03.2011 10.12.2011" xfId="984"/>
    <cellStyle name="A_B'DESH FIN FILE_B'DESH_spares &amp; fg_SHEDULE" xfId="985"/>
    <cellStyle name="A_B'DESH FIN FILE_B'DESH_spares &amp; fg_SPCPL BALANCE SHEET AS ON 30.09.2011 08.12.11" xfId="986"/>
    <cellStyle name="A_B'DESH FIN FILE_B'DESH_spares &amp; fg_SPCPL BALANCE SHEET AS ON 30.09.2011 10.12.11" xfId="987"/>
    <cellStyle name="A_B'DESH FIN FILE_B'DESH_spares &amp; fg_WIP-SPCPL.Mar'11" xfId="988"/>
    <cellStyle name="A_B'DESH FIN FILE_B'DESH_spares &amp; fg_WIP-SPCPL.Mar'11 2" xfId="989"/>
    <cellStyle name="A_B'DESH FIN FILE_B'DESH_SPCPL BALANCE SHEET AS ON 30.09.2011 08.12.11" xfId="990"/>
    <cellStyle name="A_B'DESH FIN FILE_B'DESH_SPCPL BALANCE SHEET AS ON 30.09.2011 10.12.11" xfId="991"/>
    <cellStyle name="A_B'DESH FIN FILE_FINAL SPCPL BS AS ON 31.03.2011 10.12.2011" xfId="992"/>
    <cellStyle name="A_B'DESH FIN FILE_FINFILE-07-APR" xfId="993"/>
    <cellStyle name="A_B'DESH FIN FILE_FINFILE-07-APR 2" xfId="994"/>
    <cellStyle name="A_B'DESH FIN FILE_FINFILE-07-APR_FINAL SPCPL BS AS ON 31.03.2011 10.12.2011" xfId="995"/>
    <cellStyle name="A_B'DESH FIN FILE_FINFILE-07-APR_SHEDULE" xfId="996"/>
    <cellStyle name="A_B'DESH FIN FILE_FINFILE-07-APR_spares &amp; fg" xfId="997"/>
    <cellStyle name="A_B'DESH FIN FILE_FINFILE-07-APR_spares &amp; fg 2" xfId="998"/>
    <cellStyle name="A_B'DESH FIN FILE_FINFILE-07-APR_spares &amp; fg_BANGLADESH PAPER" xfId="999"/>
    <cellStyle name="A_B'DESH FIN FILE_FINFILE-07-APR_spares &amp; fg_BANGLADESH PAPER 2" xfId="1000"/>
    <cellStyle name="A_B'DESH FIN FILE_FINFILE-07-APR_spares &amp; fg_BANGLADESH PAPER_FINAL SPCPL BS AS ON 31.03.2011 10.12.2011" xfId="1001"/>
    <cellStyle name="A_B'DESH FIN FILE_FINFILE-07-APR_spares &amp; fg_BANGLADESH PAPER_SHEDULE" xfId="1002"/>
    <cellStyle name="A_B'DESH FIN FILE_FINFILE-07-APR_spares &amp; fg_BANGLADESH PAPER_SPCPL BALANCE SHEET AS ON 30.09.2011 08.12.11" xfId="1003"/>
    <cellStyle name="A_B'DESH FIN FILE_FINFILE-07-APR_spares &amp; fg_BANGLADESH PAPER_SPCPL BALANCE SHEET AS ON 30.09.2011 10.12.11" xfId="1004"/>
    <cellStyle name="A_B'DESH FIN FILE_FINFILE-07-APR_spares &amp; fg_CL STCOK JUL-11 (1)" xfId="1005"/>
    <cellStyle name="A_B'DESH FIN FILE_FINFILE-07-APR_spares &amp; fg_FINAL SPCPL BS AS ON 31.03.2011 10.12.2011" xfId="1006"/>
    <cellStyle name="A_B'DESH FIN FILE_FINFILE-07-APR_spares &amp; fg_SHEDULE" xfId="1007"/>
    <cellStyle name="A_B'DESH FIN FILE_FINFILE-07-APR_spares &amp; fg_SPCPL BALANCE SHEET AS ON 30.09.2011 08.12.11" xfId="1008"/>
    <cellStyle name="A_B'DESH FIN FILE_FINFILE-07-APR_spares &amp; fg_SPCPL BALANCE SHEET AS ON 30.09.2011 10.12.11" xfId="1009"/>
    <cellStyle name="A_B'DESH FIN FILE_FINFILE-07-APR_spares &amp; fg_WIP-SPCPL.Mar'11" xfId="1010"/>
    <cellStyle name="A_B'DESH FIN FILE_FINFILE-07-APR_spares &amp; fg_WIP-SPCPL.Mar'11 2" xfId="1011"/>
    <cellStyle name="A_B'DESH FIN FILE_FINFILE-07-APR_SPCPL BALANCE SHEET AS ON 30.09.2011 08.12.11" xfId="1012"/>
    <cellStyle name="A_B'DESH FIN FILE_FINFILE-07-APR_SPCPL BALANCE SHEET AS ON 30.09.2011 10.12.11" xfId="1013"/>
    <cellStyle name="A_B'DESH FIN FILE_SHEDULE" xfId="1014"/>
    <cellStyle name="A_B'DESH FIN FILE_spares &amp; fg" xfId="1015"/>
    <cellStyle name="A_B'DESH FIN FILE_spares &amp; fg 2" xfId="1016"/>
    <cellStyle name="A_B'DESH FIN FILE_spares &amp; fg_BANGLADESH PAPER" xfId="1017"/>
    <cellStyle name="A_B'DESH FIN FILE_spares &amp; fg_BANGLADESH PAPER 2" xfId="1018"/>
    <cellStyle name="A_B'DESH FIN FILE_spares &amp; fg_BANGLADESH PAPER_FINAL SPCPL BS AS ON 31.03.2011 10.12.2011" xfId="1019"/>
    <cellStyle name="A_B'DESH FIN FILE_spares &amp; fg_BANGLADESH PAPER_SHEDULE" xfId="1020"/>
    <cellStyle name="A_B'DESH FIN FILE_spares &amp; fg_BANGLADESH PAPER_SPCPL BALANCE SHEET AS ON 30.09.2011 08.12.11" xfId="1021"/>
    <cellStyle name="A_B'DESH FIN FILE_spares &amp; fg_BANGLADESH PAPER_SPCPL BALANCE SHEET AS ON 30.09.2011 10.12.11" xfId="1022"/>
    <cellStyle name="A_B'DESH FIN FILE_spares &amp; fg_CL STCOK JUL-11 (1)" xfId="1023"/>
    <cellStyle name="A_B'DESH FIN FILE_spares &amp; fg_FINAL SPCPL BS AS ON 31.03.2011 10.12.2011" xfId="1024"/>
    <cellStyle name="A_B'DESH FIN FILE_spares &amp; fg_SHEDULE" xfId="1025"/>
    <cellStyle name="A_B'DESH FIN FILE_spares &amp; fg_SPCPL BALANCE SHEET AS ON 30.09.2011 08.12.11" xfId="1026"/>
    <cellStyle name="A_B'DESH FIN FILE_spares &amp; fg_SPCPL BALANCE SHEET AS ON 30.09.2011 10.12.11" xfId="1027"/>
    <cellStyle name="A_B'DESH FIN FILE_spares &amp; fg_WIP-SPCPL.Mar'11" xfId="1028"/>
    <cellStyle name="A_B'DESH FIN FILE_spares &amp; fg_WIP-SPCPL.Mar'11 2" xfId="1029"/>
    <cellStyle name="A_B'DESH FIN FILE_SPCPL BALANCE SHEET AS ON 30.09.2011 08.12.11" xfId="1030"/>
    <cellStyle name="A_B'DESH FIN FILE_SPCPL BALANCE SHEET AS ON 30.09.2011 10.12.11" xfId="1031"/>
    <cellStyle name="A_B'DESH M5R (1)" xfId="1032"/>
    <cellStyle name="A_B'DESH M5R (1) 2" xfId="1033"/>
    <cellStyle name="A_B'DESH M5R (1)_FINAL SPCPL BS AS ON 31.03.2011 10.12.2011" xfId="1034"/>
    <cellStyle name="A_B'DESH M5R (1)_SHEDULE" xfId="1035"/>
    <cellStyle name="A_B'DESH M5R (1)_spares &amp; fg" xfId="1036"/>
    <cellStyle name="A_B'DESH M5R (1)_spares &amp; fg 2" xfId="1037"/>
    <cellStyle name="A_B'DESH M5R (1)_spares &amp; fg_BANGLADESH PAPER" xfId="1038"/>
    <cellStyle name="A_B'DESH M5R (1)_spares &amp; fg_BANGLADESH PAPER 2" xfId="1039"/>
    <cellStyle name="A_B'DESH M5R (1)_spares &amp; fg_BANGLADESH PAPER_FINAL SPCPL BS AS ON 31.03.2011 10.12.2011" xfId="1040"/>
    <cellStyle name="A_B'DESH M5R (1)_spares &amp; fg_BANGLADESH PAPER_SHEDULE" xfId="1041"/>
    <cellStyle name="A_B'DESH M5R (1)_spares &amp; fg_BANGLADESH PAPER_SPCPL BALANCE SHEET AS ON 30.09.2011 08.12.11" xfId="1042"/>
    <cellStyle name="A_B'DESH M5R (1)_spares &amp; fg_BANGLADESH PAPER_SPCPL BALANCE SHEET AS ON 30.09.2011 10.12.11" xfId="1043"/>
    <cellStyle name="A_B'DESH M5R (1)_spares &amp; fg_CL STCOK JUL-11 (1)" xfId="1044"/>
    <cellStyle name="A_B'DESH M5R (1)_spares &amp; fg_FINAL SPCPL BS AS ON 31.03.2011 10.12.2011" xfId="1045"/>
    <cellStyle name="A_B'DESH M5R (1)_spares &amp; fg_SHEDULE" xfId="1046"/>
    <cellStyle name="A_B'DESH M5R (1)_spares &amp; fg_SPCPL BALANCE SHEET AS ON 30.09.2011 08.12.11" xfId="1047"/>
    <cellStyle name="A_B'DESH M5R (1)_spares &amp; fg_SPCPL BALANCE SHEET AS ON 30.09.2011 10.12.11" xfId="1048"/>
    <cellStyle name="A_B'DESH M5R (1)_spares &amp; fg_WIP-SPCPL.Mar'11" xfId="1049"/>
    <cellStyle name="A_B'DESH M5R (1)_spares &amp; fg_WIP-SPCPL.Mar'11 2" xfId="1050"/>
    <cellStyle name="A_B'DESH M5R (1)_SPCPL BALANCE SHEET AS ON 30.09.2011 08.12.11" xfId="1051"/>
    <cellStyle name="A_B'DESH M5R (1)_SPCPL BALANCE SHEET AS ON 30.09.2011 10.12.11" xfId="1052"/>
    <cellStyle name="A_B'DESH M5R-JUL (1)" xfId="1053"/>
    <cellStyle name="A_B'DESH M5R-JUL (1) 2" xfId="1054"/>
    <cellStyle name="A_B'DESH M5R-JUL (1)_FINAL SPCPL BS AS ON 31.03.2011 10.12.2011" xfId="1055"/>
    <cellStyle name="A_B'DESH M5R-JUL (1)_SHEDULE" xfId="1056"/>
    <cellStyle name="A_B'DESH M5R-JUL (1)_spares &amp; fg" xfId="1057"/>
    <cellStyle name="A_B'DESH M5R-JUL (1)_spares &amp; fg 2" xfId="1058"/>
    <cellStyle name="A_B'DESH M5R-JUL (1)_spares &amp; fg_BANGLADESH PAPER" xfId="1059"/>
    <cellStyle name="A_B'DESH M5R-JUL (1)_spares &amp; fg_BANGLADESH PAPER 2" xfId="1060"/>
    <cellStyle name="A_B'DESH M5R-JUL (1)_spares &amp; fg_BANGLADESH PAPER_FINAL SPCPL BS AS ON 31.03.2011 10.12.2011" xfId="1061"/>
    <cellStyle name="A_B'DESH M5R-JUL (1)_spares &amp; fg_BANGLADESH PAPER_SHEDULE" xfId="1062"/>
    <cellStyle name="A_B'DESH M5R-JUL (1)_spares &amp; fg_BANGLADESH PAPER_SPCPL BALANCE SHEET AS ON 30.09.2011 08.12.11" xfId="1063"/>
    <cellStyle name="A_B'DESH M5R-JUL (1)_spares &amp; fg_BANGLADESH PAPER_SPCPL BALANCE SHEET AS ON 30.09.2011 10.12.11" xfId="1064"/>
    <cellStyle name="A_B'DESH M5R-JUL (1)_spares &amp; fg_CL STCOK JUL-11 (1)" xfId="1065"/>
    <cellStyle name="A_B'DESH M5R-JUL (1)_spares &amp; fg_FINAL SPCPL BS AS ON 31.03.2011 10.12.2011" xfId="1066"/>
    <cellStyle name="A_B'DESH M5R-JUL (1)_spares &amp; fg_SHEDULE" xfId="1067"/>
    <cellStyle name="A_B'DESH M5R-JUL (1)_spares &amp; fg_SPCPL BALANCE SHEET AS ON 30.09.2011 08.12.11" xfId="1068"/>
    <cellStyle name="A_B'DESH M5R-JUL (1)_spares &amp; fg_SPCPL BALANCE SHEET AS ON 30.09.2011 10.12.11" xfId="1069"/>
    <cellStyle name="A_B'DESH M5R-JUL (1)_spares &amp; fg_WIP-SPCPL.Mar'11" xfId="1070"/>
    <cellStyle name="A_B'DESH M5R-JUL (1)_spares &amp; fg_WIP-SPCPL.Mar'11 2" xfId="1071"/>
    <cellStyle name="A_B'DESH M5R-JUL (1)_SPCPL BALANCE SHEET AS ON 30.09.2011 08.12.11" xfId="1072"/>
    <cellStyle name="A_B'DESH M5R-JUL (1)_SPCPL BALANCE SHEET AS ON 30.09.2011 10.12.11" xfId="1073"/>
    <cellStyle name="A_B'DESH PROG" xfId="1074"/>
    <cellStyle name="A_B'DESH PROG 2" xfId="1075"/>
    <cellStyle name="A_B'DESH PROG_FINAL SPCPL BS AS ON 31.03.2011 10.12.2011" xfId="1076"/>
    <cellStyle name="A_B'DESH PROG_SHEDULE" xfId="1077"/>
    <cellStyle name="A_B'DESH PROG_spares &amp; fg" xfId="1078"/>
    <cellStyle name="A_B'DESH PROG_spares &amp; fg 2" xfId="1079"/>
    <cellStyle name="A_B'DESH PROG_spares &amp; fg_BANGLADESH PAPER" xfId="1080"/>
    <cellStyle name="A_B'DESH PROG_spares &amp; fg_BANGLADESH PAPER 2" xfId="1081"/>
    <cellStyle name="A_B'DESH PROG_spares &amp; fg_BANGLADESH PAPER_FINAL SPCPL BS AS ON 31.03.2011 10.12.2011" xfId="1082"/>
    <cellStyle name="A_B'DESH PROG_spares &amp; fg_BANGLADESH PAPER_SHEDULE" xfId="1083"/>
    <cellStyle name="A_B'DESH PROG_spares &amp; fg_BANGLADESH PAPER_SPCPL BALANCE SHEET AS ON 30.09.2011 08.12.11" xfId="1084"/>
    <cellStyle name="A_B'DESH PROG_spares &amp; fg_BANGLADESH PAPER_SPCPL BALANCE SHEET AS ON 30.09.2011 10.12.11" xfId="1085"/>
    <cellStyle name="A_B'DESH PROG_spares &amp; fg_CL STCOK JUL-11 (1)" xfId="1086"/>
    <cellStyle name="A_B'DESH PROG_spares &amp; fg_FINAL SPCPL BS AS ON 31.03.2011 10.12.2011" xfId="1087"/>
    <cellStyle name="A_B'DESH PROG_spares &amp; fg_SHEDULE" xfId="1088"/>
    <cellStyle name="A_B'DESH PROG_spares &amp; fg_SPCPL BALANCE SHEET AS ON 30.09.2011 08.12.11" xfId="1089"/>
    <cellStyle name="A_B'DESH PROG_spares &amp; fg_SPCPL BALANCE SHEET AS ON 30.09.2011 10.12.11" xfId="1090"/>
    <cellStyle name="A_B'DESH PROG_spares &amp; fg_WIP-SPCPL.Mar'11" xfId="1091"/>
    <cellStyle name="A_B'DESH PROG_spares &amp; fg_WIP-SPCPL.Mar'11 2" xfId="1092"/>
    <cellStyle name="A_B'DESH PROG_SPCPL BALANCE SHEET AS ON 30.09.2011 08.12.11" xfId="1093"/>
    <cellStyle name="A_B'DESH PROG_SPCPL BALANCE SHEET AS ON 30.09.2011 10.12.11" xfId="1094"/>
    <cellStyle name="A_Corporate File-11-5-08" xfId="1095"/>
    <cellStyle name="A_Corporate File-11-5-08 2" xfId="1096"/>
    <cellStyle name="A_Corporate File-11-5-08_B'DESH M5R (1)" xfId="1097"/>
    <cellStyle name="A_Corporate File-11-5-08_B'DESH M5R (1) 2" xfId="1098"/>
    <cellStyle name="A_Corporate File-11-5-08_B'DESH M5R (1)_FINAL SPCPL BS AS ON 31.03.2011 10.12.2011" xfId="1099"/>
    <cellStyle name="A_Corporate File-11-5-08_B'DESH M5R (1)_SHEDULE" xfId="1100"/>
    <cellStyle name="A_Corporate File-11-5-08_B'DESH M5R (1)_spares &amp; fg" xfId="1101"/>
    <cellStyle name="A_Corporate File-11-5-08_B'DESH M5R (1)_spares &amp; fg 2" xfId="1102"/>
    <cellStyle name="A_Corporate File-11-5-08_B'DESH M5R (1)_spares &amp; fg_BANGLADESH PAPER" xfId="1103"/>
    <cellStyle name="A_Corporate File-11-5-08_B'DESH M5R (1)_spares &amp; fg_BANGLADESH PAPER 2" xfId="1104"/>
    <cellStyle name="A_Corporate File-11-5-08_B'DESH M5R (1)_spares &amp; fg_BANGLADESH PAPER_FINAL SPCPL BS AS ON 31.03.2011 10.12.2011" xfId="1105"/>
    <cellStyle name="A_Corporate File-11-5-08_B'DESH M5R (1)_spares &amp; fg_BANGLADESH PAPER_SHEDULE" xfId="1106"/>
    <cellStyle name="A_Corporate File-11-5-08_B'DESH M5R (1)_spares &amp; fg_BANGLADESH PAPER_SPCPL BALANCE SHEET AS ON 30.09.2011 08.12.11" xfId="1107"/>
    <cellStyle name="A_Corporate File-11-5-08_B'DESH M5R (1)_spares &amp; fg_BANGLADESH PAPER_SPCPL BALANCE SHEET AS ON 30.09.2011 10.12.11" xfId="1108"/>
    <cellStyle name="A_Corporate File-11-5-08_B'DESH M5R (1)_spares &amp; fg_CL STCOK JUL-11 (1)" xfId="1109"/>
    <cellStyle name="A_Corporate File-11-5-08_B'DESH M5R (1)_spares &amp; fg_FINAL SPCPL BS AS ON 31.03.2011 10.12.2011" xfId="1110"/>
    <cellStyle name="A_Corporate File-11-5-08_B'DESH M5R (1)_spares &amp; fg_SHEDULE" xfId="1111"/>
    <cellStyle name="A_Corporate File-11-5-08_B'DESH M5R (1)_spares &amp; fg_SPCPL BALANCE SHEET AS ON 30.09.2011 08.12.11" xfId="1112"/>
    <cellStyle name="A_Corporate File-11-5-08_B'DESH M5R (1)_spares &amp; fg_SPCPL BALANCE SHEET AS ON 30.09.2011 10.12.11" xfId="1113"/>
    <cellStyle name="A_Corporate File-11-5-08_B'DESH M5R (1)_spares &amp; fg_WIP-SPCPL.Mar'11" xfId="1114"/>
    <cellStyle name="A_Corporate File-11-5-08_B'DESH M5R (1)_spares &amp; fg_WIP-SPCPL.Mar'11 2" xfId="1115"/>
    <cellStyle name="A_Corporate File-11-5-08_B'DESH M5R (1)_SPCPL BALANCE SHEET AS ON 30.09.2011 08.12.11" xfId="1116"/>
    <cellStyle name="A_Corporate File-11-5-08_B'DESH M5R (1)_SPCPL BALANCE SHEET AS ON 30.09.2011 10.12.11" xfId="1117"/>
    <cellStyle name="A_Corporate File-11-5-08_B'DESH M5R-JUL (1)" xfId="1118"/>
    <cellStyle name="A_Corporate File-11-5-08_B'DESH M5R-JUL (1) 2" xfId="1119"/>
    <cellStyle name="A_Corporate File-11-5-08_B'DESH M5R-JUL (1)_FINAL SPCPL BS AS ON 31.03.2011 10.12.2011" xfId="1120"/>
    <cellStyle name="A_Corporate File-11-5-08_B'DESH M5R-JUL (1)_SHEDULE" xfId="1121"/>
    <cellStyle name="A_Corporate File-11-5-08_B'DESH M5R-JUL (1)_spares &amp; fg" xfId="1122"/>
    <cellStyle name="A_Corporate File-11-5-08_B'DESH M5R-JUL (1)_spares &amp; fg 2" xfId="1123"/>
    <cellStyle name="A_Corporate File-11-5-08_B'DESH M5R-JUL (1)_spares &amp; fg_BANGLADESH PAPER" xfId="1124"/>
    <cellStyle name="A_Corporate File-11-5-08_B'DESH M5R-JUL (1)_spares &amp; fg_BANGLADESH PAPER 2" xfId="1125"/>
    <cellStyle name="A_Corporate File-11-5-08_B'DESH M5R-JUL (1)_spares &amp; fg_BANGLADESH PAPER_FINAL SPCPL BS AS ON 31.03.2011 10.12.2011" xfId="1126"/>
    <cellStyle name="A_Corporate File-11-5-08_B'DESH M5R-JUL (1)_spares &amp; fg_BANGLADESH PAPER_SHEDULE" xfId="1127"/>
    <cellStyle name="A_Corporate File-11-5-08_B'DESH M5R-JUL (1)_spares &amp; fg_BANGLADESH PAPER_SPCPL BALANCE SHEET AS ON 30.09.2011 08.12.11" xfId="1128"/>
    <cellStyle name="A_Corporate File-11-5-08_B'DESH M5R-JUL (1)_spares &amp; fg_BANGLADESH PAPER_SPCPL BALANCE SHEET AS ON 30.09.2011 10.12.11" xfId="1129"/>
    <cellStyle name="A_Corporate File-11-5-08_B'DESH M5R-JUL (1)_spares &amp; fg_CL STCOK JUL-11 (1)" xfId="1130"/>
    <cellStyle name="A_Corporate File-11-5-08_B'DESH M5R-JUL (1)_spares &amp; fg_FINAL SPCPL BS AS ON 31.03.2011 10.12.2011" xfId="1131"/>
    <cellStyle name="A_Corporate File-11-5-08_B'DESH M5R-JUL (1)_spares &amp; fg_SHEDULE" xfId="1132"/>
    <cellStyle name="A_Corporate File-11-5-08_B'DESH M5R-JUL (1)_spares &amp; fg_SPCPL BALANCE SHEET AS ON 30.09.2011 08.12.11" xfId="1133"/>
    <cellStyle name="A_Corporate File-11-5-08_B'DESH M5R-JUL (1)_spares &amp; fg_SPCPL BALANCE SHEET AS ON 30.09.2011 10.12.11" xfId="1134"/>
    <cellStyle name="A_Corporate File-11-5-08_B'DESH M5R-JUL (1)_spares &amp; fg_WIP-SPCPL.Mar'11" xfId="1135"/>
    <cellStyle name="A_Corporate File-11-5-08_B'DESH M5R-JUL (1)_spares &amp; fg_WIP-SPCPL.Mar'11 2" xfId="1136"/>
    <cellStyle name="A_Corporate File-11-5-08_B'DESH M5R-JUL (1)_SPCPL BALANCE SHEET AS ON 30.09.2011 08.12.11" xfId="1137"/>
    <cellStyle name="A_Corporate File-11-5-08_B'DESH M5R-JUL (1)_SPCPL BALANCE SHEET AS ON 30.09.2011 10.12.11" xfId="1138"/>
    <cellStyle name="A_Corporate File-11-5-08_FINAL SPCPL BS AS ON 31.03.2011 10.12.2011" xfId="1139"/>
    <cellStyle name="A_Corporate File-11-5-08_Hyderabad Purchase Price Allocation draft final" xfId="1140"/>
    <cellStyle name="A_Corporate File-11-5-08_Hyderabad Purchase Price Allocation draft final_FINAL SPCPL BS AS ON 31.03.2011 10.12.2011" xfId="1141"/>
    <cellStyle name="A_Corporate File-11-5-08_Hyderabad Purchase Price Allocation draft final_SHEDULE" xfId="1142"/>
    <cellStyle name="A_Corporate File-11-5-08_Hyderabad Purchase Price Allocation draft final_SPCPL BALANCE SHEET AS ON 30.09.2011 08.12.11" xfId="1143"/>
    <cellStyle name="A_Corporate File-11-5-08_Hyderabad Purchase Price Allocation draft final_SPCPL BALANCE SHEET AS ON 30.09.2011 10.12.11" xfId="1144"/>
    <cellStyle name="A_Corporate File-11-5-08_SHEDULE" xfId="1145"/>
    <cellStyle name="A_Corporate File-11-5-08_spares &amp; fg" xfId="1146"/>
    <cellStyle name="A_Corporate File-11-5-08_spares &amp; fg 2" xfId="1147"/>
    <cellStyle name="A_Corporate File-11-5-08_spares &amp; fg_BANGLADESH PAPER" xfId="1148"/>
    <cellStyle name="A_Corporate File-11-5-08_spares &amp; fg_BANGLADESH PAPER 2" xfId="1149"/>
    <cellStyle name="A_Corporate File-11-5-08_spares &amp; fg_BANGLADESH PAPER_FINAL SPCPL BS AS ON 31.03.2011 10.12.2011" xfId="1150"/>
    <cellStyle name="A_Corporate File-11-5-08_spares &amp; fg_BANGLADESH PAPER_Hyderabad Purchase Price Allocation draft final" xfId="1151"/>
    <cellStyle name="A_Corporate File-11-5-08_spares &amp; fg_BANGLADESH PAPER_Hyderabad Purchase Price Allocation draft final_FINAL SPCPL BS AS ON 31.03.2011 10.12.2011" xfId="1152"/>
    <cellStyle name="A_Corporate File-11-5-08_spares &amp; fg_BANGLADESH PAPER_Hyderabad Purchase Price Allocation draft final_SHEDULE" xfId="1153"/>
    <cellStyle name="A_Corporate File-11-5-08_spares &amp; fg_BANGLADESH PAPER_Hyderabad Purchase Price Allocation draft final_SPCPL BALANCE SHEET AS ON 30.09.2011 08.12.11" xfId="1154"/>
    <cellStyle name="A_Corporate File-11-5-08_spares &amp; fg_BANGLADESH PAPER_Hyderabad Purchase Price Allocation draft final_SPCPL BALANCE SHEET AS ON 30.09.2011 10.12.11" xfId="1155"/>
    <cellStyle name="A_Corporate File-11-5-08_spares &amp; fg_BANGLADESH PAPER_SHEDULE" xfId="1156"/>
    <cellStyle name="A_Corporate File-11-5-08_spares &amp; fg_BANGLADESH PAPER_SPCPL BALANCE SHEET AS ON 30.09.2011 08.12.11" xfId="1157"/>
    <cellStyle name="A_Corporate File-11-5-08_spares &amp; fg_BANGLADESH PAPER_SPCPL BALANCE SHEET AS ON 30.09.2011 10.12.11" xfId="1158"/>
    <cellStyle name="A_Corporate File-11-5-08_spares &amp; fg_CL STCOK JUL-11 (1)" xfId="1159"/>
    <cellStyle name="A_Corporate File-11-5-08_spares &amp; fg_FINAL SPCPL BS AS ON 31.03.2011 10.12.2011" xfId="1160"/>
    <cellStyle name="A_Corporate File-11-5-08_spares &amp; fg_Hyderabad Purchase Price Allocation draft final" xfId="1161"/>
    <cellStyle name="A_Corporate File-11-5-08_spares &amp; fg_Hyderabad Purchase Price Allocation draft final_FINAL SPCPL BS AS ON 31.03.2011 10.12.2011" xfId="1162"/>
    <cellStyle name="A_Corporate File-11-5-08_spares &amp; fg_Hyderabad Purchase Price Allocation draft final_SHEDULE" xfId="1163"/>
    <cellStyle name="A_Corporate File-11-5-08_spares &amp; fg_Hyderabad Purchase Price Allocation draft final_SPCPL BALANCE SHEET AS ON 30.09.2011 08.12.11" xfId="1164"/>
    <cellStyle name="A_Corporate File-11-5-08_spares &amp; fg_Hyderabad Purchase Price Allocation draft final_SPCPL BALANCE SHEET AS ON 30.09.2011 10.12.11" xfId="1165"/>
    <cellStyle name="A_Corporate File-11-5-08_spares &amp; fg_SHEDULE" xfId="1166"/>
    <cellStyle name="A_Corporate File-11-5-08_spares &amp; fg_SPCPL BALANCE SHEET AS ON 30.09.2011 08.12.11" xfId="1167"/>
    <cellStyle name="A_Corporate File-11-5-08_spares &amp; fg_SPCPL BALANCE SHEET AS ON 30.09.2011 10.12.11" xfId="1168"/>
    <cellStyle name="A_Corporate File-11-5-08_spares &amp; fg_WIP-SPCPL.Mar'11" xfId="1169"/>
    <cellStyle name="A_Corporate File-11-5-08_spares &amp; fg_WIP-SPCPL.Mar'11 2" xfId="1170"/>
    <cellStyle name="A_Corporate File-11-5-08_spares &amp; fg_WIP-SPCPL.Mar'11_SHEDULE" xfId="1171"/>
    <cellStyle name="A_Corporate File-11-5-08_spares &amp; fg_WIP-SPCPL.Mar'11_SPCPL BALANCE SHEET AS ON 30.09.2011 08.12.11" xfId="1172"/>
    <cellStyle name="A_Corporate File-11-5-08_spares &amp; fg_WIP-SPCPL.Mar'11_SPCPL BALANCE SHEET AS ON 30.09.2011 10.12.11" xfId="1173"/>
    <cellStyle name="A_Corporate File-11-5-08_SPCPL BALANCE SHEET AS ON 30.09.2011 08.12.11" xfId="1174"/>
    <cellStyle name="A_Corporate File-11-5-08_SPCPL BALANCE SHEET AS ON 30.09.2011 10.12.11" xfId="1175"/>
    <cellStyle name="A_FINAL SPCPL BS AS ON 31.03.2011 10.12.2011" xfId="1176"/>
    <cellStyle name="A_Hyderabad Purchase Price Allocation draft final" xfId="1177"/>
    <cellStyle name="A_Hyderabad Purchase Price Allocation draft final_FINAL SPCPL BS AS ON 31.03.2011 10.12.2011" xfId="1178"/>
    <cellStyle name="A_Hyderabad Purchase Price Allocation draft final_SHEDULE" xfId="1179"/>
    <cellStyle name="A_Hyderabad Purchase Price Allocation draft final_SPCPL BALANCE SHEET AS ON 30.09.2011 08.12.11" xfId="1180"/>
    <cellStyle name="A_Hyderabad Purchase Price Allocation draft final_SPCPL BALANCE SHEET AS ON 30.09.2011 10.12.11" xfId="1181"/>
    <cellStyle name="A_SALES &amp; fIN FILE B'DESH" xfId="1182"/>
    <cellStyle name="A_SALES &amp; fIN FILE B'DESH 2" xfId="1183"/>
    <cellStyle name="A_SALES &amp; fIN FILE B'DESH_FINAL SPCPL BS AS ON 31.03.2011 10.12.2011" xfId="1184"/>
    <cellStyle name="A_SALES &amp; fIN FILE B'DESH_SHEDULE" xfId="1185"/>
    <cellStyle name="A_SALES &amp; fIN FILE B'DESH_spares &amp; fg" xfId="1186"/>
    <cellStyle name="A_SALES &amp; fIN FILE B'DESH_spares &amp; fg 2" xfId="1187"/>
    <cellStyle name="A_SALES &amp; fIN FILE B'DESH_spares &amp; fg_BANGLADESH PAPER" xfId="1188"/>
    <cellStyle name="A_SALES &amp; fIN FILE B'DESH_spares &amp; fg_BANGLADESH PAPER 2" xfId="1189"/>
    <cellStyle name="A_SALES &amp; fIN FILE B'DESH_spares &amp; fg_BANGLADESH PAPER_FINAL SPCPL BS AS ON 31.03.2011 10.12.2011" xfId="1190"/>
    <cellStyle name="A_SALES &amp; fIN FILE B'DESH_spares &amp; fg_BANGLADESH PAPER_SHEDULE" xfId="1191"/>
    <cellStyle name="A_SALES &amp; fIN FILE B'DESH_spares &amp; fg_BANGLADESH PAPER_SPCPL BALANCE SHEET AS ON 30.09.2011 08.12.11" xfId="1192"/>
    <cellStyle name="A_SALES &amp; fIN FILE B'DESH_spares &amp; fg_BANGLADESH PAPER_SPCPL BALANCE SHEET AS ON 30.09.2011 10.12.11" xfId="1193"/>
    <cellStyle name="A_SALES &amp; fIN FILE B'DESH_spares &amp; fg_CL STCOK JUL-11 (1)" xfId="1194"/>
    <cellStyle name="A_SALES &amp; fIN FILE B'DESH_spares &amp; fg_FINAL SPCPL BS AS ON 31.03.2011 10.12.2011" xfId="1195"/>
    <cellStyle name="A_SALES &amp; fIN FILE B'DESH_spares &amp; fg_SHEDULE" xfId="1196"/>
    <cellStyle name="A_SALES &amp; fIN FILE B'DESH_spares &amp; fg_SPCPL BALANCE SHEET AS ON 30.09.2011 08.12.11" xfId="1197"/>
    <cellStyle name="A_SALES &amp; fIN FILE B'DESH_spares &amp; fg_SPCPL BALANCE SHEET AS ON 30.09.2011 10.12.11" xfId="1198"/>
    <cellStyle name="A_SALES &amp; fIN FILE B'DESH_spares &amp; fg_WIP-SPCPL.Mar'11" xfId="1199"/>
    <cellStyle name="A_SALES &amp; fIN FILE B'DESH_spares &amp; fg_WIP-SPCPL.Mar'11 2" xfId="1200"/>
    <cellStyle name="A_SALES &amp; fIN FILE B'DESH_SPCPL BALANCE SHEET AS ON 30.09.2011 08.12.11" xfId="1201"/>
    <cellStyle name="A_SALES &amp; fIN FILE B'DESH_SPCPL BALANCE SHEET AS ON 30.09.2011 10.12.11" xfId="1202"/>
    <cellStyle name="A_SHEDULE" xfId="1203"/>
    <cellStyle name="A_spares &amp; fg" xfId="1204"/>
    <cellStyle name="A_spares &amp; fg 2" xfId="1205"/>
    <cellStyle name="A_spares &amp; fg_BANGLADESH PAPER" xfId="1206"/>
    <cellStyle name="A_spares &amp; fg_BANGLADESH PAPER 2" xfId="1207"/>
    <cellStyle name="A_spares &amp; fg_BANGLADESH PAPER_FINAL SPCPL BS AS ON 31.03.2011 10.12.2011" xfId="1208"/>
    <cellStyle name="A_spares &amp; fg_BANGLADESH PAPER_Hyderabad Purchase Price Allocation draft final" xfId="1209"/>
    <cellStyle name="A_spares &amp; fg_BANGLADESH PAPER_Hyderabad Purchase Price Allocation draft final_FINAL SPCPL BS AS ON 31.03.2011 10.12.2011" xfId="1210"/>
    <cellStyle name="A_spares &amp; fg_BANGLADESH PAPER_Hyderabad Purchase Price Allocation draft final_SHEDULE" xfId="1211"/>
    <cellStyle name="A_spares &amp; fg_BANGLADESH PAPER_Hyderabad Purchase Price Allocation draft final_SPCPL BALANCE SHEET AS ON 30.09.2011 08.12.11" xfId="1212"/>
    <cellStyle name="A_spares &amp; fg_BANGLADESH PAPER_Hyderabad Purchase Price Allocation draft final_SPCPL BALANCE SHEET AS ON 30.09.2011 10.12.11" xfId="1213"/>
    <cellStyle name="A_spares &amp; fg_BANGLADESH PAPER_SHEDULE" xfId="1214"/>
    <cellStyle name="A_spares &amp; fg_BANGLADESH PAPER_SPCPL BALANCE SHEET AS ON 30.09.2011 08.12.11" xfId="1215"/>
    <cellStyle name="A_spares &amp; fg_BANGLADESH PAPER_SPCPL BALANCE SHEET AS ON 30.09.2011 10.12.11" xfId="1216"/>
    <cellStyle name="A_spares &amp; fg_CL STCOK JUL-11 (1)" xfId="1217"/>
    <cellStyle name="A_spares &amp; fg_FINAL SPCPL BS AS ON 31.03.2011 10.12.2011" xfId="1218"/>
    <cellStyle name="A_spares &amp; fg_Hyderabad Purchase Price Allocation draft final" xfId="1219"/>
    <cellStyle name="A_spares &amp; fg_Hyderabad Purchase Price Allocation draft final_FINAL SPCPL BS AS ON 31.03.2011 10.12.2011" xfId="1220"/>
    <cellStyle name="A_spares &amp; fg_Hyderabad Purchase Price Allocation draft final_SHEDULE" xfId="1221"/>
    <cellStyle name="A_spares &amp; fg_Hyderabad Purchase Price Allocation draft final_SPCPL BALANCE SHEET AS ON 30.09.2011 08.12.11" xfId="1222"/>
    <cellStyle name="A_spares &amp; fg_Hyderabad Purchase Price Allocation draft final_SPCPL BALANCE SHEET AS ON 30.09.2011 10.12.11" xfId="1223"/>
    <cellStyle name="A_spares &amp; fg_SHEDULE" xfId="1224"/>
    <cellStyle name="A_spares &amp; fg_SPCPL BALANCE SHEET AS ON 30.09.2011 08.12.11" xfId="1225"/>
    <cellStyle name="A_spares &amp; fg_SPCPL BALANCE SHEET AS ON 30.09.2011 10.12.11" xfId="1226"/>
    <cellStyle name="A_spares &amp; fg_WIP-SPCPL.Mar'11" xfId="1227"/>
    <cellStyle name="A_spares &amp; fg_WIP-SPCPL.Mar'11 2" xfId="1228"/>
    <cellStyle name="A_spares &amp; fg_WIP-SPCPL.Mar'11_SHEDULE" xfId="1229"/>
    <cellStyle name="A_spares &amp; fg_WIP-SPCPL.Mar'11_SPCPL BALANCE SHEET AS ON 30.09.2011 08.12.11" xfId="1230"/>
    <cellStyle name="A_spares &amp; fg_WIP-SPCPL.Mar'11_SPCPL BALANCE SHEET AS ON 30.09.2011 10.12.11" xfId="1231"/>
    <cellStyle name="A_SPCPL BALANCE SHEET AS ON 30.09.2011 08.12.11" xfId="1232"/>
    <cellStyle name="A_SPCPL BALANCE SHEET AS ON 30.09.2011 10.12.11" xfId="1233"/>
    <cellStyle name="Accent1 10" xfId="1234"/>
    <cellStyle name="Accent1 11" xfId="1235"/>
    <cellStyle name="Accent1 12" xfId="1236"/>
    <cellStyle name="Accent1 13" xfId="1237"/>
    <cellStyle name="Accent1 14" xfId="1238"/>
    <cellStyle name="Accent1 15" xfId="1239"/>
    <cellStyle name="Accent1 16" xfId="1240"/>
    <cellStyle name="Accent1 17" xfId="1241"/>
    <cellStyle name="Accent1 18" xfId="1242"/>
    <cellStyle name="Accent1 19" xfId="1243"/>
    <cellStyle name="Accent1 2" xfId="1244"/>
    <cellStyle name="Accent1 2 2" xfId="1245"/>
    <cellStyle name="Accent1 2 3" xfId="1246"/>
    <cellStyle name="Accent1 2 4" xfId="1247"/>
    <cellStyle name="Accent1 2 5" xfId="1248"/>
    <cellStyle name="Accent1 2 6" xfId="1249"/>
    <cellStyle name="Accent1 3" xfId="1250"/>
    <cellStyle name="Accent1 3 2" xfId="1251"/>
    <cellStyle name="Accent1 3 3" xfId="1252"/>
    <cellStyle name="Accent1 3 4" xfId="1253"/>
    <cellStyle name="Accent1 4" xfId="1254"/>
    <cellStyle name="Accent1 5" xfId="1255"/>
    <cellStyle name="Accent1 6" xfId="1256"/>
    <cellStyle name="Accent1 7" xfId="1257"/>
    <cellStyle name="Accent1 8" xfId="1258"/>
    <cellStyle name="Accent1 9" xfId="1259"/>
    <cellStyle name="Accent2 10" xfId="1260"/>
    <cellStyle name="Accent2 11" xfId="1261"/>
    <cellStyle name="Accent2 12" xfId="1262"/>
    <cellStyle name="Accent2 13" xfId="1263"/>
    <cellStyle name="Accent2 14" xfId="1264"/>
    <cellStyle name="Accent2 15" xfId="1265"/>
    <cellStyle name="Accent2 16" xfId="1266"/>
    <cellStyle name="Accent2 17" xfId="1267"/>
    <cellStyle name="Accent2 18" xfId="1268"/>
    <cellStyle name="Accent2 19" xfId="1269"/>
    <cellStyle name="Accent2 2" xfId="1270"/>
    <cellStyle name="Accent2 2 2" xfId="1271"/>
    <cellStyle name="Accent2 2 3" xfId="1272"/>
    <cellStyle name="Accent2 2 4" xfId="1273"/>
    <cellStyle name="Accent2 2 5" xfId="1274"/>
    <cellStyle name="Accent2 2 6" xfId="1275"/>
    <cellStyle name="Accent2 3" xfId="1276"/>
    <cellStyle name="Accent2 3 2" xfId="1277"/>
    <cellStyle name="Accent2 3 3" xfId="1278"/>
    <cellStyle name="Accent2 3 4" xfId="1279"/>
    <cellStyle name="Accent2 4" xfId="1280"/>
    <cellStyle name="Accent2 5" xfId="1281"/>
    <cellStyle name="Accent2 6" xfId="1282"/>
    <cellStyle name="Accent2 7" xfId="1283"/>
    <cellStyle name="Accent2 8" xfId="1284"/>
    <cellStyle name="Accent2 9" xfId="1285"/>
    <cellStyle name="Accent3 10" xfId="1286"/>
    <cellStyle name="Accent3 11" xfId="1287"/>
    <cellStyle name="Accent3 12" xfId="1288"/>
    <cellStyle name="Accent3 13" xfId="1289"/>
    <cellStyle name="Accent3 14" xfId="1290"/>
    <cellStyle name="Accent3 15" xfId="1291"/>
    <cellStyle name="Accent3 16" xfId="1292"/>
    <cellStyle name="Accent3 17" xfId="1293"/>
    <cellStyle name="Accent3 18" xfId="1294"/>
    <cellStyle name="Accent3 19" xfId="1295"/>
    <cellStyle name="Accent3 2" xfId="1296"/>
    <cellStyle name="Accent3 2 2" xfId="1297"/>
    <cellStyle name="Accent3 2 3" xfId="1298"/>
    <cellStyle name="Accent3 2 4" xfId="1299"/>
    <cellStyle name="Accent3 2 5" xfId="1300"/>
    <cellStyle name="Accent3 2 6" xfId="1301"/>
    <cellStyle name="Accent3 3" xfId="1302"/>
    <cellStyle name="Accent3 3 2" xfId="1303"/>
    <cellStyle name="Accent3 3 3" xfId="1304"/>
    <cellStyle name="Accent3 3 4" xfId="1305"/>
    <cellStyle name="Accent3 4" xfId="1306"/>
    <cellStyle name="Accent3 5" xfId="1307"/>
    <cellStyle name="Accent3 6" xfId="1308"/>
    <cellStyle name="Accent3 7" xfId="1309"/>
    <cellStyle name="Accent3 8" xfId="1310"/>
    <cellStyle name="Accent3 9" xfId="1311"/>
    <cellStyle name="Accent4 10" xfId="1312"/>
    <cellStyle name="Accent4 11" xfId="1313"/>
    <cellStyle name="Accent4 12" xfId="1314"/>
    <cellStyle name="Accent4 13" xfId="1315"/>
    <cellStyle name="Accent4 14" xfId="1316"/>
    <cellStyle name="Accent4 15" xfId="1317"/>
    <cellStyle name="Accent4 16" xfId="1318"/>
    <cellStyle name="Accent4 17" xfId="1319"/>
    <cellStyle name="Accent4 18" xfId="1320"/>
    <cellStyle name="Accent4 19" xfId="1321"/>
    <cellStyle name="Accent4 2" xfId="1322"/>
    <cellStyle name="Accent4 2 2" xfId="1323"/>
    <cellStyle name="Accent4 2 3" xfId="1324"/>
    <cellStyle name="Accent4 2 4" xfId="1325"/>
    <cellStyle name="Accent4 2 5" xfId="1326"/>
    <cellStyle name="Accent4 2 6" xfId="1327"/>
    <cellStyle name="Accent4 3" xfId="1328"/>
    <cellStyle name="Accent4 3 2" xfId="1329"/>
    <cellStyle name="Accent4 3 3" xfId="1330"/>
    <cellStyle name="Accent4 3 4" xfId="1331"/>
    <cellStyle name="Accent4 4" xfId="1332"/>
    <cellStyle name="Accent4 5" xfId="1333"/>
    <cellStyle name="Accent4 6" xfId="1334"/>
    <cellStyle name="Accent4 7" xfId="1335"/>
    <cellStyle name="Accent4 8" xfId="1336"/>
    <cellStyle name="Accent4 9" xfId="1337"/>
    <cellStyle name="Accent5 10" xfId="1338"/>
    <cellStyle name="Accent5 11" xfId="1339"/>
    <cellStyle name="Accent5 12" xfId="1340"/>
    <cellStyle name="Accent5 13" xfId="1341"/>
    <cellStyle name="Accent5 14" xfId="1342"/>
    <cellStyle name="Accent5 15" xfId="1343"/>
    <cellStyle name="Accent5 16" xfId="1344"/>
    <cellStyle name="Accent5 17" xfId="1345"/>
    <cellStyle name="Accent5 18" xfId="1346"/>
    <cellStyle name="Accent5 19" xfId="1347"/>
    <cellStyle name="Accent5 2" xfId="1348"/>
    <cellStyle name="Accent5 2 2" xfId="1349"/>
    <cellStyle name="Accent5 2 3" xfId="1350"/>
    <cellStyle name="Accent5 3" xfId="1351"/>
    <cellStyle name="Accent5 4" xfId="1352"/>
    <cellStyle name="Accent5 5" xfId="1353"/>
    <cellStyle name="Accent5 6" xfId="1354"/>
    <cellStyle name="Accent5 7" xfId="1355"/>
    <cellStyle name="Accent5 8" xfId="1356"/>
    <cellStyle name="Accent5 9" xfId="1357"/>
    <cellStyle name="Accent6 10" xfId="1358"/>
    <cellStyle name="Accent6 11" xfId="1359"/>
    <cellStyle name="Accent6 12" xfId="1360"/>
    <cellStyle name="Accent6 13" xfId="1361"/>
    <cellStyle name="Accent6 14" xfId="1362"/>
    <cellStyle name="Accent6 15" xfId="1363"/>
    <cellStyle name="Accent6 16" xfId="1364"/>
    <cellStyle name="Accent6 17" xfId="1365"/>
    <cellStyle name="Accent6 18" xfId="1366"/>
    <cellStyle name="Accent6 19" xfId="1367"/>
    <cellStyle name="Accent6 2" xfId="1368"/>
    <cellStyle name="Accent6 2 2" xfId="1369"/>
    <cellStyle name="Accent6 2 3" xfId="1370"/>
    <cellStyle name="Accent6 2 4" xfId="1371"/>
    <cellStyle name="Accent6 2 5" xfId="1372"/>
    <cellStyle name="Accent6 2 6" xfId="1373"/>
    <cellStyle name="Accent6 3" xfId="1374"/>
    <cellStyle name="Accent6 3 2" xfId="1375"/>
    <cellStyle name="Accent6 3 3" xfId="1376"/>
    <cellStyle name="Accent6 3 4" xfId="1377"/>
    <cellStyle name="Accent6 4" xfId="1378"/>
    <cellStyle name="Accent6 5" xfId="1379"/>
    <cellStyle name="Accent6 6" xfId="1380"/>
    <cellStyle name="Accent6 7" xfId="1381"/>
    <cellStyle name="Accent6 8" xfId="1382"/>
    <cellStyle name="Accent6 9" xfId="1383"/>
    <cellStyle name="ÅëÈ­ [0]_±âÅ¸" xfId="1384"/>
    <cellStyle name="ÅëÈ­_±âÅ¸" xfId="1385"/>
    <cellStyle name="AFE" xfId="1386"/>
    <cellStyle name="Arial 10" xfId="1387"/>
    <cellStyle name="Arial 12" xfId="1388"/>
    <cellStyle name="ÄÞ¸¶ [0]_±âÅ¸" xfId="1389"/>
    <cellStyle name="ÄÞ¸¶_±âÅ¸" xfId="1390"/>
    <cellStyle name="Bad 10" xfId="1391"/>
    <cellStyle name="Bad 11" xfId="1392"/>
    <cellStyle name="Bad 12" xfId="1393"/>
    <cellStyle name="Bad 13" xfId="1394"/>
    <cellStyle name="Bad 14" xfId="1395"/>
    <cellStyle name="Bad 15" xfId="1396"/>
    <cellStyle name="Bad 16" xfId="1397"/>
    <cellStyle name="Bad 17" xfId="1398"/>
    <cellStyle name="Bad 18" xfId="1399"/>
    <cellStyle name="Bad 19" xfId="1400"/>
    <cellStyle name="Bad 2" xfId="1401"/>
    <cellStyle name="Bad 2 2" xfId="1402"/>
    <cellStyle name="Bad 2 3" xfId="1403"/>
    <cellStyle name="Bad 2 4" xfId="1404"/>
    <cellStyle name="Bad 2 5" xfId="1405"/>
    <cellStyle name="Bad 2 6" xfId="1406"/>
    <cellStyle name="Bad 3" xfId="1407"/>
    <cellStyle name="Bad 3 2" xfId="1408"/>
    <cellStyle name="Bad 3 3" xfId="1409"/>
    <cellStyle name="Bad 3 4" xfId="1410"/>
    <cellStyle name="Bad 4" xfId="1411"/>
    <cellStyle name="Bad 5" xfId="1412"/>
    <cellStyle name="Bad 6" xfId="1413"/>
    <cellStyle name="Bad 7" xfId="1414"/>
    <cellStyle name="Bad 8" xfId="1415"/>
    <cellStyle name="Bad 9" xfId="1416"/>
    <cellStyle name="Body_$Dollars" xfId="1417"/>
    <cellStyle name="British Pound" xfId="1418"/>
    <cellStyle name="Ç¥ÁØ_¿¬°£´©°è¿¹»ó" xfId="1419"/>
    <cellStyle name="Calc Currency (0)" xfId="1420"/>
    <cellStyle name="Calc Currency (2)" xfId="1421"/>
    <cellStyle name="Calc Percent (0)" xfId="1422"/>
    <cellStyle name="Calc Percent (1)" xfId="1423"/>
    <cellStyle name="Calc Percent (2)" xfId="1424"/>
    <cellStyle name="Calc Units (0)" xfId="1425"/>
    <cellStyle name="Calc Units (1)" xfId="1426"/>
    <cellStyle name="Calc Units (2)" xfId="1427"/>
    <cellStyle name="Calculation 10" xfId="1428"/>
    <cellStyle name="Calculation 11" xfId="1429"/>
    <cellStyle name="Calculation 12" xfId="1430"/>
    <cellStyle name="Calculation 13" xfId="1431"/>
    <cellStyle name="Calculation 14" xfId="1432"/>
    <cellStyle name="Calculation 15" xfId="1433"/>
    <cellStyle name="Calculation 16" xfId="1434"/>
    <cellStyle name="Calculation 17" xfId="1435"/>
    <cellStyle name="Calculation 18" xfId="1436"/>
    <cellStyle name="Calculation 19" xfId="1437"/>
    <cellStyle name="Calculation 2" xfId="1438"/>
    <cellStyle name="Calculation 2 2" xfId="1439"/>
    <cellStyle name="Calculation 2 3" xfId="1440"/>
    <cellStyle name="Calculation 2 4" xfId="1441"/>
    <cellStyle name="Calculation 2 5" xfId="1442"/>
    <cellStyle name="Calculation 2 6" xfId="1443"/>
    <cellStyle name="Calculation 3" xfId="1444"/>
    <cellStyle name="Calculation 3 2" xfId="1445"/>
    <cellStyle name="Calculation 3 3" xfId="1446"/>
    <cellStyle name="Calculation 3 4" xfId="1447"/>
    <cellStyle name="Calculation 4" xfId="1448"/>
    <cellStyle name="Calculation 5" xfId="1449"/>
    <cellStyle name="Calculation 6" xfId="1450"/>
    <cellStyle name="Calculation 7" xfId="1451"/>
    <cellStyle name="Calculation 8" xfId="1452"/>
    <cellStyle name="Calculation 9" xfId="1453"/>
    <cellStyle name="Case" xfId="1454"/>
    <cellStyle name="Check Cell 10" xfId="1455"/>
    <cellStyle name="Check Cell 11" xfId="1456"/>
    <cellStyle name="Check Cell 12" xfId="1457"/>
    <cellStyle name="Check Cell 13" xfId="1458"/>
    <cellStyle name="Check Cell 14" xfId="1459"/>
    <cellStyle name="Check Cell 15" xfId="1460"/>
    <cellStyle name="Check Cell 16" xfId="1461"/>
    <cellStyle name="Check Cell 17" xfId="1462"/>
    <cellStyle name="Check Cell 18" xfId="1463"/>
    <cellStyle name="Check Cell 19" xfId="1464"/>
    <cellStyle name="Check Cell 2" xfId="1465"/>
    <cellStyle name="Check Cell 2 2" xfId="1466"/>
    <cellStyle name="Check Cell 2 3" xfId="1467"/>
    <cellStyle name="Check Cell 3" xfId="1468"/>
    <cellStyle name="Check Cell 4" xfId="1469"/>
    <cellStyle name="Check Cell 5" xfId="1470"/>
    <cellStyle name="Check Cell 6" xfId="1471"/>
    <cellStyle name="Check Cell 7" xfId="1472"/>
    <cellStyle name="Check Cell 8" xfId="1473"/>
    <cellStyle name="Check Cell 9" xfId="1474"/>
    <cellStyle name="Col Heads" xfId="1475"/>
    <cellStyle name="Comma" xfId="1476" builtinId="3"/>
    <cellStyle name="Comma  - Style1" xfId="1477"/>
    <cellStyle name="Comma  - Style1 2" xfId="1478"/>
    <cellStyle name="Comma  - Style1 3" xfId="1479"/>
    <cellStyle name="Comma  - Style2" xfId="1480"/>
    <cellStyle name="Comma  - Style2 2" xfId="1481"/>
    <cellStyle name="Comma  - Style2 3" xfId="1482"/>
    <cellStyle name="Comma  - Style3" xfId="1483"/>
    <cellStyle name="Comma  - Style3 2" xfId="1484"/>
    <cellStyle name="Comma  - Style3 3" xfId="1485"/>
    <cellStyle name="Comma  - Style4" xfId="1486"/>
    <cellStyle name="Comma  - Style4 2" xfId="1487"/>
    <cellStyle name="Comma  - Style4 3" xfId="1488"/>
    <cellStyle name="Comma  - Style5" xfId="1489"/>
    <cellStyle name="Comma  - Style5 2" xfId="1490"/>
    <cellStyle name="Comma  - Style5 3" xfId="1491"/>
    <cellStyle name="Comma  - Style6" xfId="1492"/>
    <cellStyle name="Comma  - Style6 2" xfId="1493"/>
    <cellStyle name="Comma  - Style6 3" xfId="1494"/>
    <cellStyle name="Comma  - Style7" xfId="1495"/>
    <cellStyle name="Comma  - Style7 2" xfId="1496"/>
    <cellStyle name="Comma  - Style7 3" xfId="1497"/>
    <cellStyle name="Comma  - Style8" xfId="1498"/>
    <cellStyle name="Comma  - Style8 2" xfId="1499"/>
    <cellStyle name="Comma  - Style8 3" xfId="1500"/>
    <cellStyle name="Comma [00]" xfId="1501"/>
    <cellStyle name="Comma 0" xfId="1502"/>
    <cellStyle name="Comma 0*" xfId="1503"/>
    <cellStyle name="Comma 10" xfId="1504"/>
    <cellStyle name="Comma 10 2" xfId="1505"/>
    <cellStyle name="Comma 10 2 2" xfId="1506"/>
    <cellStyle name="Comma 10 2 3" xfId="1507"/>
    <cellStyle name="Comma 10 2 3 2" xfId="1508"/>
    <cellStyle name="Comma 10_Deferred Tax _Mar 10" xfId="1509"/>
    <cellStyle name="Comma 11" xfId="1510"/>
    <cellStyle name="Comma 12" xfId="1511"/>
    <cellStyle name="Comma 13" xfId="1512"/>
    <cellStyle name="Comma 14" xfId="1513"/>
    <cellStyle name="Comma 15" xfId="1514"/>
    <cellStyle name="Comma 16" xfId="1515"/>
    <cellStyle name="Comma 17" xfId="1516"/>
    <cellStyle name="Comma 18" xfId="1517"/>
    <cellStyle name="Comma 18 2" xfId="1518"/>
    <cellStyle name="Comma 19" xfId="1519"/>
    <cellStyle name="Comma 2" xfId="1520"/>
    <cellStyle name="Comma 2 10" xfId="1521"/>
    <cellStyle name="Comma 2 10 2" xfId="1522"/>
    <cellStyle name="Comma 2 10 2 2" xfId="1523"/>
    <cellStyle name="Comma 2 11" xfId="1524"/>
    <cellStyle name="Comma 2 12" xfId="1525"/>
    <cellStyle name="Comma 2 13" xfId="1526"/>
    <cellStyle name="Comma 2 14" xfId="1527"/>
    <cellStyle name="Comma 2 15" xfId="1528"/>
    <cellStyle name="Comma 2 16" xfId="1529"/>
    <cellStyle name="Comma 2 17" xfId="1530"/>
    <cellStyle name="Comma 2 18" xfId="1531"/>
    <cellStyle name="Comma 2 19" xfId="1532"/>
    <cellStyle name="Comma 2 2" xfId="1533"/>
    <cellStyle name="Comma 2 20" xfId="1534"/>
    <cellStyle name="Comma 2 28" xfId="1535"/>
    <cellStyle name="Comma 2 29" xfId="1536"/>
    <cellStyle name="Comma 2 3" xfId="1537"/>
    <cellStyle name="Comma 2 4" xfId="1538"/>
    <cellStyle name="Comma 2 5" xfId="1539"/>
    <cellStyle name="Comma 2 6" xfId="1540"/>
    <cellStyle name="Comma 2 7" xfId="1541"/>
    <cellStyle name="Comma 2 8" xfId="1542"/>
    <cellStyle name="Comma 2 8 2" xfId="1543"/>
    <cellStyle name="Comma 2 8 2 2" xfId="1544"/>
    <cellStyle name="Comma 2 9" xfId="1545"/>
    <cellStyle name="Comma 2_43 B TBZ Ltd 31.3.2011" xfId="1546"/>
    <cellStyle name="Comma 20" xfId="1547"/>
    <cellStyle name="Comma 21" xfId="1548"/>
    <cellStyle name="Comma 22" xfId="1549"/>
    <cellStyle name="Comma 23" xfId="1550"/>
    <cellStyle name="Comma 24" xfId="1551"/>
    <cellStyle name="Comma 25" xfId="1552"/>
    <cellStyle name="Comma 26" xfId="1553"/>
    <cellStyle name="Comma 27" xfId="1554"/>
    <cellStyle name="Comma 28" xfId="1555"/>
    <cellStyle name="Comma 28 2" xfId="1556"/>
    <cellStyle name="Comma 29" xfId="1557"/>
    <cellStyle name="Comma 29 2" xfId="1558"/>
    <cellStyle name="Comma 3" xfId="1559"/>
    <cellStyle name="Comma 3 2" xfId="1560"/>
    <cellStyle name="Comma 3 3" xfId="1561"/>
    <cellStyle name="Comma 3 3 2" xfId="1562"/>
    <cellStyle name="Comma 3 4" xfId="1563"/>
    <cellStyle name="Comma 3 5" xfId="2400"/>
    <cellStyle name="Comma 30" xfId="1564"/>
    <cellStyle name="Comma 31" xfId="1565"/>
    <cellStyle name="Comma 31 2" xfId="1566"/>
    <cellStyle name="Comma 32" xfId="1567"/>
    <cellStyle name="Comma 33" xfId="1568"/>
    <cellStyle name="Comma 34" xfId="1569"/>
    <cellStyle name="Comma 35" xfId="1570"/>
    <cellStyle name="Comma 36" xfId="1571"/>
    <cellStyle name="Comma 37" xfId="1572"/>
    <cellStyle name="Comma 38" xfId="1573"/>
    <cellStyle name="Comma 38 2" xfId="1574"/>
    <cellStyle name="Comma 38 2 2" xfId="1575"/>
    <cellStyle name="Comma 38 3" xfId="1576"/>
    <cellStyle name="Comma 38 3 2" xfId="1577"/>
    <cellStyle name="Comma 39" xfId="1578"/>
    <cellStyle name="Comma 4" xfId="1579"/>
    <cellStyle name="Comma 4 2" xfId="1580"/>
    <cellStyle name="Comma 40" xfId="1581"/>
    <cellStyle name="Comma 41" xfId="1582"/>
    <cellStyle name="Comma 42" xfId="1583"/>
    <cellStyle name="Comma 43" xfId="1584"/>
    <cellStyle name="Comma 43 2" xfId="1585"/>
    <cellStyle name="Comma 43 2 2" xfId="1586"/>
    <cellStyle name="Comma 43 2 2 2" xfId="2392"/>
    <cellStyle name="Comma 43 3" xfId="1587"/>
    <cellStyle name="Comma 44" xfId="2404"/>
    <cellStyle name="Comma 45" xfId="2406"/>
    <cellStyle name="Comma 46" xfId="2408"/>
    <cellStyle name="Comma 47" xfId="2410"/>
    <cellStyle name="Comma 48" xfId="2412"/>
    <cellStyle name="Comma 49" xfId="2413"/>
    <cellStyle name="Comma 5" xfId="1588"/>
    <cellStyle name="Comma 5 2" xfId="1589"/>
    <cellStyle name="Comma 5 3" xfId="1590"/>
    <cellStyle name="Comma 50" xfId="2415"/>
    <cellStyle name="Comma 51" xfId="2417"/>
    <cellStyle name="Comma 52" xfId="2419"/>
    <cellStyle name="Comma 53" xfId="2421"/>
    <cellStyle name="Comma 54" xfId="2423"/>
    <cellStyle name="Comma 55" xfId="2425"/>
    <cellStyle name="Comma 56" xfId="2427"/>
    <cellStyle name="Comma 57" xfId="2429"/>
    <cellStyle name="Comma 58" xfId="2431"/>
    <cellStyle name="Comma 59" xfId="2433"/>
    <cellStyle name="Comma 6" xfId="1591"/>
    <cellStyle name="Comma 60" xfId="2435"/>
    <cellStyle name="Comma 61" xfId="2437"/>
    <cellStyle name="Comma 62" xfId="2439"/>
    <cellStyle name="Comma 63" xfId="2441"/>
    <cellStyle name="Comma 64" xfId="2443"/>
    <cellStyle name="Comma 65" xfId="2445"/>
    <cellStyle name="Comma 66" xfId="2447"/>
    <cellStyle name="Comma 67" xfId="2449"/>
    <cellStyle name="Comma 68" xfId="2451"/>
    <cellStyle name="Comma 7" xfId="1592"/>
    <cellStyle name="Comma 8" xfId="1593"/>
    <cellStyle name="Comma 8 2" xfId="1594"/>
    <cellStyle name="Comma 8 2 2" xfId="2397"/>
    <cellStyle name="Comma 9" xfId="1595"/>
    <cellStyle name="Comma 9 3" xfId="1596"/>
    <cellStyle name="comma zerodec" xfId="1597"/>
    <cellStyle name="comma(0)" xfId="1598"/>
    <cellStyle name="Comma,0" xfId="1599"/>
    <cellStyle name="Comma,1" xfId="1600"/>
    <cellStyle name="Comma,2" xfId="1601"/>
    <cellStyle name="Comma_AS 15 revised disclosure-GTI" xfId="2393"/>
    <cellStyle name="Comma_Bal sht 2005-06 25.08.06(TEST) 3 2" xfId="1602"/>
    <cellStyle name="Comma_Revised Sch VI KPMG" xfId="2454"/>
    <cellStyle name="Comma_Revised Sch VI KPMG 2" xfId="2398"/>
    <cellStyle name="Comma0" xfId="1603"/>
    <cellStyle name="Comma0 - Modelo1" xfId="1604"/>
    <cellStyle name="Comma0 - Style1" xfId="1605"/>
    <cellStyle name="Comma1 - Modelo2" xfId="1606"/>
    <cellStyle name="Comma1 - Style2" xfId="1607"/>
    <cellStyle name="Copied" xfId="1608"/>
    <cellStyle name="Credit" xfId="1609"/>
    <cellStyle name="Credit subtotal" xfId="1610"/>
    <cellStyle name="Credit Total" xfId="1611"/>
    <cellStyle name="Currency [00]" xfId="1612"/>
    <cellStyle name="Currency 0" xfId="1613"/>
    <cellStyle name="Currency 2" xfId="1614"/>
    <cellStyle name="Currency 3" xfId="1615"/>
    <cellStyle name="Currency,0" xfId="1616"/>
    <cellStyle name="Currency,2" xfId="1617"/>
    <cellStyle name="Currency0" xfId="1618"/>
    <cellStyle name="Currency1" xfId="1619"/>
    <cellStyle name="Date" xfId="1620"/>
    <cellStyle name="Date Aligned" xfId="1621"/>
    <cellStyle name="Date Short" xfId="1622"/>
    <cellStyle name="DATUM" xfId="1623"/>
    <cellStyle name="Debit" xfId="1624"/>
    <cellStyle name="Debit subtotal" xfId="1625"/>
    <cellStyle name="Debit Total" xfId="1626"/>
    <cellStyle name="DELTA" xfId="1627"/>
    <cellStyle name="Dezimal [0]_Pr.Ev. CCC" xfId="1628"/>
    <cellStyle name="Dezimal_Form 104" xfId="1629"/>
    <cellStyle name="Dia" xfId="1630"/>
    <cellStyle name="Dollar (zero dec)" xfId="1631"/>
    <cellStyle name="Dotted Line" xfId="1632"/>
    <cellStyle name="Double Accounting" xfId="1633"/>
    <cellStyle name="Encabez1" xfId="1634"/>
    <cellStyle name="Encabez2" xfId="1635"/>
    <cellStyle name="Enter Currency (0)" xfId="1636"/>
    <cellStyle name="Enter Currency (2)" xfId="1637"/>
    <cellStyle name="Enter Units (0)" xfId="1638"/>
    <cellStyle name="Enter Units (1)" xfId="1639"/>
    <cellStyle name="Enter Units (2)" xfId="1640"/>
    <cellStyle name="Entered" xfId="1641"/>
    <cellStyle name="Euro" xfId="1642"/>
    <cellStyle name="Euro 2" xfId="1643"/>
    <cellStyle name="Euro 3" xfId="1644"/>
    <cellStyle name="Euro_FINAL SPCPL BS AS ON 31.03.2011 10.12.2011" xfId="1645"/>
    <cellStyle name="Excel.Chart" xfId="1646"/>
    <cellStyle name="Explanatory Text 10" xfId="1647"/>
    <cellStyle name="Explanatory Text 11" xfId="1648"/>
    <cellStyle name="Explanatory Text 12" xfId="1649"/>
    <cellStyle name="Explanatory Text 13" xfId="1650"/>
    <cellStyle name="Explanatory Text 14" xfId="1651"/>
    <cellStyle name="Explanatory Text 15" xfId="1652"/>
    <cellStyle name="Explanatory Text 16" xfId="1653"/>
    <cellStyle name="Explanatory Text 17" xfId="1654"/>
    <cellStyle name="Explanatory Text 18" xfId="1655"/>
    <cellStyle name="Explanatory Text 19" xfId="1656"/>
    <cellStyle name="Explanatory Text 2" xfId="1657"/>
    <cellStyle name="Explanatory Text 2 2" xfId="1658"/>
    <cellStyle name="Explanatory Text 2 3" xfId="1659"/>
    <cellStyle name="Explanatory Text 3" xfId="1660"/>
    <cellStyle name="Explanatory Text 4" xfId="1661"/>
    <cellStyle name="Explanatory Text 5" xfId="1662"/>
    <cellStyle name="Explanatory Text 6" xfId="1663"/>
    <cellStyle name="Explanatory Text 7" xfId="1664"/>
    <cellStyle name="Explanatory Text 8" xfId="1665"/>
    <cellStyle name="Explanatory Text 9" xfId="1666"/>
    <cellStyle name="Fijo" xfId="1667"/>
    <cellStyle name="Financiero" xfId="1668"/>
    <cellStyle name="Fixed" xfId="1669"/>
    <cellStyle name="Flag" xfId="1670"/>
    <cellStyle name="Footnote" xfId="1671"/>
    <cellStyle name="Good 10" xfId="1672"/>
    <cellStyle name="Good 11" xfId="1673"/>
    <cellStyle name="Good 12" xfId="1674"/>
    <cellStyle name="Good 13" xfId="1675"/>
    <cellStyle name="Good 14" xfId="1676"/>
    <cellStyle name="Good 15" xfId="1677"/>
    <cellStyle name="Good 16" xfId="1678"/>
    <cellStyle name="Good 17" xfId="1679"/>
    <cellStyle name="Good 18" xfId="1680"/>
    <cellStyle name="Good 19" xfId="1681"/>
    <cellStyle name="Good 2" xfId="1682"/>
    <cellStyle name="Good 2 2" xfId="1683"/>
    <cellStyle name="Good 2 3" xfId="1684"/>
    <cellStyle name="Good 2 4" xfId="1685"/>
    <cellStyle name="Good 2 5" xfId="1686"/>
    <cellStyle name="Good 2 6" xfId="1687"/>
    <cellStyle name="Good 3" xfId="1688"/>
    <cellStyle name="Good 3 2" xfId="1689"/>
    <cellStyle name="Good 3 3" xfId="1690"/>
    <cellStyle name="Good 3 4" xfId="1691"/>
    <cellStyle name="Good 4" xfId="1692"/>
    <cellStyle name="Good 5" xfId="1693"/>
    <cellStyle name="Good 6" xfId="1694"/>
    <cellStyle name="Good 7" xfId="1695"/>
    <cellStyle name="Good 8" xfId="1696"/>
    <cellStyle name="Good 9" xfId="1697"/>
    <cellStyle name="Grey" xfId="1698"/>
    <cellStyle name="Hard Percent" xfId="1699"/>
    <cellStyle name="Header" xfId="1700"/>
    <cellStyle name="Header1" xfId="1701"/>
    <cellStyle name="Header2" xfId="1702"/>
    <cellStyle name="Heading 1 10" xfId="1703"/>
    <cellStyle name="Heading 1 11" xfId="1704"/>
    <cellStyle name="Heading 1 12" xfId="1705"/>
    <cellStyle name="Heading 1 13" xfId="1706"/>
    <cellStyle name="Heading 1 14" xfId="1707"/>
    <cellStyle name="Heading 1 15" xfId="1708"/>
    <cellStyle name="Heading 1 16" xfId="1709"/>
    <cellStyle name="Heading 1 17" xfId="1710"/>
    <cellStyle name="Heading 1 18" xfId="1711"/>
    <cellStyle name="Heading 1 19" xfId="1712"/>
    <cellStyle name="Heading 1 2" xfId="1713"/>
    <cellStyle name="Heading 1 2 2" xfId="1714"/>
    <cellStyle name="Heading 1 2 3" xfId="1715"/>
    <cellStyle name="Heading 1 2 4" xfId="1716"/>
    <cellStyle name="Heading 1 2 5" xfId="1717"/>
    <cellStyle name="Heading 1 2 6" xfId="1718"/>
    <cellStyle name="Heading 1 3" xfId="1719"/>
    <cellStyle name="Heading 1 3 2" xfId="1720"/>
    <cellStyle name="Heading 1 3 3" xfId="1721"/>
    <cellStyle name="Heading 1 3 4" xfId="1722"/>
    <cellStyle name="Heading 1 4" xfId="1723"/>
    <cellStyle name="Heading 1 5" xfId="1724"/>
    <cellStyle name="Heading 1 6" xfId="1725"/>
    <cellStyle name="Heading 1 7" xfId="1726"/>
    <cellStyle name="Heading 1 8" xfId="1727"/>
    <cellStyle name="Heading 1 9" xfId="1728"/>
    <cellStyle name="Heading 2 10" xfId="1729"/>
    <cellStyle name="Heading 2 11" xfId="1730"/>
    <cellStyle name="Heading 2 12" xfId="1731"/>
    <cellStyle name="Heading 2 13" xfId="1732"/>
    <cellStyle name="Heading 2 14" xfId="1733"/>
    <cellStyle name="Heading 2 15" xfId="1734"/>
    <cellStyle name="Heading 2 16" xfId="1735"/>
    <cellStyle name="Heading 2 17" xfId="1736"/>
    <cellStyle name="Heading 2 18" xfId="1737"/>
    <cellStyle name="Heading 2 19" xfId="1738"/>
    <cellStyle name="Heading 2 2" xfId="1739"/>
    <cellStyle name="Heading 2 2 2" xfId="1740"/>
    <cellStyle name="Heading 2 2 3" xfId="1741"/>
    <cellStyle name="Heading 2 2 4" xfId="1742"/>
    <cellStyle name="Heading 2 2 5" xfId="1743"/>
    <cellStyle name="Heading 2 2 6" xfId="1744"/>
    <cellStyle name="Heading 2 3" xfId="1745"/>
    <cellStyle name="Heading 2 3 2" xfId="1746"/>
    <cellStyle name="Heading 2 3 3" xfId="1747"/>
    <cellStyle name="Heading 2 3 4" xfId="1748"/>
    <cellStyle name="Heading 2 4" xfId="1749"/>
    <cellStyle name="Heading 2 5" xfId="1750"/>
    <cellStyle name="Heading 2 6" xfId="1751"/>
    <cellStyle name="Heading 2 7" xfId="1752"/>
    <cellStyle name="Heading 2 8" xfId="1753"/>
    <cellStyle name="Heading 2 9" xfId="1754"/>
    <cellStyle name="Heading 3 10" xfId="1755"/>
    <cellStyle name="Heading 3 11" xfId="1756"/>
    <cellStyle name="Heading 3 12" xfId="1757"/>
    <cellStyle name="Heading 3 13" xfId="1758"/>
    <cellStyle name="Heading 3 14" xfId="1759"/>
    <cellStyle name="Heading 3 15" xfId="1760"/>
    <cellStyle name="Heading 3 16" xfId="1761"/>
    <cellStyle name="Heading 3 17" xfId="1762"/>
    <cellStyle name="Heading 3 18" xfId="1763"/>
    <cellStyle name="Heading 3 19" xfId="1764"/>
    <cellStyle name="Heading 3 2" xfId="1765"/>
    <cellStyle name="Heading 3 2 2" xfId="1766"/>
    <cellStyle name="Heading 3 2 3" xfId="1767"/>
    <cellStyle name="Heading 3 2 4" xfId="1768"/>
    <cellStyle name="Heading 3 2 5" xfId="1769"/>
    <cellStyle name="Heading 3 2 6" xfId="1770"/>
    <cellStyle name="Heading 3 3" xfId="1771"/>
    <cellStyle name="Heading 3 3 2" xfId="1772"/>
    <cellStyle name="Heading 3 3 3" xfId="1773"/>
    <cellStyle name="Heading 3 3 4" xfId="1774"/>
    <cellStyle name="Heading 3 4" xfId="1775"/>
    <cellStyle name="Heading 3 5" xfId="1776"/>
    <cellStyle name="Heading 3 6" xfId="1777"/>
    <cellStyle name="Heading 3 7" xfId="1778"/>
    <cellStyle name="Heading 3 8" xfId="1779"/>
    <cellStyle name="Heading 3 9" xfId="1780"/>
    <cellStyle name="Heading 4 10" xfId="1781"/>
    <cellStyle name="Heading 4 11" xfId="1782"/>
    <cellStyle name="Heading 4 12" xfId="1783"/>
    <cellStyle name="Heading 4 13" xfId="1784"/>
    <cellStyle name="Heading 4 14" xfId="1785"/>
    <cellStyle name="Heading 4 15" xfId="1786"/>
    <cellStyle name="Heading 4 16" xfId="1787"/>
    <cellStyle name="Heading 4 17" xfId="1788"/>
    <cellStyle name="Heading 4 18" xfId="1789"/>
    <cellStyle name="Heading 4 19" xfId="1790"/>
    <cellStyle name="Heading 4 2" xfId="1791"/>
    <cellStyle name="Heading 4 2 2" xfId="1792"/>
    <cellStyle name="Heading 4 2 3" xfId="1793"/>
    <cellStyle name="Heading 4 2 4" xfId="1794"/>
    <cellStyle name="Heading 4 2 5" xfId="1795"/>
    <cellStyle name="Heading 4 2 6" xfId="1796"/>
    <cellStyle name="Heading 4 3" xfId="1797"/>
    <cellStyle name="Heading 4 3 2" xfId="1798"/>
    <cellStyle name="Heading 4 3 3" xfId="1799"/>
    <cellStyle name="Heading 4 3 4" xfId="1800"/>
    <cellStyle name="Heading 4 4" xfId="1801"/>
    <cellStyle name="Heading 4 5" xfId="1802"/>
    <cellStyle name="Heading 4 6" xfId="1803"/>
    <cellStyle name="Heading 4 7" xfId="1804"/>
    <cellStyle name="Heading 4 8" xfId="1805"/>
    <cellStyle name="Heading 4 9" xfId="1806"/>
    <cellStyle name="HEADING1" xfId="1807"/>
    <cellStyle name="HEADING2" xfId="1808"/>
    <cellStyle name="Hyperlink 10" xfId="1809"/>
    <cellStyle name="Hyperlink 11" xfId="2452"/>
    <cellStyle name="Hyperlink 2" xfId="1810"/>
    <cellStyle name="Hyperlink 3" xfId="1811"/>
    <cellStyle name="Hyperlink 4" xfId="1812"/>
    <cellStyle name="Hyperlink 5" xfId="1813"/>
    <cellStyle name="Hyperlink 6" xfId="1814"/>
    <cellStyle name="Hyperlink 7" xfId="1815"/>
    <cellStyle name="Hyperlink 8" xfId="1816"/>
    <cellStyle name="Hyperlink 9" xfId="1817"/>
    <cellStyle name="Hypertextový odkaz" xfId="1818"/>
    <cellStyle name="Hypertextový odkaz 10" xfId="1819"/>
    <cellStyle name="Hypertextový odkaz 11" xfId="1820"/>
    <cellStyle name="Hypertextový odkaz 12" xfId="1821"/>
    <cellStyle name="Hypertextový odkaz 13" xfId="1822"/>
    <cellStyle name="Hypertextový odkaz 14" xfId="1823"/>
    <cellStyle name="Hypertextový odkaz 15" xfId="1824"/>
    <cellStyle name="Hypertextový odkaz 16" xfId="1825"/>
    <cellStyle name="Hypertextový odkaz 17" xfId="1826"/>
    <cellStyle name="Hypertextový odkaz 18" xfId="1827"/>
    <cellStyle name="Hypertextový odkaz 19" xfId="1828"/>
    <cellStyle name="Hypertextový odkaz 2" xfId="1829"/>
    <cellStyle name="Hypertextový odkaz 20" xfId="1830"/>
    <cellStyle name="Hypertextový odkaz 21" xfId="1831"/>
    <cellStyle name="Hypertextový odkaz 22" xfId="1832"/>
    <cellStyle name="Hypertextový odkaz 23" xfId="1833"/>
    <cellStyle name="Hypertextový odkaz 24" xfId="1834"/>
    <cellStyle name="Hypertextový odkaz 25" xfId="1835"/>
    <cellStyle name="Hypertextový odkaz 26" xfId="1836"/>
    <cellStyle name="Hypertextový odkaz 27" xfId="1837"/>
    <cellStyle name="Hypertextový odkaz 28" xfId="1838"/>
    <cellStyle name="Hypertextový odkaz 3" xfId="1839"/>
    <cellStyle name="Hypertextový odkaz 4" xfId="1840"/>
    <cellStyle name="Hypertextový odkaz 5" xfId="1841"/>
    <cellStyle name="Hypertextový odkaz 6" xfId="1842"/>
    <cellStyle name="Hypertextový odkaz 7" xfId="1843"/>
    <cellStyle name="Hypertextový odkaz 8" xfId="1844"/>
    <cellStyle name="Hypertextový odkaz 9" xfId="1845"/>
    <cellStyle name="Hypertextový odkaz_amd" xfId="1846"/>
    <cellStyle name="Input [yellow]" xfId="1847"/>
    <cellStyle name="Input 10" xfId="1848"/>
    <cellStyle name="Input 11" xfId="1849"/>
    <cellStyle name="Input 12" xfId="1850"/>
    <cellStyle name="Input 13" xfId="1851"/>
    <cellStyle name="Input 14" xfId="1852"/>
    <cellStyle name="Input 15" xfId="1853"/>
    <cellStyle name="Input 16" xfId="1854"/>
    <cellStyle name="Input 17" xfId="1855"/>
    <cellStyle name="Input 18" xfId="1856"/>
    <cellStyle name="Input 19" xfId="1857"/>
    <cellStyle name="Input 2" xfId="1858"/>
    <cellStyle name="Input 2 2" xfId="1859"/>
    <cellStyle name="Input 2 3" xfId="1860"/>
    <cellStyle name="Input 2 4" xfId="1861"/>
    <cellStyle name="Input 2 5" xfId="1862"/>
    <cellStyle name="Input 2 6" xfId="1863"/>
    <cellStyle name="Input 3" xfId="1864"/>
    <cellStyle name="Input 3 2" xfId="1865"/>
    <cellStyle name="Input 3 3" xfId="1866"/>
    <cellStyle name="Input 3 4" xfId="1867"/>
    <cellStyle name="Input 4" xfId="1868"/>
    <cellStyle name="Input 5" xfId="1869"/>
    <cellStyle name="Input 6" xfId="1870"/>
    <cellStyle name="Input 7" xfId="1871"/>
    <cellStyle name="Input 8" xfId="1872"/>
    <cellStyle name="Input 9" xfId="1873"/>
    <cellStyle name="KPMG Heading 1" xfId="1874"/>
    <cellStyle name="KPMG Heading 2" xfId="1875"/>
    <cellStyle name="KPMG Heading 3" xfId="1876"/>
    <cellStyle name="KPMG Heading 4" xfId="1877"/>
    <cellStyle name="KPMG Normal" xfId="1878"/>
    <cellStyle name="KPMG Normal Text" xfId="1879"/>
    <cellStyle name="Link Currency (0)" xfId="1880"/>
    <cellStyle name="Link Currency (2)" xfId="1881"/>
    <cellStyle name="Link Units (0)" xfId="1882"/>
    <cellStyle name="Link Units (1)" xfId="1883"/>
    <cellStyle name="Link Units (2)" xfId="1884"/>
    <cellStyle name="Linked Cell 10" xfId="1885"/>
    <cellStyle name="Linked Cell 11" xfId="1886"/>
    <cellStyle name="Linked Cell 12" xfId="1887"/>
    <cellStyle name="Linked Cell 13" xfId="1888"/>
    <cellStyle name="Linked Cell 14" xfId="1889"/>
    <cellStyle name="Linked Cell 15" xfId="1890"/>
    <cellStyle name="Linked Cell 16" xfId="1891"/>
    <cellStyle name="Linked Cell 17" xfId="1892"/>
    <cellStyle name="Linked Cell 18" xfId="1893"/>
    <cellStyle name="Linked Cell 19" xfId="1894"/>
    <cellStyle name="Linked Cell 2" xfId="1895"/>
    <cellStyle name="Linked Cell 2 2" xfId="1896"/>
    <cellStyle name="Linked Cell 2 3" xfId="1897"/>
    <cellStyle name="Linked Cell 2 4" xfId="1898"/>
    <cellStyle name="Linked Cell 2 5" xfId="1899"/>
    <cellStyle name="Linked Cell 2 6" xfId="1900"/>
    <cellStyle name="Linked Cell 3" xfId="1901"/>
    <cellStyle name="Linked Cell 3 2" xfId="1902"/>
    <cellStyle name="Linked Cell 3 3" xfId="1903"/>
    <cellStyle name="Linked Cell 3 4" xfId="1904"/>
    <cellStyle name="Linked Cell 4" xfId="1905"/>
    <cellStyle name="Linked Cell 5" xfId="1906"/>
    <cellStyle name="Linked Cell 6" xfId="1907"/>
    <cellStyle name="Linked Cell 7" xfId="1908"/>
    <cellStyle name="Linked Cell 8" xfId="1909"/>
    <cellStyle name="Linked Cell 9" xfId="1910"/>
    <cellStyle name="Map Labels" xfId="1911"/>
    <cellStyle name="Map Legend" xfId="1912"/>
    <cellStyle name="Map Title" xfId="1913"/>
    <cellStyle name="Microsoft Excel Application" xfId="1914"/>
    <cellStyle name="Microsoft Excel found an error in the formula you entered. Do you want to accept the correction proposed below?_x000a__x000a_|_x000a__x000a_• To accept the correction, click Yes._x000a_• To close this message and correct the formula yourself, click No." xfId="1915"/>
    <cellStyle name="Millares [0]_ARE" xfId="1916"/>
    <cellStyle name="Millares_ARE" xfId="1917"/>
    <cellStyle name="Milliarden" xfId="1918"/>
    <cellStyle name="Milliers [0]_AR1194" xfId="1919"/>
    <cellStyle name="Milliers_AR1194" xfId="1920"/>
    <cellStyle name="Mio" xfId="1921"/>
    <cellStyle name="Moneda [0]_ARE" xfId="1922"/>
    <cellStyle name="Moneda_ARE" xfId="1923"/>
    <cellStyle name="Monétaire [0]_AR1194" xfId="1924"/>
    <cellStyle name="Monétaire_AR1194" xfId="1925"/>
    <cellStyle name="Monetario" xfId="1926"/>
    <cellStyle name="Multiple" xfId="1927"/>
    <cellStyle name="MultipleBelow" xfId="1928"/>
    <cellStyle name="Neutral 10" xfId="1929"/>
    <cellStyle name="Neutral 11" xfId="1930"/>
    <cellStyle name="Neutral 12" xfId="1931"/>
    <cellStyle name="Neutral 13" xfId="1932"/>
    <cellStyle name="Neutral 14" xfId="1933"/>
    <cellStyle name="Neutral 15" xfId="1934"/>
    <cellStyle name="Neutral 16" xfId="1935"/>
    <cellStyle name="Neutral 17" xfId="1936"/>
    <cellStyle name="Neutral 18" xfId="1937"/>
    <cellStyle name="Neutral 19" xfId="1938"/>
    <cellStyle name="Neutral 2" xfId="1939"/>
    <cellStyle name="Neutral 2 2" xfId="1940"/>
    <cellStyle name="Neutral 2 3" xfId="1941"/>
    <cellStyle name="Neutral 2 4" xfId="1942"/>
    <cellStyle name="Neutral 2 5" xfId="1943"/>
    <cellStyle name="Neutral 2 6" xfId="1944"/>
    <cellStyle name="Neutral 3" xfId="1945"/>
    <cellStyle name="Neutral 3 2" xfId="1946"/>
    <cellStyle name="Neutral 3 3" xfId="1947"/>
    <cellStyle name="Neutral 3 4" xfId="1948"/>
    <cellStyle name="Neutral 4" xfId="1949"/>
    <cellStyle name="Neutral 5" xfId="1950"/>
    <cellStyle name="Neutral 6" xfId="1951"/>
    <cellStyle name="Neutral 7" xfId="1952"/>
    <cellStyle name="Neutral 8" xfId="1953"/>
    <cellStyle name="Neutral 9" xfId="1954"/>
    <cellStyle name="no dec" xfId="1955"/>
    <cellStyle name="no dec 10" xfId="1956"/>
    <cellStyle name="no dec 11" xfId="1957"/>
    <cellStyle name="no dec 12" xfId="1958"/>
    <cellStyle name="no dec 13" xfId="1959"/>
    <cellStyle name="no dec 14" xfId="1960"/>
    <cellStyle name="no dec 15" xfId="1961"/>
    <cellStyle name="no dec 16" xfId="1962"/>
    <cellStyle name="no dec 17" xfId="1963"/>
    <cellStyle name="no dec 18" xfId="1964"/>
    <cellStyle name="no dec 19" xfId="1965"/>
    <cellStyle name="no dec 2" xfId="1966"/>
    <cellStyle name="no dec 20" xfId="1967"/>
    <cellStyle name="no dec 21" xfId="1968"/>
    <cellStyle name="no dec 22" xfId="1969"/>
    <cellStyle name="no dec 23" xfId="1970"/>
    <cellStyle name="no dec 24" xfId="1971"/>
    <cellStyle name="no dec 25" xfId="1972"/>
    <cellStyle name="no dec 26" xfId="1973"/>
    <cellStyle name="no dec 27" xfId="1974"/>
    <cellStyle name="no dec 28" xfId="1975"/>
    <cellStyle name="no dec 3" xfId="1976"/>
    <cellStyle name="no dec 4" xfId="1977"/>
    <cellStyle name="no dec 5" xfId="1978"/>
    <cellStyle name="no dec 6" xfId="1979"/>
    <cellStyle name="no dec 7" xfId="1980"/>
    <cellStyle name="no dec 8" xfId="1981"/>
    <cellStyle name="no dec 9" xfId="1982"/>
    <cellStyle name="no dec_amd" xfId="1983"/>
    <cellStyle name="No-definido" xfId="1984"/>
    <cellStyle name="Nor}al" xfId="1985"/>
    <cellStyle name="Normal" xfId="0" builtinId="0"/>
    <cellStyle name="Normal - Style1" xfId="1986"/>
    <cellStyle name="Normal - Style1 2" xfId="1987"/>
    <cellStyle name="Normal - Style1 3" xfId="1988"/>
    <cellStyle name="Normal - Style1_FINAL SPCPL BS AS ON 31.03.2011 10.12.2011" xfId="1989"/>
    <cellStyle name="Normal - Style2" xfId="1990"/>
    <cellStyle name="Normal 10" xfId="1991"/>
    <cellStyle name="Normal 10 2" xfId="1992"/>
    <cellStyle name="Normal 10 3" xfId="1993"/>
    <cellStyle name="Normal 10 4" xfId="1994"/>
    <cellStyle name="Normal 10_Book1" xfId="1995"/>
    <cellStyle name="Normal 11" xfId="1996"/>
    <cellStyle name="Normal 12" xfId="1997"/>
    <cellStyle name="Normal 13" xfId="1998"/>
    <cellStyle name="Normal 14" xfId="1999"/>
    <cellStyle name="Normal 15" xfId="2000"/>
    <cellStyle name="Normal 16" xfId="2001"/>
    <cellStyle name="Normal 17" xfId="2002"/>
    <cellStyle name="Normal 18" xfId="2003"/>
    <cellStyle name="Normal 19" xfId="2004"/>
    <cellStyle name="Normal 2" xfId="2005"/>
    <cellStyle name="Normal 2 10" xfId="2006"/>
    <cellStyle name="Normal 2 11" xfId="2007"/>
    <cellStyle name="Normal 2 12" xfId="2008"/>
    <cellStyle name="Normal 2 13" xfId="2009"/>
    <cellStyle name="Normal 2 14" xfId="2010"/>
    <cellStyle name="Normal 2 15" xfId="2011"/>
    <cellStyle name="Normal 2 16" xfId="2012"/>
    <cellStyle name="Normal 2 17" xfId="2013"/>
    <cellStyle name="Normal 2 18" xfId="2014"/>
    <cellStyle name="Normal 2 19" xfId="2015"/>
    <cellStyle name="Normal 2 2" xfId="2016"/>
    <cellStyle name="Normal 2 2 2" xfId="2017"/>
    <cellStyle name="Normal 2 2 2 2" xfId="2018"/>
    <cellStyle name="Normal 2 2 2 3" xfId="2019"/>
    <cellStyle name="Normal 2 2 2 4" xfId="2020"/>
    <cellStyle name="Normal 2 2 2 4 2" xfId="2021"/>
    <cellStyle name="Normal 2 2 2 4 2 2" xfId="2022"/>
    <cellStyle name="Normal 2 2 3" xfId="2023"/>
    <cellStyle name="Normal 2 2 3 2" xfId="2396"/>
    <cellStyle name="Normal 2 2_Book1" xfId="2024"/>
    <cellStyle name="Normal 2 20" xfId="2025"/>
    <cellStyle name="Normal 2 21" xfId="2026"/>
    <cellStyle name="Normal 2 22" xfId="2027"/>
    <cellStyle name="Normal 2 23" xfId="2028"/>
    <cellStyle name="Normal 2 24" xfId="2029"/>
    <cellStyle name="Normal 2 25" xfId="2030"/>
    <cellStyle name="Normal 2 26" xfId="2031"/>
    <cellStyle name="Normal 2 27" xfId="2032"/>
    <cellStyle name="Normal 2 28" xfId="2033"/>
    <cellStyle name="Normal 2 29" xfId="2034"/>
    <cellStyle name="Normal 2 3" xfId="2035"/>
    <cellStyle name="Normal 2 3 2" xfId="2036"/>
    <cellStyle name="Normal 2 30" xfId="2037"/>
    <cellStyle name="Normal 2 31" xfId="2038"/>
    <cellStyle name="Normal 2 32" xfId="2039"/>
    <cellStyle name="Normal 2 33" xfId="2040"/>
    <cellStyle name="Normal 2 34" xfId="2041"/>
    <cellStyle name="Normal 2 35" xfId="2042"/>
    <cellStyle name="Normal 2 36" xfId="2043"/>
    <cellStyle name="Normal 2 37" xfId="2044"/>
    <cellStyle name="Normal 2 38" xfId="2045"/>
    <cellStyle name="Normal 2 39" xfId="2046"/>
    <cellStyle name="Normal 2 4" xfId="2047"/>
    <cellStyle name="Normal 2 40" xfId="2048"/>
    <cellStyle name="Normal 2 41" xfId="2049"/>
    <cellStyle name="Normal 2 42" xfId="2050"/>
    <cellStyle name="Normal 2 43" xfId="2051"/>
    <cellStyle name="Normal 2 44" xfId="2052"/>
    <cellStyle name="Normal 2 45" xfId="2053"/>
    <cellStyle name="Normal 2 46" xfId="2054"/>
    <cellStyle name="Normal 2 5" xfId="2055"/>
    <cellStyle name="Normal 2 6" xfId="2056"/>
    <cellStyle name="Normal 2 7" xfId="2057"/>
    <cellStyle name="Normal 2 8" xfId="2058"/>
    <cellStyle name="Normal 2 9" xfId="2059"/>
    <cellStyle name="Normal 2_1" xfId="2060"/>
    <cellStyle name="Normal 20" xfId="2061"/>
    <cellStyle name="Normal 21" xfId="2062"/>
    <cellStyle name="Normal 21 2" xfId="2063"/>
    <cellStyle name="Normal 21_Draft Revised Sch VI" xfId="2064"/>
    <cellStyle name="Normal 22" xfId="2065"/>
    <cellStyle name="Normal 23" xfId="2066"/>
    <cellStyle name="Normal 24" xfId="2067"/>
    <cellStyle name="Normal 24 2" xfId="2068"/>
    <cellStyle name="Normal 24 2 2" xfId="2069"/>
    <cellStyle name="Normal 24 2 2 2" xfId="2070"/>
    <cellStyle name="Normal 24_Draft Revised Sch VI" xfId="2071"/>
    <cellStyle name="Normal 25" xfId="2399"/>
    <cellStyle name="Normal 25 2" xfId="2453"/>
    <cellStyle name="Normal 26" xfId="2401"/>
    <cellStyle name="Normal 27" xfId="2403"/>
    <cellStyle name="Normal 28" xfId="2405"/>
    <cellStyle name="Normal 29" xfId="2072"/>
    <cellStyle name="Normal 3" xfId="2073"/>
    <cellStyle name="Normal 3 2" xfId="2074"/>
    <cellStyle name="Normal 3 3" xfId="2075"/>
    <cellStyle name="Normal 3 4" xfId="2076"/>
    <cellStyle name="Normal 3 5" xfId="2077"/>
    <cellStyle name="Normal 3 6" xfId="2078"/>
    <cellStyle name="Normal 3 7" xfId="2079"/>
    <cellStyle name="Normal 3 8" xfId="2080"/>
    <cellStyle name="Normal 3 8 2" xfId="2081"/>
    <cellStyle name="Normal 3_Book1" xfId="2082"/>
    <cellStyle name="Normal 30" xfId="2083"/>
    <cellStyle name="Normal 31" xfId="2407"/>
    <cellStyle name="Normal 32" xfId="2409"/>
    <cellStyle name="Normal 33" xfId="2411"/>
    <cellStyle name="Normal 34" xfId="2414"/>
    <cellStyle name="Normal 35" xfId="2416"/>
    <cellStyle name="Normal 36" xfId="2418"/>
    <cellStyle name="Normal 37" xfId="2420"/>
    <cellStyle name="Normal 38" xfId="2422"/>
    <cellStyle name="Normal 39" xfId="2424"/>
    <cellStyle name="Normal 4" xfId="2084"/>
    <cellStyle name="Normal 4 2" xfId="2085"/>
    <cellStyle name="Normal 4 3" xfId="2086"/>
    <cellStyle name="Normal 4_Book1" xfId="2087"/>
    <cellStyle name="Normal 40" xfId="2426"/>
    <cellStyle name="Normal 41" xfId="2428"/>
    <cellStyle name="Normal 42" xfId="2430"/>
    <cellStyle name="Normal 43" xfId="2432"/>
    <cellStyle name="Normal 44" xfId="2434"/>
    <cellStyle name="Normal 45" xfId="2436"/>
    <cellStyle name="Normal 46" xfId="2438"/>
    <cellStyle name="Normal 47" xfId="2440"/>
    <cellStyle name="Normal 48" xfId="2442"/>
    <cellStyle name="Normal 49" xfId="2444"/>
    <cellStyle name="Normal 5" xfId="2088"/>
    <cellStyle name="Normal 5 2" xfId="2089"/>
    <cellStyle name="Normal 5 2 2" xfId="2090"/>
    <cellStyle name="Normal 5 2_1" xfId="2091"/>
    <cellStyle name="Normal 5 3" xfId="2092"/>
    <cellStyle name="Normal 5_Book1" xfId="2093"/>
    <cellStyle name="Normal 50" xfId="2446"/>
    <cellStyle name="Normal 51" xfId="2448"/>
    <cellStyle name="Normal 52" xfId="2450"/>
    <cellStyle name="Normal 53" xfId="2455"/>
    <cellStyle name="Normal 6" xfId="2094"/>
    <cellStyle name="Normal 6 2" xfId="2095"/>
    <cellStyle name="Normal 6 3" xfId="2096"/>
    <cellStyle name="Normal 6_Book1" xfId="2097"/>
    <cellStyle name="Normal 7" xfId="2098"/>
    <cellStyle name="Normal 7 2" xfId="2099"/>
    <cellStyle name="Normal 7 3" xfId="2100"/>
    <cellStyle name="Normal 7_Book1" xfId="2101"/>
    <cellStyle name="Normal 8" xfId="2102"/>
    <cellStyle name="Normal 8 2" xfId="2103"/>
    <cellStyle name="Normal 8 3" xfId="2104"/>
    <cellStyle name="Normal 8_Book1" xfId="2105"/>
    <cellStyle name="Normal 9" xfId="2106"/>
    <cellStyle name="Normal 9 2" xfId="2107"/>
    <cellStyle name="Normal 9 3" xfId="2108"/>
    <cellStyle name="Normal 9_Book1" xfId="2109"/>
    <cellStyle name="Normal 98 2" xfId="2110"/>
    <cellStyle name="Normal_Cash Flow PFZPHLDUC- Auditors 2004" xfId="2402"/>
    <cellStyle name="Normal_Notes 2008.09" xfId="2391"/>
    <cellStyle name="Normal_Revised Sch VI KPMG 2" xfId="2395"/>
    <cellStyle name="Note 10" xfId="2111"/>
    <cellStyle name="Note 11" xfId="2112"/>
    <cellStyle name="Note 12" xfId="2113"/>
    <cellStyle name="Note 13" xfId="2114"/>
    <cellStyle name="Note 14" xfId="2115"/>
    <cellStyle name="Note 15" xfId="2116"/>
    <cellStyle name="Note 16" xfId="2117"/>
    <cellStyle name="Note 17" xfId="2118"/>
    <cellStyle name="Note 18" xfId="2119"/>
    <cellStyle name="Note 19" xfId="2120"/>
    <cellStyle name="Note 2" xfId="2121"/>
    <cellStyle name="Note 2 2" xfId="2122"/>
    <cellStyle name="Note 2 3" xfId="2123"/>
    <cellStyle name="Note 3" xfId="2124"/>
    <cellStyle name="Note 4" xfId="2125"/>
    <cellStyle name="Note 5" xfId="2126"/>
    <cellStyle name="Note 6" xfId="2127"/>
    <cellStyle name="Note 7" xfId="2128"/>
    <cellStyle name="Note 8" xfId="2129"/>
    <cellStyle name="Note 9" xfId="2130"/>
    <cellStyle name="number" xfId="2131"/>
    <cellStyle name="number 2" xfId="2132"/>
    <cellStyle name="number 3" xfId="2133"/>
    <cellStyle name="Œ…‹æØ‚è [0.00]_laroux" xfId="2134"/>
    <cellStyle name="Œ…‹æØ‚è_laroux" xfId="2135"/>
    <cellStyle name="Option" xfId="2136"/>
    <cellStyle name="Output 10" xfId="2137"/>
    <cellStyle name="Output 11" xfId="2138"/>
    <cellStyle name="Output 12" xfId="2139"/>
    <cellStyle name="Output 13" xfId="2140"/>
    <cellStyle name="Output 14" xfId="2141"/>
    <cellStyle name="Output 15" xfId="2142"/>
    <cellStyle name="Output 16" xfId="2143"/>
    <cellStyle name="Output 17" xfId="2144"/>
    <cellStyle name="Output 18" xfId="2145"/>
    <cellStyle name="Output 19" xfId="2146"/>
    <cellStyle name="Output 2" xfId="2147"/>
    <cellStyle name="Output 2 2" xfId="2148"/>
    <cellStyle name="Output 2 3" xfId="2149"/>
    <cellStyle name="Output 2 4" xfId="2150"/>
    <cellStyle name="Output 2 5" xfId="2151"/>
    <cellStyle name="Output 2 6" xfId="2152"/>
    <cellStyle name="Output 3" xfId="2153"/>
    <cellStyle name="Output 3 2" xfId="2154"/>
    <cellStyle name="Output 3 3" xfId="2155"/>
    <cellStyle name="Output 3 4" xfId="2156"/>
    <cellStyle name="Output 4" xfId="2157"/>
    <cellStyle name="Output 5" xfId="2158"/>
    <cellStyle name="Output 6" xfId="2159"/>
    <cellStyle name="Output 7" xfId="2160"/>
    <cellStyle name="Output 8" xfId="2161"/>
    <cellStyle name="Output 9" xfId="2162"/>
    <cellStyle name="Page Number" xfId="2163"/>
    <cellStyle name="Pattern" xfId="2164"/>
    <cellStyle name="Percent" xfId="2456" builtinId="5"/>
    <cellStyle name="Percent [0]" xfId="2165"/>
    <cellStyle name="Percent [00]" xfId="2166"/>
    <cellStyle name="Percent [2]" xfId="2167"/>
    <cellStyle name="Percent 10" xfId="2168"/>
    <cellStyle name="Percent 11" xfId="2169"/>
    <cellStyle name="Percent 12" xfId="2170"/>
    <cellStyle name="Percent 13" xfId="2171"/>
    <cellStyle name="Percent 14" xfId="2172"/>
    <cellStyle name="Percent 14 2" xfId="2173"/>
    <cellStyle name="Percent 14 2 2" xfId="2174"/>
    <cellStyle name="Percent 15" xfId="2175"/>
    <cellStyle name="Percent 15 2" xfId="2176"/>
    <cellStyle name="Percent 15 2 2" xfId="2394"/>
    <cellStyle name="Percent 2" xfId="2177"/>
    <cellStyle name="Percent 3" xfId="2178"/>
    <cellStyle name="Percent 4" xfId="2179"/>
    <cellStyle name="Percent 5" xfId="2180"/>
    <cellStyle name="Percent 6" xfId="2181"/>
    <cellStyle name="Percent 7" xfId="2182"/>
    <cellStyle name="Percent 8" xfId="2183"/>
    <cellStyle name="Percent 9" xfId="2184"/>
    <cellStyle name="PERCENTAGE" xfId="2185"/>
    <cellStyle name="Popis" xfId="2186"/>
    <cellStyle name="Porcentaje" xfId="2187"/>
    <cellStyle name="PrePop Currency (0)" xfId="2188"/>
    <cellStyle name="PrePop Currency (2)" xfId="2189"/>
    <cellStyle name="PrePop Units (0)" xfId="2190"/>
    <cellStyle name="PrePop Units (1)" xfId="2191"/>
    <cellStyle name="PrePop Units (2)" xfId="2192"/>
    <cellStyle name="PSChar" xfId="2193"/>
    <cellStyle name="RevList" xfId="2194"/>
    <cellStyle name="RM" xfId="2195"/>
    <cellStyle name="SAPBEXaggData" xfId="2196"/>
    <cellStyle name="SAPBEXaggDataEmph" xfId="2197"/>
    <cellStyle name="SAPBEXaggItem" xfId="2198"/>
    <cellStyle name="SAPBEXaggItemX" xfId="2199"/>
    <cellStyle name="SAPBEXchaText" xfId="2200"/>
    <cellStyle name="SAPBEXexcBad7" xfId="2201"/>
    <cellStyle name="SAPBEXexcBad8" xfId="2202"/>
    <cellStyle name="SAPBEXexcBad9" xfId="2203"/>
    <cellStyle name="SAPBEXexcCritical4" xfId="2204"/>
    <cellStyle name="SAPBEXexcCritical5" xfId="2205"/>
    <cellStyle name="SAPBEXexcCritical6" xfId="2206"/>
    <cellStyle name="SAPBEXexcGood1" xfId="2207"/>
    <cellStyle name="SAPBEXexcGood2" xfId="2208"/>
    <cellStyle name="SAPBEXexcGood3" xfId="2209"/>
    <cellStyle name="SAPBEXfilterDrill" xfId="2210"/>
    <cellStyle name="SAPBEXfilterItem" xfId="2211"/>
    <cellStyle name="SAPBEXfilterText" xfId="2212"/>
    <cellStyle name="SAPBEXformats" xfId="2213"/>
    <cellStyle name="SAPBEXheaderItem" xfId="2214"/>
    <cellStyle name="SAPBEXheaderText" xfId="2215"/>
    <cellStyle name="SAPBEXHLevel0" xfId="2216"/>
    <cellStyle name="SAPBEXHLevel0X" xfId="2217"/>
    <cellStyle name="SAPBEXHLevel1" xfId="2218"/>
    <cellStyle name="SAPBEXHLevel1X" xfId="2219"/>
    <cellStyle name="SAPBEXHLevel2" xfId="2220"/>
    <cellStyle name="SAPBEXHLevel2X" xfId="2221"/>
    <cellStyle name="SAPBEXHLevel3" xfId="2222"/>
    <cellStyle name="SAPBEXHLevel3X" xfId="2223"/>
    <cellStyle name="SAPBEXresData" xfId="2224"/>
    <cellStyle name="SAPBEXresDataEmph" xfId="2225"/>
    <cellStyle name="SAPBEXresItem" xfId="2226"/>
    <cellStyle name="SAPBEXresItemX" xfId="2227"/>
    <cellStyle name="SAPBEXstdData" xfId="2228"/>
    <cellStyle name="SAPBEXstdDataEmph" xfId="2229"/>
    <cellStyle name="SAPBEXstdItem" xfId="2230"/>
    <cellStyle name="SAPBEXstdItemX" xfId="2231"/>
    <cellStyle name="SAPBEXtitle" xfId="2232"/>
    <cellStyle name="SAPBEXundefined" xfId="2233"/>
    <cellStyle name="SAPError" xfId="2234"/>
    <cellStyle name="SAPKey" xfId="2235"/>
    <cellStyle name="SAPLocked" xfId="2236"/>
    <cellStyle name="SAPOutput" xfId="2237"/>
    <cellStyle name="SAPSpace" xfId="2238"/>
    <cellStyle name="SAPText" xfId="2239"/>
    <cellStyle name="SAPUnLocked" xfId="2240"/>
    <cellStyle name="Single Accounting" xfId="2241"/>
    <cellStyle name="Sledovaný hypertextový odkaz" xfId="2242"/>
    <cellStyle name="Sledovaný hypertextový odkaz 10" xfId="2243"/>
    <cellStyle name="Sledovaný hypertextový odkaz 11" xfId="2244"/>
    <cellStyle name="Sledovaný hypertextový odkaz 12" xfId="2245"/>
    <cellStyle name="Sledovaný hypertextový odkaz 13" xfId="2246"/>
    <cellStyle name="Sledovaný hypertextový odkaz 14" xfId="2247"/>
    <cellStyle name="Sledovaný hypertextový odkaz 15" xfId="2248"/>
    <cellStyle name="Sledovaný hypertextový odkaz 16" xfId="2249"/>
    <cellStyle name="Sledovaný hypertextový odkaz 17" xfId="2250"/>
    <cellStyle name="Sledovaný hypertextový odkaz 18" xfId="2251"/>
    <cellStyle name="Sledovaný hypertextový odkaz 19" xfId="2252"/>
    <cellStyle name="Sledovaný hypertextový odkaz 2" xfId="2253"/>
    <cellStyle name="Sledovaný hypertextový odkaz 20" xfId="2254"/>
    <cellStyle name="Sledovaný hypertextový odkaz 21" xfId="2255"/>
    <cellStyle name="Sledovaný hypertextový odkaz 22" xfId="2256"/>
    <cellStyle name="Sledovaný hypertextový odkaz 23" xfId="2257"/>
    <cellStyle name="Sledovaný hypertextový odkaz 24" xfId="2258"/>
    <cellStyle name="Sledovaný hypertextový odkaz 25" xfId="2259"/>
    <cellStyle name="Sledovaný hypertextový odkaz 26" xfId="2260"/>
    <cellStyle name="Sledovaný hypertextový odkaz 27" xfId="2261"/>
    <cellStyle name="Sledovaný hypertextový odkaz 28" xfId="2262"/>
    <cellStyle name="Sledovaný hypertextový odkaz 3" xfId="2263"/>
    <cellStyle name="Sledovaný hypertextový odkaz 4" xfId="2264"/>
    <cellStyle name="Sledovaný hypertextový odkaz 5" xfId="2265"/>
    <cellStyle name="Sledovaný hypertextový odkaz 6" xfId="2266"/>
    <cellStyle name="Sledovaný hypertextový odkaz 7" xfId="2267"/>
    <cellStyle name="Sledovaný hypertextový odkaz 8" xfId="2268"/>
    <cellStyle name="Sledovaný hypertextový odkaz 9" xfId="2269"/>
    <cellStyle name="Sledovaný hypertextový odkaz_amd" xfId="2270"/>
    <cellStyle name="Standard_Adjustments_Consulting_2000" xfId="2271"/>
    <cellStyle name="Style 1" xfId="2272"/>
    <cellStyle name="Style 1 2" xfId="2273"/>
    <cellStyle name="Style 1 3" xfId="2274"/>
    <cellStyle name="Style 1 4" xfId="2275"/>
    <cellStyle name="Style 1_Draft Revised Sch VI" xfId="2276"/>
    <cellStyle name="Style 2" xfId="2277"/>
    <cellStyle name="Subtotal" xfId="2278"/>
    <cellStyle name="t" xfId="2279"/>
    <cellStyle name="Table Head" xfId="2280"/>
    <cellStyle name="Table Head Aligned" xfId="2281"/>
    <cellStyle name="Table Head Blue" xfId="2282"/>
    <cellStyle name="Table Head Green" xfId="2283"/>
    <cellStyle name="Table Title" xfId="2284"/>
    <cellStyle name="Table Units" xfId="2285"/>
    <cellStyle name="Table_Header" xfId="2286"/>
    <cellStyle name="Text Indent A" xfId="2287"/>
    <cellStyle name="Text Indent B" xfId="2288"/>
    <cellStyle name="Text Indent C" xfId="2289"/>
    <cellStyle name="Times 10" xfId="2290"/>
    <cellStyle name="Times 12" xfId="2291"/>
    <cellStyle name="Times New Roman" xfId="2292"/>
    <cellStyle name="Title 10" xfId="2293"/>
    <cellStyle name="Title 11" xfId="2294"/>
    <cellStyle name="Title 12" xfId="2295"/>
    <cellStyle name="Title 13" xfId="2296"/>
    <cellStyle name="Title 14" xfId="2297"/>
    <cellStyle name="Title 15" xfId="2298"/>
    <cellStyle name="Title 16" xfId="2299"/>
    <cellStyle name="Title 17" xfId="2300"/>
    <cellStyle name="Title 18" xfId="2301"/>
    <cellStyle name="Title 19" xfId="2302"/>
    <cellStyle name="Title 2" xfId="2303"/>
    <cellStyle name="Title 2 2" xfId="2304"/>
    <cellStyle name="Title 2 3" xfId="2305"/>
    <cellStyle name="Title 2 4" xfId="2306"/>
    <cellStyle name="Title 2 5" xfId="2307"/>
    <cellStyle name="Title 2 6" xfId="2308"/>
    <cellStyle name="Title 3" xfId="2309"/>
    <cellStyle name="Title 3 2" xfId="2310"/>
    <cellStyle name="Title 3 3" xfId="2311"/>
    <cellStyle name="Title 3 4" xfId="2312"/>
    <cellStyle name="Title 4" xfId="2313"/>
    <cellStyle name="Title 5" xfId="2314"/>
    <cellStyle name="Title 6" xfId="2315"/>
    <cellStyle name="Title 7" xfId="2316"/>
    <cellStyle name="Title 8" xfId="2317"/>
    <cellStyle name="Title 9" xfId="2318"/>
    <cellStyle name="Total 10" xfId="2319"/>
    <cellStyle name="Total 11" xfId="2320"/>
    <cellStyle name="Total 12" xfId="2321"/>
    <cellStyle name="Total 13" xfId="2322"/>
    <cellStyle name="Total 14" xfId="2323"/>
    <cellStyle name="Total 15" xfId="2324"/>
    <cellStyle name="Total 16" xfId="2325"/>
    <cellStyle name="Total 17" xfId="2326"/>
    <cellStyle name="Total 18" xfId="2327"/>
    <cellStyle name="Total 19" xfId="2328"/>
    <cellStyle name="Total 2" xfId="2329"/>
    <cellStyle name="Total 2 2" xfId="2330"/>
    <cellStyle name="Total 2 3" xfId="2331"/>
    <cellStyle name="Total 2 4" xfId="2332"/>
    <cellStyle name="Total 2 5" xfId="2333"/>
    <cellStyle name="Total 2 6" xfId="2334"/>
    <cellStyle name="Total 3" xfId="2335"/>
    <cellStyle name="Total 3 2" xfId="2336"/>
    <cellStyle name="Total 3 3" xfId="2337"/>
    <cellStyle name="Total 3 4" xfId="2338"/>
    <cellStyle name="Total 4" xfId="2339"/>
    <cellStyle name="Total 5" xfId="2340"/>
    <cellStyle name="Total 6" xfId="2341"/>
    <cellStyle name="Total 7" xfId="2342"/>
    <cellStyle name="Total 8" xfId="2343"/>
    <cellStyle name="Total 9" xfId="2344"/>
    <cellStyle name="Tusental (0)_pldt" xfId="2345"/>
    <cellStyle name="Tusental_pldt" xfId="2346"/>
    <cellStyle name="Underline_Double" xfId="2347"/>
    <cellStyle name="Validation" xfId="2348"/>
    <cellStyle name="Valuta (0)_pldt" xfId="2349"/>
    <cellStyle name="Valuta_pldt" xfId="2350"/>
    <cellStyle name="Warning Text 10" xfId="2351"/>
    <cellStyle name="Warning Text 11" xfId="2352"/>
    <cellStyle name="Warning Text 12" xfId="2353"/>
    <cellStyle name="Warning Text 13" xfId="2354"/>
    <cellStyle name="Warning Text 14" xfId="2355"/>
    <cellStyle name="Warning Text 15" xfId="2356"/>
    <cellStyle name="Warning Text 16" xfId="2357"/>
    <cellStyle name="Warning Text 17" xfId="2358"/>
    <cellStyle name="Warning Text 18" xfId="2359"/>
    <cellStyle name="Warning Text 19" xfId="2360"/>
    <cellStyle name="Warning Text 2" xfId="2361"/>
    <cellStyle name="Warning Text 2 2" xfId="2362"/>
    <cellStyle name="Warning Text 2 3" xfId="2363"/>
    <cellStyle name="Warning Text 3" xfId="2364"/>
    <cellStyle name="Warning Text 4" xfId="2365"/>
    <cellStyle name="Warning Text 5" xfId="2366"/>
    <cellStyle name="Warning Text 6" xfId="2367"/>
    <cellStyle name="Warning Text 7" xfId="2368"/>
    <cellStyle name="Warning Text 8" xfId="2369"/>
    <cellStyle name="Warning Text 9" xfId="2370"/>
    <cellStyle name="WhiteCells" xfId="2371"/>
    <cellStyle name="WingDing" xfId="2372"/>
    <cellStyle name="Wrap" xfId="2373"/>
    <cellStyle name="W臧rung [0]_Pr.Ev. CCC" xfId="2374"/>
    <cellStyle name="W臧rung_Pr.Ev. CCC" xfId="2375"/>
    <cellStyle name="Yen" xfId="2376"/>
    <cellStyle name="_HZO-PNL" xfId="2377"/>
    <cellStyle name="통화 [0]_Manualformat" xfId="2378"/>
    <cellStyle name="통화_Manualformat" xfId="2379"/>
    <cellStyle name="표준_Manualformat" xfId="2380"/>
    <cellStyle name="千位分隔[0]_Forecast 1999" xfId="2381"/>
    <cellStyle name="千位分隔_Forecast 1999" xfId="2382"/>
    <cellStyle name="常规_2000年丁字帐汇总表" xfId="2383"/>
    <cellStyle name="桁区切り [0.00]_ARAVA" xfId="2384"/>
    <cellStyle name="桁区切り_ARAVA" xfId="2385"/>
    <cellStyle name="標準_ARAVA" xfId="2386"/>
    <cellStyle name="货币[0]_2000年丁字帐汇总表" xfId="2387"/>
    <cellStyle name="货币_2000年丁字帐汇总表" xfId="2388"/>
    <cellStyle name="通貨 [0.00]_ARAVA" xfId="2389"/>
    <cellStyle name="通貨_ARAVA" xfId="2390"/>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68.bin"/><Relationship Id="rId13" Type="http://schemas.openxmlformats.org/officeDocument/2006/relationships/printerSettings" Target="../printerSettings/printerSettings73.bin"/><Relationship Id="rId3" Type="http://schemas.openxmlformats.org/officeDocument/2006/relationships/printerSettings" Target="../printerSettings/printerSettings63.bin"/><Relationship Id="rId7" Type="http://schemas.openxmlformats.org/officeDocument/2006/relationships/printerSettings" Target="../printerSettings/printerSettings67.bin"/><Relationship Id="rId12" Type="http://schemas.openxmlformats.org/officeDocument/2006/relationships/printerSettings" Target="../printerSettings/printerSettings72.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printerSettings" Target="../printerSettings/printerSettings66.bin"/><Relationship Id="rId11" Type="http://schemas.openxmlformats.org/officeDocument/2006/relationships/printerSettings" Target="../printerSettings/printerSettings71.bin"/><Relationship Id="rId5" Type="http://schemas.openxmlformats.org/officeDocument/2006/relationships/printerSettings" Target="../printerSettings/printerSettings65.bin"/><Relationship Id="rId10" Type="http://schemas.openxmlformats.org/officeDocument/2006/relationships/printerSettings" Target="../printerSettings/printerSettings70.bin"/><Relationship Id="rId4" Type="http://schemas.openxmlformats.org/officeDocument/2006/relationships/printerSettings" Target="../printerSettings/printerSettings64.bin"/><Relationship Id="rId9" Type="http://schemas.openxmlformats.org/officeDocument/2006/relationships/printerSettings" Target="../printerSettings/printerSettings69.bin"/><Relationship Id="rId14" Type="http://schemas.openxmlformats.org/officeDocument/2006/relationships/printerSettings" Target="../printerSettings/printerSettings7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25.bin"/><Relationship Id="rId13" Type="http://schemas.openxmlformats.org/officeDocument/2006/relationships/printerSettings" Target="../printerSettings/printerSettings30.bin"/><Relationship Id="rId3" Type="http://schemas.openxmlformats.org/officeDocument/2006/relationships/printerSettings" Target="../printerSettings/printerSettings20.bin"/><Relationship Id="rId7" Type="http://schemas.openxmlformats.org/officeDocument/2006/relationships/printerSettings" Target="../printerSettings/printerSettings24.bin"/><Relationship Id="rId12" Type="http://schemas.openxmlformats.org/officeDocument/2006/relationships/printerSettings" Target="../printerSettings/printerSettings29.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3.bin"/><Relationship Id="rId11" Type="http://schemas.openxmlformats.org/officeDocument/2006/relationships/printerSettings" Target="../printerSettings/printerSettings28.bin"/><Relationship Id="rId5" Type="http://schemas.openxmlformats.org/officeDocument/2006/relationships/printerSettings" Target="../printerSettings/printerSettings22.bin"/><Relationship Id="rId10" Type="http://schemas.openxmlformats.org/officeDocument/2006/relationships/printerSettings" Target="../printerSettings/printerSettings27.bin"/><Relationship Id="rId4" Type="http://schemas.openxmlformats.org/officeDocument/2006/relationships/printerSettings" Target="../printerSettings/printerSettings21.bin"/><Relationship Id="rId9" Type="http://schemas.openxmlformats.org/officeDocument/2006/relationships/printerSettings" Target="../printerSettings/printerSettings26.bin"/><Relationship Id="rId14" Type="http://schemas.openxmlformats.org/officeDocument/2006/relationships/printerSettings" Target="../printerSettings/printerSettings31.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39.bin"/><Relationship Id="rId3" Type="http://schemas.openxmlformats.org/officeDocument/2006/relationships/printerSettings" Target="../printerSettings/printerSettings34.bin"/><Relationship Id="rId7" Type="http://schemas.openxmlformats.org/officeDocument/2006/relationships/printerSettings" Target="../printerSettings/printerSettings38.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11" Type="http://schemas.openxmlformats.org/officeDocument/2006/relationships/printerSettings" Target="../printerSettings/printerSettings42.bin"/><Relationship Id="rId5" Type="http://schemas.openxmlformats.org/officeDocument/2006/relationships/printerSettings" Target="../printerSettings/printerSettings36.bin"/><Relationship Id="rId10" Type="http://schemas.openxmlformats.org/officeDocument/2006/relationships/printerSettings" Target="../printerSettings/printerSettings41.bin"/><Relationship Id="rId4" Type="http://schemas.openxmlformats.org/officeDocument/2006/relationships/printerSettings" Target="../printerSettings/printerSettings35.bin"/><Relationship Id="rId9" Type="http://schemas.openxmlformats.org/officeDocument/2006/relationships/printerSettings" Target="../printerSettings/printerSettings40.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50.bin"/><Relationship Id="rId13" Type="http://schemas.openxmlformats.org/officeDocument/2006/relationships/printerSettings" Target="../printerSettings/printerSettings55.bin"/><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12" Type="http://schemas.openxmlformats.org/officeDocument/2006/relationships/printerSettings" Target="../printerSettings/printerSettings54.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11" Type="http://schemas.openxmlformats.org/officeDocument/2006/relationships/printerSettings" Target="../printerSettings/printerSettings53.bin"/><Relationship Id="rId5" Type="http://schemas.openxmlformats.org/officeDocument/2006/relationships/printerSettings" Target="../printerSettings/printerSettings47.bin"/><Relationship Id="rId10" Type="http://schemas.openxmlformats.org/officeDocument/2006/relationships/printerSettings" Target="../printerSettings/printerSettings52.bin"/><Relationship Id="rId4" Type="http://schemas.openxmlformats.org/officeDocument/2006/relationships/printerSettings" Target="../printerSettings/printerSettings46.bin"/><Relationship Id="rId9" Type="http://schemas.openxmlformats.org/officeDocument/2006/relationships/printerSettings" Target="../printerSettings/printerSettings51.bin"/><Relationship Id="rId14" Type="http://schemas.openxmlformats.org/officeDocument/2006/relationships/printerSettings" Target="../printerSettings/printerSettings5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sheetPr>
  <dimension ref="A1:J72"/>
  <sheetViews>
    <sheetView showGridLines="0" tabSelected="1" view="pageBreakPreview" zoomScaleNormal="100" zoomScaleSheetLayoutView="100" workbookViewId="0">
      <selection activeCell="A3" sqref="A3"/>
    </sheetView>
  </sheetViews>
  <sheetFormatPr defaultColWidth="9.140625" defaultRowHeight="15.75" x14ac:dyDescent="0.2"/>
  <cols>
    <col min="1" max="1" width="35.7109375" style="53" customWidth="1"/>
    <col min="2" max="2" width="25.7109375" style="53" customWidth="1"/>
    <col min="3" max="3" width="14.7109375" style="126" customWidth="1"/>
    <col min="4" max="4" width="0.85546875" style="126" customWidth="1"/>
    <col min="5" max="5" width="18.7109375" style="45" customWidth="1"/>
    <col min="6" max="6" width="0.85546875" style="52" customWidth="1"/>
    <col min="7" max="7" width="18.7109375" style="53" customWidth="1"/>
    <col min="8" max="8" width="15.28515625" style="56" bestFit="1" customWidth="1"/>
    <col min="9" max="10" width="16.7109375" style="56" bestFit="1" customWidth="1"/>
    <col min="11" max="11" width="10.42578125" style="56" bestFit="1" customWidth="1"/>
    <col min="12" max="16384" width="9.140625" style="56"/>
  </cols>
  <sheetData>
    <row r="1" spans="1:10" ht="26.25" x14ac:dyDescent="0.2">
      <c r="A1" s="76" t="s">
        <v>651</v>
      </c>
      <c r="B1" s="50"/>
      <c r="C1" s="46"/>
      <c r="D1" s="46"/>
      <c r="E1" s="59"/>
      <c r="F1" s="59"/>
      <c r="G1" s="229"/>
    </row>
    <row r="2" spans="1:10" x14ac:dyDescent="0.2">
      <c r="A2" s="50"/>
      <c r="B2" s="50"/>
      <c r="C2" s="46"/>
      <c r="D2" s="46"/>
      <c r="E2" s="59"/>
      <c r="F2" s="59"/>
      <c r="G2" s="229"/>
    </row>
    <row r="3" spans="1:10" ht="23.25" x14ac:dyDescent="0.2">
      <c r="A3" s="781" t="s">
        <v>205</v>
      </c>
      <c r="B3" s="539"/>
      <c r="C3" s="46"/>
      <c r="D3" s="46"/>
      <c r="E3" s="59"/>
      <c r="F3" s="59"/>
      <c r="G3" s="229"/>
    </row>
    <row r="4" spans="1:10" ht="18.75" x14ac:dyDescent="0.2">
      <c r="A4" s="782" t="s">
        <v>675</v>
      </c>
      <c r="B4" s="539"/>
      <c r="C4" s="46"/>
      <c r="D4" s="46"/>
      <c r="E4" s="59"/>
      <c r="F4" s="59"/>
      <c r="G4" s="229"/>
    </row>
    <row r="5" spans="1:10" x14ac:dyDescent="0.2">
      <c r="A5" s="43"/>
      <c r="B5" s="43"/>
      <c r="C5" s="46"/>
      <c r="D5" s="46"/>
      <c r="E5" s="236"/>
      <c r="F5" s="59"/>
      <c r="G5" s="59" t="s">
        <v>712</v>
      </c>
    </row>
    <row r="6" spans="1:10" ht="6.95" customHeight="1" x14ac:dyDescent="0.2">
      <c r="A6" s="43"/>
      <c r="B6" s="43"/>
      <c r="C6" s="46"/>
      <c r="D6" s="46"/>
      <c r="E6" s="236"/>
      <c r="F6" s="59"/>
      <c r="G6" s="59"/>
    </row>
    <row r="7" spans="1:10" ht="31.5" x14ac:dyDescent="0.2">
      <c r="A7" s="46"/>
      <c r="B7" s="46"/>
      <c r="C7" s="64" t="s">
        <v>155</v>
      </c>
      <c r="D7" s="64"/>
      <c r="E7" s="249" t="s">
        <v>676</v>
      </c>
      <c r="F7" s="783"/>
      <c r="G7" s="226" t="s">
        <v>680</v>
      </c>
      <c r="J7" s="251"/>
    </row>
    <row r="8" spans="1:10" x14ac:dyDescent="0.2">
      <c r="A8" s="47" t="s">
        <v>34</v>
      </c>
      <c r="B8" s="47"/>
      <c r="C8" s="784" t="s">
        <v>18</v>
      </c>
      <c r="D8" s="784"/>
      <c r="E8" s="571"/>
      <c r="F8" s="132"/>
      <c r="G8" s="132"/>
    </row>
    <row r="9" spans="1:10" ht="5.0999999999999996" customHeight="1" x14ac:dyDescent="0.2">
      <c r="A9" s="47"/>
      <c r="B9" s="47"/>
      <c r="C9" s="784"/>
      <c r="D9" s="784"/>
      <c r="E9" s="571"/>
      <c r="F9" s="132"/>
      <c r="G9" s="132"/>
    </row>
    <row r="10" spans="1:10" x14ac:dyDescent="0.2">
      <c r="A10" s="49" t="s">
        <v>135</v>
      </c>
      <c r="B10" s="49"/>
      <c r="C10" s="784"/>
      <c r="D10" s="784"/>
      <c r="E10" s="571"/>
      <c r="F10" s="250"/>
      <c r="G10" s="132"/>
    </row>
    <row r="11" spans="1:10" x14ac:dyDescent="0.2">
      <c r="A11" s="50" t="s">
        <v>17</v>
      </c>
      <c r="B11" s="50"/>
      <c r="C11" s="784">
        <f>'Notes-BS'!A9</f>
        <v>3</v>
      </c>
      <c r="D11" s="784"/>
      <c r="E11" s="759">
        <f>'Notes-BS'!G18</f>
        <v>0</v>
      </c>
      <c r="F11" s="566"/>
      <c r="G11" s="566">
        <f>+'Notes-BS'!I18</f>
        <v>0</v>
      </c>
    </row>
    <row r="12" spans="1:10" x14ac:dyDescent="0.2">
      <c r="A12" s="50" t="s">
        <v>118</v>
      </c>
      <c r="B12" s="50"/>
      <c r="C12" s="784">
        <f>'Notes-BS'!A63</f>
        <v>4</v>
      </c>
      <c r="D12" s="784"/>
      <c r="E12" s="759">
        <f>+'Notes-BS'!G77</f>
        <v>0</v>
      </c>
      <c r="F12" s="566"/>
      <c r="G12" s="135">
        <f>'Notes-BS'!I77</f>
        <v>0</v>
      </c>
      <c r="H12" s="56">
        <f>E12-TB!D13</f>
        <v>0</v>
      </c>
    </row>
    <row r="13" spans="1:10" x14ac:dyDescent="0.2">
      <c r="A13" s="48"/>
      <c r="B13" s="48"/>
      <c r="C13" s="784"/>
      <c r="D13" s="784"/>
      <c r="E13" s="760">
        <f>SUM(E11:E12)</f>
        <v>0</v>
      </c>
      <c r="F13" s="566"/>
      <c r="G13" s="761">
        <f>SUM(G11:G12)</f>
        <v>0</v>
      </c>
    </row>
    <row r="14" spans="1:10" hidden="1" x14ac:dyDescent="0.2">
      <c r="A14" s="49" t="s">
        <v>698</v>
      </c>
      <c r="B14" s="48"/>
      <c r="C14" s="784">
        <f>'Notes-BS'!A80</f>
        <v>0</v>
      </c>
      <c r="D14" s="784"/>
      <c r="E14" s="759">
        <f>'Notes-BS'!E87</f>
        <v>0</v>
      </c>
      <c r="F14" s="566"/>
      <c r="G14" s="566">
        <f>'Notes-BS'!I87</f>
        <v>0</v>
      </c>
    </row>
    <row r="15" spans="1:10" hidden="1" x14ac:dyDescent="0.2">
      <c r="A15" s="48"/>
      <c r="B15" s="48"/>
      <c r="C15" s="784"/>
      <c r="D15" s="784"/>
      <c r="E15" s="759"/>
      <c r="F15" s="566"/>
      <c r="G15" s="566"/>
    </row>
    <row r="16" spans="1:10" x14ac:dyDescent="0.2">
      <c r="A16" s="49" t="s">
        <v>136</v>
      </c>
      <c r="B16" s="49"/>
      <c r="C16" s="784"/>
      <c r="D16" s="784"/>
      <c r="E16" s="762"/>
      <c r="F16" s="566"/>
      <c r="G16" s="566"/>
    </row>
    <row r="17" spans="1:9" x14ac:dyDescent="0.2">
      <c r="A17" s="48" t="s">
        <v>134</v>
      </c>
      <c r="B17" s="48"/>
      <c r="C17" s="784">
        <f>'Notes-BS'!A94</f>
        <v>5</v>
      </c>
      <c r="D17" s="784"/>
      <c r="E17" s="759">
        <f>'Notes-BS'!C119</f>
        <v>0</v>
      </c>
      <c r="F17" s="566"/>
      <c r="G17" s="566">
        <f>'Notes-BS'!E119</f>
        <v>0</v>
      </c>
      <c r="I17" s="56">
        <f>E17-G17</f>
        <v>0</v>
      </c>
    </row>
    <row r="18" spans="1:9" hidden="1" x14ac:dyDescent="0.2">
      <c r="A18" s="50" t="s">
        <v>665</v>
      </c>
      <c r="B18" s="48"/>
      <c r="C18" s="784">
        <f>'Notes-BS'!A127</f>
        <v>0</v>
      </c>
      <c r="D18" s="784"/>
      <c r="E18" s="759">
        <v>0</v>
      </c>
      <c r="F18" s="566"/>
      <c r="G18" s="566">
        <v>0</v>
      </c>
    </row>
    <row r="19" spans="1:9" hidden="1" x14ac:dyDescent="0.2">
      <c r="A19" s="48" t="s">
        <v>666</v>
      </c>
      <c r="B19" s="48"/>
      <c r="C19" s="784">
        <f>'Notes-BS'!A134</f>
        <v>0</v>
      </c>
      <c r="D19" s="784"/>
      <c r="E19" s="759">
        <f>'Notes-BS'!G140</f>
        <v>0</v>
      </c>
      <c r="F19" s="566"/>
      <c r="G19" s="566">
        <f>'Notes-BS'!I140</f>
        <v>0</v>
      </c>
      <c r="I19" s="56">
        <f>E19-G19</f>
        <v>0</v>
      </c>
    </row>
    <row r="20" spans="1:9" hidden="1" x14ac:dyDescent="0.2">
      <c r="A20" s="50" t="s">
        <v>667</v>
      </c>
      <c r="B20" s="50"/>
      <c r="C20" s="784">
        <f>'Notes-BS'!A143</f>
        <v>0</v>
      </c>
      <c r="D20" s="784"/>
      <c r="E20" s="759">
        <f>'Notes-BS'!G149</f>
        <v>0</v>
      </c>
      <c r="F20" s="566"/>
      <c r="G20" s="566">
        <f>'Notes-BS'!I149</f>
        <v>0</v>
      </c>
    </row>
    <row r="21" spans="1:9" x14ac:dyDescent="0.2">
      <c r="A21" s="50"/>
      <c r="B21" s="50"/>
      <c r="C21" s="784"/>
      <c r="D21" s="784"/>
      <c r="E21" s="760">
        <f>SUM(E17:E20)</f>
        <v>0</v>
      </c>
      <c r="F21" s="763"/>
      <c r="G21" s="761">
        <f>SUM(G17:G20)</f>
        <v>0</v>
      </c>
    </row>
    <row r="22" spans="1:9" x14ac:dyDescent="0.2">
      <c r="A22" s="49" t="s">
        <v>137</v>
      </c>
      <c r="B22" s="49"/>
      <c r="C22" s="784"/>
      <c r="D22" s="784"/>
      <c r="E22" s="762"/>
      <c r="F22" s="566"/>
      <c r="G22" s="566"/>
    </row>
    <row r="23" spans="1:9" x14ac:dyDescent="0.2">
      <c r="A23" s="50" t="s">
        <v>138</v>
      </c>
      <c r="B23" s="50"/>
      <c r="C23" s="784">
        <f>'Notes-BS'!A152</f>
        <v>6</v>
      </c>
      <c r="D23" s="784"/>
      <c r="E23" s="759">
        <f>'Notes-BS'!G165</f>
        <v>0</v>
      </c>
      <c r="F23" s="566"/>
      <c r="G23" s="566">
        <f>+'Notes-BS'!I165</f>
        <v>0</v>
      </c>
      <c r="I23" s="56">
        <f>E23-G23</f>
        <v>0</v>
      </c>
    </row>
    <row r="24" spans="1:9" x14ac:dyDescent="0.2">
      <c r="A24" s="50" t="s">
        <v>139</v>
      </c>
      <c r="B24" s="50"/>
      <c r="C24" s="784">
        <f>'Notes-BS'!A168</f>
        <v>5</v>
      </c>
      <c r="D24" s="784"/>
      <c r="E24" s="759">
        <f>'Notes-BS'!G173</f>
        <v>0</v>
      </c>
      <c r="F24" s="566"/>
      <c r="G24" s="566">
        <f>+'Notes-BS'!I173</f>
        <v>0</v>
      </c>
      <c r="I24" s="56">
        <f>E24-G24</f>
        <v>0</v>
      </c>
    </row>
    <row r="25" spans="1:9" x14ac:dyDescent="0.2">
      <c r="A25" s="50" t="s">
        <v>140</v>
      </c>
      <c r="B25" s="50"/>
      <c r="C25" s="784">
        <f>'Notes-BS'!A200</f>
        <v>6</v>
      </c>
      <c r="D25" s="784"/>
      <c r="E25" s="759">
        <f>+'Notes-BS'!G223</f>
        <v>0</v>
      </c>
      <c r="F25" s="566"/>
      <c r="G25" s="566">
        <f>+'Notes-BS'!I223</f>
        <v>0</v>
      </c>
      <c r="I25" s="56">
        <f>E25-G25</f>
        <v>0</v>
      </c>
    </row>
    <row r="26" spans="1:9" s="142" customFormat="1" x14ac:dyDescent="0.2">
      <c r="A26" s="50" t="s">
        <v>141</v>
      </c>
      <c r="B26" s="50"/>
      <c r="C26" s="784">
        <f>'Notes-BS'!A226</f>
        <v>7</v>
      </c>
      <c r="D26" s="784"/>
      <c r="E26" s="759">
        <f>'Notes-BS'!G234</f>
        <v>0</v>
      </c>
      <c r="F26" s="566"/>
      <c r="G26" s="567">
        <f>+'Notes-BS'!I234</f>
        <v>0</v>
      </c>
      <c r="H26" s="56"/>
      <c r="I26" s="56">
        <f>E26-G26</f>
        <v>0</v>
      </c>
    </row>
    <row r="27" spans="1:9" x14ac:dyDescent="0.2">
      <c r="A27" s="50"/>
      <c r="B27" s="50"/>
      <c r="C27" s="784"/>
      <c r="D27" s="784"/>
      <c r="E27" s="760">
        <f>SUM(E23:E26)</f>
        <v>0</v>
      </c>
      <c r="F27" s="566"/>
      <c r="G27" s="761">
        <f>SUM(G23:G26)</f>
        <v>0</v>
      </c>
    </row>
    <row r="28" spans="1:9" ht="16.5" thickBot="1" x14ac:dyDescent="0.25">
      <c r="A28" s="49" t="s">
        <v>119</v>
      </c>
      <c r="B28" s="49"/>
      <c r="C28" s="784"/>
      <c r="D28" s="784"/>
      <c r="E28" s="764">
        <f>+E13+E21+E27</f>
        <v>0</v>
      </c>
      <c r="F28" s="566"/>
      <c r="G28" s="765">
        <f>G13+G21+G27</f>
        <v>0</v>
      </c>
    </row>
    <row r="29" spans="1:9" ht="5.0999999999999996" customHeight="1" thickTop="1" x14ac:dyDescent="0.2">
      <c r="A29" s="48"/>
      <c r="B29" s="48"/>
      <c r="C29" s="784"/>
      <c r="D29" s="784"/>
      <c r="E29" s="568"/>
      <c r="F29" s="566"/>
      <c r="G29" s="566"/>
    </row>
    <row r="30" spans="1:9" ht="15" customHeight="1" x14ac:dyDescent="0.2">
      <c r="A30" s="49" t="s">
        <v>35</v>
      </c>
      <c r="B30" s="49"/>
      <c r="C30" s="784"/>
      <c r="D30" s="784"/>
      <c r="E30" s="568"/>
      <c r="F30" s="566"/>
      <c r="G30" s="566"/>
    </row>
    <row r="31" spans="1:9" ht="5.0999999999999996" customHeight="1" x14ac:dyDescent="0.2">
      <c r="A31" s="48"/>
      <c r="B31" s="48"/>
      <c r="C31" s="784"/>
      <c r="D31" s="784"/>
      <c r="E31" s="568"/>
      <c r="F31" s="566"/>
      <c r="G31" s="566"/>
    </row>
    <row r="32" spans="1:9" x14ac:dyDescent="0.2">
      <c r="A32" s="49" t="s">
        <v>142</v>
      </c>
      <c r="B32" s="49"/>
      <c r="C32" s="784"/>
      <c r="D32" s="784"/>
      <c r="E32" s="568"/>
      <c r="F32" s="566"/>
      <c r="G32" s="566"/>
    </row>
    <row r="33" spans="1:9" x14ac:dyDescent="0.2">
      <c r="A33" s="50" t="s">
        <v>696</v>
      </c>
      <c r="B33" s="50"/>
      <c r="C33" s="784">
        <f>'PPE 2022'!A8</f>
        <v>8</v>
      </c>
      <c r="D33" s="784"/>
      <c r="E33" s="766"/>
      <c r="F33" s="566"/>
      <c r="G33" s="566"/>
    </row>
    <row r="34" spans="1:9" s="142" customFormat="1" x14ac:dyDescent="0.2">
      <c r="A34" s="51" t="s">
        <v>103</v>
      </c>
      <c r="B34" s="50"/>
      <c r="C34" s="46"/>
      <c r="D34" s="784"/>
      <c r="E34" s="766">
        <f>'PPE 2022'!K25</f>
        <v>0</v>
      </c>
      <c r="F34" s="566"/>
      <c r="G34" s="566">
        <f>'PPE 2022'!L25</f>
        <v>0</v>
      </c>
      <c r="H34" s="56"/>
      <c r="I34" s="56">
        <f>E34-G34</f>
        <v>0</v>
      </c>
    </row>
    <row r="35" spans="1:9" x14ac:dyDescent="0.2">
      <c r="A35" s="51" t="s">
        <v>67</v>
      </c>
      <c r="B35" s="50"/>
      <c r="C35" s="784"/>
      <c r="D35" s="784"/>
      <c r="E35" s="766">
        <f>'PPE 2022'!K38</f>
        <v>0</v>
      </c>
      <c r="F35" s="566"/>
      <c r="G35" s="566">
        <f>'PPE 2022'!L38</f>
        <v>0</v>
      </c>
      <c r="I35" s="56">
        <f>E35-G35</f>
        <v>0</v>
      </c>
    </row>
    <row r="36" spans="1:9" hidden="1" x14ac:dyDescent="0.2">
      <c r="A36" s="51" t="s">
        <v>182</v>
      </c>
      <c r="B36" s="50"/>
      <c r="C36" s="784"/>
      <c r="D36" s="784"/>
      <c r="E36" s="766">
        <f>'PPE 2022'!K42</f>
        <v>0</v>
      </c>
      <c r="F36" s="566"/>
      <c r="G36" s="566">
        <f>'PPE 2022'!L42</f>
        <v>0</v>
      </c>
    </row>
    <row r="37" spans="1:9" hidden="1" x14ac:dyDescent="0.2">
      <c r="A37" s="51" t="s">
        <v>668</v>
      </c>
      <c r="B37" s="50"/>
      <c r="C37" s="784"/>
      <c r="D37" s="784"/>
      <c r="E37" s="766">
        <f>'PPE 2022'!K45</f>
        <v>0</v>
      </c>
      <c r="F37" s="566"/>
      <c r="G37" s="566">
        <f>'PPE 2022'!L45</f>
        <v>0</v>
      </c>
    </row>
    <row r="38" spans="1:9" s="142" customFormat="1" x14ac:dyDescent="0.2">
      <c r="A38" s="50" t="s">
        <v>144</v>
      </c>
      <c r="B38" s="50"/>
      <c r="C38" s="784">
        <f>'Notes-BS'!A237</f>
        <v>9</v>
      </c>
      <c r="D38" s="784"/>
      <c r="E38" s="766">
        <f>'Notes-BS'!G298</f>
        <v>0</v>
      </c>
      <c r="F38" s="566"/>
      <c r="G38" s="566">
        <f>'Notes-BS'!I298</f>
        <v>0</v>
      </c>
      <c r="H38" s="56"/>
      <c r="I38" s="56">
        <f>E38-G38</f>
        <v>0</v>
      </c>
    </row>
    <row r="39" spans="1:9" x14ac:dyDescent="0.2">
      <c r="A39" s="48" t="s">
        <v>655</v>
      </c>
      <c r="B39" s="48"/>
      <c r="C39" s="784">
        <f>'Notes-BS'!A314</f>
        <v>9</v>
      </c>
      <c r="D39" s="784"/>
      <c r="E39" s="766">
        <f>+'Notes-BS'!G318</f>
        <v>0</v>
      </c>
      <c r="F39" s="566"/>
      <c r="G39" s="566">
        <f>+'Notes-BS'!I318</f>
        <v>0</v>
      </c>
      <c r="I39" s="56">
        <f>E39-G39</f>
        <v>0</v>
      </c>
    </row>
    <row r="40" spans="1:9" x14ac:dyDescent="0.2">
      <c r="A40" s="48" t="s">
        <v>669</v>
      </c>
      <c r="B40" s="48"/>
      <c r="C40" s="784">
        <f>'Notes-BS'!A321</f>
        <v>10</v>
      </c>
      <c r="D40" s="784"/>
      <c r="E40" s="766">
        <f>'Notes-BS'!G331</f>
        <v>0</v>
      </c>
      <c r="F40" s="566"/>
      <c r="G40" s="566">
        <f>'Notes-BS'!I331</f>
        <v>0</v>
      </c>
    </row>
    <row r="41" spans="1:9" x14ac:dyDescent="0.2">
      <c r="A41" s="48" t="s">
        <v>656</v>
      </c>
      <c r="B41" s="48"/>
      <c r="C41" s="784">
        <f>'Notes-BS'!A342</f>
        <v>10</v>
      </c>
      <c r="D41" s="784"/>
      <c r="E41" s="766">
        <f>'Notes-BS'!G350</f>
        <v>0</v>
      </c>
      <c r="F41" s="566"/>
      <c r="G41" s="566">
        <f>'Notes-BS'!I350</f>
        <v>0</v>
      </c>
      <c r="I41" s="56">
        <f>E41-G41</f>
        <v>0</v>
      </c>
    </row>
    <row r="42" spans="1:9" x14ac:dyDescent="0.2">
      <c r="A42" s="50"/>
      <c r="B42" s="50"/>
      <c r="C42" s="784"/>
      <c r="D42" s="784"/>
      <c r="E42" s="767">
        <f>SUM(E34:E41)</f>
        <v>0</v>
      </c>
      <c r="F42" s="566"/>
      <c r="G42" s="768">
        <f>SUM(G34:G41)</f>
        <v>0</v>
      </c>
    </row>
    <row r="43" spans="1:9" x14ac:dyDescent="0.2">
      <c r="A43" s="49" t="s">
        <v>145</v>
      </c>
      <c r="B43" s="49"/>
      <c r="C43" s="784"/>
      <c r="D43" s="784"/>
      <c r="E43" s="568"/>
      <c r="F43" s="566"/>
      <c r="G43" s="566"/>
    </row>
    <row r="44" spans="1:9" s="142" customFormat="1" x14ac:dyDescent="0.2">
      <c r="A44" s="50" t="s">
        <v>557</v>
      </c>
      <c r="B44" s="50"/>
      <c r="C44" s="784">
        <f>'Notes-BS'!A363</f>
        <v>11</v>
      </c>
      <c r="D44" s="784"/>
      <c r="E44" s="759">
        <f>'Notes-BS'!G422</f>
        <v>0</v>
      </c>
      <c r="F44" s="566"/>
      <c r="G44" s="566">
        <f>'Notes-BS'!I422</f>
        <v>0</v>
      </c>
      <c r="I44" s="56">
        <f t="shared" ref="I44:I50" si="0">E44-G44</f>
        <v>0</v>
      </c>
    </row>
    <row r="45" spans="1:9" s="142" customFormat="1" x14ac:dyDescent="0.2">
      <c r="A45" s="50" t="s">
        <v>297</v>
      </c>
      <c r="B45" s="50"/>
      <c r="C45" s="784">
        <f>'Notes-BS'!A431</f>
        <v>12</v>
      </c>
      <c r="D45" s="784"/>
      <c r="E45" s="759">
        <f>+'Notes-BS'!G441</f>
        <v>0</v>
      </c>
      <c r="F45" s="566"/>
      <c r="G45" s="566">
        <f>+'Notes-BS'!I441</f>
        <v>0</v>
      </c>
      <c r="I45" s="56">
        <f t="shared" si="0"/>
        <v>0</v>
      </c>
    </row>
    <row r="46" spans="1:9" s="142" customFormat="1" x14ac:dyDescent="0.2">
      <c r="A46" s="50" t="s">
        <v>117</v>
      </c>
      <c r="B46" s="50"/>
      <c r="C46" s="784">
        <f>'Notes-BS'!A444</f>
        <v>11</v>
      </c>
      <c r="D46" s="784"/>
      <c r="E46" s="759">
        <f>'Notes-BS'!G454</f>
        <v>0</v>
      </c>
      <c r="F46" s="566"/>
      <c r="G46" s="566">
        <f>'Notes-BS'!I454</f>
        <v>0</v>
      </c>
      <c r="I46" s="56">
        <f t="shared" si="0"/>
        <v>0</v>
      </c>
    </row>
    <row r="47" spans="1:9" s="142" customFormat="1" x14ac:dyDescent="0.2">
      <c r="A47" s="50" t="s">
        <v>146</v>
      </c>
      <c r="B47" s="50"/>
      <c r="C47" s="784">
        <f>'Notes-BS'!A467</f>
        <v>12</v>
      </c>
      <c r="D47" s="784"/>
      <c r="E47" s="759">
        <f>'Notes-BS'!G482</f>
        <v>0</v>
      </c>
      <c r="F47" s="566"/>
      <c r="G47" s="566">
        <f>'Notes-BS'!I482</f>
        <v>0</v>
      </c>
      <c r="I47" s="56">
        <f t="shared" si="0"/>
        <v>0</v>
      </c>
    </row>
    <row r="48" spans="1:9" s="142" customFormat="1" x14ac:dyDescent="0.2">
      <c r="A48" s="50" t="s">
        <v>147</v>
      </c>
      <c r="B48" s="50"/>
      <c r="C48" s="784">
        <f>'Notes-BS'!A485</f>
        <v>13</v>
      </c>
      <c r="D48" s="784"/>
      <c r="E48" s="759">
        <f>'Notes-BS'!G498</f>
        <v>0</v>
      </c>
      <c r="F48" s="566"/>
      <c r="G48" s="566">
        <f>'Notes-BS'!I498</f>
        <v>0</v>
      </c>
      <c r="I48" s="56">
        <f t="shared" si="0"/>
        <v>0</v>
      </c>
    </row>
    <row r="49" spans="1:10" s="142" customFormat="1" x14ac:dyDescent="0.2">
      <c r="A49" s="50" t="s">
        <v>148</v>
      </c>
      <c r="B49" s="50"/>
      <c r="C49" s="784">
        <f>'Notes-BS'!A509</f>
        <v>14</v>
      </c>
      <c r="D49" s="784"/>
      <c r="E49" s="759">
        <f>'Notes-BS'!G514</f>
        <v>0</v>
      </c>
      <c r="F49" s="566"/>
      <c r="G49" s="566">
        <f>'Notes-BS'!I514</f>
        <v>0</v>
      </c>
      <c r="I49" s="566">
        <f t="shared" si="0"/>
        <v>0</v>
      </c>
    </row>
    <row r="50" spans="1:10" x14ac:dyDescent="0.2">
      <c r="A50" s="48"/>
      <c r="B50" s="48"/>
      <c r="C50" s="784"/>
      <c r="D50" s="784"/>
      <c r="E50" s="760">
        <f>SUM(E44:E49)</f>
        <v>0</v>
      </c>
      <c r="F50" s="566"/>
      <c r="G50" s="761">
        <f>SUM(G44:G49)</f>
        <v>0</v>
      </c>
      <c r="I50" s="566">
        <f t="shared" si="0"/>
        <v>0</v>
      </c>
    </row>
    <row r="51" spans="1:10" ht="16.5" thickBot="1" x14ac:dyDescent="0.25">
      <c r="A51" s="49" t="s">
        <v>120</v>
      </c>
      <c r="B51" s="49"/>
      <c r="C51" s="784"/>
      <c r="D51" s="784"/>
      <c r="E51" s="769">
        <f>E42+E50</f>
        <v>0</v>
      </c>
      <c r="F51" s="770"/>
      <c r="G51" s="765">
        <f>G50+G42</f>
        <v>0</v>
      </c>
      <c r="I51" s="275">
        <f>E28-E51</f>
        <v>0</v>
      </c>
      <c r="J51" s="275">
        <f>G28-G51</f>
        <v>0</v>
      </c>
    </row>
    <row r="52" spans="1:10" ht="16.5" thickTop="1" x14ac:dyDescent="0.2">
      <c r="A52" s="48"/>
      <c r="B52" s="48"/>
      <c r="C52" s="784"/>
      <c r="D52" s="784"/>
      <c r="E52" s="771"/>
      <c r="F52" s="772"/>
      <c r="G52" s="772">
        <f>G51-G28</f>
        <v>0</v>
      </c>
    </row>
    <row r="53" spans="1:10" x14ac:dyDescent="0.2">
      <c r="A53" s="1172" t="s">
        <v>906</v>
      </c>
      <c r="B53" s="1170"/>
      <c r="C53" s="1171" t="str">
        <f>"Note - 1 to "&amp;'Notes-Gen'!A227</f>
        <v>Note - 1 to 31</v>
      </c>
      <c r="D53" s="787"/>
      <c r="E53" s="1169"/>
      <c r="F53" s="773"/>
      <c r="G53" s="773"/>
    </row>
    <row r="54" spans="1:10" ht="5.0999999999999996" customHeight="1" x14ac:dyDescent="0.2">
      <c r="A54" s="54"/>
      <c r="B54" s="54"/>
      <c r="C54" s="784"/>
      <c r="D54" s="784"/>
      <c r="E54" s="229"/>
      <c r="F54" s="59"/>
      <c r="G54" s="229"/>
    </row>
    <row r="55" spans="1:10" x14ac:dyDescent="0.2">
      <c r="A55" s="48" t="s">
        <v>29</v>
      </c>
      <c r="B55" s="48"/>
      <c r="C55" s="50" t="s">
        <v>30</v>
      </c>
      <c r="D55" s="46"/>
      <c r="E55" s="59"/>
      <c r="F55" s="59"/>
      <c r="G55" s="236"/>
    </row>
    <row r="56" spans="1:10" ht="6.95" customHeight="1" x14ac:dyDescent="0.2">
      <c r="A56" s="48"/>
      <c r="B56" s="48"/>
      <c r="C56" s="46"/>
      <c r="D56" s="46"/>
      <c r="E56" s="59"/>
      <c r="F56" s="59"/>
      <c r="G56" s="236"/>
    </row>
    <row r="57" spans="1:10" x14ac:dyDescent="0.2">
      <c r="A57" s="49" t="s">
        <v>936</v>
      </c>
      <c r="B57" s="49"/>
      <c r="C57" s="1198" t="str">
        <f>A1</f>
        <v>Private Limited</v>
      </c>
      <c r="D57" s="1198"/>
      <c r="E57" s="1198"/>
      <c r="F57" s="1198"/>
      <c r="G57" s="1198"/>
    </row>
    <row r="58" spans="1:10" ht="15.75" customHeight="1" x14ac:dyDescent="0.2">
      <c r="A58" s="539" t="s">
        <v>22</v>
      </c>
      <c r="B58" s="539"/>
      <c r="C58" s="1198"/>
      <c r="D58" s="1198"/>
      <c r="E58" s="1198"/>
      <c r="F58" s="1198"/>
      <c r="G58" s="1198"/>
    </row>
    <row r="59" spans="1:10" x14ac:dyDescent="0.2">
      <c r="A59" s="48" t="s">
        <v>932</v>
      </c>
      <c r="B59" s="48"/>
      <c r="C59" s="43" t="s">
        <v>935</v>
      </c>
    </row>
    <row r="60" spans="1:10" ht="15" customHeight="1" x14ac:dyDescent="0.2">
      <c r="A60" s="48"/>
      <c r="B60" s="48"/>
      <c r="C60" s="59"/>
      <c r="D60" s="59"/>
      <c r="E60" s="46"/>
      <c r="F60" s="59"/>
      <c r="G60" s="229"/>
    </row>
    <row r="61" spans="1:10" s="566" customFormat="1" ht="15" customHeight="1" x14ac:dyDescent="0.2">
      <c r="A61" s="48"/>
      <c r="B61" s="48"/>
      <c r="C61" s="59"/>
      <c r="D61" s="59"/>
      <c r="E61" s="46"/>
      <c r="F61" s="59"/>
      <c r="G61" s="229"/>
    </row>
    <row r="62" spans="1:10" ht="15" customHeight="1" x14ac:dyDescent="0.2">
      <c r="A62" s="48"/>
      <c r="B62" s="48"/>
      <c r="C62" s="59"/>
      <c r="D62" s="59"/>
      <c r="E62" s="46"/>
      <c r="F62" s="59"/>
      <c r="G62" s="229"/>
      <c r="I62" s="275"/>
    </row>
    <row r="63" spans="1:10" ht="15" customHeight="1" x14ac:dyDescent="0.2">
      <c r="A63" s="48"/>
      <c r="B63" s="48"/>
      <c r="C63" s="59"/>
      <c r="D63" s="59"/>
      <c r="E63" s="48"/>
      <c r="F63" s="59"/>
      <c r="G63" s="229"/>
    </row>
    <row r="64" spans="1:10" x14ac:dyDescent="0.2">
      <c r="A64" s="49" t="s">
        <v>934</v>
      </c>
      <c r="B64" s="49"/>
      <c r="C64" s="234" t="s">
        <v>924</v>
      </c>
      <c r="D64" s="234"/>
      <c r="E64" s="236"/>
      <c r="F64" s="48"/>
      <c r="G64" s="788" t="s">
        <v>924</v>
      </c>
      <c r="I64" s="544"/>
      <c r="J64" s="545"/>
    </row>
    <row r="65" spans="1:7" x14ac:dyDescent="0.2">
      <c r="A65" s="539" t="s">
        <v>23</v>
      </c>
      <c r="B65" s="539"/>
      <c r="C65" s="578" t="s">
        <v>111</v>
      </c>
      <c r="D65" s="578"/>
      <c r="E65" s="236"/>
      <c r="F65" s="48"/>
      <c r="G65" s="528" t="s">
        <v>111</v>
      </c>
    </row>
    <row r="66" spans="1:7" x14ac:dyDescent="0.2">
      <c r="A66" s="48" t="s">
        <v>933</v>
      </c>
      <c r="B66" s="48"/>
      <c r="C66" s="50" t="s">
        <v>925</v>
      </c>
      <c r="D66" s="50"/>
      <c r="E66" s="236"/>
      <c r="F66" s="48"/>
      <c r="G66" s="59" t="s">
        <v>925</v>
      </c>
    </row>
    <row r="67" spans="1:7" x14ac:dyDescent="0.2">
      <c r="A67" s="227"/>
      <c r="B67" s="48"/>
      <c r="C67" s="50"/>
      <c r="D67" s="50"/>
      <c r="E67" s="236"/>
      <c r="F67" s="48"/>
      <c r="G67" s="59"/>
    </row>
    <row r="68" spans="1:7" x14ac:dyDescent="0.2">
      <c r="A68" s="48" t="s">
        <v>24</v>
      </c>
      <c r="B68" s="48"/>
      <c r="C68" s="48"/>
      <c r="D68" s="48"/>
      <c r="E68" s="236"/>
      <c r="F68" s="48"/>
      <c r="G68" s="59"/>
    </row>
    <row r="69" spans="1:7" ht="15.75" customHeight="1" x14ac:dyDescent="0.2">
      <c r="A69" s="50" t="s">
        <v>892</v>
      </c>
      <c r="B69" s="50"/>
      <c r="C69" s="48"/>
      <c r="D69" s="48"/>
      <c r="E69" s="236"/>
      <c r="F69" s="59"/>
      <c r="G69" s="59"/>
    </row>
    <row r="70" spans="1:7" ht="15.75" customHeight="1" x14ac:dyDescent="0.2">
      <c r="A70" s="48" t="s">
        <v>652</v>
      </c>
      <c r="B70" s="48"/>
      <c r="C70" s="48"/>
      <c r="D70" s="48"/>
      <c r="E70" s="48"/>
      <c r="F70" s="48"/>
      <c r="G70" s="48"/>
    </row>
    <row r="71" spans="1:7" ht="15" customHeight="1" x14ac:dyDescent="0.2">
      <c r="A71" s="56"/>
      <c r="B71" s="56"/>
      <c r="C71" s="56"/>
      <c r="D71" s="56"/>
      <c r="E71" s="57"/>
      <c r="F71" s="58"/>
    </row>
    <row r="72" spans="1:7" x14ac:dyDescent="0.2">
      <c r="A72" s="56"/>
      <c r="B72" s="56"/>
      <c r="C72" s="56"/>
      <c r="D72" s="56"/>
      <c r="E72" s="57"/>
      <c r="F72" s="57"/>
    </row>
  </sheetData>
  <customSheetViews>
    <customSheetView guid="{C5EB18DA-5BC3-470B-A693-770CAEFB0C7E}" showPageBreaks="1" showGridLines="0" view="pageBreakPreview">
      <selection activeCell="H8" sqref="H8"/>
      <pageMargins left="0.75" right="0.25" top="0.75" bottom="0.25" header="0.25" footer="0.25"/>
      <pageSetup paperSize="9" scale="67" orientation="portrait" verticalDpi="1200" r:id="rId1"/>
      <headerFooter alignWithMargins="0"/>
    </customSheetView>
    <customSheetView guid="{59EEFE1C-830C-4B34-8BB2-BA8F8F575ED1}" showPageBreaks="1" showGridLines="0" view="pageBreakPreview" topLeftCell="A53">
      <selection activeCell="G70" sqref="G70"/>
      <pageMargins left="0.75" right="0.25" top="0.75" bottom="0.25" header="0.25" footer="0.25"/>
      <pageSetup paperSize="9" scale="67" orientation="portrait" verticalDpi="1200" r:id="rId2"/>
      <headerFooter alignWithMargins="0"/>
    </customSheetView>
    <customSheetView guid="{386AE23A-9A3E-410D-8B5E-676DEBEE7E20}" showPageBreaks="1" showGridLines="0" view="pageBreakPreview" topLeftCell="A49">
      <selection activeCell="H57" sqref="H57"/>
      <pageMargins left="0.75" right="0.25" top="0.75" bottom="0.25" header="0.25" footer="0.25"/>
      <pageSetup paperSize="9" scale="67" orientation="portrait" verticalDpi="1200" r:id="rId3"/>
      <headerFooter alignWithMargins="0"/>
    </customSheetView>
    <customSheetView guid="{C6D79C6A-5AF7-4DA3-AC5F-B0B4944FACED}" showPageBreaks="1" showGridLines="0" view="pageBreakPreview" topLeftCell="A41">
      <selection activeCell="E61" sqref="E61"/>
      <pageMargins left="0.75" right="0.25" top="0.75" bottom="0.25" header="0.25" footer="0.25"/>
      <pageSetup paperSize="9" scale="73" orientation="portrait" verticalDpi="1200" r:id="rId4"/>
      <headerFooter alignWithMargins="0"/>
    </customSheetView>
    <customSheetView guid="{EECB371C-66EC-4C0D-942D-3ED79B4EEA67}" showPageBreaks="1" showGridLines="0" view="pageBreakPreview" topLeftCell="A41">
      <selection activeCell="E61" sqref="E61"/>
      <pageMargins left="0.75" right="0.25" top="0.75" bottom="0.25" header="0.25" footer="0.25"/>
      <pageSetup paperSize="9" scale="73" orientation="portrait" verticalDpi="1200" r:id="rId5"/>
      <headerFooter alignWithMargins="0"/>
    </customSheetView>
    <customSheetView guid="{B67E0783-32C7-4916-9505-88189BDB8069}" showPageBreaks="1" showGridLines="0" view="pageBreakPreview" topLeftCell="A41">
      <selection activeCell="E61" sqref="E61"/>
      <pageMargins left="0.75" right="0.25" top="0.75" bottom="0.25" header="0.25" footer="0.25"/>
      <pageSetup paperSize="9" scale="73" orientation="portrait" verticalDpi="1200" r:id="rId6"/>
      <headerFooter alignWithMargins="0"/>
    </customSheetView>
    <customSheetView guid="{8D9C7370-7CD0-4CFD-AA55-CD7C6316B3BE}" showPageBreaks="1" showGridLines="0" printArea="1" hiddenColumns="1" view="pageBreakPreview" topLeftCell="A42">
      <selection activeCell="O38" sqref="O38"/>
      <colBreaks count="1" manualBreakCount="1">
        <brk id="7" max="1048575" man="1"/>
      </colBreaks>
      <pageMargins left="0.75" right="0.25" top="0.75" bottom="0.25" header="0.25" footer="0.25"/>
      <pageSetup paperSize="9" scale="65" orientation="portrait" verticalDpi="1200" r:id="rId7"/>
      <headerFooter alignWithMargins="0"/>
    </customSheetView>
    <customSheetView guid="{9C953071-229B-4EDA-9F66-5DCFAB36DE07}" showPageBreaks="1" showGridLines="0" printArea="1" hiddenRows="1" view="pageBreakPreview" topLeftCell="A41">
      <selection activeCell="E51" sqref="E51"/>
      <pageMargins left="0.75" right="0.25" top="0.75" bottom="0.25" header="0.25" footer="0.25"/>
      <pageSetup paperSize="9" scale="67" orientation="portrait" verticalDpi="1200" r:id="rId8"/>
      <headerFooter alignWithMargins="0"/>
    </customSheetView>
    <customSheetView guid="{DC3D0C87-25B8-485D-86CA-33743CDC051F}" showPageBreaks="1" printArea="1" hiddenRows="1" hiddenColumns="1" view="pageBreakPreview" topLeftCell="A37">
      <selection activeCell="G20" sqref="G20"/>
      <pageMargins left="0.41" right="0.15" top="0.75" bottom="0.25" header="0.25" footer="0.25"/>
      <pageSetup paperSize="9" scale="72" orientation="portrait" verticalDpi="1200" r:id="rId9"/>
      <headerFooter alignWithMargins="0">
        <oddFooter>&amp;C8</oddFooter>
      </headerFooter>
    </customSheetView>
    <customSheetView guid="{9E1E05CF-2502-4CB7-996F-CD1432D0C305}" showPageBreaks="1" showGridLines="0" printArea="1" hiddenRows="1" view="pageBreakPreview" topLeftCell="A37">
      <selection activeCell="E42" sqref="E42"/>
      <pageMargins left="0.75" right="0.25" top="0.75" bottom="0.25" header="0.25" footer="0.25"/>
      <pageSetup paperSize="9" scale="67" orientation="portrait" verticalDpi="1200" r:id="rId10"/>
      <headerFooter alignWithMargins="0"/>
    </customSheetView>
    <customSheetView guid="{2D4C151A-363C-4956-8BF4-4C5C3398E8C2}" showPageBreaks="1" showGridLines="0" view="pageBreakPreview" topLeftCell="A41">
      <selection activeCell="E61" sqref="E61"/>
      <pageMargins left="0.75" right="0.25" top="0.75" bottom="0.25" header="0.25" footer="0.25"/>
      <pageSetup paperSize="9" scale="73" orientation="portrait" verticalDpi="1200" r:id="rId11"/>
      <headerFooter alignWithMargins="0"/>
    </customSheetView>
    <customSheetView guid="{67017509-107A-43BA-8CE2-E639D7D16D07}" showPageBreaks="1" showGridLines="0" printArea="1" view="pageBreakPreview" topLeftCell="A39">
      <selection activeCell="E27" sqref="E27"/>
      <pageMargins left="0.75" right="0.25" top="0.75" bottom="0.25" header="0.25" footer="0.25"/>
      <pageSetup paperSize="0" orientation="portrait" horizontalDpi="0" verticalDpi="0" copies="0"/>
      <headerFooter alignWithMargins="0"/>
    </customSheetView>
    <customSheetView guid="{CCC916F6-ED0B-4F0B-9017-B066FDEB2573}" showPageBreaks="1" showGridLines="0" view="pageBreakPreview" topLeftCell="A29">
      <selection activeCell="H57" sqref="H57"/>
      <pageMargins left="0.75" right="0.25" top="0.75" bottom="0.25" header="0.25" footer="0.25"/>
      <pageSetup paperSize="9" scale="67" orientation="portrait" verticalDpi="1200" r:id="rId12"/>
      <headerFooter alignWithMargins="0"/>
    </customSheetView>
    <customSheetView guid="{2E9ADF42-D73A-405A-9253-2A4BA7711EA9}" showPageBreaks="1" showGridLines="0" view="pageBreakPreview">
      <pageMargins left="0.75" right="0.25" top="0.75" bottom="0.25" header="0.25" footer="0.25"/>
      <pageSetup paperSize="9" scale="67" orientation="portrait" verticalDpi="1200" r:id="rId13"/>
      <headerFooter alignWithMargins="0"/>
    </customSheetView>
  </customSheetViews>
  <mergeCells count="1">
    <mergeCell ref="C57:G58"/>
  </mergeCells>
  <phoneticPr fontId="0" type="noConversion"/>
  <printOptions horizontalCentered="1"/>
  <pageMargins left="0.39370078740157483" right="0.11811023622047245" top="0.39370078740157483" bottom="0.39370078740157483" header="0.19685039370078741" footer="0.19685039370078741"/>
  <pageSetup paperSize="9" scale="83" fitToWidth="0" orientation="portrait" r:id="rId1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37"/>
  <sheetViews>
    <sheetView view="pageBreakPreview" zoomScaleNormal="100" zoomScaleSheetLayoutView="100" workbookViewId="0">
      <selection activeCell="H4" sqref="H4:H11"/>
    </sheetView>
  </sheetViews>
  <sheetFormatPr defaultColWidth="9.140625" defaultRowHeight="15" x14ac:dyDescent="0.25"/>
  <cols>
    <col min="1" max="1" width="20.7109375" style="343" customWidth="1"/>
    <col min="2" max="2" width="35.7109375" style="344" customWidth="1"/>
    <col min="3" max="6" width="14.7109375" style="343" customWidth="1"/>
    <col min="7" max="8" width="9.140625" style="343"/>
    <col min="9" max="9" width="11.28515625" style="343" bestFit="1" customWidth="1"/>
    <col min="10" max="16384" width="9.140625" style="343"/>
  </cols>
  <sheetData>
    <row r="1" spans="1:9" ht="26.25" x14ac:dyDescent="0.4">
      <c r="A1" s="378" t="str">
        <f>'Balance Sheet'!A1</f>
        <v>Private Limited</v>
      </c>
    </row>
    <row r="3" spans="1:9" ht="23.25" x14ac:dyDescent="0.35">
      <c r="A3" s="377" t="s">
        <v>394</v>
      </c>
    </row>
    <row r="4" spans="1:9" s="346" customFormat="1" ht="18.75" x14ac:dyDescent="0.3">
      <c r="A4" s="1184" t="str">
        <f>RPT!A4</f>
        <v>for the year ended 31 March 2022</v>
      </c>
      <c r="E4" s="376" t="s">
        <v>218</v>
      </c>
      <c r="F4" s="376" t="s">
        <v>393</v>
      </c>
      <c r="H4" s="1355"/>
    </row>
    <row r="5" spans="1:9" s="346" customFormat="1" ht="15.75" x14ac:dyDescent="0.25">
      <c r="E5" s="374" t="s">
        <v>99</v>
      </c>
      <c r="F5" s="373">
        <v>0.22</v>
      </c>
      <c r="H5" s="1356"/>
    </row>
    <row r="6" spans="1:9" s="346" customFormat="1" ht="15.75" x14ac:dyDescent="0.25">
      <c r="E6" s="374" t="s">
        <v>254</v>
      </c>
      <c r="F6" s="373">
        <f>F5*10%</f>
        <v>2.2000000000000002E-2</v>
      </c>
      <c r="H6" s="1356"/>
    </row>
    <row r="7" spans="1:9" s="346" customFormat="1" ht="15.75" x14ac:dyDescent="0.25">
      <c r="E7" s="374"/>
      <c r="F7" s="375">
        <f>F5+F6</f>
        <v>0.24199999999999999</v>
      </c>
      <c r="H7" s="1356"/>
    </row>
    <row r="8" spans="1:9" s="346" customFormat="1" ht="15.75" x14ac:dyDescent="0.25">
      <c r="E8" s="374" t="s">
        <v>255</v>
      </c>
      <c r="F8" s="373">
        <f>F7*4/100</f>
        <v>9.6799999999999994E-3</v>
      </c>
      <c r="H8" s="1356"/>
    </row>
    <row r="9" spans="1:9" s="346" customFormat="1" ht="15.75" x14ac:dyDescent="0.25">
      <c r="C9" s="372"/>
      <c r="E9" s="371" t="s">
        <v>100</v>
      </c>
      <c r="F9" s="370">
        <f>F7+F8</f>
        <v>0.25168000000000001</v>
      </c>
      <c r="H9" s="1357"/>
    </row>
    <row r="10" spans="1:9" s="346" customFormat="1" ht="15.75" x14ac:dyDescent="0.25">
      <c r="B10" s="369"/>
      <c r="C10" s="368"/>
      <c r="H10" s="372"/>
    </row>
    <row r="11" spans="1:9" s="359" customFormat="1" ht="31.5" x14ac:dyDescent="0.25">
      <c r="A11" s="365" t="s">
        <v>392</v>
      </c>
      <c r="B11" s="366" t="s">
        <v>391</v>
      </c>
      <c r="C11" s="367" t="s">
        <v>390</v>
      </c>
      <c r="D11" s="366" t="s">
        <v>389</v>
      </c>
      <c r="E11" s="365" t="s">
        <v>388</v>
      </c>
      <c r="F11" s="365" t="s">
        <v>21</v>
      </c>
      <c r="H11" s="1358"/>
    </row>
    <row r="12" spans="1:9" s="359" customFormat="1" ht="31.5" x14ac:dyDescent="0.25">
      <c r="A12" s="364" t="s">
        <v>387</v>
      </c>
      <c r="B12" s="364"/>
      <c r="C12" s="362"/>
      <c r="D12" s="361"/>
      <c r="E12" s="352"/>
      <c r="F12" s="360">
        <f>TB!E322</f>
        <v>0</v>
      </c>
    </row>
    <row r="13" spans="1:9" s="359" customFormat="1" ht="15.75" x14ac:dyDescent="0.25">
      <c r="A13" s="352"/>
      <c r="B13" s="363"/>
      <c r="C13" s="362"/>
      <c r="D13" s="361"/>
      <c r="E13" s="352"/>
      <c r="F13" s="360"/>
    </row>
    <row r="14" spans="1:9" s="346" customFormat="1" ht="31.5" x14ac:dyDescent="0.25">
      <c r="A14" s="357" t="s">
        <v>386</v>
      </c>
      <c r="B14" s="356" t="s">
        <v>385</v>
      </c>
      <c r="C14" s="350">
        <f>'Notes-BS'!G229</f>
        <v>0</v>
      </c>
      <c r="D14" s="348"/>
      <c r="E14" s="353"/>
      <c r="F14" s="348"/>
      <c r="I14" s="358"/>
    </row>
    <row r="15" spans="1:9" s="346" customFormat="1" ht="31.5" x14ac:dyDescent="0.25">
      <c r="A15" s="357"/>
      <c r="B15" s="356" t="s">
        <v>384</v>
      </c>
      <c r="C15" s="350">
        <v>0</v>
      </c>
      <c r="D15" s="348">
        <f>C14-C15</f>
        <v>0</v>
      </c>
      <c r="E15" s="349" t="str">
        <f>IF(D15=0,"",IF(D15&gt;0,"DTA","DTL"))</f>
        <v/>
      </c>
      <c r="F15" s="348">
        <f>ROUND(D15*$F$9,0)</f>
        <v>0</v>
      </c>
    </row>
    <row r="16" spans="1:9" s="346" customFormat="1" ht="15.75" x14ac:dyDescent="0.25">
      <c r="A16" s="357"/>
      <c r="B16" s="356"/>
      <c r="C16" s="350"/>
      <c r="D16" s="348"/>
      <c r="E16" s="349"/>
      <c r="F16" s="348"/>
    </row>
    <row r="17" spans="1:6" s="346" customFormat="1" ht="31.5" x14ac:dyDescent="0.25">
      <c r="A17" s="355" t="s">
        <v>103</v>
      </c>
      <c r="B17" s="351" t="s">
        <v>383</v>
      </c>
      <c r="C17" s="350">
        <f>'Dep-IT'!J23</f>
        <v>0</v>
      </c>
      <c r="D17" s="348"/>
      <c r="E17" s="353"/>
      <c r="F17" s="348"/>
    </row>
    <row r="18" spans="1:6" s="346" customFormat="1" ht="31.5" x14ac:dyDescent="0.25">
      <c r="A18" s="353"/>
      <c r="B18" s="351" t="s">
        <v>382</v>
      </c>
      <c r="C18" s="350">
        <f>'PPE 2022'!K47</f>
        <v>0</v>
      </c>
      <c r="D18" s="348">
        <f>C17-C18</f>
        <v>0</v>
      </c>
      <c r="E18" s="349" t="str">
        <f>IF(D18=0,"",IF(D18&gt;0,"DTA","DTL"))</f>
        <v/>
      </c>
      <c r="F18" s="348">
        <f>ROUND(D18*$F$9,0)</f>
        <v>0</v>
      </c>
    </row>
    <row r="19" spans="1:6" s="346" customFormat="1" ht="15.75" x14ac:dyDescent="0.25">
      <c r="A19" s="353"/>
      <c r="B19" s="351"/>
      <c r="C19" s="350"/>
      <c r="D19" s="348"/>
      <c r="E19" s="349"/>
      <c r="F19" s="348"/>
    </row>
    <row r="20" spans="1:6" s="346" customFormat="1" ht="15.75" x14ac:dyDescent="0.25">
      <c r="A20" s="352" t="s">
        <v>177</v>
      </c>
      <c r="B20" s="351" t="s">
        <v>381</v>
      </c>
      <c r="C20" s="350">
        <v>0</v>
      </c>
      <c r="D20" s="348"/>
      <c r="E20" s="349"/>
      <c r="F20" s="348"/>
    </row>
    <row r="21" spans="1:6" s="346" customFormat="1" ht="15.75" x14ac:dyDescent="0.25">
      <c r="A21" s="353"/>
      <c r="B21" s="351" t="s">
        <v>380</v>
      </c>
      <c r="C21" s="350">
        <v>0</v>
      </c>
      <c r="D21" s="348"/>
      <c r="E21" s="353"/>
      <c r="F21" s="348"/>
    </row>
    <row r="22" spans="1:6" s="346" customFormat="1" ht="31.5" x14ac:dyDescent="0.25">
      <c r="A22" s="353"/>
      <c r="B22" s="351" t="s">
        <v>379</v>
      </c>
      <c r="C22" s="350">
        <v>0</v>
      </c>
      <c r="D22" s="348">
        <f>SUM(C20:C22)</f>
        <v>0</v>
      </c>
      <c r="E22" s="349" t="str">
        <f>IF(D22=0,"",IF(D22&gt;0,"DTA","DTL"))</f>
        <v/>
      </c>
      <c r="F22" s="348">
        <f>ROUND(D22*$F$9,0)</f>
        <v>0</v>
      </c>
    </row>
    <row r="23" spans="1:6" s="346" customFormat="1" ht="15.75" x14ac:dyDescent="0.25">
      <c r="A23" s="353"/>
      <c r="B23" s="351"/>
      <c r="C23" s="350"/>
      <c r="D23" s="348"/>
      <c r="E23" s="353"/>
      <c r="F23" s="348"/>
    </row>
    <row r="24" spans="1:6" s="346" customFormat="1" ht="15.75" x14ac:dyDescent="0.25">
      <c r="A24" s="352" t="s">
        <v>378</v>
      </c>
      <c r="B24" s="351" t="s">
        <v>377</v>
      </c>
      <c r="C24" s="350">
        <v>0</v>
      </c>
      <c r="D24" s="348"/>
      <c r="E24" s="353"/>
      <c r="F24" s="348"/>
    </row>
    <row r="25" spans="1:6" s="346" customFormat="1" ht="15.75" x14ac:dyDescent="0.25">
      <c r="A25" s="354" t="s">
        <v>376</v>
      </c>
      <c r="B25" s="351" t="s">
        <v>375</v>
      </c>
      <c r="C25" s="350">
        <v>0</v>
      </c>
      <c r="D25" s="348"/>
      <c r="E25" s="353"/>
      <c r="F25" s="348"/>
    </row>
    <row r="26" spans="1:6" s="346" customFormat="1" ht="15.75" x14ac:dyDescent="0.25">
      <c r="A26" s="352" t="s">
        <v>374</v>
      </c>
      <c r="B26" s="351" t="s">
        <v>373</v>
      </c>
      <c r="C26" s="350">
        <v>0</v>
      </c>
      <c r="D26" s="348"/>
      <c r="E26" s="353"/>
      <c r="F26" s="348"/>
    </row>
    <row r="27" spans="1:6" s="346" customFormat="1" ht="15.75" x14ac:dyDescent="0.25">
      <c r="A27" s="352" t="s">
        <v>2</v>
      </c>
      <c r="B27" s="351" t="s">
        <v>372</v>
      </c>
      <c r="C27" s="350">
        <v>0</v>
      </c>
      <c r="D27" s="348"/>
      <c r="E27" s="353"/>
      <c r="F27" s="348"/>
    </row>
    <row r="28" spans="1:6" s="346" customFormat="1" ht="15.75" x14ac:dyDescent="0.25">
      <c r="A28" s="352"/>
      <c r="B28" s="351" t="s">
        <v>371</v>
      </c>
      <c r="C28" s="350">
        <v>0</v>
      </c>
      <c r="D28" s="348"/>
      <c r="E28" s="353"/>
      <c r="F28" s="348"/>
    </row>
    <row r="29" spans="1:6" s="346" customFormat="1" ht="15.75" x14ac:dyDescent="0.25">
      <c r="A29" s="352"/>
      <c r="B29" s="351" t="s">
        <v>370</v>
      </c>
      <c r="C29" s="350">
        <v>0</v>
      </c>
      <c r="D29" s="348">
        <f>SUM(C24:C29)</f>
        <v>0</v>
      </c>
      <c r="E29" s="349" t="str">
        <f>IF(D29=0,"",IF(D29&gt;0,"DTA","DTL"))</f>
        <v/>
      </c>
      <c r="F29" s="348">
        <f>ROUND(D29*$F$9,0)</f>
        <v>0</v>
      </c>
    </row>
    <row r="30" spans="1:6" s="346" customFormat="1" ht="15.75" x14ac:dyDescent="0.25">
      <c r="A30" s="353"/>
      <c r="B30" s="351"/>
      <c r="C30" s="350"/>
      <c r="D30" s="348"/>
      <c r="E30" s="353"/>
      <c r="F30" s="348"/>
    </row>
    <row r="31" spans="1:6" s="346" customFormat="1" ht="31.5" x14ac:dyDescent="0.25">
      <c r="A31" s="364" t="s">
        <v>369</v>
      </c>
      <c r="B31" s="351" t="s">
        <v>368</v>
      </c>
      <c r="C31" s="350">
        <v>0</v>
      </c>
      <c r="D31" s="348"/>
      <c r="E31" s="353"/>
      <c r="F31" s="348"/>
    </row>
    <row r="32" spans="1:6" s="346" customFormat="1" ht="31.5" x14ac:dyDescent="0.25">
      <c r="A32" s="352"/>
      <c r="B32" s="351" t="s">
        <v>367</v>
      </c>
      <c r="C32" s="350">
        <v>0</v>
      </c>
      <c r="D32" s="348">
        <f>C31-C32</f>
        <v>0</v>
      </c>
      <c r="E32" s="349" t="str">
        <f>IF(D32=0,"",IF(D32&gt;0,"DTA","DTL"))</f>
        <v/>
      </c>
      <c r="F32" s="348">
        <f>ROUND(D32*$F$9,0)</f>
        <v>0</v>
      </c>
    </row>
    <row r="33" spans="1:6" s="346" customFormat="1" ht="15.75" x14ac:dyDescent="0.25">
      <c r="A33" s="1331" t="str">
        <f>"Provision to be made for "&amp;IF(F33&gt;0,"DTA","DTL")</f>
        <v>Provision to be made for DTL</v>
      </c>
      <c r="B33" s="1332"/>
      <c r="C33" s="1332"/>
      <c r="D33" s="1332"/>
      <c r="E33" s="1333"/>
      <c r="F33" s="347">
        <f>F34-F12</f>
        <v>0</v>
      </c>
    </row>
    <row r="34" spans="1:6" s="346" customFormat="1" ht="15.75" x14ac:dyDescent="0.25">
      <c r="A34" s="1331" t="str">
        <f>"Closing Balance of "&amp;IF(F34&gt;0,"DTA","DTL")</f>
        <v>Closing Balance of DTL</v>
      </c>
      <c r="B34" s="1332"/>
      <c r="C34" s="1332"/>
      <c r="D34" s="1332"/>
      <c r="E34" s="1333"/>
      <c r="F34" s="347">
        <f>F15+F18+F22+F29+F32</f>
        <v>0</v>
      </c>
    </row>
    <row r="35" spans="1:6" x14ac:dyDescent="0.25">
      <c r="A35" s="547"/>
      <c r="C35" s="345"/>
      <c r="D35" s="345"/>
      <c r="F35" s="345"/>
    </row>
    <row r="36" spans="1:6" x14ac:dyDescent="0.25">
      <c r="C36" s="345"/>
      <c r="D36" s="345"/>
      <c r="F36" s="345"/>
    </row>
    <row r="37" spans="1:6" x14ac:dyDescent="0.25">
      <c r="C37" s="343" t="s">
        <v>18</v>
      </c>
    </row>
  </sheetData>
  <mergeCells count="2">
    <mergeCell ref="A33:E33"/>
    <mergeCell ref="A34:E34"/>
  </mergeCells>
  <printOptions horizontalCentered="1"/>
  <pageMargins left="0.39370078740157483" right="0.11811023622047245" top="0.39370078740157483" bottom="0.39370078740157483" header="0.19685039370078741" footer="0.19685039370078741"/>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B142"/>
  <sheetViews>
    <sheetView view="pageBreakPreview" zoomScale="85" zoomScaleNormal="100" zoomScaleSheetLayoutView="85" workbookViewId="0">
      <selection activeCell="J8" sqref="J8"/>
    </sheetView>
  </sheetViews>
  <sheetFormatPr defaultColWidth="9.140625" defaultRowHeight="15.75" x14ac:dyDescent="0.25"/>
  <cols>
    <col min="1" max="1" width="30.7109375" style="379" customWidth="1"/>
    <col min="2" max="2" width="18.42578125" style="379" bestFit="1" customWidth="1"/>
    <col min="3" max="3" width="7.7109375" style="379" customWidth="1"/>
    <col min="4" max="10" width="15.7109375" style="379" customWidth="1"/>
    <col min="11" max="11" width="9.140625" style="379"/>
    <col min="12" max="12" width="14.85546875" style="379" bestFit="1" customWidth="1"/>
    <col min="13" max="24" width="9.140625" style="379"/>
    <col min="25" max="25" width="20.7109375" style="379" hidden="1" customWidth="1"/>
    <col min="26" max="26" width="6.28515625" style="379" hidden="1" customWidth="1"/>
    <col min="27" max="27" width="100.7109375" style="379" hidden="1" customWidth="1"/>
    <col min="28" max="28" width="21.5703125" style="379" hidden="1" customWidth="1"/>
    <col min="29" max="16384" width="9.140625" style="379"/>
  </cols>
  <sheetData>
    <row r="1" spans="1:28" ht="27" thickBot="1" x14ac:dyDescent="0.45">
      <c r="A1" s="411" t="str">
        <f>TB!A1</f>
        <v>Private Limited</v>
      </c>
      <c r="Y1" s="410" t="s">
        <v>555</v>
      </c>
      <c r="Z1" s="410" t="s">
        <v>554</v>
      </c>
      <c r="AA1" s="410" t="s">
        <v>553</v>
      </c>
      <c r="AB1" s="410" t="s">
        <v>552</v>
      </c>
    </row>
    <row r="2" spans="1:28" ht="17.25" thickTop="1" thickBot="1" x14ac:dyDescent="0.3">
      <c r="Y2" s="409"/>
      <c r="Z2" s="409"/>
      <c r="AA2" s="409"/>
      <c r="AB2" s="409"/>
    </row>
    <row r="3" spans="1:28" ht="24" thickBot="1" x14ac:dyDescent="0.4">
      <c r="A3" s="408" t="s">
        <v>551</v>
      </c>
      <c r="Y3" s="381" t="s">
        <v>251</v>
      </c>
      <c r="Z3" s="381">
        <v>1</v>
      </c>
      <c r="AA3" s="381" t="s">
        <v>550</v>
      </c>
      <c r="AB3" s="380">
        <v>0.05</v>
      </c>
    </row>
    <row r="4" spans="1:28" ht="19.5" thickBot="1" x14ac:dyDescent="0.35">
      <c r="A4" s="1185" t="str">
        <f>DT!A4</f>
        <v>for the year ended 31 March 2022</v>
      </c>
      <c r="Y4" s="381"/>
      <c r="Z4" s="381">
        <v>2</v>
      </c>
      <c r="AA4" s="381" t="s">
        <v>549</v>
      </c>
      <c r="AB4" s="380">
        <v>0.1</v>
      </c>
    </row>
    <row r="5" spans="1:28" ht="16.5" thickBot="1" x14ac:dyDescent="0.3">
      <c r="Y5" s="381"/>
      <c r="Z5" s="381">
        <v>3</v>
      </c>
      <c r="AA5" s="381" t="s">
        <v>548</v>
      </c>
      <c r="AB5" s="380">
        <v>0.4</v>
      </c>
    </row>
    <row r="6" spans="1:28" ht="15.75" customHeight="1" thickBot="1" x14ac:dyDescent="0.3">
      <c r="A6" s="406"/>
      <c r="B6" s="406"/>
      <c r="C6" s="406"/>
      <c r="D6" s="404" t="s">
        <v>839</v>
      </c>
      <c r="E6" s="1334" t="s">
        <v>547</v>
      </c>
      <c r="F6" s="1335"/>
      <c r="G6" s="407"/>
      <c r="H6" s="406"/>
      <c r="I6" s="405"/>
      <c r="J6" s="404" t="s">
        <v>840</v>
      </c>
      <c r="Y6" s="381"/>
      <c r="Z6" s="381">
        <v>4</v>
      </c>
      <c r="AA6" s="381" t="s">
        <v>546</v>
      </c>
      <c r="AB6" s="380">
        <v>0.4</v>
      </c>
    </row>
    <row r="7" spans="1:28" s="399" customFormat="1" ht="32.25" thickBot="1" x14ac:dyDescent="0.3">
      <c r="A7" s="401" t="s">
        <v>545</v>
      </c>
      <c r="B7" s="401" t="s">
        <v>544</v>
      </c>
      <c r="C7" s="403" t="s">
        <v>543</v>
      </c>
      <c r="D7" s="549">
        <v>44287</v>
      </c>
      <c r="E7" s="402" t="s">
        <v>685</v>
      </c>
      <c r="F7" s="402" t="s">
        <v>686</v>
      </c>
      <c r="G7" s="400" t="s">
        <v>542</v>
      </c>
      <c r="H7" s="401" t="s">
        <v>10</v>
      </c>
      <c r="I7" s="400" t="s">
        <v>541</v>
      </c>
      <c r="J7" s="549">
        <v>44651</v>
      </c>
      <c r="Y7" s="381" t="s">
        <v>540</v>
      </c>
      <c r="Z7" s="381"/>
      <c r="AA7" s="381" t="s">
        <v>539</v>
      </c>
      <c r="AB7" s="380">
        <v>0.1</v>
      </c>
    </row>
    <row r="8" spans="1:28" ht="16.5" thickBot="1" x14ac:dyDescent="0.3">
      <c r="A8" s="398"/>
      <c r="B8" s="397"/>
      <c r="C8" s="396"/>
      <c r="D8" s="395"/>
      <c r="E8" s="395"/>
      <c r="F8" s="395"/>
      <c r="G8" s="395"/>
      <c r="H8" s="387">
        <f t="shared" ref="H8:H14" si="0">D8+E8+F8-G8</f>
        <v>0</v>
      </c>
      <c r="I8" s="387" t="str">
        <f>IF(C8="","",ROUND((D8+E8-G8)*C8,2)+ROUND((F8*C8)/2,2))</f>
        <v/>
      </c>
      <c r="J8" s="387" t="str">
        <f t="shared" ref="J8:J14" si="1">IF(C8="","",+H8-I8)</f>
        <v/>
      </c>
      <c r="L8" s="394"/>
      <c r="Y8" s="381" t="s">
        <v>538</v>
      </c>
      <c r="Z8" s="381">
        <v>1</v>
      </c>
      <c r="AA8" s="381" t="s">
        <v>537</v>
      </c>
      <c r="AB8" s="380">
        <v>0.15</v>
      </c>
    </row>
    <row r="9" spans="1:28" ht="16.5" thickBot="1" x14ac:dyDescent="0.3">
      <c r="A9" s="398"/>
      <c r="B9" s="397"/>
      <c r="C9" s="396"/>
      <c r="D9" s="395"/>
      <c r="E9" s="395"/>
      <c r="F9" s="395"/>
      <c r="G9" s="395"/>
      <c r="H9" s="387">
        <f t="shared" si="0"/>
        <v>0</v>
      </c>
      <c r="I9" s="387" t="str">
        <f>IF(C9="","",ROUND((D9+E9-G9)*C9,2)+ROUND((F9*C9)/2,2))</f>
        <v/>
      </c>
      <c r="J9" s="387" t="str">
        <f t="shared" si="1"/>
        <v/>
      </c>
      <c r="L9" s="394"/>
      <c r="Y9" s="381" t="s">
        <v>538</v>
      </c>
      <c r="Z9" s="381">
        <v>1</v>
      </c>
      <c r="AA9" s="381" t="s">
        <v>537</v>
      </c>
      <c r="AB9" s="380">
        <v>0.15</v>
      </c>
    </row>
    <row r="10" spans="1:28" ht="16.5" thickBot="1" x14ac:dyDescent="0.3">
      <c r="A10" s="393"/>
      <c r="B10" s="390"/>
      <c r="C10" s="396"/>
      <c r="D10" s="388"/>
      <c r="E10" s="388"/>
      <c r="F10" s="388"/>
      <c r="G10" s="388"/>
      <c r="H10" s="387">
        <f t="shared" si="0"/>
        <v>0</v>
      </c>
      <c r="I10" s="387" t="str">
        <f t="shared" ref="I10:I22" si="2">IF(C10="","",ROUND((D10+E10-G10)*C10,2)+ROUND((F10*C10)/2,2))</f>
        <v/>
      </c>
      <c r="J10" s="387" t="str">
        <f t="shared" si="1"/>
        <v/>
      </c>
      <c r="Y10" s="381"/>
      <c r="Z10" s="381" t="s">
        <v>536</v>
      </c>
      <c r="AA10" s="381" t="s">
        <v>535</v>
      </c>
      <c r="AB10" s="380">
        <v>0.4</v>
      </c>
    </row>
    <row r="11" spans="1:28" ht="16.5" thickBot="1" x14ac:dyDescent="0.3">
      <c r="A11" s="391"/>
      <c r="B11" s="390"/>
      <c r="C11" s="392"/>
      <c r="D11" s="388"/>
      <c r="E11" s="388"/>
      <c r="F11" s="388"/>
      <c r="G11" s="388"/>
      <c r="H11" s="387">
        <f t="shared" si="0"/>
        <v>0</v>
      </c>
      <c r="I11" s="387" t="str">
        <f t="shared" si="2"/>
        <v/>
      </c>
      <c r="J11" s="387" t="str">
        <f t="shared" si="1"/>
        <v/>
      </c>
      <c r="Y11" s="381"/>
      <c r="Z11" s="381" t="s">
        <v>534</v>
      </c>
      <c r="AA11" s="381" t="s">
        <v>533</v>
      </c>
      <c r="AB11" s="380">
        <v>0.3</v>
      </c>
    </row>
    <row r="12" spans="1:28" ht="16.5" thickBot="1" x14ac:dyDescent="0.3">
      <c r="A12" s="391"/>
      <c r="B12" s="390"/>
      <c r="C12" s="392"/>
      <c r="D12" s="62"/>
      <c r="E12" s="388"/>
      <c r="F12" s="388"/>
      <c r="G12" s="388"/>
      <c r="H12" s="387">
        <f t="shared" si="0"/>
        <v>0</v>
      </c>
      <c r="I12" s="387" t="str">
        <f t="shared" si="2"/>
        <v/>
      </c>
      <c r="J12" s="387" t="str">
        <f t="shared" si="1"/>
        <v/>
      </c>
      <c r="Y12" s="381"/>
      <c r="Z12" s="381"/>
      <c r="AA12" s="381" t="s">
        <v>687</v>
      </c>
      <c r="AB12" s="380">
        <v>0.45</v>
      </c>
    </row>
    <row r="13" spans="1:28" ht="16.5" thickBot="1" x14ac:dyDescent="0.3">
      <c r="A13" s="391"/>
      <c r="B13" s="390"/>
      <c r="C13" s="392"/>
      <c r="D13" s="388"/>
      <c r="E13" s="388"/>
      <c r="F13" s="388"/>
      <c r="G13" s="388"/>
      <c r="H13" s="387">
        <f t="shared" si="0"/>
        <v>0</v>
      </c>
      <c r="I13" s="387" t="str">
        <f t="shared" si="2"/>
        <v/>
      </c>
      <c r="J13" s="387" t="str">
        <f t="shared" si="1"/>
        <v/>
      </c>
      <c r="Y13" s="381"/>
      <c r="Z13" s="381" t="s">
        <v>532</v>
      </c>
      <c r="AA13" s="381" t="s">
        <v>531</v>
      </c>
      <c r="AB13" s="380">
        <v>0.4</v>
      </c>
    </row>
    <row r="14" spans="1:28" ht="16.5" thickBot="1" x14ac:dyDescent="0.3">
      <c r="A14" s="391"/>
      <c r="B14" s="390"/>
      <c r="C14" s="392"/>
      <c r="D14" s="388"/>
      <c r="E14" s="388"/>
      <c r="F14" s="388"/>
      <c r="G14" s="388"/>
      <c r="H14" s="387">
        <f t="shared" si="0"/>
        <v>0</v>
      </c>
      <c r="I14" s="387" t="str">
        <f t="shared" si="2"/>
        <v/>
      </c>
      <c r="J14" s="387" t="str">
        <f t="shared" si="1"/>
        <v/>
      </c>
      <c r="Y14" s="381"/>
      <c r="Z14" s="381"/>
      <c r="AA14" s="381"/>
      <c r="AB14" s="380"/>
    </row>
    <row r="15" spans="1:28" ht="16.5" thickBot="1" x14ac:dyDescent="0.3">
      <c r="A15" s="391"/>
      <c r="B15" s="390"/>
      <c r="C15" s="392"/>
      <c r="D15" s="388"/>
      <c r="E15" s="388"/>
      <c r="F15" s="388"/>
      <c r="G15" s="388"/>
      <c r="H15" s="387">
        <f t="shared" ref="H15:H22" si="3">D15+E15+F15-G15</f>
        <v>0</v>
      </c>
      <c r="I15" s="387" t="str">
        <f t="shared" si="2"/>
        <v/>
      </c>
      <c r="J15" s="387" t="str">
        <f t="shared" ref="J15:J22" si="4">IF(C15="","",+H15-I15)</f>
        <v/>
      </c>
      <c r="Y15" s="381"/>
      <c r="Z15" s="381"/>
      <c r="AA15" s="381" t="s">
        <v>530</v>
      </c>
      <c r="AB15" s="380">
        <v>0.4</v>
      </c>
    </row>
    <row r="16" spans="1:28" ht="16.5" thickBot="1" x14ac:dyDescent="0.3">
      <c r="A16" s="391"/>
      <c r="B16" s="390"/>
      <c r="C16" s="392"/>
      <c r="D16" s="388"/>
      <c r="E16" s="388"/>
      <c r="F16" s="388"/>
      <c r="G16" s="388"/>
      <c r="H16" s="387">
        <f t="shared" si="3"/>
        <v>0</v>
      </c>
      <c r="I16" s="387" t="str">
        <f t="shared" si="2"/>
        <v/>
      </c>
      <c r="J16" s="387" t="str">
        <f t="shared" si="4"/>
        <v/>
      </c>
      <c r="Y16" s="381"/>
      <c r="Z16" s="381" t="s">
        <v>529</v>
      </c>
      <c r="AA16" s="381" t="s">
        <v>528</v>
      </c>
      <c r="AB16" s="380">
        <v>0.3</v>
      </c>
    </row>
    <row r="17" spans="1:28" ht="16.5" thickBot="1" x14ac:dyDescent="0.3">
      <c r="A17" s="391"/>
      <c r="B17" s="390"/>
      <c r="C17" s="392"/>
      <c r="D17" s="388"/>
      <c r="E17" s="388"/>
      <c r="F17" s="388"/>
      <c r="G17" s="388"/>
      <c r="H17" s="387">
        <f t="shared" si="3"/>
        <v>0</v>
      </c>
      <c r="I17" s="387" t="str">
        <f t="shared" si="2"/>
        <v/>
      </c>
      <c r="J17" s="387" t="str">
        <f t="shared" si="4"/>
        <v/>
      </c>
      <c r="Y17" s="381"/>
      <c r="Z17" s="381" t="s">
        <v>527</v>
      </c>
      <c r="AA17" s="381" t="s">
        <v>526</v>
      </c>
      <c r="AB17" s="380">
        <v>0.4</v>
      </c>
    </row>
    <row r="18" spans="1:28" ht="16.5" thickBot="1" x14ac:dyDescent="0.3">
      <c r="A18" s="391"/>
      <c r="B18" s="390"/>
      <c r="C18" s="392"/>
      <c r="D18" s="388"/>
      <c r="E18" s="388"/>
      <c r="F18" s="388"/>
      <c r="G18" s="388"/>
      <c r="H18" s="387">
        <f t="shared" si="3"/>
        <v>0</v>
      </c>
      <c r="I18" s="387" t="str">
        <f t="shared" si="2"/>
        <v/>
      </c>
      <c r="J18" s="387" t="str">
        <f t="shared" si="4"/>
        <v/>
      </c>
      <c r="Y18" s="381"/>
      <c r="Z18" s="381"/>
      <c r="AA18" s="381" t="s">
        <v>525</v>
      </c>
      <c r="AB18" s="381"/>
    </row>
    <row r="19" spans="1:28" ht="16.5" thickBot="1" x14ac:dyDescent="0.3">
      <c r="A19" s="391"/>
      <c r="B19" s="390"/>
      <c r="C19" s="389"/>
      <c r="D19" s="388"/>
      <c r="E19" s="388"/>
      <c r="F19" s="388"/>
      <c r="G19" s="388"/>
      <c r="H19" s="387">
        <f t="shared" si="3"/>
        <v>0</v>
      </c>
      <c r="I19" s="387" t="str">
        <f t="shared" si="2"/>
        <v/>
      </c>
      <c r="J19" s="387" t="str">
        <f t="shared" si="4"/>
        <v/>
      </c>
      <c r="Y19" s="381"/>
      <c r="Z19" s="381"/>
      <c r="AA19" s="381" t="s">
        <v>524</v>
      </c>
      <c r="AB19" s="381"/>
    </row>
    <row r="20" spans="1:28" ht="16.5" thickBot="1" x14ac:dyDescent="0.3">
      <c r="A20" s="391"/>
      <c r="B20" s="390"/>
      <c r="C20" s="389"/>
      <c r="D20" s="388"/>
      <c r="E20" s="388"/>
      <c r="F20" s="388"/>
      <c r="G20" s="388"/>
      <c r="H20" s="387">
        <f t="shared" si="3"/>
        <v>0</v>
      </c>
      <c r="I20" s="387" t="str">
        <f t="shared" si="2"/>
        <v/>
      </c>
      <c r="J20" s="387" t="str">
        <f t="shared" si="4"/>
        <v/>
      </c>
      <c r="Y20" s="381"/>
      <c r="Z20" s="381"/>
      <c r="AA20" s="381" t="s">
        <v>523</v>
      </c>
      <c r="AB20" s="381"/>
    </row>
    <row r="21" spans="1:28" ht="16.5" thickBot="1" x14ac:dyDescent="0.3">
      <c r="A21" s="391"/>
      <c r="B21" s="390"/>
      <c r="C21" s="389"/>
      <c r="D21" s="388"/>
      <c r="E21" s="388"/>
      <c r="F21" s="388"/>
      <c r="G21" s="388"/>
      <c r="H21" s="387">
        <f t="shared" si="3"/>
        <v>0</v>
      </c>
      <c r="I21" s="387" t="str">
        <f t="shared" si="2"/>
        <v/>
      </c>
      <c r="J21" s="387" t="str">
        <f t="shared" si="4"/>
        <v/>
      </c>
      <c r="Y21" s="381"/>
      <c r="Z21" s="381"/>
      <c r="AA21" s="381" t="s">
        <v>522</v>
      </c>
      <c r="AB21" s="381"/>
    </row>
    <row r="22" spans="1:28" ht="16.5" thickBot="1" x14ac:dyDescent="0.3">
      <c r="A22" s="391"/>
      <c r="B22" s="390"/>
      <c r="C22" s="389"/>
      <c r="D22" s="388"/>
      <c r="E22" s="388"/>
      <c r="F22" s="388"/>
      <c r="G22" s="388"/>
      <c r="H22" s="387">
        <f t="shared" si="3"/>
        <v>0</v>
      </c>
      <c r="I22" s="387" t="str">
        <f t="shared" si="2"/>
        <v/>
      </c>
      <c r="J22" s="387" t="str">
        <f t="shared" si="4"/>
        <v/>
      </c>
      <c r="Y22" s="381"/>
      <c r="Z22" s="381"/>
      <c r="AA22" s="381" t="s">
        <v>521</v>
      </c>
      <c r="AB22" s="381"/>
    </row>
    <row r="23" spans="1:28" ht="16.5" thickBot="1" x14ac:dyDescent="0.3">
      <c r="A23" s="386" t="s">
        <v>776</v>
      </c>
      <c r="B23" s="385"/>
      <c r="C23" s="384"/>
      <c r="D23" s="383">
        <f t="shared" ref="D23:I23" si="5">SUBTOTAL(9,D8:D22)</f>
        <v>0</v>
      </c>
      <c r="E23" s="383">
        <f t="shared" si="5"/>
        <v>0</v>
      </c>
      <c r="F23" s="383">
        <f t="shared" si="5"/>
        <v>0</v>
      </c>
      <c r="G23" s="383">
        <f t="shared" si="5"/>
        <v>0</v>
      </c>
      <c r="H23" s="383">
        <f t="shared" si="5"/>
        <v>0</v>
      </c>
      <c r="I23" s="383">
        <f t="shared" si="5"/>
        <v>0</v>
      </c>
      <c r="J23" s="383">
        <f t="shared" ref="J23" si="6">SUBTOTAL(9,J8:J22)</f>
        <v>0</v>
      </c>
      <c r="Y23" s="381"/>
      <c r="Z23" s="381"/>
      <c r="AA23" s="381" t="s">
        <v>520</v>
      </c>
      <c r="AB23" s="381"/>
    </row>
    <row r="24" spans="1:28" ht="16.5" thickBot="1" x14ac:dyDescent="0.3">
      <c r="Y24" s="381"/>
      <c r="Z24" s="381"/>
      <c r="AA24" s="381" t="s">
        <v>519</v>
      </c>
      <c r="AB24" s="381"/>
    </row>
    <row r="25" spans="1:28" ht="16.5" thickBot="1" x14ac:dyDescent="0.3">
      <c r="H25" s="382"/>
      <c r="Y25" s="381"/>
      <c r="Z25" s="381"/>
      <c r="AA25" s="381" t="s">
        <v>518</v>
      </c>
      <c r="AB25" s="381"/>
    </row>
    <row r="26" spans="1:28" ht="16.5" thickBot="1" x14ac:dyDescent="0.3">
      <c r="Y26" s="381"/>
      <c r="Z26" s="381"/>
      <c r="AA26" s="381" t="s">
        <v>517</v>
      </c>
      <c r="AB26" s="381"/>
    </row>
    <row r="27" spans="1:28" ht="16.5" thickBot="1" x14ac:dyDescent="0.3">
      <c r="Y27" s="381"/>
      <c r="Z27" s="381"/>
      <c r="AA27" s="381" t="s">
        <v>516</v>
      </c>
      <c r="AB27" s="381"/>
    </row>
    <row r="28" spans="1:28" ht="16.5" thickBot="1" x14ac:dyDescent="0.3">
      <c r="Y28" s="381"/>
      <c r="Z28" s="381"/>
      <c r="AA28" s="381" t="s">
        <v>511</v>
      </c>
      <c r="AB28" s="381"/>
    </row>
    <row r="29" spans="1:28" ht="16.5" thickBot="1" x14ac:dyDescent="0.3">
      <c r="Y29" s="381"/>
      <c r="Z29" s="381"/>
      <c r="AA29" s="381" t="s">
        <v>515</v>
      </c>
      <c r="AB29" s="381"/>
    </row>
    <row r="30" spans="1:28" ht="16.5" thickBot="1" x14ac:dyDescent="0.3">
      <c r="Y30" s="381"/>
      <c r="Z30" s="381"/>
      <c r="AA30" s="381" t="s">
        <v>514</v>
      </c>
      <c r="AB30" s="381"/>
    </row>
    <row r="31" spans="1:28" ht="16.5" thickBot="1" x14ac:dyDescent="0.3">
      <c r="Y31" s="381"/>
      <c r="Z31" s="381"/>
      <c r="AA31" s="381" t="s">
        <v>513</v>
      </c>
      <c r="AB31" s="381"/>
    </row>
    <row r="32" spans="1:28" ht="16.5" thickBot="1" x14ac:dyDescent="0.3">
      <c r="Y32" s="381"/>
      <c r="Z32" s="381"/>
      <c r="AA32" s="381" t="s">
        <v>512</v>
      </c>
      <c r="AB32" s="381"/>
    </row>
    <row r="33" spans="25:28" ht="16.5" thickBot="1" x14ac:dyDescent="0.3">
      <c r="Y33" s="381"/>
      <c r="Z33" s="381"/>
      <c r="AA33" s="381" t="s">
        <v>511</v>
      </c>
      <c r="AB33" s="381"/>
    </row>
    <row r="34" spans="25:28" ht="16.5" thickBot="1" x14ac:dyDescent="0.3">
      <c r="Y34" s="381"/>
      <c r="Z34" s="381"/>
      <c r="AA34" s="381" t="s">
        <v>510</v>
      </c>
      <c r="AB34" s="381"/>
    </row>
    <row r="35" spans="25:28" ht="16.5" thickBot="1" x14ac:dyDescent="0.3">
      <c r="Y35" s="381"/>
      <c r="Z35" s="381"/>
      <c r="AA35" s="381" t="s">
        <v>509</v>
      </c>
      <c r="AB35" s="381"/>
    </row>
    <row r="36" spans="25:28" ht="16.5" thickBot="1" x14ac:dyDescent="0.3">
      <c r="Y36" s="381"/>
      <c r="Z36" s="381" t="s">
        <v>508</v>
      </c>
      <c r="AA36" s="381" t="s">
        <v>507</v>
      </c>
      <c r="AB36" s="380">
        <v>0.4</v>
      </c>
    </row>
    <row r="37" spans="25:28" ht="16.5" thickBot="1" x14ac:dyDescent="0.3">
      <c r="Y37" s="381"/>
      <c r="Z37" s="381" t="s">
        <v>506</v>
      </c>
      <c r="AA37" s="381" t="s">
        <v>505</v>
      </c>
      <c r="AB37" s="380">
        <v>0.3</v>
      </c>
    </row>
    <row r="38" spans="25:28" ht="16.5" thickBot="1" x14ac:dyDescent="0.3">
      <c r="Y38" s="381"/>
      <c r="Z38" s="381" t="s">
        <v>504</v>
      </c>
      <c r="AA38" s="381" t="s">
        <v>503</v>
      </c>
      <c r="AB38" s="380">
        <v>0.4</v>
      </c>
    </row>
    <row r="39" spans="25:28" ht="16.5" thickBot="1" x14ac:dyDescent="0.3">
      <c r="Y39" s="381"/>
      <c r="Z39" s="381"/>
      <c r="AA39" s="381" t="s">
        <v>502</v>
      </c>
      <c r="AB39" s="381"/>
    </row>
    <row r="40" spans="25:28" ht="16.5" thickBot="1" x14ac:dyDescent="0.3">
      <c r="Y40" s="381"/>
      <c r="Z40" s="381"/>
      <c r="AA40" s="381" t="s">
        <v>501</v>
      </c>
      <c r="AB40" s="381"/>
    </row>
    <row r="41" spans="25:28" ht="16.5" thickBot="1" x14ac:dyDescent="0.3">
      <c r="Y41" s="381"/>
      <c r="Z41" s="381"/>
      <c r="AA41" s="381" t="s">
        <v>500</v>
      </c>
      <c r="AB41" s="381"/>
    </row>
    <row r="42" spans="25:28" ht="16.5" thickBot="1" x14ac:dyDescent="0.3">
      <c r="Y42" s="381"/>
      <c r="Z42" s="381"/>
      <c r="AA42" s="381" t="s">
        <v>499</v>
      </c>
      <c r="AB42" s="381"/>
    </row>
    <row r="43" spans="25:28" ht="16.5" thickBot="1" x14ac:dyDescent="0.3">
      <c r="Y43" s="381"/>
      <c r="Z43" s="381"/>
      <c r="AA43" s="381" t="s">
        <v>498</v>
      </c>
      <c r="AB43" s="381"/>
    </row>
    <row r="44" spans="25:28" ht="16.5" thickBot="1" x14ac:dyDescent="0.3">
      <c r="Y44" s="381"/>
      <c r="Z44" s="381"/>
      <c r="AA44" s="381" t="s">
        <v>497</v>
      </c>
      <c r="AB44" s="381"/>
    </row>
    <row r="45" spans="25:28" ht="16.5" thickBot="1" x14ac:dyDescent="0.3">
      <c r="Y45" s="381"/>
      <c r="Z45" s="381"/>
      <c r="AA45" s="381" t="s">
        <v>496</v>
      </c>
      <c r="AB45" s="381"/>
    </row>
    <row r="46" spans="25:28" ht="16.5" thickBot="1" x14ac:dyDescent="0.3">
      <c r="Y46" s="381"/>
      <c r="Z46" s="381"/>
      <c r="AA46" s="381" t="s">
        <v>495</v>
      </c>
      <c r="AB46" s="381"/>
    </row>
    <row r="47" spans="25:28" ht="16.5" thickBot="1" x14ac:dyDescent="0.3">
      <c r="Y47" s="381"/>
      <c r="Z47" s="381"/>
      <c r="AA47" s="381" t="s">
        <v>494</v>
      </c>
      <c r="AB47" s="381"/>
    </row>
    <row r="48" spans="25:28" ht="16.5" thickBot="1" x14ac:dyDescent="0.3">
      <c r="Y48" s="381"/>
      <c r="Z48" s="381"/>
      <c r="AA48" s="381" t="s">
        <v>493</v>
      </c>
      <c r="AB48" s="381"/>
    </row>
    <row r="49" spans="25:28" ht="16.5" thickBot="1" x14ac:dyDescent="0.3">
      <c r="Y49" s="381"/>
      <c r="Z49" s="381"/>
      <c r="AA49" s="381" t="s">
        <v>492</v>
      </c>
      <c r="AB49" s="381"/>
    </row>
    <row r="50" spans="25:28" ht="16.5" thickBot="1" x14ac:dyDescent="0.3">
      <c r="Y50" s="381"/>
      <c r="Z50" s="381"/>
      <c r="AA50" s="381" t="s">
        <v>491</v>
      </c>
      <c r="AB50" s="381"/>
    </row>
    <row r="51" spans="25:28" ht="16.5" thickBot="1" x14ac:dyDescent="0.3">
      <c r="Y51" s="381"/>
      <c r="Z51" s="381"/>
      <c r="AA51" s="381" t="s">
        <v>490</v>
      </c>
      <c r="AB51" s="381"/>
    </row>
    <row r="52" spans="25:28" ht="16.5" thickBot="1" x14ac:dyDescent="0.3">
      <c r="Y52" s="381"/>
      <c r="Z52" s="381"/>
      <c r="AA52" s="381" t="s">
        <v>489</v>
      </c>
      <c r="AB52" s="381"/>
    </row>
    <row r="53" spans="25:28" ht="16.5" thickBot="1" x14ac:dyDescent="0.3">
      <c r="Y53" s="381"/>
      <c r="Z53" s="381">
        <v>4</v>
      </c>
      <c r="AA53" s="381" t="s">
        <v>488</v>
      </c>
      <c r="AB53" s="380">
        <v>0.4</v>
      </c>
    </row>
    <row r="54" spans="25:28" ht="16.5" thickBot="1" x14ac:dyDescent="0.3">
      <c r="Y54" s="381"/>
      <c r="Z54" s="381">
        <v>5</v>
      </c>
      <c r="AA54" s="381" t="s">
        <v>487</v>
      </c>
      <c r="AB54" s="380">
        <v>0.4</v>
      </c>
    </row>
    <row r="55" spans="25:28" ht="16.5" thickBot="1" x14ac:dyDescent="0.3">
      <c r="Y55" s="381"/>
      <c r="Z55" s="381">
        <v>6</v>
      </c>
      <c r="AA55" s="381" t="s">
        <v>486</v>
      </c>
      <c r="AB55" s="380">
        <v>0.4</v>
      </c>
    </row>
    <row r="56" spans="25:28" ht="16.5" thickBot="1" x14ac:dyDescent="0.3">
      <c r="Y56" s="381"/>
      <c r="Z56" s="381">
        <v>7</v>
      </c>
      <c r="AA56" s="381" t="s">
        <v>485</v>
      </c>
      <c r="AB56" s="380">
        <v>0.4</v>
      </c>
    </row>
    <row r="57" spans="25:28" ht="16.5" thickBot="1" x14ac:dyDescent="0.3">
      <c r="Y57" s="381"/>
      <c r="Z57" s="381">
        <v>8</v>
      </c>
      <c r="AA57" s="381" t="s">
        <v>484</v>
      </c>
      <c r="AB57" s="380">
        <v>0.4</v>
      </c>
    </row>
    <row r="58" spans="25:28" ht="16.5" thickBot="1" x14ac:dyDescent="0.3">
      <c r="Y58" s="381"/>
      <c r="Z58" s="381"/>
      <c r="AA58" s="381" t="s">
        <v>483</v>
      </c>
      <c r="AB58" s="380">
        <v>0.4</v>
      </c>
    </row>
    <row r="59" spans="25:28" ht="16.5" thickBot="1" x14ac:dyDescent="0.3">
      <c r="Y59" s="381"/>
      <c r="Z59" s="381"/>
      <c r="AA59" s="381" t="s">
        <v>482</v>
      </c>
      <c r="AB59" s="380">
        <v>0.4</v>
      </c>
    </row>
    <row r="60" spans="25:28" ht="16.5" thickBot="1" x14ac:dyDescent="0.3">
      <c r="Y60" s="381"/>
      <c r="Z60" s="381"/>
      <c r="AA60" s="381" t="s">
        <v>481</v>
      </c>
      <c r="AB60" s="380">
        <v>0.4</v>
      </c>
    </row>
    <row r="61" spans="25:28" ht="16.5" thickBot="1" x14ac:dyDescent="0.3">
      <c r="Y61" s="381"/>
      <c r="Z61" s="381"/>
      <c r="AA61" s="381" t="s">
        <v>480</v>
      </c>
      <c r="AB61" s="381"/>
    </row>
    <row r="62" spans="25:28" ht="16.5" thickBot="1" x14ac:dyDescent="0.3">
      <c r="Y62" s="381"/>
      <c r="Z62" s="381"/>
      <c r="AA62" s="381" t="s">
        <v>479</v>
      </c>
      <c r="AB62" s="380">
        <v>0.4</v>
      </c>
    </row>
    <row r="63" spans="25:28" ht="16.5" thickBot="1" x14ac:dyDescent="0.3">
      <c r="Y63" s="381"/>
      <c r="Z63" s="381"/>
      <c r="AA63" s="381" t="s">
        <v>478</v>
      </c>
      <c r="AB63" s="380">
        <v>0.4</v>
      </c>
    </row>
    <row r="64" spans="25:28" ht="16.5" thickBot="1" x14ac:dyDescent="0.3">
      <c r="Y64" s="381"/>
      <c r="Z64" s="381"/>
      <c r="AA64" s="381" t="s">
        <v>477</v>
      </c>
      <c r="AB64" s="380">
        <v>0.4</v>
      </c>
    </row>
    <row r="65" spans="25:28" ht="16.5" thickBot="1" x14ac:dyDescent="0.3">
      <c r="Y65" s="381"/>
      <c r="Z65" s="381"/>
      <c r="AA65" s="381" t="s">
        <v>476</v>
      </c>
      <c r="AB65" s="380">
        <v>0.4</v>
      </c>
    </row>
    <row r="66" spans="25:28" ht="16.5" thickBot="1" x14ac:dyDescent="0.3">
      <c r="Y66" s="381"/>
      <c r="Z66" s="381"/>
      <c r="AA66" s="381" t="s">
        <v>475</v>
      </c>
      <c r="AB66" s="380">
        <v>0.4</v>
      </c>
    </row>
    <row r="67" spans="25:28" ht="16.5" thickBot="1" x14ac:dyDescent="0.3">
      <c r="Y67" s="381"/>
      <c r="Z67" s="381"/>
      <c r="AA67" s="381" t="s">
        <v>474</v>
      </c>
      <c r="AB67" s="381"/>
    </row>
    <row r="68" spans="25:28" ht="16.5" thickBot="1" x14ac:dyDescent="0.3">
      <c r="Y68" s="381"/>
      <c r="Z68" s="381"/>
      <c r="AA68" s="381" t="s">
        <v>473</v>
      </c>
      <c r="AB68" s="381"/>
    </row>
    <row r="69" spans="25:28" ht="16.5" thickBot="1" x14ac:dyDescent="0.3">
      <c r="Y69" s="381"/>
      <c r="Z69" s="381"/>
      <c r="AA69" s="381" t="s">
        <v>472</v>
      </c>
      <c r="AB69" s="381"/>
    </row>
    <row r="70" spans="25:28" ht="16.5" thickBot="1" x14ac:dyDescent="0.3">
      <c r="Y70" s="381"/>
      <c r="Z70" s="381"/>
      <c r="AA70" s="381" t="s">
        <v>471</v>
      </c>
      <c r="AB70" s="381"/>
    </row>
    <row r="71" spans="25:28" ht="16.5" thickBot="1" x14ac:dyDescent="0.3">
      <c r="Y71" s="381"/>
      <c r="Z71" s="381"/>
      <c r="AA71" s="381" t="s">
        <v>470</v>
      </c>
      <c r="AB71" s="381"/>
    </row>
    <row r="72" spans="25:28" ht="16.5" thickBot="1" x14ac:dyDescent="0.3">
      <c r="Y72" s="381"/>
      <c r="Z72" s="381"/>
      <c r="AA72" s="381" t="s">
        <v>469</v>
      </c>
      <c r="AB72" s="380">
        <v>0.4</v>
      </c>
    </row>
    <row r="73" spans="25:28" ht="16.5" thickBot="1" x14ac:dyDescent="0.3">
      <c r="Y73" s="381"/>
      <c r="Z73" s="381"/>
      <c r="AA73" s="381" t="s">
        <v>468</v>
      </c>
      <c r="AB73" s="381"/>
    </row>
    <row r="74" spans="25:28" ht="16.5" thickBot="1" x14ac:dyDescent="0.3">
      <c r="Y74" s="381"/>
      <c r="Z74" s="381"/>
      <c r="AA74" s="381" t="s">
        <v>467</v>
      </c>
      <c r="AB74" s="381"/>
    </row>
    <row r="75" spans="25:28" ht="16.5" thickBot="1" x14ac:dyDescent="0.3">
      <c r="Y75" s="381"/>
      <c r="Z75" s="381"/>
      <c r="AA75" s="381" t="s">
        <v>466</v>
      </c>
      <c r="AB75" s="381"/>
    </row>
    <row r="76" spans="25:28" ht="16.5" thickBot="1" x14ac:dyDescent="0.3">
      <c r="Y76" s="381"/>
      <c r="Z76" s="381"/>
      <c r="AA76" s="381" t="s">
        <v>465</v>
      </c>
      <c r="AB76" s="380">
        <v>0.4</v>
      </c>
    </row>
    <row r="77" spans="25:28" ht="16.5" thickBot="1" x14ac:dyDescent="0.3">
      <c r="Y77" s="381"/>
      <c r="Z77" s="381"/>
      <c r="AA77" s="381" t="s">
        <v>464</v>
      </c>
      <c r="AB77" s="381"/>
    </row>
    <row r="78" spans="25:28" ht="16.5" thickBot="1" x14ac:dyDescent="0.3">
      <c r="Y78" s="381"/>
      <c r="Z78" s="381"/>
      <c r="AA78" s="381" t="s">
        <v>463</v>
      </c>
      <c r="AB78" s="381"/>
    </row>
    <row r="79" spans="25:28" ht="16.5" thickBot="1" x14ac:dyDescent="0.3">
      <c r="Y79" s="381"/>
      <c r="Z79" s="381"/>
      <c r="AA79" s="381" t="s">
        <v>462</v>
      </c>
      <c r="AB79" s="381"/>
    </row>
    <row r="80" spans="25:28" ht="16.5" thickBot="1" x14ac:dyDescent="0.3">
      <c r="Y80" s="381"/>
      <c r="Z80" s="381"/>
      <c r="AA80" s="381" t="s">
        <v>461</v>
      </c>
      <c r="AB80" s="381"/>
    </row>
    <row r="81" spans="25:28" ht="16.5" thickBot="1" x14ac:dyDescent="0.3">
      <c r="Y81" s="381"/>
      <c r="Z81" s="381"/>
      <c r="AA81" s="381" t="s">
        <v>460</v>
      </c>
      <c r="AB81" s="381"/>
    </row>
    <row r="82" spans="25:28" ht="16.5" thickBot="1" x14ac:dyDescent="0.3">
      <c r="Y82" s="381"/>
      <c r="Z82" s="381"/>
      <c r="AA82" s="381" t="s">
        <v>459</v>
      </c>
      <c r="AB82" s="381"/>
    </row>
    <row r="83" spans="25:28" ht="16.5" thickBot="1" x14ac:dyDescent="0.3">
      <c r="Y83" s="381"/>
      <c r="Z83" s="381"/>
      <c r="AA83" s="381" t="s">
        <v>458</v>
      </c>
      <c r="AB83" s="380">
        <v>0.4</v>
      </c>
    </row>
    <row r="84" spans="25:28" ht="16.5" thickBot="1" x14ac:dyDescent="0.3">
      <c r="Y84" s="381"/>
      <c r="Z84" s="381"/>
      <c r="AA84" s="381" t="s">
        <v>457</v>
      </c>
      <c r="AB84" s="381"/>
    </row>
    <row r="85" spans="25:28" ht="16.5" thickBot="1" x14ac:dyDescent="0.3">
      <c r="Y85" s="381"/>
      <c r="Z85" s="381"/>
      <c r="AA85" s="381" t="s">
        <v>456</v>
      </c>
      <c r="AB85" s="381"/>
    </row>
    <row r="86" spans="25:28" ht="16.5" thickBot="1" x14ac:dyDescent="0.3">
      <c r="Y86" s="381"/>
      <c r="Z86" s="381"/>
      <c r="AA86" s="381" t="s">
        <v>455</v>
      </c>
      <c r="AB86" s="381"/>
    </row>
    <row r="87" spans="25:28" ht="16.5" thickBot="1" x14ac:dyDescent="0.3">
      <c r="Y87" s="381"/>
      <c r="Z87" s="381"/>
      <c r="AA87" s="381" t="s">
        <v>454</v>
      </c>
      <c r="AB87" s="381"/>
    </row>
    <row r="88" spans="25:28" ht="16.5" thickBot="1" x14ac:dyDescent="0.3">
      <c r="Y88" s="381"/>
      <c r="Z88" s="381"/>
      <c r="AA88" s="381" t="s">
        <v>453</v>
      </c>
      <c r="AB88" s="380">
        <v>0.4</v>
      </c>
    </row>
    <row r="89" spans="25:28" ht="16.5" thickBot="1" x14ac:dyDescent="0.3">
      <c r="Y89" s="381"/>
      <c r="Z89" s="381"/>
      <c r="AA89" s="381" t="s">
        <v>452</v>
      </c>
      <c r="AB89" s="381"/>
    </row>
    <row r="90" spans="25:28" ht="16.5" thickBot="1" x14ac:dyDescent="0.3">
      <c r="Y90" s="381"/>
      <c r="Z90" s="381"/>
      <c r="AA90" s="381" t="s">
        <v>451</v>
      </c>
      <c r="AB90" s="381"/>
    </row>
    <row r="91" spans="25:28" ht="16.5" thickBot="1" x14ac:dyDescent="0.3">
      <c r="Y91" s="381"/>
      <c r="Z91" s="381"/>
      <c r="AA91" s="381" t="s">
        <v>450</v>
      </c>
      <c r="AB91" s="381"/>
    </row>
    <row r="92" spans="25:28" ht="16.5" thickBot="1" x14ac:dyDescent="0.3">
      <c r="Y92" s="381"/>
      <c r="Z92" s="381"/>
      <c r="AA92" s="381" t="s">
        <v>449</v>
      </c>
      <c r="AB92" s="381"/>
    </row>
    <row r="93" spans="25:28" ht="16.5" thickBot="1" x14ac:dyDescent="0.3">
      <c r="Y93" s="381"/>
      <c r="Z93" s="381"/>
      <c r="AA93" s="381" t="s">
        <v>448</v>
      </c>
      <c r="AB93" s="381"/>
    </row>
    <row r="94" spans="25:28" ht="16.5" thickBot="1" x14ac:dyDescent="0.3">
      <c r="Y94" s="381"/>
      <c r="Z94" s="381"/>
      <c r="AA94" s="381" t="s">
        <v>447</v>
      </c>
      <c r="AB94" s="381"/>
    </row>
    <row r="95" spans="25:28" ht="16.5" thickBot="1" x14ac:dyDescent="0.3">
      <c r="Y95" s="381"/>
      <c r="Z95" s="381"/>
      <c r="AA95" s="381" t="s">
        <v>446</v>
      </c>
      <c r="AB95" s="381"/>
    </row>
    <row r="96" spans="25:28" ht="16.5" thickBot="1" x14ac:dyDescent="0.3">
      <c r="Y96" s="381"/>
      <c r="Z96" s="381"/>
      <c r="AA96" s="381" t="s">
        <v>445</v>
      </c>
      <c r="AB96" s="381"/>
    </row>
    <row r="97" spans="25:28" ht="16.5" thickBot="1" x14ac:dyDescent="0.3">
      <c r="Y97" s="381"/>
      <c r="Z97" s="381"/>
      <c r="AA97" s="381" t="s">
        <v>444</v>
      </c>
      <c r="AB97" s="381"/>
    </row>
    <row r="98" spans="25:28" ht="16.5" thickBot="1" x14ac:dyDescent="0.3">
      <c r="Y98" s="381"/>
      <c r="Z98" s="381"/>
      <c r="AA98" s="381" t="s">
        <v>443</v>
      </c>
      <c r="AB98" s="380">
        <v>0.4</v>
      </c>
    </row>
    <row r="99" spans="25:28" ht="16.5" thickBot="1" x14ac:dyDescent="0.3">
      <c r="Y99" s="381"/>
      <c r="Z99" s="381"/>
      <c r="AA99" s="381" t="s">
        <v>442</v>
      </c>
      <c r="AB99" s="381"/>
    </row>
    <row r="100" spans="25:28" ht="16.5" thickBot="1" x14ac:dyDescent="0.3">
      <c r="Y100" s="381"/>
      <c r="Z100" s="381"/>
      <c r="AA100" s="381" t="s">
        <v>441</v>
      </c>
      <c r="AB100" s="381"/>
    </row>
    <row r="101" spans="25:28" ht="16.5" thickBot="1" x14ac:dyDescent="0.3">
      <c r="Y101" s="381"/>
      <c r="Z101" s="381"/>
      <c r="AA101" s="381" t="s">
        <v>440</v>
      </c>
      <c r="AB101" s="381"/>
    </row>
    <row r="102" spans="25:28" ht="16.5" thickBot="1" x14ac:dyDescent="0.3">
      <c r="Y102" s="381"/>
      <c r="Z102" s="381"/>
      <c r="AA102" s="381" t="s">
        <v>439</v>
      </c>
      <c r="AB102" s="381"/>
    </row>
    <row r="103" spans="25:28" ht="16.5" thickBot="1" x14ac:dyDescent="0.3">
      <c r="Y103" s="381"/>
      <c r="Z103" s="381"/>
      <c r="AA103" s="381" t="s">
        <v>438</v>
      </c>
      <c r="AB103" s="381"/>
    </row>
    <row r="104" spans="25:28" ht="16.5" thickBot="1" x14ac:dyDescent="0.3">
      <c r="Y104" s="381"/>
      <c r="Z104" s="381"/>
      <c r="AA104" s="381" t="s">
        <v>437</v>
      </c>
      <c r="AB104" s="381"/>
    </row>
    <row r="105" spans="25:28" ht="16.5" thickBot="1" x14ac:dyDescent="0.3">
      <c r="Y105" s="381"/>
      <c r="Z105" s="381"/>
      <c r="AA105" s="381" t="s">
        <v>436</v>
      </c>
      <c r="AB105" s="381"/>
    </row>
    <row r="106" spans="25:28" ht="16.5" thickBot="1" x14ac:dyDescent="0.3">
      <c r="Y106" s="381"/>
      <c r="Z106" s="381"/>
      <c r="AA106" s="381" t="s">
        <v>435</v>
      </c>
      <c r="AB106" s="381"/>
    </row>
    <row r="107" spans="25:28" ht="16.5" thickBot="1" x14ac:dyDescent="0.3">
      <c r="Y107" s="381"/>
      <c r="Z107" s="381"/>
      <c r="AA107" s="381" t="s">
        <v>434</v>
      </c>
      <c r="AB107" s="380">
        <v>0.4</v>
      </c>
    </row>
    <row r="108" spans="25:28" ht="16.5" thickBot="1" x14ac:dyDescent="0.3">
      <c r="Y108" s="381"/>
      <c r="Z108" s="381"/>
      <c r="AA108" s="381" t="s">
        <v>433</v>
      </c>
      <c r="AB108" s="381"/>
    </row>
    <row r="109" spans="25:28" ht="16.5" thickBot="1" x14ac:dyDescent="0.3">
      <c r="Y109" s="381"/>
      <c r="Z109" s="381"/>
      <c r="AA109" s="381" t="s">
        <v>432</v>
      </c>
      <c r="AB109" s="381"/>
    </row>
    <row r="110" spans="25:28" ht="16.5" thickBot="1" x14ac:dyDescent="0.3">
      <c r="Y110" s="381"/>
      <c r="Z110" s="381"/>
      <c r="AA110" s="381" t="s">
        <v>431</v>
      </c>
      <c r="AB110" s="381"/>
    </row>
    <row r="111" spans="25:28" ht="16.5" thickBot="1" x14ac:dyDescent="0.3">
      <c r="Y111" s="381"/>
      <c r="Z111" s="381"/>
      <c r="AA111" s="381" t="s">
        <v>430</v>
      </c>
      <c r="AB111" s="380">
        <v>0.4</v>
      </c>
    </row>
    <row r="112" spans="25:28" ht="16.5" thickBot="1" x14ac:dyDescent="0.3">
      <c r="Y112" s="381"/>
      <c r="Z112" s="381"/>
      <c r="AA112" s="381" t="s">
        <v>429</v>
      </c>
      <c r="AB112" s="381"/>
    </row>
    <row r="113" spans="25:28" ht="16.5" thickBot="1" x14ac:dyDescent="0.3">
      <c r="Y113" s="381"/>
      <c r="Z113" s="381"/>
      <c r="AA113" s="381" t="s">
        <v>428</v>
      </c>
      <c r="AB113" s="381"/>
    </row>
    <row r="114" spans="25:28" ht="16.5" thickBot="1" x14ac:dyDescent="0.3">
      <c r="Y114" s="381"/>
      <c r="Z114" s="381"/>
      <c r="AA114" s="381" t="s">
        <v>427</v>
      </c>
      <c r="AB114" s="381"/>
    </row>
    <row r="115" spans="25:28" ht="16.5" thickBot="1" x14ac:dyDescent="0.3">
      <c r="Y115" s="381"/>
      <c r="Z115" s="381"/>
      <c r="AA115" s="381" t="s">
        <v>426</v>
      </c>
      <c r="AB115" s="381"/>
    </row>
    <row r="116" spans="25:28" ht="16.5" thickBot="1" x14ac:dyDescent="0.3">
      <c r="Y116" s="381"/>
      <c r="Z116" s="381"/>
      <c r="AA116" s="381" t="s">
        <v>425</v>
      </c>
      <c r="AB116" s="381"/>
    </row>
    <row r="117" spans="25:28" ht="16.5" thickBot="1" x14ac:dyDescent="0.3">
      <c r="Y117" s="381"/>
      <c r="Z117" s="381"/>
      <c r="AA117" s="381" t="s">
        <v>424</v>
      </c>
      <c r="AB117" s="380">
        <v>0.4</v>
      </c>
    </row>
    <row r="118" spans="25:28" ht="16.5" thickBot="1" x14ac:dyDescent="0.3">
      <c r="Y118" s="381"/>
      <c r="Z118" s="381"/>
      <c r="AA118" s="381" t="s">
        <v>423</v>
      </c>
      <c r="AB118" s="380">
        <v>0.4</v>
      </c>
    </row>
    <row r="119" spans="25:28" ht="16.5" thickBot="1" x14ac:dyDescent="0.3">
      <c r="Y119" s="381"/>
      <c r="Z119" s="381"/>
      <c r="AA119" s="381" t="s">
        <v>422</v>
      </c>
      <c r="AB119" s="380">
        <v>0.4</v>
      </c>
    </row>
    <row r="120" spans="25:28" ht="16.5" thickBot="1" x14ac:dyDescent="0.3">
      <c r="Y120" s="381"/>
      <c r="Z120" s="381"/>
      <c r="AA120" s="381" t="s">
        <v>421</v>
      </c>
      <c r="AB120" s="381"/>
    </row>
    <row r="121" spans="25:28" ht="16.5" thickBot="1" x14ac:dyDescent="0.3">
      <c r="Y121" s="381"/>
      <c r="Z121" s="381"/>
      <c r="AA121" s="381" t="s">
        <v>420</v>
      </c>
      <c r="AB121" s="381"/>
    </row>
    <row r="122" spans="25:28" ht="16.5" thickBot="1" x14ac:dyDescent="0.3">
      <c r="Y122" s="381"/>
      <c r="Z122" s="381"/>
      <c r="AA122" s="381" t="s">
        <v>419</v>
      </c>
      <c r="AB122" s="381"/>
    </row>
    <row r="123" spans="25:28" ht="16.5" thickBot="1" x14ac:dyDescent="0.3">
      <c r="Y123" s="381"/>
      <c r="Z123" s="381"/>
      <c r="AA123" s="381" t="s">
        <v>418</v>
      </c>
      <c r="AB123" s="381"/>
    </row>
    <row r="124" spans="25:28" ht="16.5" thickBot="1" x14ac:dyDescent="0.3">
      <c r="Y124" s="381"/>
      <c r="Z124" s="381"/>
      <c r="AA124" s="381" t="s">
        <v>417</v>
      </c>
      <c r="AB124" s="381"/>
    </row>
    <row r="125" spans="25:28" ht="16.5" thickBot="1" x14ac:dyDescent="0.3">
      <c r="Y125" s="381"/>
      <c r="Z125" s="381"/>
      <c r="AA125" s="381" t="s">
        <v>416</v>
      </c>
      <c r="AB125" s="381"/>
    </row>
    <row r="126" spans="25:28" ht="16.5" thickBot="1" x14ac:dyDescent="0.3">
      <c r="Y126" s="381"/>
      <c r="Z126" s="381"/>
      <c r="AA126" s="381" t="s">
        <v>415</v>
      </c>
      <c r="AB126" s="381"/>
    </row>
    <row r="127" spans="25:28" ht="16.5" thickBot="1" x14ac:dyDescent="0.3">
      <c r="Y127" s="381"/>
      <c r="Z127" s="381"/>
      <c r="AA127" s="381" t="s">
        <v>414</v>
      </c>
      <c r="AB127" s="381"/>
    </row>
    <row r="128" spans="25:28" ht="16.5" thickBot="1" x14ac:dyDescent="0.3">
      <c r="Y128" s="381"/>
      <c r="Z128" s="381"/>
      <c r="AA128" s="381" t="s">
        <v>413</v>
      </c>
      <c r="AB128" s="381"/>
    </row>
    <row r="129" spans="25:28" ht="16.5" thickBot="1" x14ac:dyDescent="0.3">
      <c r="Y129" s="381"/>
      <c r="Z129" s="381"/>
      <c r="AA129" s="381" t="s">
        <v>412</v>
      </c>
      <c r="AB129" s="381"/>
    </row>
    <row r="130" spans="25:28" ht="16.5" thickBot="1" x14ac:dyDescent="0.3">
      <c r="Y130" s="381"/>
      <c r="Z130" s="381"/>
      <c r="AA130" s="381" t="s">
        <v>411</v>
      </c>
      <c r="AB130" s="381"/>
    </row>
    <row r="131" spans="25:28" ht="16.5" thickBot="1" x14ac:dyDescent="0.3">
      <c r="Y131" s="381"/>
      <c r="Z131" s="381"/>
      <c r="AA131" s="381" t="s">
        <v>410</v>
      </c>
      <c r="AB131" s="380">
        <v>0.4</v>
      </c>
    </row>
    <row r="132" spans="25:28" ht="16.5" thickBot="1" x14ac:dyDescent="0.3">
      <c r="Y132" s="381"/>
      <c r="Z132" s="381"/>
      <c r="AA132" s="381" t="s">
        <v>409</v>
      </c>
      <c r="AB132" s="381"/>
    </row>
    <row r="133" spans="25:28" ht="16.5" thickBot="1" x14ac:dyDescent="0.3">
      <c r="Y133" s="381"/>
      <c r="Z133" s="381"/>
      <c r="AA133" s="381" t="s">
        <v>408</v>
      </c>
      <c r="AB133" s="381"/>
    </row>
    <row r="134" spans="25:28" ht="16.5" thickBot="1" x14ac:dyDescent="0.3">
      <c r="Y134" s="381"/>
      <c r="Z134" s="381"/>
      <c r="AA134" s="381" t="s">
        <v>407</v>
      </c>
      <c r="AB134" s="381"/>
    </row>
    <row r="135" spans="25:28" ht="16.5" thickBot="1" x14ac:dyDescent="0.3">
      <c r="Y135" s="381"/>
      <c r="Z135" s="381"/>
      <c r="AA135" s="381" t="s">
        <v>406</v>
      </c>
      <c r="AB135" s="381"/>
    </row>
    <row r="136" spans="25:28" ht="16.5" thickBot="1" x14ac:dyDescent="0.3">
      <c r="Y136" s="381"/>
      <c r="Z136" s="381"/>
      <c r="AA136" s="381" t="s">
        <v>405</v>
      </c>
      <c r="AB136" s="381"/>
    </row>
    <row r="137" spans="25:28" ht="16.5" thickBot="1" x14ac:dyDescent="0.3">
      <c r="Y137" s="381"/>
      <c r="Z137" s="381"/>
      <c r="AA137" s="381" t="s">
        <v>404</v>
      </c>
      <c r="AB137" s="380">
        <v>0.4</v>
      </c>
    </row>
    <row r="138" spans="25:28" ht="16.5" thickBot="1" x14ac:dyDescent="0.3">
      <c r="Y138" s="381"/>
      <c r="Z138" s="381"/>
      <c r="AA138" s="381" t="s">
        <v>403</v>
      </c>
      <c r="AB138" s="380">
        <v>0.4</v>
      </c>
    </row>
    <row r="139" spans="25:28" ht="16.5" thickBot="1" x14ac:dyDescent="0.3">
      <c r="Y139" s="381"/>
      <c r="Z139" s="381"/>
      <c r="AA139" s="381" t="s">
        <v>402</v>
      </c>
      <c r="AB139" s="380">
        <v>0.4</v>
      </c>
    </row>
    <row r="140" spans="25:28" ht="16.5" thickBot="1" x14ac:dyDescent="0.3">
      <c r="Y140" s="381" t="s">
        <v>401</v>
      </c>
      <c r="Z140" s="381" t="s">
        <v>400</v>
      </c>
      <c r="AA140" s="381" t="s">
        <v>399</v>
      </c>
      <c r="AB140" s="380">
        <v>0.2</v>
      </c>
    </row>
    <row r="141" spans="25:28" ht="16.5" thickBot="1" x14ac:dyDescent="0.3">
      <c r="Y141" s="381"/>
      <c r="Z141" s="381" t="s">
        <v>398</v>
      </c>
      <c r="AA141" s="381" t="s">
        <v>397</v>
      </c>
      <c r="AB141" s="380">
        <v>0.2</v>
      </c>
    </row>
    <row r="142" spans="25:28" ht="16.5" thickBot="1" x14ac:dyDescent="0.3">
      <c r="Y142" s="381"/>
      <c r="Z142" s="381" t="s">
        <v>396</v>
      </c>
      <c r="AA142" s="381" t="s">
        <v>395</v>
      </c>
      <c r="AB142" s="380">
        <v>0.2</v>
      </c>
    </row>
  </sheetData>
  <autoFilter ref="A7:AB22"/>
  <mergeCells count="1">
    <mergeCell ref="E6:F6"/>
  </mergeCells>
  <dataValidations count="7">
    <dataValidation type="custom" showInputMessage="1" showErrorMessage="1" errorTitle="Sorry " error="First put assets name &amp; select under group." sqref="E8:E22">
      <formula1>C8</formula1>
    </dataValidation>
    <dataValidation type="list" allowBlank="1" showInputMessage="1" showErrorMessage="1" sqref="B8">
      <formula1>"Land,Building,Furniture,Plant &amp; Machinery,Intangible Asset"</formula1>
    </dataValidation>
    <dataValidation type="list" allowBlank="1" showInputMessage="1" showErrorMessage="1" sqref="C8">
      <formula1>"0%,5%,10%,15%,25%,30%,40%,45%,60%,100%"</formula1>
    </dataValidation>
    <dataValidation type="custom" showInputMessage="1" showErrorMessage="1" errorTitle="Sorry " error="First put assets name &amp; select under group." sqref="D8:D22">
      <formula1>C8</formula1>
    </dataValidation>
    <dataValidation type="custom" showInputMessage="1" showErrorMessage="1" errorTitle="Sorry " error="First put assets name &amp; select under group." sqref="F8:G22">
      <formula1>C8</formula1>
    </dataValidation>
    <dataValidation type="list" allowBlank="1" showInputMessage="1" showErrorMessage="1" sqref="C9:C22">
      <formula1>"5%,10%,15%,25%,30%,40%,45%,60%,100%"</formula1>
    </dataValidation>
    <dataValidation type="list" allowBlank="1" showInputMessage="1" showErrorMessage="1" sqref="B9:B22">
      <formula1>"Building,Furniture,Plant &amp; Machinery,Intangible Asset"</formula1>
    </dataValidation>
  </dataValidations>
  <printOptions horizontalCentered="1"/>
  <pageMargins left="0.39370078740157483" right="0.11811023622047245" top="0.39370078740157483" bottom="0.39370078740157483" header="0.31496062992125984" footer="0.31496062992125984"/>
  <pageSetup paperSize="9" scale="8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820"/>
  <sheetViews>
    <sheetView view="pageBreakPreview" zoomScaleNormal="100" zoomScaleSheetLayoutView="100" workbookViewId="0">
      <pane xSplit="2" ySplit="6" topLeftCell="C510" activePane="bottomRight" state="frozen"/>
      <selection pane="topRight" activeCell="C1" sqref="C1"/>
      <selection pane="bottomLeft" activeCell="A6" sqref="A6"/>
      <selection pane="bottomRight" activeCell="A510" sqref="A510"/>
    </sheetView>
  </sheetViews>
  <sheetFormatPr defaultColWidth="9.140625" defaultRowHeight="12.75" x14ac:dyDescent="0.2"/>
  <cols>
    <col min="1" max="1" width="7.7109375" style="35" customWidth="1"/>
    <col min="2" max="2" width="50.7109375" style="718" customWidth="1"/>
    <col min="3" max="6" width="16.42578125" style="38" bestFit="1" customWidth="1"/>
    <col min="7" max="7" width="15.5703125" style="14" bestFit="1" customWidth="1"/>
    <col min="8" max="8" width="15" style="14" bestFit="1" customWidth="1"/>
    <col min="9" max="9" width="14.7109375" style="14" bestFit="1" customWidth="1"/>
    <col min="10" max="10" width="14" style="14" bestFit="1" customWidth="1"/>
    <col min="11" max="12" width="12.42578125" style="14" bestFit="1" customWidth="1"/>
    <col min="13" max="16384" width="9.140625" style="14"/>
  </cols>
  <sheetData>
    <row r="1" spans="1:8" ht="26.25" x14ac:dyDescent="0.2">
      <c r="A1" s="76" t="str">
        <f>'Balance Sheet'!A1</f>
        <v>Private Limited</v>
      </c>
      <c r="B1" s="716"/>
      <c r="C1" s="36"/>
      <c r="D1" s="36"/>
      <c r="E1" s="36"/>
      <c r="F1" s="36" t="s">
        <v>18</v>
      </c>
    </row>
    <row r="2" spans="1:8" ht="15.75" customHeight="1" x14ac:dyDescent="0.2">
      <c r="A2" s="76"/>
      <c r="B2" s="716"/>
      <c r="C2" s="36"/>
      <c r="D2" s="36"/>
      <c r="E2" s="36"/>
      <c r="F2" s="36"/>
    </row>
    <row r="3" spans="1:8" ht="23.25" x14ac:dyDescent="0.2">
      <c r="A3" s="1164" t="s">
        <v>913</v>
      </c>
      <c r="B3" s="717"/>
      <c r="C3" s="1336"/>
      <c r="D3" s="1336"/>
      <c r="E3" s="1336"/>
      <c r="F3" s="1336"/>
    </row>
    <row r="4" spans="1:8" x14ac:dyDescent="0.2">
      <c r="C4" s="1336"/>
      <c r="D4" s="1336"/>
      <c r="E4" s="1336"/>
      <c r="F4" s="1336"/>
    </row>
    <row r="5" spans="1:8" s="31" customFormat="1" x14ac:dyDescent="0.2">
      <c r="A5" s="39" t="s">
        <v>237</v>
      </c>
      <c r="B5" s="719"/>
      <c r="C5" s="1338" t="str">
        <f>'Balance Sheet'!E7</f>
        <v>As at  
31 March, 2022</v>
      </c>
      <c r="D5" s="1338"/>
      <c r="E5" s="1337" t="str">
        <f>'Balance Sheet'!G7</f>
        <v xml:space="preserve">                  As at  
31 March, 2021</v>
      </c>
      <c r="F5" s="1337"/>
    </row>
    <row r="6" spans="1:8" s="31" customFormat="1" x14ac:dyDescent="0.2">
      <c r="A6" s="39" t="s">
        <v>236</v>
      </c>
      <c r="B6" s="708" t="s">
        <v>14</v>
      </c>
      <c r="C6" s="658" t="s">
        <v>15</v>
      </c>
      <c r="D6" s="658" t="s">
        <v>16</v>
      </c>
      <c r="E6" s="1168" t="s">
        <v>15</v>
      </c>
      <c r="F6" s="1168" t="s">
        <v>16</v>
      </c>
    </row>
    <row r="7" spans="1:8" s="318" customFormat="1" x14ac:dyDescent="0.2">
      <c r="A7" s="317"/>
      <c r="B7" s="720" t="str">
        <f>'Balance Sheet'!A8</f>
        <v>EQUITY AND LIABILITIES</v>
      </c>
      <c r="C7" s="658"/>
      <c r="D7" s="37"/>
      <c r="E7" s="658"/>
      <c r="F7" s="37"/>
    </row>
    <row r="8" spans="1:8" s="318" customFormat="1" x14ac:dyDescent="0.2">
      <c r="A8" s="317"/>
      <c r="B8" s="720" t="str">
        <f>'Balance Sheet'!A10</f>
        <v>Shareholders' Funds</v>
      </c>
      <c r="C8" s="658"/>
      <c r="D8" s="37"/>
      <c r="E8" s="658"/>
      <c r="F8" s="37"/>
    </row>
    <row r="9" spans="1:8" s="318" customFormat="1" x14ac:dyDescent="0.2">
      <c r="A9" s="643">
        <f>'Notes-BS'!A9</f>
        <v>3</v>
      </c>
      <c r="B9" s="721" t="str">
        <f>'Balance Sheet'!A11</f>
        <v>Share Capital</v>
      </c>
      <c r="C9" s="644">
        <f t="shared" ref="C9:F9" si="0">SUM(C10:C12)</f>
        <v>0</v>
      </c>
      <c r="D9" s="644">
        <f t="shared" si="0"/>
        <v>0</v>
      </c>
      <c r="E9" s="644">
        <f t="shared" si="0"/>
        <v>0</v>
      </c>
      <c r="F9" s="644">
        <f t="shared" si="0"/>
        <v>0</v>
      </c>
      <c r="G9" s="333"/>
      <c r="H9" s="333"/>
    </row>
    <row r="10" spans="1:8" s="41" customFormat="1" x14ac:dyDescent="0.2">
      <c r="A10" s="42"/>
      <c r="B10" s="742" t="str">
        <f>'Notes-BS'!B16:F16</f>
        <v>,000 (Previous Year: ,000) Equity shares of Rs 10 /- each</v>
      </c>
      <c r="C10" s="413"/>
      <c r="D10" s="413">
        <v>0</v>
      </c>
      <c r="E10" s="40"/>
      <c r="F10" s="40">
        <v>0</v>
      </c>
    </row>
    <row r="11" spans="1:8" s="318" customFormat="1" x14ac:dyDescent="0.2">
      <c r="A11" s="422"/>
      <c r="B11" s="733"/>
      <c r="C11" s="734"/>
      <c r="D11" s="734"/>
      <c r="E11" s="735"/>
      <c r="F11" s="34"/>
    </row>
    <row r="12" spans="1:8" s="12" customFormat="1" x14ac:dyDescent="0.2">
      <c r="A12" s="317"/>
      <c r="B12" s="709"/>
      <c r="C12" s="412"/>
      <c r="D12" s="412"/>
      <c r="E12" s="32"/>
      <c r="F12" s="33"/>
    </row>
    <row r="13" spans="1:8" s="318" customFormat="1" ht="12" customHeight="1" x14ac:dyDescent="0.2">
      <c r="A13" s="643">
        <f>'Notes-BS'!A63</f>
        <v>4</v>
      </c>
      <c r="B13" s="721" t="str">
        <f>'Notes-BS'!B63</f>
        <v>Reserves and Surplus</v>
      </c>
      <c r="C13" s="645">
        <f t="shared" ref="C13:F13" si="1">SUM(C14:C16)</f>
        <v>0</v>
      </c>
      <c r="D13" s="645">
        <f t="shared" si="1"/>
        <v>0</v>
      </c>
      <c r="E13" s="645">
        <f t="shared" si="1"/>
        <v>0</v>
      </c>
      <c r="F13" s="645">
        <f t="shared" si="1"/>
        <v>0</v>
      </c>
      <c r="G13" s="333"/>
      <c r="H13" s="333"/>
    </row>
    <row r="14" spans="1:8" s="41" customFormat="1" ht="13.5" customHeight="1" x14ac:dyDescent="0.2">
      <c r="A14" s="42"/>
      <c r="B14" s="715" t="str">
        <f>'Notes-BS'!B65&amp;" (Opening)"</f>
        <v>Securities Premium (Opening)</v>
      </c>
      <c r="C14" s="413"/>
      <c r="D14" s="413"/>
      <c r="E14" s="30"/>
      <c r="F14" s="30"/>
    </row>
    <row r="15" spans="1:8" s="41" customFormat="1" ht="13.5" customHeight="1" x14ac:dyDescent="0.2">
      <c r="A15" s="42"/>
      <c r="B15" s="715" t="str">
        <f>'Notes-BS'!B71&amp; "(Opening)"</f>
        <v>Surplus / (Deficit) in the Statement of Profit and Loss(Opening)</v>
      </c>
      <c r="C15" s="413"/>
      <c r="D15" s="413">
        <f>'Notes-BS'!I77</f>
        <v>0</v>
      </c>
      <c r="E15" s="30"/>
      <c r="F15" s="30">
        <v>0</v>
      </c>
    </row>
    <row r="16" spans="1:8" s="12" customFormat="1" ht="13.5" customHeight="1" x14ac:dyDescent="0.2">
      <c r="A16" s="317"/>
      <c r="B16" s="723"/>
      <c r="C16" s="412"/>
      <c r="D16" s="412"/>
      <c r="E16" s="33" t="s">
        <v>250</v>
      </c>
      <c r="F16" s="33"/>
    </row>
    <row r="17" spans="1:8" s="318" customFormat="1" ht="12" customHeight="1" x14ac:dyDescent="0.2">
      <c r="A17" s="643">
        <f>'Notes-BS'!A80</f>
        <v>0</v>
      </c>
      <c r="B17" s="721" t="str">
        <f>'Notes-BS'!B80</f>
        <v>Share application money pending allotment</v>
      </c>
      <c r="C17" s="645">
        <f t="shared" ref="C17:F17" si="2">SUM(C18:C19)</f>
        <v>0</v>
      </c>
      <c r="D17" s="645">
        <f t="shared" si="2"/>
        <v>0</v>
      </c>
      <c r="E17" s="645">
        <f t="shared" si="2"/>
        <v>0</v>
      </c>
      <c r="F17" s="645">
        <f t="shared" si="2"/>
        <v>0</v>
      </c>
      <c r="G17" s="333"/>
      <c r="H17" s="333"/>
    </row>
    <row r="18" spans="1:8" s="41" customFormat="1" ht="13.5" customHeight="1" x14ac:dyDescent="0.2">
      <c r="A18" s="42"/>
      <c r="B18" s="715" t="str">
        <f>'Notes-BS'!B84</f>
        <v>Equity shares of Rs. 100 each Proposed to be issued</v>
      </c>
      <c r="C18" s="413"/>
      <c r="D18" s="413"/>
      <c r="E18" s="30"/>
      <c r="F18" s="30"/>
    </row>
    <row r="19" spans="1:8" s="12" customFormat="1" ht="13.5" customHeight="1" x14ac:dyDescent="0.2">
      <c r="A19" s="317"/>
      <c r="B19" s="723"/>
      <c r="C19" s="412"/>
      <c r="D19" s="412"/>
      <c r="E19" s="33" t="s">
        <v>250</v>
      </c>
      <c r="F19" s="33"/>
    </row>
    <row r="20" spans="1:8" s="12" customFormat="1" x14ac:dyDescent="0.2">
      <c r="A20" s="648"/>
      <c r="B20" s="724" t="str">
        <f>'Balance Sheet'!A16</f>
        <v>Non-current Liabilities</v>
      </c>
      <c r="C20" s="649"/>
      <c r="D20" s="649"/>
      <c r="E20" s="649"/>
      <c r="F20" s="649"/>
    </row>
    <row r="21" spans="1:8" s="318" customFormat="1" x14ac:dyDescent="0.2">
      <c r="A21" s="643">
        <f>'Notes-BS'!A94</f>
        <v>5</v>
      </c>
      <c r="B21" s="724" t="str">
        <f>'Balance Sheet'!A17</f>
        <v>Long-term Borrowings</v>
      </c>
      <c r="C21" s="646">
        <f t="shared" ref="C21:F21" si="3">C22+C26+C31+C34+C38+C43+C47+C51+C57</f>
        <v>0</v>
      </c>
      <c r="D21" s="646">
        <f t="shared" si="3"/>
        <v>0</v>
      </c>
      <c r="E21" s="646">
        <f t="shared" si="3"/>
        <v>0</v>
      </c>
      <c r="F21" s="646">
        <f t="shared" si="3"/>
        <v>0</v>
      </c>
      <c r="G21" s="333"/>
      <c r="H21" s="333"/>
    </row>
    <row r="22" spans="1:8" s="41" customFormat="1" x14ac:dyDescent="0.2">
      <c r="A22" s="42"/>
      <c r="B22" s="715" t="str">
        <f>'Notes-BS'!B99</f>
        <v>Bonds/debentures</v>
      </c>
      <c r="C22" s="40">
        <f t="shared" ref="C22:F22" si="4">SUM(C23:C24)</f>
        <v>0</v>
      </c>
      <c r="D22" s="40">
        <f t="shared" si="4"/>
        <v>0</v>
      </c>
      <c r="E22" s="40">
        <f t="shared" si="4"/>
        <v>0</v>
      </c>
      <c r="F22" s="40">
        <f t="shared" si="4"/>
        <v>0</v>
      </c>
    </row>
    <row r="23" spans="1:8" s="12" customFormat="1" x14ac:dyDescent="0.2">
      <c r="A23" s="317"/>
      <c r="B23" s="723"/>
      <c r="C23" s="412"/>
      <c r="D23" s="412"/>
      <c r="E23" s="32"/>
      <c r="F23" s="33"/>
    </row>
    <row r="24" spans="1:8" s="12" customFormat="1" x14ac:dyDescent="0.2">
      <c r="A24" s="317"/>
      <c r="B24" s="723"/>
      <c r="C24" s="412"/>
      <c r="D24" s="412"/>
      <c r="E24" s="32"/>
      <c r="F24" s="33"/>
    </row>
    <row r="25" spans="1:8" s="41" customFormat="1" x14ac:dyDescent="0.2">
      <c r="A25" s="42"/>
      <c r="B25" s="715" t="str">
        <f>'Notes-BS'!B101</f>
        <v>Term Loans</v>
      </c>
      <c r="C25" s="40"/>
      <c r="D25" s="30"/>
      <c r="E25" s="30"/>
      <c r="F25" s="30"/>
    </row>
    <row r="26" spans="1:8" s="41" customFormat="1" x14ac:dyDescent="0.2">
      <c r="A26" s="42"/>
      <c r="B26" s="715" t="str">
        <f>'Notes-BS'!B102</f>
        <v>from banks (Secured)*</v>
      </c>
      <c r="C26" s="40">
        <f t="shared" ref="C26:F26" si="5">SUM(C27:C30)</f>
        <v>0</v>
      </c>
      <c r="D26" s="40">
        <f t="shared" si="5"/>
        <v>0</v>
      </c>
      <c r="E26" s="40">
        <f t="shared" si="5"/>
        <v>0</v>
      </c>
      <c r="F26" s="40">
        <f t="shared" si="5"/>
        <v>0</v>
      </c>
    </row>
    <row r="27" spans="1:8" s="12" customFormat="1" x14ac:dyDescent="0.2">
      <c r="A27" s="317"/>
      <c r="B27" s="710"/>
      <c r="C27" s="412"/>
      <c r="D27" s="412"/>
      <c r="E27" s="32"/>
      <c r="F27" s="33"/>
    </row>
    <row r="28" spans="1:8" s="12" customFormat="1" x14ac:dyDescent="0.2">
      <c r="A28" s="317"/>
      <c r="B28" s="710"/>
      <c r="C28" s="412"/>
      <c r="D28" s="412"/>
      <c r="E28" s="32"/>
      <c r="F28" s="33"/>
    </row>
    <row r="29" spans="1:8" s="12" customFormat="1" x14ac:dyDescent="0.2">
      <c r="A29" s="317"/>
      <c r="B29" s="710"/>
      <c r="C29" s="412"/>
      <c r="D29" s="412"/>
      <c r="E29" s="32"/>
      <c r="F29" s="33"/>
    </row>
    <row r="30" spans="1:8" s="12" customFormat="1" x14ac:dyDescent="0.2">
      <c r="A30" s="317"/>
      <c r="B30" s="710"/>
      <c r="C30" s="412"/>
      <c r="D30" s="412"/>
      <c r="E30" s="32"/>
      <c r="F30" s="33"/>
    </row>
    <row r="31" spans="1:8" s="41" customFormat="1" x14ac:dyDescent="0.2">
      <c r="A31" s="42"/>
      <c r="B31" s="715" t="str">
        <f>'Notes-BS'!B103</f>
        <v>from other parties (Secured)**</v>
      </c>
      <c r="C31" s="40">
        <f t="shared" ref="C31:F31" si="6">SUM(C32:C33)</f>
        <v>0</v>
      </c>
      <c r="D31" s="40">
        <f t="shared" si="6"/>
        <v>0</v>
      </c>
      <c r="E31" s="40">
        <f t="shared" si="6"/>
        <v>0</v>
      </c>
      <c r="F31" s="40">
        <f t="shared" si="6"/>
        <v>0</v>
      </c>
    </row>
    <row r="32" spans="1:8" s="12" customFormat="1" x14ac:dyDescent="0.2">
      <c r="A32" s="317"/>
      <c r="B32" s="710"/>
      <c r="C32" s="412"/>
      <c r="D32" s="412"/>
      <c r="E32" s="32"/>
      <c r="F32" s="33"/>
    </row>
    <row r="33" spans="1:8" s="12" customFormat="1" x14ac:dyDescent="0.2">
      <c r="A33" s="317"/>
      <c r="B33" s="710"/>
      <c r="C33" s="412"/>
      <c r="D33" s="412"/>
      <c r="E33" s="32"/>
      <c r="F33" s="33"/>
    </row>
    <row r="34" spans="1:8" s="41" customFormat="1" x14ac:dyDescent="0.2">
      <c r="A34" s="42"/>
      <c r="B34" s="715" t="str">
        <f>'Notes-BS'!B105</f>
        <v>Deferred payment liabilities</v>
      </c>
      <c r="C34" s="40">
        <f t="shared" ref="C34:F34" si="7">SUM(C35:C36)</f>
        <v>0</v>
      </c>
      <c r="D34" s="40">
        <f t="shared" si="7"/>
        <v>0</v>
      </c>
      <c r="E34" s="40">
        <f t="shared" si="7"/>
        <v>0</v>
      </c>
      <c r="F34" s="40">
        <f t="shared" si="7"/>
        <v>0</v>
      </c>
    </row>
    <row r="35" spans="1:8" s="12" customFormat="1" x14ac:dyDescent="0.2">
      <c r="A35" s="317"/>
      <c r="B35" s="710"/>
      <c r="C35" s="412"/>
      <c r="D35" s="412"/>
      <c r="E35" s="32"/>
      <c r="F35" s="33"/>
    </row>
    <row r="36" spans="1:8" s="12" customFormat="1" x14ac:dyDescent="0.2">
      <c r="A36" s="317"/>
      <c r="B36" s="710"/>
      <c r="C36" s="412"/>
      <c r="D36" s="412"/>
      <c r="E36" s="32"/>
      <c r="F36" s="33"/>
    </row>
    <row r="37" spans="1:8" s="41" customFormat="1" x14ac:dyDescent="0.2">
      <c r="A37" s="42"/>
      <c r="B37" s="715" t="str">
        <f>'Notes-BS'!B108</f>
        <v>Deposits</v>
      </c>
      <c r="C37" s="40"/>
      <c r="D37" s="40"/>
      <c r="E37" s="40"/>
      <c r="F37" s="40"/>
    </row>
    <row r="38" spans="1:8" s="41" customFormat="1" x14ac:dyDescent="0.2">
      <c r="A38" s="42"/>
      <c r="B38" s="715" t="str">
        <f>'Notes-BS'!B109</f>
        <v>Inter-Corporate Deposits (Unsecured)</v>
      </c>
      <c r="C38" s="40">
        <f t="shared" ref="C38:F38" si="8">SUM(C39:C41)</f>
        <v>0</v>
      </c>
      <c r="D38" s="40">
        <f t="shared" si="8"/>
        <v>0</v>
      </c>
      <c r="E38" s="40">
        <f t="shared" si="8"/>
        <v>0</v>
      </c>
      <c r="F38" s="40">
        <f t="shared" si="8"/>
        <v>0</v>
      </c>
    </row>
    <row r="39" spans="1:8" s="12" customFormat="1" x14ac:dyDescent="0.2">
      <c r="A39" s="317"/>
      <c r="B39" s="710"/>
      <c r="C39" s="412"/>
      <c r="D39" s="412"/>
      <c r="E39" s="32"/>
      <c r="F39" s="33"/>
    </row>
    <row r="40" spans="1:8" s="12" customFormat="1" x14ac:dyDescent="0.2">
      <c r="A40" s="317"/>
      <c r="B40" s="710"/>
      <c r="C40" s="412"/>
      <c r="D40" s="412"/>
      <c r="E40" s="32"/>
      <c r="F40" s="33"/>
    </row>
    <row r="41" spans="1:8" s="12" customFormat="1" x14ac:dyDescent="0.2">
      <c r="A41" s="317"/>
      <c r="B41" s="710"/>
      <c r="C41" s="412"/>
      <c r="D41" s="412"/>
      <c r="E41" s="32"/>
      <c r="F41" s="33"/>
      <c r="H41" s="425">
        <f>F41-D41</f>
        <v>0</v>
      </c>
    </row>
    <row r="42" spans="1:8" s="41" customFormat="1" x14ac:dyDescent="0.2">
      <c r="A42" s="42"/>
      <c r="B42" s="711" t="str">
        <f>'Notes-BS'!B111</f>
        <v>Loans and Advances from Related Parties</v>
      </c>
      <c r="C42" s="413"/>
      <c r="D42" s="413"/>
      <c r="E42" s="40"/>
      <c r="F42" s="30"/>
      <c r="H42" s="319"/>
    </row>
    <row r="43" spans="1:8" s="41" customFormat="1" x14ac:dyDescent="0.2">
      <c r="A43" s="42"/>
      <c r="B43" s="715" t="str">
        <f>'Notes-BS'!B112</f>
        <v>Loan from Director (Unsecured) #</v>
      </c>
      <c r="C43" s="40">
        <f t="shared" ref="C43:F43" si="9">SUM(C44:C46)</f>
        <v>0</v>
      </c>
      <c r="D43" s="40">
        <f t="shared" si="9"/>
        <v>0</v>
      </c>
      <c r="E43" s="40">
        <f t="shared" si="9"/>
        <v>0</v>
      </c>
      <c r="F43" s="40">
        <f t="shared" si="9"/>
        <v>0</v>
      </c>
    </row>
    <row r="44" spans="1:8" s="12" customFormat="1" x14ac:dyDescent="0.2">
      <c r="A44" s="317"/>
      <c r="B44" s="710"/>
      <c r="C44" s="412"/>
      <c r="D44" s="412"/>
      <c r="E44" s="32"/>
      <c r="F44" s="32"/>
    </row>
    <row r="45" spans="1:8" s="12" customFormat="1" x14ac:dyDescent="0.2">
      <c r="A45" s="317"/>
      <c r="B45" s="723"/>
      <c r="C45" s="412"/>
      <c r="D45" s="412"/>
      <c r="E45" s="32"/>
      <c r="F45" s="32"/>
    </row>
    <row r="46" spans="1:8" s="12" customFormat="1" x14ac:dyDescent="0.2">
      <c r="A46" s="317"/>
      <c r="B46" s="723"/>
      <c r="C46" s="412"/>
      <c r="D46" s="412"/>
      <c r="E46" s="32"/>
      <c r="F46" s="32"/>
    </row>
    <row r="47" spans="1:8" s="41" customFormat="1" x14ac:dyDescent="0.2">
      <c r="A47" s="42"/>
      <c r="B47" s="725" t="str">
        <f>'Notes-BS'!B113</f>
        <v>Loan from Relatives  (Unsecured)</v>
      </c>
      <c r="C47" s="30">
        <f t="shared" ref="C47:F47" si="10">SUM(C48:C50)</f>
        <v>0</v>
      </c>
      <c r="D47" s="30">
        <f t="shared" si="10"/>
        <v>0</v>
      </c>
      <c r="E47" s="30">
        <f t="shared" si="10"/>
        <v>0</v>
      </c>
      <c r="F47" s="30">
        <f t="shared" si="10"/>
        <v>0</v>
      </c>
    </row>
    <row r="48" spans="1:8" s="12" customFormat="1" x14ac:dyDescent="0.2">
      <c r="A48" s="317"/>
      <c r="B48" s="722"/>
      <c r="C48" s="412"/>
      <c r="D48" s="412"/>
      <c r="E48" s="32"/>
      <c r="F48" s="33"/>
    </row>
    <row r="49" spans="1:8" s="12" customFormat="1" x14ac:dyDescent="0.2">
      <c r="A49" s="317"/>
      <c r="B49" s="722"/>
      <c r="C49" s="412"/>
      <c r="D49" s="412"/>
      <c r="E49" s="32"/>
      <c r="F49" s="33"/>
    </row>
    <row r="50" spans="1:8" s="12" customFormat="1" x14ac:dyDescent="0.2">
      <c r="A50" s="317"/>
      <c r="B50" s="722"/>
      <c r="C50" s="412"/>
      <c r="D50" s="412"/>
      <c r="E50" s="32"/>
      <c r="F50" s="33"/>
    </row>
    <row r="51" spans="1:8" s="41" customFormat="1" x14ac:dyDescent="0.2">
      <c r="A51" s="42"/>
      <c r="B51" s="725" t="str">
        <f>'Notes-BS'!B114</f>
        <v>Inter-Corporate Loans (Unsecured)</v>
      </c>
      <c r="C51" s="30">
        <f t="shared" ref="C51:F51" si="11">SUM(C52:C55)</f>
        <v>0</v>
      </c>
      <c r="D51" s="30">
        <f t="shared" si="11"/>
        <v>0</v>
      </c>
      <c r="E51" s="30">
        <f t="shared" si="11"/>
        <v>0</v>
      </c>
      <c r="F51" s="30">
        <f t="shared" si="11"/>
        <v>0</v>
      </c>
    </row>
    <row r="52" spans="1:8" s="12" customFormat="1" x14ac:dyDescent="0.2">
      <c r="A52" s="317"/>
      <c r="B52" s="722"/>
      <c r="C52" s="412"/>
      <c r="D52" s="412"/>
      <c r="E52" s="32"/>
      <c r="F52" s="33"/>
    </row>
    <row r="53" spans="1:8" s="12" customFormat="1" x14ac:dyDescent="0.2">
      <c r="A53" s="317"/>
      <c r="B53" s="709"/>
      <c r="C53" s="412"/>
      <c r="D53" s="412"/>
      <c r="E53" s="32"/>
      <c r="F53" s="32"/>
    </row>
    <row r="54" spans="1:8" s="12" customFormat="1" x14ac:dyDescent="0.2">
      <c r="A54" s="317"/>
      <c r="B54" s="709"/>
      <c r="C54" s="412"/>
      <c r="D54" s="412"/>
      <c r="E54" s="32"/>
      <c r="F54" s="32"/>
    </row>
    <row r="55" spans="1:8" s="12" customFormat="1" x14ac:dyDescent="0.2">
      <c r="A55" s="317"/>
      <c r="B55" s="709"/>
      <c r="C55" s="412"/>
      <c r="D55" s="412"/>
      <c r="E55" s="32"/>
      <c r="F55" s="32"/>
    </row>
    <row r="56" spans="1:8" s="41" customFormat="1" x14ac:dyDescent="0.2">
      <c r="A56" s="42"/>
      <c r="B56" s="715" t="str">
        <f>'Notes-BS'!B116</f>
        <v>Unsecured Loans</v>
      </c>
      <c r="C56" s="40"/>
      <c r="D56" s="30"/>
      <c r="E56" s="30"/>
      <c r="F56" s="30"/>
    </row>
    <row r="57" spans="1:8" s="41" customFormat="1" x14ac:dyDescent="0.2">
      <c r="A57" s="42"/>
      <c r="B57" s="715" t="str">
        <f>'Notes-BS'!B117</f>
        <v>Loan from Others than Related Parties (Unsecured) ##</v>
      </c>
      <c r="C57" s="30">
        <f t="shared" ref="C57:F57" si="12">SUM(C58:C61)</f>
        <v>0</v>
      </c>
      <c r="D57" s="30">
        <f t="shared" si="12"/>
        <v>0</v>
      </c>
      <c r="E57" s="30">
        <f t="shared" si="12"/>
        <v>0</v>
      </c>
      <c r="F57" s="30">
        <f t="shared" si="12"/>
        <v>0</v>
      </c>
    </row>
    <row r="58" spans="1:8" s="12" customFormat="1" x14ac:dyDescent="0.2">
      <c r="A58" s="317"/>
      <c r="B58" s="710"/>
      <c r="C58" s="412"/>
      <c r="D58" s="412"/>
      <c r="E58" s="32"/>
      <c r="F58" s="33"/>
    </row>
    <row r="59" spans="1:8" s="12" customFormat="1" x14ac:dyDescent="0.2">
      <c r="A59" s="317"/>
      <c r="B59" s="723"/>
      <c r="C59" s="412"/>
      <c r="D59" s="412"/>
      <c r="E59" s="32"/>
      <c r="F59" s="33"/>
    </row>
    <row r="60" spans="1:8" s="12" customFormat="1" x14ac:dyDescent="0.2">
      <c r="A60" s="317"/>
      <c r="B60" s="723" t="s">
        <v>18</v>
      </c>
      <c r="C60" s="412"/>
      <c r="D60" s="412"/>
      <c r="E60" s="32"/>
      <c r="F60" s="33">
        <v>0</v>
      </c>
    </row>
    <row r="61" spans="1:8" s="12" customFormat="1" x14ac:dyDescent="0.2">
      <c r="A61" s="317"/>
      <c r="B61" s="723"/>
      <c r="C61" s="412"/>
      <c r="D61" s="412"/>
      <c r="E61" s="32"/>
      <c r="F61" s="33"/>
    </row>
    <row r="62" spans="1:8" s="12" customFormat="1" x14ac:dyDescent="0.2">
      <c r="A62" s="643">
        <f>'Notes-BS'!A127</f>
        <v>0</v>
      </c>
      <c r="B62" s="721" t="str">
        <f>'Balance Sheet'!A18</f>
        <v>Deferred Tax Liabilities (Net)</v>
      </c>
      <c r="C62" s="646">
        <f t="shared" ref="C62:F62" si="13">SUM(C63:C64)</f>
        <v>0</v>
      </c>
      <c r="D62" s="646">
        <f t="shared" si="13"/>
        <v>0</v>
      </c>
      <c r="E62" s="646">
        <f t="shared" si="13"/>
        <v>0</v>
      </c>
      <c r="F62" s="646">
        <f t="shared" si="13"/>
        <v>0</v>
      </c>
      <c r="G62" s="333"/>
      <c r="H62" s="333"/>
    </row>
    <row r="63" spans="1:8" s="41" customFormat="1" x14ac:dyDescent="0.2">
      <c r="A63" s="42"/>
      <c r="B63" s="712" t="str">
        <f>'Notes-BS'!B129</f>
        <v>Deferred Tax Liabilities (Net)</v>
      </c>
      <c r="C63" s="413"/>
      <c r="D63" s="413"/>
      <c r="E63" s="40"/>
      <c r="F63" s="30"/>
    </row>
    <row r="64" spans="1:8" s="12" customFormat="1" x14ac:dyDescent="0.2">
      <c r="A64" s="317"/>
      <c r="B64" s="723"/>
      <c r="C64" s="32"/>
      <c r="D64" s="32"/>
      <c r="E64" s="32"/>
      <c r="F64" s="32"/>
    </row>
    <row r="65" spans="1:8" s="12" customFormat="1" x14ac:dyDescent="0.2">
      <c r="A65" s="643">
        <f>'Notes-BS'!A134</f>
        <v>0</v>
      </c>
      <c r="B65" s="721" t="str">
        <f>'Notes-BS'!B134</f>
        <v>Other Long-term Liabilities</v>
      </c>
      <c r="C65" s="646">
        <f>C66+C70</f>
        <v>0</v>
      </c>
      <c r="D65" s="646">
        <f>D66+D70</f>
        <v>0</v>
      </c>
      <c r="E65" s="646">
        <f>E66+E70</f>
        <v>0</v>
      </c>
      <c r="F65" s="646">
        <f>F66+F70</f>
        <v>0</v>
      </c>
      <c r="G65" s="333"/>
      <c r="H65" s="333"/>
    </row>
    <row r="66" spans="1:8" s="41" customFormat="1" x14ac:dyDescent="0.2">
      <c r="A66" s="42"/>
      <c r="B66" s="712" t="str">
        <f>'Notes-BS'!B136</f>
        <v>Trade payables</v>
      </c>
      <c r="C66" s="413">
        <f>SUM(C67:C69)</f>
        <v>0</v>
      </c>
      <c r="D66" s="413">
        <f>SUM(D67:D69)</f>
        <v>0</v>
      </c>
      <c r="E66" s="413">
        <f>SUM(E67:E69)</f>
        <v>0</v>
      </c>
      <c r="F66" s="413">
        <f>SUM(F67:F69)</f>
        <v>0</v>
      </c>
    </row>
    <row r="67" spans="1:8" s="12" customFormat="1" x14ac:dyDescent="0.2">
      <c r="A67" s="317"/>
      <c r="B67" s="710"/>
      <c r="C67" s="412"/>
      <c r="D67" s="412"/>
      <c r="E67" s="32"/>
      <c r="F67" s="33"/>
    </row>
    <row r="68" spans="1:8" s="12" customFormat="1" x14ac:dyDescent="0.2">
      <c r="A68" s="317"/>
      <c r="B68" s="723"/>
      <c r="C68" s="412"/>
      <c r="D68" s="412"/>
      <c r="E68" s="32"/>
      <c r="F68" s="32"/>
    </row>
    <row r="69" spans="1:8" s="12" customFormat="1" x14ac:dyDescent="0.2">
      <c r="A69" s="317"/>
      <c r="B69" s="723"/>
      <c r="C69" s="412"/>
      <c r="D69" s="412"/>
      <c r="E69" s="32"/>
      <c r="F69" s="32"/>
    </row>
    <row r="70" spans="1:8" s="652" customFormat="1" x14ac:dyDescent="0.2">
      <c r="A70" s="650"/>
      <c r="B70" s="715" t="str">
        <f>'Notes-BS'!B137</f>
        <v>Other Payables</v>
      </c>
      <c r="C70" s="413">
        <f t="shared" ref="C70:F70" si="14">SUM(C71:C73)</f>
        <v>0</v>
      </c>
      <c r="D70" s="413">
        <f t="shared" si="14"/>
        <v>0</v>
      </c>
      <c r="E70" s="413">
        <f t="shared" si="14"/>
        <v>0</v>
      </c>
      <c r="F70" s="413">
        <f t="shared" si="14"/>
        <v>0</v>
      </c>
    </row>
    <row r="71" spans="1:8" s="652" customFormat="1" x14ac:dyDescent="0.2">
      <c r="A71" s="650"/>
      <c r="B71" s="715"/>
      <c r="C71" s="412"/>
      <c r="D71" s="412"/>
      <c r="E71" s="651"/>
      <c r="F71" s="651"/>
    </row>
    <row r="72" spans="1:8" s="12" customFormat="1" x14ac:dyDescent="0.2">
      <c r="A72" s="317"/>
      <c r="B72" s="723"/>
      <c r="C72" s="412"/>
      <c r="D72" s="412"/>
      <c r="E72" s="32"/>
      <c r="F72" s="32"/>
    </row>
    <row r="73" spans="1:8" s="12" customFormat="1" x14ac:dyDescent="0.2">
      <c r="A73" s="317"/>
      <c r="B73" s="723"/>
      <c r="C73" s="412"/>
      <c r="D73" s="412"/>
      <c r="E73" s="32"/>
      <c r="F73" s="32"/>
    </row>
    <row r="74" spans="1:8" s="12" customFormat="1" x14ac:dyDescent="0.2">
      <c r="A74" s="643">
        <f>'Notes-BS'!A143</f>
        <v>0</v>
      </c>
      <c r="B74" s="721" t="str">
        <f>'Notes-BS'!B143</f>
        <v>Long-term Provisions</v>
      </c>
      <c r="C74" s="646">
        <f t="shared" ref="C74:F74" si="15">C75+C79</f>
        <v>0</v>
      </c>
      <c r="D74" s="646">
        <f t="shared" si="15"/>
        <v>0</v>
      </c>
      <c r="E74" s="646">
        <f t="shared" si="15"/>
        <v>0</v>
      </c>
      <c r="F74" s="646">
        <f t="shared" si="15"/>
        <v>0</v>
      </c>
      <c r="G74" s="333"/>
      <c r="H74" s="333"/>
    </row>
    <row r="75" spans="1:8" s="41" customFormat="1" x14ac:dyDescent="0.2">
      <c r="A75" s="42"/>
      <c r="B75" s="712" t="str">
        <f>'Notes-BS'!B145</f>
        <v>Provision for Employee Benefits</v>
      </c>
      <c r="C75" s="413">
        <f t="shared" ref="C75:F75" si="16">SUM(C76:C78)</f>
        <v>0</v>
      </c>
      <c r="D75" s="413">
        <f t="shared" si="16"/>
        <v>0</v>
      </c>
      <c r="E75" s="413">
        <f t="shared" si="16"/>
        <v>0</v>
      </c>
      <c r="F75" s="413">
        <f t="shared" si="16"/>
        <v>0</v>
      </c>
    </row>
    <row r="76" spans="1:8" s="12" customFormat="1" x14ac:dyDescent="0.2">
      <c r="A76" s="317"/>
      <c r="B76" s="712"/>
      <c r="C76" s="412"/>
      <c r="D76" s="412"/>
      <c r="E76" s="32"/>
      <c r="F76" s="33"/>
    </row>
    <row r="77" spans="1:8" s="12" customFormat="1" x14ac:dyDescent="0.2">
      <c r="A77" s="317"/>
      <c r="B77" s="723"/>
      <c r="C77" s="412"/>
      <c r="D77" s="412"/>
      <c r="E77" s="32"/>
      <c r="F77" s="32"/>
    </row>
    <row r="78" spans="1:8" s="12" customFormat="1" x14ac:dyDescent="0.2">
      <c r="A78" s="317"/>
      <c r="B78" s="723"/>
      <c r="C78" s="412"/>
      <c r="D78" s="412"/>
      <c r="E78" s="32"/>
      <c r="F78" s="32"/>
    </row>
    <row r="79" spans="1:8" s="652" customFormat="1" x14ac:dyDescent="0.2">
      <c r="A79" s="650"/>
      <c r="B79" s="715" t="str">
        <f>'Notes-BS'!B146</f>
        <v>Other Provisions</v>
      </c>
      <c r="C79" s="413">
        <f t="shared" ref="C79:F79" si="17">SUM(C80:C82)</f>
        <v>0</v>
      </c>
      <c r="D79" s="413">
        <f t="shared" si="17"/>
        <v>0</v>
      </c>
      <c r="E79" s="413">
        <f t="shared" si="17"/>
        <v>0</v>
      </c>
      <c r="F79" s="413">
        <f t="shared" si="17"/>
        <v>0</v>
      </c>
    </row>
    <row r="80" spans="1:8" s="652" customFormat="1" x14ac:dyDescent="0.2">
      <c r="A80" s="650"/>
      <c r="B80" s="715"/>
      <c r="C80" s="412"/>
      <c r="D80" s="412"/>
      <c r="E80" s="651"/>
      <c r="F80" s="651"/>
    </row>
    <row r="81" spans="1:8" s="12" customFormat="1" x14ac:dyDescent="0.2">
      <c r="A81" s="317"/>
      <c r="B81" s="723"/>
      <c r="C81" s="412"/>
      <c r="D81" s="412"/>
      <c r="E81" s="32"/>
      <c r="F81" s="32"/>
    </row>
    <row r="82" spans="1:8" s="12" customFormat="1" x14ac:dyDescent="0.2">
      <c r="A82" s="317"/>
      <c r="B82" s="723"/>
      <c r="C82" s="412"/>
      <c r="D82" s="412"/>
      <c r="E82" s="32"/>
      <c r="F82" s="32"/>
    </row>
    <row r="83" spans="1:8" s="12" customFormat="1" x14ac:dyDescent="0.2">
      <c r="A83" s="643">
        <f>'Notes-BS'!A152</f>
        <v>6</v>
      </c>
      <c r="B83" s="721" t="str">
        <f>'Balance Sheet'!A23</f>
        <v>Short-term Borrowings</v>
      </c>
      <c r="C83" s="646">
        <f t="shared" ref="C83:F83" si="18">C85+C89+C97+C102+C106</f>
        <v>0</v>
      </c>
      <c r="D83" s="646">
        <f t="shared" si="18"/>
        <v>0</v>
      </c>
      <c r="E83" s="646">
        <f t="shared" si="18"/>
        <v>0</v>
      </c>
      <c r="F83" s="646">
        <f t="shared" si="18"/>
        <v>0</v>
      </c>
      <c r="G83" s="333"/>
      <c r="H83" s="333"/>
    </row>
    <row r="84" spans="1:8" s="41" customFormat="1" x14ac:dyDescent="0.2">
      <c r="A84" s="42"/>
      <c r="B84" s="715" t="str">
        <f>'Notes-BS'!B154</f>
        <v>Loans repayable on demand</v>
      </c>
      <c r="C84" s="40"/>
      <c r="D84" s="40"/>
      <c r="E84" s="40"/>
      <c r="F84" s="40"/>
    </row>
    <row r="85" spans="1:8" s="41" customFormat="1" x14ac:dyDescent="0.2">
      <c r="A85" s="42"/>
      <c r="B85" s="715" t="str">
        <f>'Notes-BS'!B155</f>
        <v xml:space="preserve">  - from Banks (Secured)</v>
      </c>
      <c r="C85" s="40">
        <f t="shared" ref="C85:F85" si="19">SUM(C86:C88)</f>
        <v>0</v>
      </c>
      <c r="D85" s="40">
        <f t="shared" si="19"/>
        <v>0</v>
      </c>
      <c r="E85" s="40">
        <f t="shared" si="19"/>
        <v>0</v>
      </c>
      <c r="F85" s="40">
        <f t="shared" si="19"/>
        <v>0</v>
      </c>
    </row>
    <row r="86" spans="1:8" s="12" customFormat="1" x14ac:dyDescent="0.2">
      <c r="A86" s="317"/>
      <c r="B86" s="723"/>
      <c r="C86" s="412"/>
      <c r="D86" s="412"/>
      <c r="E86" s="32"/>
      <c r="F86" s="33"/>
    </row>
    <row r="87" spans="1:8" s="12" customFormat="1" x14ac:dyDescent="0.2">
      <c r="A87" s="317"/>
      <c r="B87" s="723"/>
      <c r="C87" s="412"/>
      <c r="D87" s="412"/>
      <c r="E87" s="32"/>
      <c r="F87" s="33"/>
    </row>
    <row r="88" spans="1:8" s="12" customFormat="1" x14ac:dyDescent="0.2">
      <c r="A88" s="317"/>
      <c r="B88" s="709"/>
      <c r="C88" s="412"/>
      <c r="D88" s="412"/>
      <c r="E88" s="32" t="s">
        <v>250</v>
      </c>
      <c r="F88" s="33"/>
    </row>
    <row r="89" spans="1:8" s="41" customFormat="1" x14ac:dyDescent="0.2">
      <c r="A89" s="42"/>
      <c r="B89" s="715" t="str">
        <f>'Notes-BS'!B156</f>
        <v xml:space="preserve">  - from Others (Unsecured)</v>
      </c>
      <c r="C89" s="40">
        <f t="shared" ref="C89:F89" si="20">SUM(C90:C95)</f>
        <v>0</v>
      </c>
      <c r="D89" s="40">
        <f t="shared" si="20"/>
        <v>0</v>
      </c>
      <c r="E89" s="40">
        <f t="shared" si="20"/>
        <v>0</v>
      </c>
      <c r="F89" s="40">
        <f t="shared" si="20"/>
        <v>0</v>
      </c>
    </row>
    <row r="90" spans="1:8" s="41" customFormat="1" x14ac:dyDescent="0.2">
      <c r="A90" s="42"/>
      <c r="B90" s="715"/>
      <c r="C90" s="412"/>
      <c r="D90" s="412"/>
      <c r="E90" s="30"/>
      <c r="F90" s="30"/>
    </row>
    <row r="91" spans="1:8" s="12" customFormat="1" x14ac:dyDescent="0.2">
      <c r="A91" s="317"/>
      <c r="B91" s="710"/>
      <c r="C91" s="412"/>
      <c r="D91" s="412"/>
      <c r="E91" s="32"/>
      <c r="F91" s="32"/>
    </row>
    <row r="92" spans="1:8" s="12" customFormat="1" x14ac:dyDescent="0.2">
      <c r="A92" s="317"/>
      <c r="B92" s="710"/>
      <c r="C92" s="412"/>
      <c r="D92" s="412"/>
      <c r="E92" s="32"/>
      <c r="F92" s="33"/>
    </row>
    <row r="93" spans="1:8" s="12" customFormat="1" x14ac:dyDescent="0.2">
      <c r="A93" s="317"/>
      <c r="B93" s="710"/>
      <c r="C93" s="412"/>
      <c r="D93" s="412"/>
      <c r="E93" s="32"/>
      <c r="F93" s="32"/>
    </row>
    <row r="94" spans="1:8" s="12" customFormat="1" x14ac:dyDescent="0.2">
      <c r="A94" s="317"/>
      <c r="B94" s="710"/>
      <c r="C94" s="412"/>
      <c r="D94" s="412"/>
      <c r="E94" s="32"/>
      <c r="F94" s="32"/>
    </row>
    <row r="95" spans="1:8" s="12" customFormat="1" x14ac:dyDescent="0.2">
      <c r="A95" s="317"/>
      <c r="B95" s="709"/>
      <c r="C95" s="412"/>
      <c r="D95" s="412"/>
      <c r="E95" s="32"/>
      <c r="F95" s="32"/>
    </row>
    <row r="96" spans="1:8" s="12" customFormat="1" x14ac:dyDescent="0.2">
      <c r="A96" s="317"/>
      <c r="B96" s="715" t="str">
        <f>'Notes-BS'!B158</f>
        <v>Loans and Advances from Related Parties</v>
      </c>
      <c r="C96" s="412"/>
      <c r="D96" s="412"/>
      <c r="E96" s="32"/>
      <c r="F96" s="32"/>
    </row>
    <row r="97" spans="1:8" s="41" customFormat="1" x14ac:dyDescent="0.2">
      <c r="A97" s="42"/>
      <c r="B97" s="737" t="str">
        <f>'Notes-BS'!B159</f>
        <v xml:space="preserve">  - Inter Corporate Loans (Unsecured)</v>
      </c>
      <c r="C97" s="30">
        <f t="shared" ref="C97:F97" si="21">SUM(C98:C101)</f>
        <v>0</v>
      </c>
      <c r="D97" s="30">
        <f t="shared" si="21"/>
        <v>0</v>
      </c>
      <c r="E97" s="30">
        <f t="shared" si="21"/>
        <v>0</v>
      </c>
      <c r="F97" s="30">
        <f t="shared" si="21"/>
        <v>0</v>
      </c>
    </row>
    <row r="98" spans="1:8" s="12" customFormat="1" x14ac:dyDescent="0.2">
      <c r="A98" s="317"/>
      <c r="B98" s="710"/>
      <c r="C98" s="412"/>
      <c r="D98" s="412"/>
      <c r="E98" s="32"/>
      <c r="F98" s="33"/>
    </row>
    <row r="99" spans="1:8" s="12" customFormat="1" x14ac:dyDescent="0.2">
      <c r="A99" s="317"/>
      <c r="B99" s="710"/>
      <c r="C99" s="412"/>
      <c r="D99" s="412"/>
      <c r="E99" s="32"/>
      <c r="F99" s="33"/>
    </row>
    <row r="100" spans="1:8" s="12" customFormat="1" x14ac:dyDescent="0.2">
      <c r="A100" s="317"/>
      <c r="B100" s="723"/>
      <c r="C100" s="412"/>
      <c r="D100" s="412"/>
      <c r="E100" s="32"/>
      <c r="F100" s="33"/>
    </row>
    <row r="101" spans="1:8" s="12" customFormat="1" x14ac:dyDescent="0.2">
      <c r="A101" s="317"/>
      <c r="B101" s="723"/>
      <c r="C101" s="412"/>
      <c r="D101" s="412"/>
      <c r="E101" s="32"/>
      <c r="F101" s="33"/>
    </row>
    <row r="102" spans="1:8" s="41" customFormat="1" x14ac:dyDescent="0.2">
      <c r="A102" s="42"/>
      <c r="B102" s="715" t="str">
        <f>'Notes-BS'!B160</f>
        <v xml:space="preserve">  - Loan from Related Parties (Unsecured)</v>
      </c>
      <c r="C102" s="30">
        <f t="shared" ref="C102:F102" si="22">SUM(C103:C105)</f>
        <v>0</v>
      </c>
      <c r="D102" s="30">
        <f t="shared" si="22"/>
        <v>0</v>
      </c>
      <c r="E102" s="30">
        <f t="shared" si="22"/>
        <v>0</v>
      </c>
      <c r="F102" s="30">
        <f t="shared" si="22"/>
        <v>0</v>
      </c>
    </row>
    <row r="103" spans="1:8" s="12" customFormat="1" x14ac:dyDescent="0.2">
      <c r="A103" s="317"/>
      <c r="B103" s="710"/>
      <c r="C103" s="412"/>
      <c r="D103" s="412"/>
      <c r="E103" s="414"/>
      <c r="F103" s="33"/>
    </row>
    <row r="104" spans="1:8" s="12" customFormat="1" x14ac:dyDescent="0.2">
      <c r="A104" s="317"/>
      <c r="B104" s="723"/>
      <c r="C104" s="412"/>
      <c r="D104" s="412"/>
      <c r="E104" s="32"/>
      <c r="F104" s="33"/>
    </row>
    <row r="105" spans="1:8" s="12" customFormat="1" x14ac:dyDescent="0.2">
      <c r="A105" s="317"/>
      <c r="B105" s="723"/>
      <c r="C105" s="412"/>
      <c r="D105" s="412"/>
      <c r="E105" s="32"/>
      <c r="F105" s="33"/>
    </row>
    <row r="106" spans="1:8" s="41" customFormat="1" x14ac:dyDescent="0.2">
      <c r="A106" s="42"/>
      <c r="B106" s="715" t="str">
        <f>'Notes-BS'!B162</f>
        <v>Deposits (Unsecured)</v>
      </c>
      <c r="C106" s="30">
        <f t="shared" ref="C106:F106" si="23">SUM(C107:C109)</f>
        <v>0</v>
      </c>
      <c r="D106" s="30">
        <f t="shared" si="23"/>
        <v>0</v>
      </c>
      <c r="E106" s="30">
        <f t="shared" si="23"/>
        <v>0</v>
      </c>
      <c r="F106" s="30">
        <f t="shared" si="23"/>
        <v>0</v>
      </c>
    </row>
    <row r="107" spans="1:8" s="12" customFormat="1" x14ac:dyDescent="0.2">
      <c r="A107" s="317"/>
      <c r="B107" s="710"/>
      <c r="C107" s="412"/>
      <c r="D107" s="412"/>
      <c r="E107" s="414"/>
      <c r="F107" s="33"/>
    </row>
    <row r="108" spans="1:8" s="12" customFormat="1" x14ac:dyDescent="0.2">
      <c r="A108" s="317"/>
      <c r="B108" s="723"/>
      <c r="C108" s="412"/>
      <c r="D108" s="412"/>
      <c r="E108" s="32"/>
      <c r="F108" s="33"/>
    </row>
    <row r="109" spans="1:8" s="12" customFormat="1" x14ac:dyDescent="0.2">
      <c r="A109" s="317"/>
      <c r="B109" s="723"/>
      <c r="C109" s="412"/>
      <c r="D109" s="412"/>
      <c r="E109" s="32"/>
      <c r="F109" s="33"/>
    </row>
    <row r="110" spans="1:8" s="12" customFormat="1" x14ac:dyDescent="0.2">
      <c r="A110" s="643">
        <f>'Notes-BS'!A168</f>
        <v>5</v>
      </c>
      <c r="B110" s="721" t="str">
        <f>'Balance Sheet'!A24</f>
        <v>Trade Payables</v>
      </c>
      <c r="C110" s="645">
        <f t="shared" ref="C110:F110" si="24">C111+C115</f>
        <v>0</v>
      </c>
      <c r="D110" s="645">
        <f t="shared" si="24"/>
        <v>0</v>
      </c>
      <c r="E110" s="645">
        <f t="shared" si="24"/>
        <v>0</v>
      </c>
      <c r="F110" s="645">
        <f t="shared" si="24"/>
        <v>0</v>
      </c>
      <c r="G110" s="333"/>
      <c r="H110" s="333"/>
    </row>
    <row r="111" spans="1:8" s="41" customFormat="1" x14ac:dyDescent="0.2">
      <c r="A111" s="42"/>
      <c r="B111" s="715" t="str">
        <f>'Notes-BS'!B170</f>
        <v>Total outstanding dues of Micro and small Enterprises</v>
      </c>
      <c r="C111" s="40"/>
      <c r="D111" s="40">
        <f t="shared" ref="D111:F111" si="25">SUM(D112:D114)</f>
        <v>0</v>
      </c>
      <c r="E111" s="40">
        <f t="shared" si="25"/>
        <v>0</v>
      </c>
      <c r="F111" s="40">
        <f t="shared" si="25"/>
        <v>0</v>
      </c>
    </row>
    <row r="112" spans="1:8" s="12" customFormat="1" x14ac:dyDescent="0.2">
      <c r="A112" s="317"/>
      <c r="B112" s="710" t="s">
        <v>910</v>
      </c>
      <c r="C112" s="412"/>
      <c r="D112" s="412">
        <f>SUMIF('Trade Payables'!$C$8:$C$257,TB!$B$112,'Trade Payables'!N8:N257)</f>
        <v>0</v>
      </c>
      <c r="E112" s="32"/>
      <c r="F112" s="412">
        <f>SUMIF('Trade Payables'!$C$8:$C$257,TB!$B$112,'Trade Payables'!X8:X257)</f>
        <v>0</v>
      </c>
    </row>
    <row r="113" spans="1:8" s="12" customFormat="1" x14ac:dyDescent="0.2">
      <c r="A113" s="317"/>
      <c r="B113" s="710" t="s">
        <v>911</v>
      </c>
      <c r="C113" s="412"/>
      <c r="D113" s="412">
        <f>SUMIF('Trade Payables'!$C$8:$C$257,TB!$B$113,'Trade Payables'!N8:N257)</f>
        <v>0</v>
      </c>
      <c r="E113" s="32"/>
      <c r="F113" s="412">
        <f>SUMIF('Trade Payables'!$C$8:$C$257,TB!$B$113,'Trade Payables'!X8:X257)</f>
        <v>0</v>
      </c>
    </row>
    <row r="114" spans="1:8" s="12" customFormat="1" x14ac:dyDescent="0.2">
      <c r="A114" s="317"/>
      <c r="B114" s="710"/>
      <c r="C114" s="412"/>
      <c r="D114" s="412"/>
      <c r="E114" s="32"/>
      <c r="F114" s="33"/>
    </row>
    <row r="115" spans="1:8" s="41" customFormat="1" x14ac:dyDescent="0.2">
      <c r="A115" s="42"/>
      <c r="B115" s="715" t="str">
        <f>'Notes-BS'!B171</f>
        <v>Total outstanding dues of creditors other than Micro and small enterprises</v>
      </c>
      <c r="C115" s="30"/>
      <c r="D115" s="30">
        <f>SUM(D116:D118)</f>
        <v>0</v>
      </c>
      <c r="E115" s="30"/>
      <c r="F115" s="30">
        <f>SUM(F116:F118)</f>
        <v>0</v>
      </c>
    </row>
    <row r="116" spans="1:8" s="12" customFormat="1" x14ac:dyDescent="0.2">
      <c r="A116" s="317"/>
      <c r="B116" s="710" t="s">
        <v>108</v>
      </c>
      <c r="C116" s="412"/>
      <c r="D116" s="412">
        <f>SUMIF('Trade Payables'!$C$8:$C$257,TB!$B$116,'Trade Payables'!N8:N257)</f>
        <v>0</v>
      </c>
      <c r="E116" s="32"/>
      <c r="F116" s="33">
        <f>SUMIF('Trade Payables'!$C$8:$C$257,TB!$B$116,'Trade Payables'!X8:X257)</f>
        <v>0</v>
      </c>
    </row>
    <row r="117" spans="1:8" s="12" customFormat="1" x14ac:dyDescent="0.2">
      <c r="A117" s="317"/>
      <c r="B117" s="723" t="s">
        <v>912</v>
      </c>
      <c r="C117" s="412"/>
      <c r="D117" s="412">
        <f>SUMIF('Trade Payables'!$C$8:$C$257,TB!$B$117,'Trade Payables'!N8:N257)</f>
        <v>0</v>
      </c>
      <c r="E117" s="32"/>
      <c r="F117" s="32">
        <f>SUMIF('Trade Payables'!$C$8:$C$257,TB!$B$117,'Trade Payables'!X8:X257)</f>
        <v>0</v>
      </c>
    </row>
    <row r="118" spans="1:8" s="12" customFormat="1" x14ac:dyDescent="0.2">
      <c r="A118" s="317"/>
      <c r="B118" s="723"/>
      <c r="C118" s="412"/>
      <c r="D118" s="412"/>
      <c r="E118" s="32"/>
      <c r="F118" s="32"/>
    </row>
    <row r="119" spans="1:8" s="12" customFormat="1" x14ac:dyDescent="0.2">
      <c r="A119" s="643">
        <f>'Notes-BS'!A200</f>
        <v>6</v>
      </c>
      <c r="B119" s="736" t="str">
        <f>'Balance Sheet'!A25</f>
        <v>Other Current Liabilities</v>
      </c>
      <c r="C119" s="646">
        <f>C120+C123+C126+C132+C135+C138+C142+C147+C152+C158+C164+C171+C175+C179+C183+C184+C188</f>
        <v>0</v>
      </c>
      <c r="D119" s="646">
        <f>D120+D123+D126+D132+D135+D138+D142+D147+D152+D158+D164+D171+D175+D179+D183+D184+D188</f>
        <v>0</v>
      </c>
      <c r="E119" s="646">
        <f>E120+E123+E126+E132+E135+E138+E142+E147+E152+E158+E164+E171+E175+E179+E183+E184+E188</f>
        <v>0</v>
      </c>
      <c r="F119" s="646">
        <f>F120+F123+F126+F132+F135+F138+F142+F147+F152+F158+F164+F171+F175+F179+F183+F184+F188</f>
        <v>0</v>
      </c>
      <c r="G119" s="333"/>
      <c r="H119" s="333"/>
    </row>
    <row r="120" spans="1:8" s="41" customFormat="1" x14ac:dyDescent="0.2">
      <c r="A120" s="42"/>
      <c r="B120" s="715" t="str">
        <f>'Notes-BS'!B202</f>
        <v>Interest accrued but not due on borrowings</v>
      </c>
      <c r="C120" s="30">
        <f t="shared" ref="C120:F120" si="26">SUM(C121:C122)</f>
        <v>0</v>
      </c>
      <c r="D120" s="30">
        <f t="shared" si="26"/>
        <v>0</v>
      </c>
      <c r="E120" s="30">
        <f t="shared" si="26"/>
        <v>0</v>
      </c>
      <c r="F120" s="30">
        <f t="shared" si="26"/>
        <v>0</v>
      </c>
    </row>
    <row r="121" spans="1:8" s="12" customFormat="1" x14ac:dyDescent="0.2">
      <c r="A121" s="317"/>
      <c r="B121" s="710"/>
      <c r="C121" s="412"/>
      <c r="D121" s="412"/>
      <c r="E121" s="32"/>
      <c r="F121" s="33"/>
    </row>
    <row r="122" spans="1:8" s="12" customFormat="1" x14ac:dyDescent="0.2">
      <c r="A122" s="317"/>
      <c r="B122" s="710"/>
      <c r="C122" s="412"/>
      <c r="D122" s="412"/>
      <c r="E122" s="32"/>
      <c r="F122" s="33"/>
    </row>
    <row r="123" spans="1:8" s="41" customFormat="1" x14ac:dyDescent="0.2">
      <c r="A123" s="42"/>
      <c r="B123" s="715" t="str">
        <f>'Notes-BS'!B203</f>
        <v>Interest accrued and due on borrowings</v>
      </c>
      <c r="C123" s="30">
        <f t="shared" ref="C123:F123" si="27">SUM(C124:C125)</f>
        <v>0</v>
      </c>
      <c r="D123" s="30">
        <f t="shared" si="27"/>
        <v>0</v>
      </c>
      <c r="E123" s="30">
        <f t="shared" si="27"/>
        <v>0</v>
      </c>
      <c r="F123" s="30">
        <f t="shared" si="27"/>
        <v>0</v>
      </c>
    </row>
    <row r="124" spans="1:8" s="12" customFormat="1" x14ac:dyDescent="0.2">
      <c r="A124" s="317"/>
      <c r="B124" s="710"/>
      <c r="C124" s="412"/>
      <c r="D124" s="412"/>
      <c r="E124" s="32"/>
      <c r="F124" s="33"/>
    </row>
    <row r="125" spans="1:8" s="12" customFormat="1" x14ac:dyDescent="0.2">
      <c r="A125" s="317"/>
      <c r="B125" s="710"/>
      <c r="C125" s="412"/>
      <c r="D125" s="412"/>
      <c r="E125" s="32"/>
      <c r="F125" s="33"/>
    </row>
    <row r="126" spans="1:8" s="41" customFormat="1" x14ac:dyDescent="0.2">
      <c r="A126" s="42"/>
      <c r="B126" s="715" t="str">
        <f>'Notes-BS'!B204</f>
        <v>Income Received in Advance</v>
      </c>
      <c r="C126" s="30"/>
      <c r="D126" s="30">
        <f t="shared" ref="D126" si="28">SUM(D127:D131)</f>
        <v>0</v>
      </c>
      <c r="E126" s="30"/>
      <c r="F126" s="30">
        <f t="shared" ref="F126" si="29">SUM(F127:F131)</f>
        <v>0</v>
      </c>
    </row>
    <row r="127" spans="1:8" s="12" customFormat="1" x14ac:dyDescent="0.2">
      <c r="A127" s="317"/>
      <c r="B127" s="722" t="s">
        <v>744</v>
      </c>
      <c r="C127" s="423"/>
      <c r="D127" s="412">
        <f>SUMIF('Trade Receivables'!$C$8:$C$257,TB!$B$127,'Trade Receivables'!P8:P257)</f>
        <v>0</v>
      </c>
      <c r="E127" s="423"/>
      <c r="F127" s="412">
        <f>SUMIF('Trade Receivables'!$C$8:$C$257,TB!$B$127,'Trade Receivables'!AB8:AB257)</f>
        <v>0</v>
      </c>
      <c r="G127" s="426"/>
    </row>
    <row r="128" spans="1:8" s="12" customFormat="1" x14ac:dyDescent="0.2">
      <c r="A128" s="317"/>
      <c r="B128" s="722" t="s">
        <v>745</v>
      </c>
      <c r="C128" s="423"/>
      <c r="D128" s="412">
        <f>SUMIF('Trade Receivables'!$C$8:$C$257,TB!$B$128,'Trade Receivables'!P8:P257)</f>
        <v>0</v>
      </c>
      <c r="E128" s="423"/>
      <c r="F128" s="412">
        <f>SUMIF('Trade Receivables'!$C$8:$C$257,TB!$B$128,'Trade Receivables'!AB8:AB257)</f>
        <v>0</v>
      </c>
      <c r="G128" s="426"/>
    </row>
    <row r="129" spans="1:7" s="12" customFormat="1" x14ac:dyDescent="0.2">
      <c r="A129" s="317"/>
      <c r="B129" s="723" t="s">
        <v>914</v>
      </c>
      <c r="C129" s="423"/>
      <c r="D129" s="412">
        <f>SUMIF('Trade Receivables'!$C$8:$C$257,TB!$B$129,'Trade Receivables'!P8:P257)</f>
        <v>0</v>
      </c>
      <c r="E129" s="423"/>
      <c r="F129" s="412">
        <f>SUMIF('Trade Receivables'!$C$8:$C$257,TB!$B$129,'Trade Receivables'!AB8:AB257)</f>
        <v>0</v>
      </c>
    </row>
    <row r="130" spans="1:7" s="12" customFormat="1" x14ac:dyDescent="0.2">
      <c r="A130" s="317"/>
      <c r="B130" s="722" t="s">
        <v>915</v>
      </c>
      <c r="C130" s="423"/>
      <c r="D130" s="412">
        <f>SUMIF('Trade Receivables'!$C$8:$C$257,TB!$B$130,'Trade Receivables'!P8:P257)</f>
        <v>0</v>
      </c>
      <c r="E130" s="423"/>
      <c r="F130" s="412">
        <f>SUMIF('Trade Receivables'!$C$8:$C$257,TB!$B$130,'Trade Receivables'!AB8:AB257)</f>
        <v>0</v>
      </c>
      <c r="G130" s="426"/>
    </row>
    <row r="131" spans="1:7" s="12" customFormat="1" x14ac:dyDescent="0.2">
      <c r="A131" s="317"/>
      <c r="B131" s="710"/>
      <c r="C131" s="412"/>
      <c r="D131" s="412"/>
      <c r="E131" s="32"/>
      <c r="F131" s="32"/>
    </row>
    <row r="132" spans="1:7" s="41" customFormat="1" x14ac:dyDescent="0.2">
      <c r="A132" s="42"/>
      <c r="B132" s="715" t="str">
        <f>'Notes-BS'!B205</f>
        <v>Application money received for allotment of securities and due for refund and interest accrued thereon</v>
      </c>
      <c r="C132" s="30">
        <f t="shared" ref="C132:F132" si="30">SUM(C133:C134)</f>
        <v>0</v>
      </c>
      <c r="D132" s="30">
        <f t="shared" si="30"/>
        <v>0</v>
      </c>
      <c r="E132" s="30">
        <f t="shared" si="30"/>
        <v>0</v>
      </c>
      <c r="F132" s="30">
        <f t="shared" si="30"/>
        <v>0</v>
      </c>
    </row>
    <row r="133" spans="1:7" s="12" customFormat="1" x14ac:dyDescent="0.2">
      <c r="A133" s="317"/>
      <c r="B133" s="710"/>
      <c r="C133" s="412"/>
      <c r="D133" s="412"/>
      <c r="E133" s="32"/>
      <c r="F133" s="33"/>
    </row>
    <row r="134" spans="1:7" s="12" customFormat="1" x14ac:dyDescent="0.2">
      <c r="A134" s="317"/>
      <c r="B134" s="710"/>
      <c r="C134" s="412"/>
      <c r="D134" s="412"/>
      <c r="E134" s="32"/>
      <c r="F134" s="33"/>
    </row>
    <row r="135" spans="1:7" s="41" customFormat="1" x14ac:dyDescent="0.2">
      <c r="A135" s="42"/>
      <c r="B135" s="715" t="str">
        <f>'Notes-BS'!B207</f>
        <v>Unpaid matured deposits and interest accrued thereon</v>
      </c>
      <c r="C135" s="30">
        <f t="shared" ref="C135:F135" si="31">SUM(C136:C137)</f>
        <v>0</v>
      </c>
      <c r="D135" s="30">
        <f t="shared" si="31"/>
        <v>0</v>
      </c>
      <c r="E135" s="30">
        <f t="shared" si="31"/>
        <v>0</v>
      </c>
      <c r="F135" s="30">
        <f t="shared" si="31"/>
        <v>0</v>
      </c>
    </row>
    <row r="136" spans="1:7" s="12" customFormat="1" x14ac:dyDescent="0.2">
      <c r="A136" s="317"/>
      <c r="B136" s="710"/>
      <c r="C136" s="412"/>
      <c r="D136" s="412"/>
      <c r="E136" s="32"/>
      <c r="F136" s="33"/>
    </row>
    <row r="137" spans="1:7" s="12" customFormat="1" x14ac:dyDescent="0.2">
      <c r="A137" s="317"/>
      <c r="B137" s="710"/>
      <c r="C137" s="412"/>
      <c r="D137" s="412"/>
      <c r="E137" s="32"/>
      <c r="F137" s="33"/>
    </row>
    <row r="138" spans="1:7" s="41" customFormat="1" x14ac:dyDescent="0.2">
      <c r="A138" s="42"/>
      <c r="B138" s="715" t="str">
        <f>'Notes-BS'!B208</f>
        <v>Unpaid matured debentures and interest accrued thereon</v>
      </c>
      <c r="C138" s="30">
        <f t="shared" ref="C138:F138" si="32">SUM(C139:C140)</f>
        <v>0</v>
      </c>
      <c r="D138" s="30">
        <f t="shared" si="32"/>
        <v>0</v>
      </c>
      <c r="E138" s="30">
        <f t="shared" si="32"/>
        <v>0</v>
      </c>
      <c r="F138" s="30">
        <f t="shared" si="32"/>
        <v>0</v>
      </c>
    </row>
    <row r="139" spans="1:7" s="12" customFormat="1" x14ac:dyDescent="0.2">
      <c r="A139" s="317"/>
      <c r="B139" s="710"/>
      <c r="C139" s="412"/>
      <c r="D139" s="412"/>
      <c r="E139" s="32"/>
      <c r="F139" s="33"/>
    </row>
    <row r="140" spans="1:7" s="12" customFormat="1" x14ac:dyDescent="0.2">
      <c r="A140" s="317"/>
      <c r="B140" s="710"/>
      <c r="C140" s="412"/>
      <c r="D140" s="412"/>
      <c r="E140" s="32"/>
      <c r="F140" s="33"/>
    </row>
    <row r="141" spans="1:7" s="12" customFormat="1" x14ac:dyDescent="0.2">
      <c r="A141" s="317"/>
      <c r="B141" s="715" t="str">
        <f>'Notes-BS'!B209</f>
        <v>Other Payables</v>
      </c>
      <c r="C141" s="412"/>
      <c r="D141" s="412"/>
      <c r="E141" s="32"/>
      <c r="F141" s="33"/>
    </row>
    <row r="142" spans="1:7" s="41" customFormat="1" x14ac:dyDescent="0.2">
      <c r="A142" s="42"/>
      <c r="B142" s="715" t="str">
        <f>'Notes-BS'!B210</f>
        <v>Employee Benefits Payable</v>
      </c>
      <c r="C142" s="30">
        <f t="shared" ref="C142:F142" si="33">SUM(C143:C146)</f>
        <v>0</v>
      </c>
      <c r="D142" s="30">
        <f t="shared" si="33"/>
        <v>0</v>
      </c>
      <c r="E142" s="30">
        <f t="shared" si="33"/>
        <v>0</v>
      </c>
      <c r="F142" s="30">
        <f t="shared" si="33"/>
        <v>0</v>
      </c>
    </row>
    <row r="143" spans="1:7" s="12" customFormat="1" x14ac:dyDescent="0.2">
      <c r="A143" s="317"/>
      <c r="B143" s="710"/>
      <c r="C143" s="412"/>
      <c r="D143" s="412"/>
      <c r="E143" s="32"/>
      <c r="F143" s="33"/>
      <c r="G143" s="425"/>
    </row>
    <row r="144" spans="1:7" s="12" customFormat="1" x14ac:dyDescent="0.2">
      <c r="A144" s="317"/>
      <c r="B144" s="710"/>
      <c r="C144" s="412"/>
      <c r="D144" s="412"/>
      <c r="E144" s="32"/>
      <c r="F144" s="33"/>
    </row>
    <row r="145" spans="1:9" s="12" customFormat="1" x14ac:dyDescent="0.2">
      <c r="A145" s="317"/>
      <c r="B145" s="710"/>
      <c r="C145" s="412"/>
      <c r="D145" s="412"/>
      <c r="E145" s="32"/>
      <c r="F145" s="33"/>
    </row>
    <row r="146" spans="1:9" s="12" customFormat="1" x14ac:dyDescent="0.2">
      <c r="A146" s="317"/>
      <c r="B146" s="710"/>
      <c r="C146" s="412"/>
      <c r="D146" s="412"/>
      <c r="E146" s="32"/>
      <c r="F146" s="33"/>
    </row>
    <row r="147" spans="1:9" s="41" customFormat="1" x14ac:dyDescent="0.2">
      <c r="A147" s="42"/>
      <c r="B147" s="715" t="str">
        <f>'Notes-BS'!B211</f>
        <v>Expenses Payable</v>
      </c>
      <c r="C147" s="30">
        <f t="shared" ref="C147:F147" si="34">SUM(C148:C151)</f>
        <v>0</v>
      </c>
      <c r="D147" s="30">
        <f t="shared" si="34"/>
        <v>0</v>
      </c>
      <c r="E147" s="30">
        <f t="shared" si="34"/>
        <v>0</v>
      </c>
      <c r="F147" s="30">
        <f t="shared" si="34"/>
        <v>0</v>
      </c>
    </row>
    <row r="148" spans="1:9" s="12" customFormat="1" x14ac:dyDescent="0.2">
      <c r="A148" s="317"/>
      <c r="B148" s="723"/>
      <c r="C148" s="412"/>
      <c r="D148" s="412"/>
      <c r="E148" s="32"/>
      <c r="F148" s="33"/>
    </row>
    <row r="149" spans="1:9" s="12" customFormat="1" x14ac:dyDescent="0.2">
      <c r="A149" s="317"/>
      <c r="B149" s="723"/>
      <c r="C149" s="412"/>
      <c r="D149" s="412"/>
      <c r="E149" s="32"/>
      <c r="F149" s="33"/>
      <c r="G149" s="425"/>
      <c r="H149" s="425"/>
      <c r="I149" s="425"/>
    </row>
    <row r="150" spans="1:9" s="12" customFormat="1" x14ac:dyDescent="0.2">
      <c r="A150" s="317"/>
      <c r="B150" s="723"/>
      <c r="C150" s="412"/>
      <c r="D150" s="412"/>
      <c r="E150" s="32"/>
      <c r="F150" s="33"/>
    </row>
    <row r="151" spans="1:9" s="12" customFormat="1" x14ac:dyDescent="0.2">
      <c r="A151" s="317"/>
      <c r="B151" s="723"/>
      <c r="C151" s="412"/>
      <c r="D151" s="412"/>
      <c r="E151" s="33"/>
      <c r="F151" s="33"/>
    </row>
    <row r="152" spans="1:9" s="41" customFormat="1" x14ac:dyDescent="0.2">
      <c r="A152" s="42"/>
      <c r="B152" s="715" t="str">
        <f>'Notes-BS'!B212</f>
        <v>Security Deposits</v>
      </c>
      <c r="C152" s="30">
        <f t="shared" ref="C152:F152" si="35">SUM(C153:C156)</f>
        <v>0</v>
      </c>
      <c r="D152" s="30">
        <f t="shared" si="35"/>
        <v>0</v>
      </c>
      <c r="E152" s="30">
        <f t="shared" si="35"/>
        <v>0</v>
      </c>
      <c r="F152" s="30">
        <f t="shared" si="35"/>
        <v>0</v>
      </c>
    </row>
    <row r="153" spans="1:9" s="12" customFormat="1" x14ac:dyDescent="0.2">
      <c r="A153" s="317"/>
      <c r="B153" s="710"/>
      <c r="C153" s="412"/>
      <c r="D153" s="412"/>
      <c r="E153" s="32"/>
      <c r="F153" s="33"/>
    </row>
    <row r="154" spans="1:9" s="12" customFormat="1" x14ac:dyDescent="0.2">
      <c r="A154" s="317"/>
      <c r="B154" s="710"/>
      <c r="C154" s="412"/>
      <c r="D154" s="412"/>
      <c r="E154" s="32"/>
      <c r="F154" s="33"/>
    </row>
    <row r="155" spans="1:9" s="12" customFormat="1" x14ac:dyDescent="0.2">
      <c r="A155" s="317"/>
      <c r="B155" s="710"/>
      <c r="C155" s="412"/>
      <c r="D155" s="412"/>
      <c r="E155" s="32"/>
      <c r="F155" s="33"/>
    </row>
    <row r="156" spans="1:9" s="12" customFormat="1" x14ac:dyDescent="0.2">
      <c r="A156" s="317"/>
      <c r="B156" s="710"/>
      <c r="C156" s="412"/>
      <c r="D156" s="412"/>
      <c r="E156" s="32"/>
      <c r="F156" s="33"/>
    </row>
    <row r="157" spans="1:9" s="41" customFormat="1" x14ac:dyDescent="0.2">
      <c r="A157" s="42"/>
      <c r="B157" s="712" t="str">
        <f>'Notes-BS'!B213</f>
        <v>Statutory Dues Payable</v>
      </c>
      <c r="C157" s="413"/>
      <c r="D157" s="413"/>
      <c r="E157" s="40"/>
      <c r="F157" s="30"/>
    </row>
    <row r="158" spans="1:9" s="41" customFormat="1" x14ac:dyDescent="0.2">
      <c r="A158" s="42"/>
      <c r="B158" s="715" t="str">
        <f>'Notes-BS'!B214</f>
        <v xml:space="preserve">  - GST</v>
      </c>
      <c r="C158" s="30">
        <f t="shared" ref="C158:F158" si="36">SUM(C159:C163)</f>
        <v>0</v>
      </c>
      <c r="D158" s="30">
        <f t="shared" si="36"/>
        <v>0</v>
      </c>
      <c r="E158" s="30">
        <f t="shared" si="36"/>
        <v>0</v>
      </c>
      <c r="F158" s="30">
        <f t="shared" si="36"/>
        <v>0</v>
      </c>
    </row>
    <row r="159" spans="1:9" s="12" customFormat="1" x14ac:dyDescent="0.2">
      <c r="A159" s="317"/>
      <c r="B159" s="710"/>
      <c r="C159" s="412"/>
      <c r="D159" s="412"/>
      <c r="E159" s="32"/>
      <c r="F159" s="33"/>
    </row>
    <row r="160" spans="1:9" s="12" customFormat="1" x14ac:dyDescent="0.2">
      <c r="A160" s="317"/>
      <c r="B160" s="710"/>
      <c r="C160" s="412"/>
      <c r="D160" s="412"/>
      <c r="E160" s="32"/>
      <c r="F160" s="33"/>
    </row>
    <row r="161" spans="1:9" s="12" customFormat="1" x14ac:dyDescent="0.2">
      <c r="A161" s="317"/>
      <c r="B161" s="710"/>
      <c r="C161" s="412"/>
      <c r="D161" s="412"/>
      <c r="E161" s="32"/>
      <c r="F161" s="33"/>
      <c r="H161" s="12">
        <f>H159-H160</f>
        <v>0</v>
      </c>
      <c r="I161" s="12">
        <f>H161/2</f>
        <v>0</v>
      </c>
    </row>
    <row r="162" spans="1:9" s="12" customFormat="1" x14ac:dyDescent="0.2">
      <c r="A162" s="317"/>
      <c r="B162" s="710"/>
      <c r="C162" s="412"/>
      <c r="D162" s="412"/>
      <c r="E162" s="32"/>
      <c r="F162" s="33"/>
    </row>
    <row r="163" spans="1:9" s="12" customFormat="1" x14ac:dyDescent="0.2">
      <c r="A163" s="317"/>
      <c r="B163" s="710"/>
      <c r="C163" s="412"/>
      <c r="D163" s="412"/>
      <c r="E163" s="32"/>
      <c r="F163" s="33"/>
    </row>
    <row r="164" spans="1:9" s="41" customFormat="1" x14ac:dyDescent="0.2">
      <c r="A164" s="42"/>
      <c r="B164" s="715" t="str">
        <f>'Notes-BS'!B215</f>
        <v xml:space="preserve">  - TDS</v>
      </c>
      <c r="C164" s="30">
        <f t="shared" ref="C164:F164" si="37">SUM(C165:C170)</f>
        <v>0</v>
      </c>
      <c r="D164" s="30">
        <f t="shared" si="37"/>
        <v>0</v>
      </c>
      <c r="E164" s="30">
        <f t="shared" si="37"/>
        <v>0</v>
      </c>
      <c r="F164" s="30">
        <f t="shared" si="37"/>
        <v>0</v>
      </c>
    </row>
    <row r="165" spans="1:9" s="12" customFormat="1" x14ac:dyDescent="0.2">
      <c r="A165" s="317"/>
      <c r="B165" s="710"/>
      <c r="C165" s="412"/>
      <c r="D165" s="412"/>
      <c r="E165" s="32"/>
      <c r="F165" s="33"/>
    </row>
    <row r="166" spans="1:9" s="12" customFormat="1" x14ac:dyDescent="0.2">
      <c r="A166" s="317"/>
      <c r="B166" s="710"/>
      <c r="C166" s="412"/>
      <c r="D166" s="412"/>
      <c r="E166" s="32"/>
      <c r="F166" s="33"/>
    </row>
    <row r="167" spans="1:9" s="12" customFormat="1" x14ac:dyDescent="0.2">
      <c r="A167" s="317"/>
      <c r="B167" s="710"/>
      <c r="C167" s="412"/>
      <c r="D167" s="412"/>
      <c r="E167" s="32"/>
      <c r="F167" s="33"/>
    </row>
    <row r="168" spans="1:9" s="12" customFormat="1" x14ac:dyDescent="0.2">
      <c r="A168" s="317"/>
      <c r="B168" s="710"/>
      <c r="C168" s="412"/>
      <c r="D168" s="412"/>
      <c r="E168" s="32"/>
      <c r="F168" s="33"/>
    </row>
    <row r="169" spans="1:9" s="12" customFormat="1" x14ac:dyDescent="0.2">
      <c r="A169" s="317"/>
      <c r="B169" s="710"/>
      <c r="C169" s="412"/>
      <c r="D169" s="412"/>
      <c r="E169" s="32"/>
      <c r="F169" s="33"/>
    </row>
    <row r="170" spans="1:9" s="12" customFormat="1" x14ac:dyDescent="0.2">
      <c r="A170" s="317"/>
      <c r="B170" s="710"/>
      <c r="C170" s="412"/>
      <c r="D170" s="412"/>
      <c r="E170" s="32"/>
      <c r="F170" s="33"/>
    </row>
    <row r="171" spans="1:9" s="41" customFormat="1" x14ac:dyDescent="0.2">
      <c r="A171" s="42"/>
      <c r="B171" s="715" t="str">
        <f>'Notes-BS'!B216</f>
        <v xml:space="preserve">  - PF</v>
      </c>
      <c r="C171" s="30">
        <f t="shared" ref="C171:F171" si="38">SUM(C172:C174)</f>
        <v>0</v>
      </c>
      <c r="D171" s="30">
        <f t="shared" si="38"/>
        <v>0</v>
      </c>
      <c r="E171" s="30">
        <f t="shared" si="38"/>
        <v>0</v>
      </c>
      <c r="F171" s="30">
        <f t="shared" si="38"/>
        <v>0</v>
      </c>
    </row>
    <row r="172" spans="1:9" s="12" customFormat="1" x14ac:dyDescent="0.2">
      <c r="A172" s="317"/>
      <c r="B172" s="710"/>
      <c r="C172" s="412"/>
      <c r="D172" s="412"/>
      <c r="E172" s="32"/>
      <c r="F172" s="33"/>
    </row>
    <row r="173" spans="1:9" s="12" customFormat="1" x14ac:dyDescent="0.2">
      <c r="A173" s="317"/>
      <c r="B173" s="710"/>
      <c r="C173" s="412"/>
      <c r="D173" s="412"/>
      <c r="E173" s="32"/>
      <c r="F173" s="33"/>
    </row>
    <row r="174" spans="1:9" s="12" customFormat="1" x14ac:dyDescent="0.2">
      <c r="A174" s="317"/>
      <c r="B174" s="713"/>
      <c r="C174" s="412"/>
      <c r="D174" s="412"/>
      <c r="E174" s="32"/>
      <c r="F174" s="33"/>
    </row>
    <row r="175" spans="1:9" s="41" customFormat="1" x14ac:dyDescent="0.2">
      <c r="A175" s="42"/>
      <c r="B175" s="715" t="str">
        <f>'Notes-BS'!B217</f>
        <v xml:space="preserve">  - ESIC</v>
      </c>
      <c r="C175" s="30">
        <f t="shared" ref="C175:F175" si="39">SUM(C176:C178)</f>
        <v>0</v>
      </c>
      <c r="D175" s="30">
        <f t="shared" si="39"/>
        <v>0</v>
      </c>
      <c r="E175" s="30">
        <f t="shared" si="39"/>
        <v>0</v>
      </c>
      <c r="F175" s="30">
        <f t="shared" si="39"/>
        <v>0</v>
      </c>
    </row>
    <row r="176" spans="1:9" s="12" customFormat="1" x14ac:dyDescent="0.2">
      <c r="A176" s="317"/>
      <c r="B176" s="710"/>
      <c r="C176" s="412"/>
      <c r="D176" s="412"/>
      <c r="E176" s="32"/>
      <c r="F176" s="33"/>
    </row>
    <row r="177" spans="1:10" s="12" customFormat="1" x14ac:dyDescent="0.2">
      <c r="A177" s="317"/>
      <c r="B177" s="710"/>
      <c r="C177" s="412"/>
      <c r="D177" s="412"/>
      <c r="E177" s="32"/>
      <c r="F177" s="33"/>
    </row>
    <row r="178" spans="1:10" s="12" customFormat="1" x14ac:dyDescent="0.2">
      <c r="A178" s="317"/>
      <c r="B178" s="713"/>
      <c r="C178" s="412"/>
      <c r="D178" s="412"/>
      <c r="E178" s="32"/>
      <c r="F178" s="33"/>
    </row>
    <row r="179" spans="1:10" s="41" customFormat="1" x14ac:dyDescent="0.2">
      <c r="A179" s="42"/>
      <c r="B179" s="715" t="str">
        <f>'Notes-BS'!B218</f>
        <v xml:space="preserve">  - MLWF</v>
      </c>
      <c r="C179" s="30">
        <f t="shared" ref="C179:F179" si="40">SUM(C180:C182)</f>
        <v>0</v>
      </c>
      <c r="D179" s="30">
        <f t="shared" si="40"/>
        <v>0</v>
      </c>
      <c r="E179" s="30">
        <f t="shared" si="40"/>
        <v>0</v>
      </c>
      <c r="F179" s="30">
        <f t="shared" si="40"/>
        <v>0</v>
      </c>
    </row>
    <row r="180" spans="1:10" s="12" customFormat="1" x14ac:dyDescent="0.2">
      <c r="A180" s="317"/>
      <c r="B180" s="710"/>
      <c r="C180" s="412"/>
      <c r="D180" s="412"/>
      <c r="E180" s="32"/>
      <c r="F180" s="33"/>
    </row>
    <row r="181" spans="1:10" s="12" customFormat="1" x14ac:dyDescent="0.2">
      <c r="A181" s="317"/>
      <c r="B181" s="710"/>
      <c r="C181" s="412"/>
      <c r="D181" s="412"/>
      <c r="E181" s="32"/>
      <c r="F181" s="33"/>
    </row>
    <row r="182" spans="1:10" s="12" customFormat="1" x14ac:dyDescent="0.2">
      <c r="A182" s="317"/>
      <c r="B182" s="713"/>
      <c r="C182" s="412"/>
      <c r="D182" s="412"/>
      <c r="E182" s="32"/>
      <c r="F182" s="33"/>
    </row>
    <row r="183" spans="1:10" s="41" customFormat="1" x14ac:dyDescent="0.2">
      <c r="A183" s="42"/>
      <c r="B183" s="715" t="str">
        <f>'Notes-BS'!B219</f>
        <v xml:space="preserve">  - Profession Tax</v>
      </c>
      <c r="C183" s="653"/>
      <c r="D183" s="653"/>
      <c r="E183" s="30"/>
      <c r="F183" s="30">
        <v>0</v>
      </c>
    </row>
    <row r="184" spans="1:10" s="41" customFormat="1" x14ac:dyDescent="0.2">
      <c r="A184" s="42"/>
      <c r="B184" s="715" t="str">
        <f>'Notes-BS'!B220</f>
        <v xml:space="preserve">  - Sales Tax</v>
      </c>
      <c r="C184" s="30">
        <f t="shared" ref="C184:F184" si="41">SUM(C185:C187)</f>
        <v>0</v>
      </c>
      <c r="D184" s="30">
        <f t="shared" si="41"/>
        <v>0</v>
      </c>
      <c r="E184" s="30">
        <f t="shared" si="41"/>
        <v>0</v>
      </c>
      <c r="F184" s="30">
        <f t="shared" si="41"/>
        <v>0</v>
      </c>
    </row>
    <row r="185" spans="1:10" s="12" customFormat="1" x14ac:dyDescent="0.2">
      <c r="A185" s="317"/>
      <c r="B185" s="713"/>
      <c r="C185" s="412"/>
      <c r="D185" s="412"/>
      <c r="E185" s="32"/>
      <c r="F185" s="33"/>
    </row>
    <row r="186" spans="1:10" s="12" customFormat="1" x14ac:dyDescent="0.2">
      <c r="A186" s="317"/>
      <c r="B186" s="713"/>
      <c r="C186" s="412"/>
      <c r="D186" s="412"/>
      <c r="E186" s="32"/>
      <c r="F186" s="33"/>
    </row>
    <row r="187" spans="1:10" s="12" customFormat="1" x14ac:dyDescent="0.2">
      <c r="A187" s="317"/>
      <c r="B187" s="723"/>
      <c r="C187" s="412"/>
      <c r="D187" s="412"/>
      <c r="E187" s="32"/>
      <c r="F187" s="33"/>
    </row>
    <row r="188" spans="1:10" s="41" customFormat="1" x14ac:dyDescent="0.2">
      <c r="A188" s="42"/>
      <c r="B188" s="715" t="str">
        <f>'Notes-BS'!B221</f>
        <v xml:space="preserve">  - Property Tax</v>
      </c>
      <c r="C188" s="30">
        <f t="shared" ref="C188:F188" si="42">SUM(C189:C192)</f>
        <v>0</v>
      </c>
      <c r="D188" s="30">
        <f t="shared" si="42"/>
        <v>0</v>
      </c>
      <c r="E188" s="30">
        <f t="shared" si="42"/>
        <v>0</v>
      </c>
      <c r="F188" s="30">
        <f t="shared" si="42"/>
        <v>0</v>
      </c>
    </row>
    <row r="189" spans="1:10" s="12" customFormat="1" x14ac:dyDescent="0.2">
      <c r="A189" s="317"/>
      <c r="B189" s="710"/>
      <c r="C189" s="412"/>
      <c r="D189" s="412"/>
      <c r="E189" s="33"/>
      <c r="F189" s="33"/>
      <c r="I189" s="425"/>
      <c r="J189" s="425"/>
    </row>
    <row r="190" spans="1:10" s="12" customFormat="1" x14ac:dyDescent="0.2">
      <c r="A190" s="317"/>
      <c r="B190" s="710"/>
      <c r="C190" s="412"/>
      <c r="D190" s="412"/>
      <c r="E190" s="33"/>
      <c r="F190" s="33"/>
      <c r="I190" s="425"/>
      <c r="J190" s="425"/>
    </row>
    <row r="191" spans="1:10" s="12" customFormat="1" x14ac:dyDescent="0.2">
      <c r="A191" s="317"/>
      <c r="B191" s="710"/>
      <c r="C191" s="412"/>
      <c r="D191" s="412"/>
      <c r="E191" s="33"/>
      <c r="F191" s="33"/>
      <c r="I191" s="425"/>
      <c r="J191" s="425"/>
    </row>
    <row r="192" spans="1:10" s="12" customFormat="1" x14ac:dyDescent="0.2">
      <c r="A192" s="317"/>
      <c r="B192" s="710"/>
      <c r="C192" s="412"/>
      <c r="D192" s="412"/>
      <c r="E192" s="33"/>
      <c r="F192" s="33"/>
      <c r="I192" s="425"/>
      <c r="J192" s="425"/>
    </row>
    <row r="193" spans="1:8" s="318" customFormat="1" x14ac:dyDescent="0.2">
      <c r="A193" s="643">
        <f>'Notes-BS'!A226</f>
        <v>7</v>
      </c>
      <c r="B193" s="721" t="s">
        <v>112</v>
      </c>
      <c r="C193" s="645">
        <f t="shared" ref="C193:D193" si="43">C195+C200</f>
        <v>0</v>
      </c>
      <c r="D193" s="645">
        <f t="shared" si="43"/>
        <v>0</v>
      </c>
      <c r="E193" s="645">
        <f t="shared" ref="E193" si="44">E195+E200</f>
        <v>0</v>
      </c>
      <c r="F193" s="645">
        <f>F195+F200</f>
        <v>0</v>
      </c>
      <c r="G193" s="333"/>
      <c r="H193" s="333"/>
    </row>
    <row r="194" spans="1:8" s="41" customFormat="1" x14ac:dyDescent="0.2">
      <c r="A194" s="42"/>
      <c r="B194" s="715" t="str">
        <f>'Notes-BS'!B228</f>
        <v>Provision For Employee Benefits</v>
      </c>
      <c r="C194" s="40"/>
      <c r="D194" s="30"/>
      <c r="E194" s="30"/>
      <c r="F194" s="30"/>
    </row>
    <row r="195" spans="1:8" s="41" customFormat="1" x14ac:dyDescent="0.2">
      <c r="A195" s="42"/>
      <c r="B195" s="715" t="str">
        <f>'Notes-BS'!B229</f>
        <v xml:space="preserve">  - Provision for Gratuity</v>
      </c>
      <c r="C195" s="30">
        <f t="shared" ref="C195:F195" si="45">SUM(C196:C198)</f>
        <v>0</v>
      </c>
      <c r="D195" s="30">
        <f t="shared" si="45"/>
        <v>0</v>
      </c>
      <c r="E195" s="30">
        <f t="shared" si="45"/>
        <v>0</v>
      </c>
      <c r="F195" s="30">
        <f t="shared" si="45"/>
        <v>0</v>
      </c>
    </row>
    <row r="196" spans="1:8" s="12" customFormat="1" x14ac:dyDescent="0.2">
      <c r="A196" s="317"/>
      <c r="B196" s="710"/>
      <c r="C196" s="412"/>
      <c r="D196" s="412"/>
      <c r="E196" s="32"/>
      <c r="F196" s="33"/>
    </row>
    <row r="197" spans="1:8" s="12" customFormat="1" x14ac:dyDescent="0.2">
      <c r="A197" s="317"/>
      <c r="B197" s="723"/>
      <c r="C197" s="412"/>
      <c r="D197" s="412"/>
      <c r="E197" s="32"/>
      <c r="F197" s="33"/>
    </row>
    <row r="198" spans="1:8" s="12" customFormat="1" x14ac:dyDescent="0.2">
      <c r="A198" s="317"/>
      <c r="B198" s="723"/>
      <c r="C198" s="412"/>
      <c r="D198" s="412"/>
      <c r="E198" s="32"/>
      <c r="F198" s="33"/>
    </row>
    <row r="199" spans="1:8" s="41" customFormat="1" x14ac:dyDescent="0.2">
      <c r="A199" s="42"/>
      <c r="B199" s="715" t="str">
        <f>'Notes-BS'!B231</f>
        <v>Other Provisions:</v>
      </c>
      <c r="C199" s="40"/>
      <c r="D199" s="30"/>
      <c r="E199" s="30"/>
      <c r="F199" s="30"/>
    </row>
    <row r="200" spans="1:8" s="41" customFormat="1" x14ac:dyDescent="0.2">
      <c r="A200" s="42"/>
      <c r="B200" s="715" t="str">
        <f>'Notes-BS'!B232</f>
        <v xml:space="preserve">  - Provision for Tax</v>
      </c>
      <c r="C200" s="30">
        <f t="shared" ref="C200:F200" si="46">SUM(C201:C204)</f>
        <v>0</v>
      </c>
      <c r="D200" s="30">
        <f t="shared" si="46"/>
        <v>0</v>
      </c>
      <c r="E200" s="30">
        <f t="shared" si="46"/>
        <v>0</v>
      </c>
      <c r="F200" s="30">
        <f t="shared" si="46"/>
        <v>0</v>
      </c>
    </row>
    <row r="201" spans="1:8" s="12" customFormat="1" x14ac:dyDescent="0.2">
      <c r="A201" s="317"/>
      <c r="B201" s="710" t="s">
        <v>353</v>
      </c>
      <c r="C201" s="412"/>
      <c r="D201" s="412"/>
      <c r="E201" s="32"/>
      <c r="F201" s="33"/>
    </row>
    <row r="202" spans="1:8" s="12" customFormat="1" x14ac:dyDescent="0.2">
      <c r="A202" s="317"/>
      <c r="B202" s="723"/>
      <c r="C202" s="412"/>
      <c r="D202" s="412"/>
      <c r="E202" s="32"/>
      <c r="F202" s="33"/>
    </row>
    <row r="203" spans="1:8" s="12" customFormat="1" x14ac:dyDescent="0.2">
      <c r="A203" s="317"/>
      <c r="B203" s="723"/>
      <c r="C203" s="412"/>
      <c r="D203" s="412"/>
      <c r="E203" s="32"/>
      <c r="F203" s="33"/>
    </row>
    <row r="204" spans="1:8" s="12" customFormat="1" x14ac:dyDescent="0.2">
      <c r="A204" s="317"/>
      <c r="B204" s="723"/>
      <c r="C204" s="412"/>
      <c r="D204" s="412"/>
      <c r="E204" s="32"/>
      <c r="F204" s="33"/>
    </row>
    <row r="205" spans="1:8" s="12" customFormat="1" x14ac:dyDescent="0.2">
      <c r="A205" s="648"/>
      <c r="B205" s="721" t="s">
        <v>35</v>
      </c>
      <c r="C205" s="654"/>
      <c r="D205" s="649"/>
      <c r="E205" s="654"/>
      <c r="F205" s="649"/>
    </row>
    <row r="206" spans="1:8" s="12" customFormat="1" x14ac:dyDescent="0.2">
      <c r="A206" s="648"/>
      <c r="B206" s="721" t="s">
        <v>27</v>
      </c>
      <c r="C206" s="654"/>
      <c r="D206" s="649"/>
      <c r="E206" s="654"/>
      <c r="F206" s="649"/>
    </row>
    <row r="207" spans="1:8" s="12" customFormat="1" x14ac:dyDescent="0.2">
      <c r="A207" s="643">
        <f>'PPE 2022'!A8</f>
        <v>8</v>
      </c>
      <c r="B207" s="721" t="str">
        <f>'Balance Sheet'!A33</f>
        <v>Property, Plant &amp; Equipment and Intangible Assets</v>
      </c>
      <c r="C207" s="655">
        <f>C209+C214+C219+C224+C229+C234+C242+C248+C254+C259+C264+C268</f>
        <v>0</v>
      </c>
      <c r="D207" s="655">
        <f>D209+D214+D219+D224+D229+D234+D242+D248+D254+D259+D264+D268</f>
        <v>0</v>
      </c>
      <c r="E207" s="655">
        <f>E209+E214+E219+E224+E229+E234+E242+E248+E254+E259+E264+E268</f>
        <v>0</v>
      </c>
      <c r="F207" s="655">
        <f>F209+F214+F219+F224+F229+F234+F242+F248+F254+F259+F264+F268</f>
        <v>0</v>
      </c>
      <c r="G207" s="333"/>
      <c r="H207" s="333"/>
    </row>
    <row r="208" spans="1:8" s="41" customFormat="1" x14ac:dyDescent="0.2">
      <c r="A208" s="42"/>
      <c r="B208" s="715" t="str">
        <f>'PPE 2022'!B13</f>
        <v>A) Property, Plant and Equipment</v>
      </c>
      <c r="C208" s="40">
        <f>C209+C214+C219+C224+C229+C234+C242+C248</f>
        <v>0</v>
      </c>
      <c r="D208" s="30"/>
      <c r="E208" s="40">
        <f>E209+E214+E219+E224+E229+E234+E242+E248</f>
        <v>0</v>
      </c>
      <c r="F208" s="40">
        <f>SUM(F210:F258)</f>
        <v>0</v>
      </c>
    </row>
    <row r="209" spans="1:6" s="41" customFormat="1" x14ac:dyDescent="0.2">
      <c r="A209" s="42"/>
      <c r="B209" s="715" t="str">
        <f>'PPE 2022'!B15</f>
        <v>Land</v>
      </c>
      <c r="C209" s="40">
        <f t="shared" ref="C209:F209" si="47">SUM(C210:C213)</f>
        <v>0</v>
      </c>
      <c r="D209" s="40">
        <f t="shared" si="47"/>
        <v>0</v>
      </c>
      <c r="E209" s="40">
        <f t="shared" si="47"/>
        <v>0</v>
      </c>
      <c r="F209" s="40">
        <f t="shared" si="47"/>
        <v>0</v>
      </c>
    </row>
    <row r="210" spans="1:6" s="12" customFormat="1" x14ac:dyDescent="0.2">
      <c r="A210" s="317"/>
      <c r="B210" s="710"/>
      <c r="C210" s="412"/>
      <c r="D210" s="412"/>
      <c r="E210" s="32"/>
      <c r="F210" s="33"/>
    </row>
    <row r="211" spans="1:6" s="12" customFormat="1" x14ac:dyDescent="0.2">
      <c r="A211" s="317"/>
      <c r="B211" s="710"/>
      <c r="C211" s="412"/>
      <c r="D211" s="412"/>
      <c r="E211" s="32"/>
      <c r="F211" s="33"/>
    </row>
    <row r="212" spans="1:6" s="12" customFormat="1" x14ac:dyDescent="0.2">
      <c r="A212" s="317"/>
      <c r="B212" s="710"/>
      <c r="C212" s="412"/>
      <c r="D212" s="412"/>
      <c r="E212" s="32"/>
      <c r="F212" s="33"/>
    </row>
    <row r="213" spans="1:6" s="12" customFormat="1" x14ac:dyDescent="0.2">
      <c r="A213" s="317"/>
      <c r="B213" s="710"/>
      <c r="C213" s="412"/>
      <c r="D213" s="412"/>
      <c r="E213" s="32"/>
      <c r="F213" s="33"/>
    </row>
    <row r="214" spans="1:6" s="41" customFormat="1" x14ac:dyDescent="0.2">
      <c r="A214" s="42"/>
      <c r="B214" s="715" t="str">
        <f>'PPE 2022'!B16</f>
        <v xml:space="preserve">Buildings </v>
      </c>
      <c r="C214" s="40">
        <f t="shared" ref="C214:F214" si="48">SUM(C215:C218)</f>
        <v>0</v>
      </c>
      <c r="D214" s="40">
        <f t="shared" si="48"/>
        <v>0</v>
      </c>
      <c r="E214" s="40">
        <f t="shared" si="48"/>
        <v>0</v>
      </c>
      <c r="F214" s="40">
        <f t="shared" si="48"/>
        <v>0</v>
      </c>
    </row>
    <row r="215" spans="1:6" s="12" customFormat="1" x14ac:dyDescent="0.2">
      <c r="A215" s="317"/>
      <c r="B215" s="710"/>
      <c r="C215" s="412"/>
      <c r="D215" s="412"/>
      <c r="E215" s="32"/>
      <c r="F215" s="33"/>
    </row>
    <row r="216" spans="1:6" s="12" customFormat="1" x14ac:dyDescent="0.2">
      <c r="A216" s="317"/>
      <c r="B216" s="710"/>
      <c r="C216" s="412"/>
      <c r="D216" s="412"/>
      <c r="E216" s="32"/>
      <c r="F216" s="33"/>
    </row>
    <row r="217" spans="1:6" s="12" customFormat="1" x14ac:dyDescent="0.2">
      <c r="A217" s="317"/>
      <c r="B217" s="710"/>
      <c r="C217" s="412"/>
      <c r="D217" s="412"/>
      <c r="E217" s="32"/>
      <c r="F217" s="33"/>
    </row>
    <row r="218" spans="1:6" s="12" customFormat="1" x14ac:dyDescent="0.2">
      <c r="A218" s="317"/>
      <c r="B218" s="710"/>
      <c r="C218" s="412"/>
      <c r="D218" s="412"/>
      <c r="E218" s="32"/>
      <c r="F218" s="33"/>
    </row>
    <row r="219" spans="1:6" s="41" customFormat="1" x14ac:dyDescent="0.2">
      <c r="A219" s="42"/>
      <c r="B219" s="715" t="str">
        <f>'PPE 2022'!B17</f>
        <v>Plant and Equipment</v>
      </c>
      <c r="C219" s="40">
        <f t="shared" ref="C219:F219" si="49">SUM(C220:C223)</f>
        <v>0</v>
      </c>
      <c r="D219" s="40">
        <f t="shared" si="49"/>
        <v>0</v>
      </c>
      <c r="E219" s="40">
        <f t="shared" si="49"/>
        <v>0</v>
      </c>
      <c r="F219" s="40">
        <f t="shared" si="49"/>
        <v>0</v>
      </c>
    </row>
    <row r="220" spans="1:6" s="12" customFormat="1" x14ac:dyDescent="0.2">
      <c r="A220" s="317"/>
      <c r="B220" s="710"/>
      <c r="C220" s="412"/>
      <c r="D220" s="412"/>
      <c r="E220" s="32"/>
      <c r="F220" s="33"/>
    </row>
    <row r="221" spans="1:6" s="12" customFormat="1" x14ac:dyDescent="0.2">
      <c r="A221" s="317"/>
      <c r="B221" s="710"/>
      <c r="C221" s="412"/>
      <c r="D221" s="412"/>
      <c r="E221" s="32"/>
      <c r="F221" s="33"/>
    </row>
    <row r="222" spans="1:6" s="12" customFormat="1" x14ac:dyDescent="0.2">
      <c r="A222" s="317"/>
      <c r="B222" s="710"/>
      <c r="C222" s="412"/>
      <c r="D222" s="412"/>
      <c r="E222" s="32"/>
      <c r="F222" s="33"/>
    </row>
    <row r="223" spans="1:6" s="12" customFormat="1" x14ac:dyDescent="0.2">
      <c r="A223" s="317"/>
      <c r="B223" s="710"/>
      <c r="C223" s="412"/>
      <c r="D223" s="412"/>
      <c r="E223" s="32"/>
      <c r="F223" s="33"/>
    </row>
    <row r="224" spans="1:6" s="41" customFormat="1" x14ac:dyDescent="0.2">
      <c r="A224" s="42"/>
      <c r="B224" s="715" t="str">
        <f>'PPE 2022'!B18</f>
        <v>Furniture and Fixtures</v>
      </c>
      <c r="C224" s="40">
        <f t="shared" ref="C224:F224" si="50">SUM(C225:C228)</f>
        <v>0</v>
      </c>
      <c r="D224" s="40">
        <f t="shared" si="50"/>
        <v>0</v>
      </c>
      <c r="E224" s="40">
        <f t="shared" si="50"/>
        <v>0</v>
      </c>
      <c r="F224" s="40">
        <f t="shared" si="50"/>
        <v>0</v>
      </c>
    </row>
    <row r="225" spans="1:6" s="12" customFormat="1" x14ac:dyDescent="0.2">
      <c r="A225" s="317"/>
      <c r="B225" s="710"/>
      <c r="C225" s="412"/>
      <c r="D225" s="412"/>
      <c r="E225" s="32"/>
      <c r="F225" s="33"/>
    </row>
    <row r="226" spans="1:6" s="12" customFormat="1" x14ac:dyDescent="0.2">
      <c r="A226" s="317"/>
      <c r="B226" s="710"/>
      <c r="C226" s="412"/>
      <c r="D226" s="412"/>
      <c r="E226" s="32"/>
      <c r="F226" s="33"/>
    </row>
    <row r="227" spans="1:6" s="12" customFormat="1" x14ac:dyDescent="0.2">
      <c r="A227" s="317"/>
      <c r="B227" s="710"/>
      <c r="C227" s="412"/>
      <c r="D227" s="412"/>
      <c r="E227" s="32"/>
      <c r="F227" s="33"/>
    </row>
    <row r="228" spans="1:6" s="12" customFormat="1" x14ac:dyDescent="0.2">
      <c r="A228" s="317"/>
      <c r="B228" s="710"/>
      <c r="C228" s="412"/>
      <c r="D228" s="412"/>
      <c r="E228" s="32"/>
      <c r="F228" s="33"/>
    </row>
    <row r="229" spans="1:6" s="41" customFormat="1" x14ac:dyDescent="0.2">
      <c r="A229" s="42"/>
      <c r="B229" s="715" t="str">
        <f>'PPE 2022'!B19</f>
        <v>Vehicles</v>
      </c>
      <c r="C229" s="40">
        <f t="shared" ref="C229:F229" si="51">SUM(C230:C233)</f>
        <v>0</v>
      </c>
      <c r="D229" s="40">
        <f t="shared" si="51"/>
        <v>0</v>
      </c>
      <c r="E229" s="40">
        <f t="shared" si="51"/>
        <v>0</v>
      </c>
      <c r="F229" s="40">
        <f t="shared" si="51"/>
        <v>0</v>
      </c>
    </row>
    <row r="230" spans="1:6" s="12" customFormat="1" x14ac:dyDescent="0.2">
      <c r="A230" s="317"/>
      <c r="B230" s="710"/>
      <c r="C230" s="412"/>
      <c r="D230" s="412"/>
      <c r="E230" s="32"/>
      <c r="F230" s="33"/>
    </row>
    <row r="231" spans="1:6" s="12" customFormat="1" x14ac:dyDescent="0.2">
      <c r="A231" s="317"/>
      <c r="B231" s="710"/>
      <c r="C231" s="412"/>
      <c r="D231" s="412"/>
      <c r="E231" s="32"/>
      <c r="F231" s="33"/>
    </row>
    <row r="232" spans="1:6" s="12" customFormat="1" x14ac:dyDescent="0.2">
      <c r="A232" s="317"/>
      <c r="B232" s="710"/>
      <c r="C232" s="412"/>
      <c r="D232" s="412"/>
      <c r="E232" s="32"/>
      <c r="F232" s="33"/>
    </row>
    <row r="233" spans="1:6" s="12" customFormat="1" x14ac:dyDescent="0.2">
      <c r="A233" s="317"/>
      <c r="B233" s="710"/>
      <c r="C233" s="412"/>
      <c r="D233" s="412"/>
      <c r="E233" s="32"/>
      <c r="F233" s="33"/>
    </row>
    <row r="234" spans="1:6" s="41" customFormat="1" x14ac:dyDescent="0.2">
      <c r="A234" s="42"/>
      <c r="B234" s="715" t="str">
        <f>'PPE 2022'!B20</f>
        <v>Office Equipment</v>
      </c>
      <c r="C234" s="40">
        <f>SUM(C235:C241)</f>
        <v>0</v>
      </c>
      <c r="D234" s="40">
        <f t="shared" ref="D234:F234" si="52">SUM(D235:D241)</f>
        <v>0</v>
      </c>
      <c r="E234" s="40">
        <f t="shared" si="52"/>
        <v>0</v>
      </c>
      <c r="F234" s="40">
        <f t="shared" si="52"/>
        <v>0</v>
      </c>
    </row>
    <row r="235" spans="1:6" s="12" customFormat="1" x14ac:dyDescent="0.2">
      <c r="A235" s="317"/>
      <c r="B235" s="723"/>
      <c r="C235" s="32"/>
      <c r="D235" s="32"/>
      <c r="E235" s="32"/>
      <c r="F235" s="32"/>
    </row>
    <row r="236" spans="1:6" s="12" customFormat="1" x14ac:dyDescent="0.2">
      <c r="A236" s="317"/>
      <c r="B236" s="710"/>
      <c r="C236" s="412"/>
      <c r="D236" s="412"/>
      <c r="E236" s="32"/>
      <c r="F236" s="33"/>
    </row>
    <row r="237" spans="1:6" s="12" customFormat="1" x14ac:dyDescent="0.2">
      <c r="A237" s="317"/>
      <c r="B237" s="710"/>
      <c r="C237" s="412"/>
      <c r="D237" s="412"/>
      <c r="E237" s="32"/>
      <c r="F237" s="33"/>
    </row>
    <row r="238" spans="1:6" s="12" customFormat="1" x14ac:dyDescent="0.2">
      <c r="A238" s="317"/>
      <c r="B238" s="710"/>
      <c r="C238" s="412"/>
      <c r="D238" s="412"/>
      <c r="E238" s="32"/>
      <c r="F238" s="33"/>
    </row>
    <row r="239" spans="1:6" s="12" customFormat="1" x14ac:dyDescent="0.2">
      <c r="A239" s="317"/>
      <c r="B239" s="710"/>
      <c r="C239" s="412"/>
      <c r="D239" s="412"/>
      <c r="E239" s="32"/>
      <c r="F239" s="33"/>
    </row>
    <row r="240" spans="1:6" s="12" customFormat="1" x14ac:dyDescent="0.2">
      <c r="A240" s="317"/>
      <c r="B240" s="710"/>
      <c r="C240" s="412"/>
      <c r="D240" s="412"/>
      <c r="E240" s="32"/>
      <c r="F240" s="33"/>
    </row>
    <row r="241" spans="1:6" s="12" customFormat="1" x14ac:dyDescent="0.2">
      <c r="A241" s="317"/>
      <c r="B241" s="710"/>
      <c r="C241" s="412"/>
      <c r="D241" s="412"/>
      <c r="E241" s="32"/>
      <c r="F241" s="33"/>
    </row>
    <row r="242" spans="1:6" s="41" customFormat="1" x14ac:dyDescent="0.2">
      <c r="A242" s="42"/>
      <c r="B242" s="715" t="str">
        <f>'PPE 2022'!B22</f>
        <v xml:space="preserve"> - Computers and data processing units</v>
      </c>
      <c r="C242" s="40">
        <f>SUM(C243:C244)</f>
        <v>0</v>
      </c>
      <c r="D242" s="40">
        <f>SUM(D243:D244)</f>
        <v>0</v>
      </c>
      <c r="E242" s="40">
        <f>SUM(E243:E244)</f>
        <v>0</v>
      </c>
      <c r="F242" s="40">
        <f>SUM(F243:F244)</f>
        <v>0</v>
      </c>
    </row>
    <row r="243" spans="1:6" s="318" customFormat="1" x14ac:dyDescent="0.2">
      <c r="A243" s="422"/>
      <c r="B243" s="739"/>
      <c r="C243" s="734"/>
      <c r="D243" s="734"/>
      <c r="E243" s="734"/>
      <c r="F243" s="734"/>
    </row>
    <row r="244" spans="1:6" s="12" customFormat="1" x14ac:dyDescent="0.2">
      <c r="A244" s="317"/>
      <c r="B244" s="710"/>
      <c r="C244" s="412"/>
      <c r="D244" s="412"/>
      <c r="E244" s="32"/>
      <c r="F244" s="33"/>
    </row>
    <row r="245" spans="1:6" s="12" customFormat="1" x14ac:dyDescent="0.2">
      <c r="A245" s="317"/>
      <c r="B245" s="710"/>
      <c r="C245" s="412"/>
      <c r="D245" s="412"/>
      <c r="E245" s="32"/>
      <c r="F245" s="33"/>
    </row>
    <row r="246" spans="1:6" s="12" customFormat="1" x14ac:dyDescent="0.2">
      <c r="A246" s="317"/>
      <c r="B246" s="710"/>
      <c r="C246" s="412"/>
      <c r="D246" s="412"/>
      <c r="E246" s="32"/>
      <c r="F246" s="33"/>
    </row>
    <row r="247" spans="1:6" s="12" customFormat="1" x14ac:dyDescent="0.2">
      <c r="A247" s="317"/>
      <c r="B247" s="710"/>
      <c r="C247" s="412"/>
      <c r="D247" s="412"/>
      <c r="E247" s="32"/>
      <c r="F247" s="33"/>
    </row>
    <row r="248" spans="1:6" s="41" customFormat="1" x14ac:dyDescent="0.2">
      <c r="A248" s="42"/>
      <c r="B248" s="715" t="str">
        <f>'PPE 2022'!B23</f>
        <v xml:space="preserve">  - Leasehold Improvement</v>
      </c>
      <c r="C248" s="40">
        <f t="shared" ref="C248:F248" si="53">SUM(C249:C252)</f>
        <v>0</v>
      </c>
      <c r="D248" s="40">
        <f t="shared" si="53"/>
        <v>0</v>
      </c>
      <c r="E248" s="40">
        <f t="shared" si="53"/>
        <v>0</v>
      </c>
      <c r="F248" s="40">
        <f t="shared" si="53"/>
        <v>0</v>
      </c>
    </row>
    <row r="249" spans="1:6" s="12" customFormat="1" x14ac:dyDescent="0.2">
      <c r="A249" s="317"/>
      <c r="B249" s="710"/>
      <c r="C249" s="412"/>
      <c r="D249" s="412"/>
      <c r="E249" s="32"/>
      <c r="F249" s="33"/>
    </row>
    <row r="250" spans="1:6" s="12" customFormat="1" x14ac:dyDescent="0.2">
      <c r="A250" s="317"/>
      <c r="B250" s="710"/>
      <c r="C250" s="412"/>
      <c r="D250" s="412"/>
      <c r="E250" s="32"/>
      <c r="F250" s="33"/>
    </row>
    <row r="251" spans="1:6" s="12" customFormat="1" x14ac:dyDescent="0.2">
      <c r="A251" s="317"/>
      <c r="B251" s="710"/>
      <c r="C251" s="412"/>
      <c r="D251" s="412"/>
      <c r="E251" s="32"/>
      <c r="F251" s="33"/>
    </row>
    <row r="252" spans="1:6" s="12" customFormat="1" x14ac:dyDescent="0.2">
      <c r="A252" s="317"/>
      <c r="B252" s="710"/>
      <c r="C252" s="412"/>
      <c r="D252" s="412"/>
      <c r="E252" s="32"/>
      <c r="F252" s="33"/>
    </row>
    <row r="253" spans="1:6" s="41" customFormat="1" x14ac:dyDescent="0.2">
      <c r="A253" s="42"/>
      <c r="B253" s="715" t="str">
        <f>'PPE 2022'!B27</f>
        <v>B) Intangible assets</v>
      </c>
      <c r="C253" s="40"/>
      <c r="D253" s="40"/>
      <c r="E253" s="40">
        <f>E254+E259+E264+E268</f>
        <v>0</v>
      </c>
      <c r="F253" s="40"/>
    </row>
    <row r="254" spans="1:6" s="41" customFormat="1" x14ac:dyDescent="0.2">
      <c r="A254" s="42"/>
      <c r="B254" s="715" t="str">
        <f>'PPE 2022'!B31</f>
        <v>Computer software</v>
      </c>
      <c r="C254" s="40">
        <f t="shared" ref="C254:F254" si="54">SUM(C255:C258)</f>
        <v>0</v>
      </c>
      <c r="D254" s="40">
        <f t="shared" si="54"/>
        <v>0</v>
      </c>
      <c r="E254" s="40">
        <f t="shared" si="54"/>
        <v>0</v>
      </c>
      <c r="F254" s="40">
        <f t="shared" si="54"/>
        <v>0</v>
      </c>
    </row>
    <row r="255" spans="1:6" s="12" customFormat="1" x14ac:dyDescent="0.2">
      <c r="A255" s="317"/>
      <c r="B255" s="710"/>
      <c r="C255" s="412"/>
      <c r="D255" s="412"/>
      <c r="E255" s="32"/>
      <c r="F255" s="33"/>
    </row>
    <row r="256" spans="1:6" s="12" customFormat="1" x14ac:dyDescent="0.2">
      <c r="A256" s="317"/>
      <c r="B256" s="710"/>
      <c r="C256" s="412"/>
      <c r="D256" s="412"/>
      <c r="E256" s="32"/>
      <c r="F256" s="33"/>
    </row>
    <row r="257" spans="1:8" s="12" customFormat="1" x14ac:dyDescent="0.2">
      <c r="A257" s="317"/>
      <c r="B257" s="710"/>
      <c r="C257" s="412"/>
      <c r="D257" s="412"/>
      <c r="E257" s="32"/>
      <c r="F257" s="33"/>
    </row>
    <row r="258" spans="1:8" s="12" customFormat="1" x14ac:dyDescent="0.2">
      <c r="A258" s="317"/>
      <c r="B258" s="710"/>
      <c r="C258" s="412"/>
      <c r="D258" s="412"/>
      <c r="E258" s="32"/>
      <c r="F258" s="33"/>
    </row>
    <row r="259" spans="1:8" s="41" customFormat="1" x14ac:dyDescent="0.2">
      <c r="A259" s="42"/>
      <c r="B259" s="715" t="str">
        <f>'PPE 2022'!B36</f>
        <v>Licences and franchise</v>
      </c>
      <c r="C259" s="40">
        <f t="shared" ref="C259:F259" si="55">SUM(C260:C263)</f>
        <v>0</v>
      </c>
      <c r="D259" s="40">
        <f t="shared" si="55"/>
        <v>0</v>
      </c>
      <c r="E259" s="40">
        <f t="shared" si="55"/>
        <v>0</v>
      </c>
      <c r="F259" s="40">
        <f t="shared" si="55"/>
        <v>0</v>
      </c>
    </row>
    <row r="260" spans="1:8" s="12" customFormat="1" x14ac:dyDescent="0.2">
      <c r="A260" s="317"/>
      <c r="B260" s="710"/>
      <c r="C260" s="412"/>
      <c r="D260" s="412"/>
      <c r="E260" s="32"/>
      <c r="F260" s="33"/>
    </row>
    <row r="261" spans="1:8" s="12" customFormat="1" x14ac:dyDescent="0.2">
      <c r="A261" s="317"/>
      <c r="B261" s="710"/>
      <c r="C261" s="412"/>
      <c r="D261" s="412"/>
      <c r="E261" s="32"/>
      <c r="F261" s="33"/>
    </row>
    <row r="262" spans="1:8" s="12" customFormat="1" x14ac:dyDescent="0.2">
      <c r="A262" s="317"/>
      <c r="B262" s="710"/>
      <c r="C262" s="412"/>
      <c r="D262" s="412"/>
      <c r="E262" s="32"/>
      <c r="F262" s="33"/>
    </row>
    <row r="263" spans="1:8" s="12" customFormat="1" x14ac:dyDescent="0.2">
      <c r="A263" s="317"/>
      <c r="B263" s="710"/>
      <c r="C263" s="412"/>
      <c r="D263" s="412"/>
      <c r="E263" s="32"/>
      <c r="F263" s="33"/>
    </row>
    <row r="264" spans="1:8" s="41" customFormat="1" x14ac:dyDescent="0.2">
      <c r="A264" s="42"/>
      <c r="B264" s="715" t="str">
        <f>'PPE 2022'!B40</f>
        <v>C) Capital Work in Progress</v>
      </c>
      <c r="C264" s="40">
        <f t="shared" ref="C264:F264" si="56">SUM(C265:C267)</f>
        <v>0</v>
      </c>
      <c r="D264" s="40">
        <f t="shared" si="56"/>
        <v>0</v>
      </c>
      <c r="E264" s="40">
        <f t="shared" si="56"/>
        <v>0</v>
      </c>
      <c r="F264" s="40">
        <f t="shared" si="56"/>
        <v>0</v>
      </c>
    </row>
    <row r="265" spans="1:8" s="12" customFormat="1" x14ac:dyDescent="0.2">
      <c r="A265" s="317"/>
      <c r="B265" s="710"/>
      <c r="C265" s="412"/>
      <c r="D265" s="412"/>
      <c r="E265" s="32"/>
      <c r="F265" s="33"/>
    </row>
    <row r="266" spans="1:8" s="12" customFormat="1" x14ac:dyDescent="0.2">
      <c r="A266" s="317"/>
      <c r="B266" s="710"/>
      <c r="C266" s="412"/>
      <c r="D266" s="412"/>
      <c r="E266" s="32"/>
      <c r="F266" s="33"/>
    </row>
    <row r="267" spans="1:8" s="12" customFormat="1" x14ac:dyDescent="0.2">
      <c r="A267" s="317"/>
      <c r="B267" s="710"/>
      <c r="C267" s="412"/>
      <c r="D267" s="412"/>
      <c r="E267" s="32"/>
      <c r="F267" s="33"/>
    </row>
    <row r="268" spans="1:8" s="41" customFormat="1" x14ac:dyDescent="0.2">
      <c r="A268" s="42"/>
      <c r="B268" s="715" t="str">
        <f>'PPE 2022'!B44</f>
        <v>D) Intangible assets under Development</v>
      </c>
      <c r="C268" s="40">
        <f t="shared" ref="C268:F268" si="57">SUM(C269:C271)</f>
        <v>0</v>
      </c>
      <c r="D268" s="40">
        <f t="shared" si="57"/>
        <v>0</v>
      </c>
      <c r="E268" s="40">
        <f t="shared" si="57"/>
        <v>0</v>
      </c>
      <c r="F268" s="40">
        <f t="shared" si="57"/>
        <v>0</v>
      </c>
    </row>
    <row r="269" spans="1:8" s="12" customFormat="1" x14ac:dyDescent="0.2">
      <c r="A269" s="317"/>
      <c r="B269" s="710"/>
      <c r="C269" s="412"/>
      <c r="D269" s="412"/>
      <c r="E269" s="32"/>
      <c r="F269" s="33"/>
    </row>
    <row r="270" spans="1:8" s="12" customFormat="1" x14ac:dyDescent="0.2">
      <c r="A270" s="317"/>
      <c r="B270" s="710"/>
      <c r="C270" s="412"/>
      <c r="D270" s="412"/>
      <c r="E270" s="32"/>
      <c r="F270" s="33"/>
    </row>
    <row r="271" spans="1:8" s="12" customFormat="1" x14ac:dyDescent="0.2">
      <c r="A271" s="317"/>
      <c r="B271" s="710"/>
      <c r="C271" s="412"/>
      <c r="D271" s="412"/>
      <c r="E271" s="32"/>
      <c r="F271" s="33"/>
    </row>
    <row r="272" spans="1:8" s="12" customFormat="1" x14ac:dyDescent="0.2">
      <c r="A272" s="643">
        <f>'Notes-BS'!A237</f>
        <v>9</v>
      </c>
      <c r="B272" s="721" t="str">
        <f>'Balance Sheet'!A38</f>
        <v>Non-current Investments</v>
      </c>
      <c r="C272" s="646">
        <f t="shared" ref="C272:F272" si="58">C274+C284+C288+C289+C295+C296+C302+C311+C312+C321</f>
        <v>0</v>
      </c>
      <c r="D272" s="646">
        <f t="shared" si="58"/>
        <v>0</v>
      </c>
      <c r="E272" s="646">
        <f t="shared" si="58"/>
        <v>0</v>
      </c>
      <c r="F272" s="646">
        <f t="shared" si="58"/>
        <v>0</v>
      </c>
      <c r="G272" s="333"/>
      <c r="H272" s="333"/>
    </row>
    <row r="273" spans="1:8" s="41" customFormat="1" x14ac:dyDescent="0.2">
      <c r="A273" s="42"/>
      <c r="B273" s="715" t="str">
        <f>'Notes-BS'!B239:E239</f>
        <v>Trade Investments:</v>
      </c>
      <c r="C273" s="40"/>
      <c r="D273" s="30"/>
      <c r="E273" s="40"/>
      <c r="F273" s="40"/>
      <c r="G273" s="319"/>
      <c r="H273" s="319"/>
    </row>
    <row r="274" spans="1:8" s="41" customFormat="1" x14ac:dyDescent="0.2">
      <c r="A274" s="42"/>
      <c r="B274" s="715" t="str">
        <f>'Notes-BS'!B241</f>
        <v>Investment Property</v>
      </c>
      <c r="C274" s="40">
        <f t="shared" ref="C274:F274" si="59">SUM(C275:C282)</f>
        <v>0</v>
      </c>
      <c r="D274" s="40">
        <f t="shared" si="59"/>
        <v>0</v>
      </c>
      <c r="E274" s="40">
        <f t="shared" si="59"/>
        <v>0</v>
      </c>
      <c r="F274" s="40">
        <f t="shared" si="59"/>
        <v>0</v>
      </c>
      <c r="G274" s="319"/>
      <c r="H274" s="319"/>
    </row>
    <row r="275" spans="1:8" s="12" customFormat="1" x14ac:dyDescent="0.2">
      <c r="A275" s="317"/>
      <c r="B275" s="710"/>
      <c r="C275" s="412"/>
      <c r="D275" s="412"/>
      <c r="E275" s="337"/>
      <c r="F275" s="33"/>
      <c r="G275" s="425"/>
      <c r="H275" s="425"/>
    </row>
    <row r="276" spans="1:8" s="12" customFormat="1" x14ac:dyDescent="0.2">
      <c r="A276" s="317"/>
      <c r="B276" s="710"/>
      <c r="C276" s="412"/>
      <c r="D276" s="412"/>
      <c r="E276" s="337"/>
      <c r="F276" s="33"/>
      <c r="G276" s="425"/>
      <c r="H276" s="425"/>
    </row>
    <row r="277" spans="1:8" s="12" customFormat="1" x14ac:dyDescent="0.2">
      <c r="A277" s="317"/>
      <c r="B277" s="710"/>
      <c r="C277" s="412"/>
      <c r="D277" s="412"/>
      <c r="E277" s="337"/>
      <c r="F277" s="33"/>
      <c r="G277" s="425"/>
      <c r="H277" s="425"/>
    </row>
    <row r="278" spans="1:8" s="12" customFormat="1" x14ac:dyDescent="0.2">
      <c r="A278" s="317"/>
      <c r="B278" s="710"/>
      <c r="C278" s="412"/>
      <c r="D278" s="412"/>
      <c r="E278" s="337"/>
      <c r="F278" s="33"/>
      <c r="G278" s="425"/>
      <c r="H278" s="425"/>
    </row>
    <row r="279" spans="1:8" s="12" customFormat="1" x14ac:dyDescent="0.2">
      <c r="A279" s="317"/>
      <c r="B279" s="710"/>
      <c r="C279" s="412"/>
      <c r="D279" s="412"/>
      <c r="E279" s="337"/>
      <c r="F279" s="33"/>
      <c r="G279" s="425"/>
      <c r="H279" s="425"/>
    </row>
    <row r="280" spans="1:8" s="12" customFormat="1" x14ac:dyDescent="0.2">
      <c r="A280" s="317"/>
      <c r="B280" s="710"/>
      <c r="C280" s="412"/>
      <c r="D280" s="412"/>
      <c r="E280" s="337"/>
      <c r="F280" s="33"/>
      <c r="G280" s="425"/>
      <c r="H280" s="425"/>
    </row>
    <row r="281" spans="1:8" s="12" customFormat="1" x14ac:dyDescent="0.2">
      <c r="A281" s="317"/>
      <c r="B281" s="710"/>
      <c r="C281" s="412"/>
      <c r="D281" s="412"/>
      <c r="E281" s="337"/>
      <c r="F281" s="33"/>
      <c r="G281" s="425"/>
      <c r="H281" s="425"/>
    </row>
    <row r="282" spans="1:8" s="12" customFormat="1" x14ac:dyDescent="0.2">
      <c r="A282" s="317"/>
      <c r="B282" s="710"/>
      <c r="C282" s="412"/>
      <c r="D282" s="412"/>
      <c r="E282" s="337"/>
      <c r="F282" s="33"/>
      <c r="G282" s="425"/>
      <c r="H282" s="425"/>
    </row>
    <row r="283" spans="1:8" s="41" customFormat="1" ht="25.5" x14ac:dyDescent="0.2">
      <c r="A283" s="42"/>
      <c r="B283" s="726" t="str">
        <f>'Notes-BS'!B243</f>
        <v>Investments in Equity Instruments (Fully paid-up unless stated otherwise (Unquoted):</v>
      </c>
      <c r="C283" s="40"/>
      <c r="D283" s="40"/>
      <c r="E283" s="40"/>
      <c r="F283" s="40"/>
      <c r="G283" s="319"/>
      <c r="H283" s="319"/>
    </row>
    <row r="284" spans="1:8" s="41" customFormat="1" x14ac:dyDescent="0.2">
      <c r="A284" s="42"/>
      <c r="B284" s="726" t="str">
        <f>'Notes-BS'!B245:E245</f>
        <v>Investments in Subsidiary Companies (at cost)</v>
      </c>
      <c r="C284" s="40">
        <f>SUM(C285:C287)</f>
        <v>0</v>
      </c>
      <c r="D284" s="40">
        <f t="shared" ref="D284:F284" si="60">SUM(D285:D288)</f>
        <v>0</v>
      </c>
      <c r="E284" s="40">
        <f t="shared" si="60"/>
        <v>0</v>
      </c>
      <c r="F284" s="40">
        <f t="shared" si="60"/>
        <v>0</v>
      </c>
      <c r="G284" s="319"/>
      <c r="H284" s="319"/>
    </row>
    <row r="285" spans="1:8" s="12" customFormat="1" x14ac:dyDescent="0.2">
      <c r="A285" s="317"/>
      <c r="B285" s="710"/>
      <c r="C285" s="412"/>
      <c r="D285" s="412"/>
      <c r="E285" s="415"/>
      <c r="F285" s="33"/>
      <c r="G285" s="425"/>
      <c r="H285" s="425"/>
    </row>
    <row r="286" spans="1:8" s="12" customFormat="1" x14ac:dyDescent="0.2">
      <c r="A286" s="317"/>
      <c r="B286" s="710"/>
      <c r="C286" s="412"/>
      <c r="D286" s="412"/>
      <c r="E286" s="415"/>
      <c r="F286" s="33"/>
      <c r="G286" s="425"/>
      <c r="H286" s="425"/>
    </row>
    <row r="287" spans="1:8" s="12" customFormat="1" x14ac:dyDescent="0.2">
      <c r="A287" s="317"/>
      <c r="B287" s="710"/>
      <c r="C287" s="412"/>
      <c r="D287" s="412"/>
      <c r="E287" s="415"/>
      <c r="F287" s="33"/>
      <c r="G287" s="425"/>
      <c r="H287" s="425"/>
    </row>
    <row r="288" spans="1:8" s="41" customFormat="1" x14ac:dyDescent="0.2">
      <c r="A288" s="42"/>
      <c r="B288" s="712" t="str">
        <f>'Notes-BS'!B251</f>
        <v>Less: Provision for Diminution in Value of Investment</v>
      </c>
      <c r="C288" s="413"/>
      <c r="D288" s="413"/>
      <c r="E288" s="657"/>
      <c r="F288" s="30"/>
      <c r="G288" s="319"/>
      <c r="H288" s="319"/>
    </row>
    <row r="289" spans="1:8" s="41" customFormat="1" x14ac:dyDescent="0.2">
      <c r="A289" s="42"/>
      <c r="B289" s="715" t="str">
        <f>'Notes-BS'!B253:E253</f>
        <v>Investments in Other Companies (at cost)</v>
      </c>
      <c r="C289" s="413">
        <f t="shared" ref="C289:F289" si="61">SUM(C290:C294)</f>
        <v>0</v>
      </c>
      <c r="D289" s="413">
        <f t="shared" si="61"/>
        <v>0</v>
      </c>
      <c r="E289" s="413">
        <f t="shared" si="61"/>
        <v>0</v>
      </c>
      <c r="F289" s="413">
        <f t="shared" si="61"/>
        <v>0</v>
      </c>
      <c r="G289" s="319"/>
      <c r="H289" s="319"/>
    </row>
    <row r="290" spans="1:8" s="12" customFormat="1" x14ac:dyDescent="0.2">
      <c r="A290" s="317"/>
      <c r="B290" s="710"/>
      <c r="C290" s="412"/>
      <c r="D290" s="412"/>
      <c r="E290" s="415"/>
      <c r="F290" s="33"/>
      <c r="G290" s="425"/>
      <c r="H290" s="425"/>
    </row>
    <row r="291" spans="1:8" s="12" customFormat="1" x14ac:dyDescent="0.2">
      <c r="A291" s="317"/>
      <c r="B291" s="710"/>
      <c r="C291" s="412"/>
      <c r="D291" s="412"/>
      <c r="E291" s="415"/>
      <c r="F291" s="33"/>
      <c r="G291" s="425"/>
      <c r="H291" s="425"/>
    </row>
    <row r="292" spans="1:8" s="12" customFormat="1" x14ac:dyDescent="0.2">
      <c r="A292" s="317"/>
      <c r="B292" s="710"/>
      <c r="C292" s="412"/>
      <c r="D292" s="412"/>
      <c r="E292" s="415"/>
      <c r="F292" s="33"/>
      <c r="G292" s="425"/>
      <c r="H292" s="425"/>
    </row>
    <row r="293" spans="1:8" s="12" customFormat="1" x14ac:dyDescent="0.2">
      <c r="A293" s="317"/>
      <c r="B293" s="710"/>
      <c r="C293" s="412"/>
      <c r="D293" s="412"/>
      <c r="E293" s="415"/>
      <c r="F293" s="33"/>
      <c r="G293" s="425"/>
      <c r="H293" s="425"/>
    </row>
    <row r="294" spans="1:8" s="12" customFormat="1" x14ac:dyDescent="0.2">
      <c r="A294" s="317"/>
      <c r="B294" s="723"/>
      <c r="C294" s="412"/>
      <c r="D294" s="412"/>
      <c r="E294" s="32"/>
      <c r="F294" s="33"/>
      <c r="G294" s="425"/>
      <c r="H294" s="425"/>
    </row>
    <row r="295" spans="1:8" s="41" customFormat="1" x14ac:dyDescent="0.2">
      <c r="A295" s="42"/>
      <c r="B295" s="712" t="str">
        <f>'Notes-BS'!B266</f>
        <v>Less: Provision for Diminution in Value of Investment</v>
      </c>
      <c r="C295" s="413"/>
      <c r="D295" s="413"/>
      <c r="E295" s="657"/>
      <c r="F295" s="30"/>
      <c r="G295" s="319"/>
      <c r="H295" s="319"/>
    </row>
    <row r="296" spans="1:8" s="41" customFormat="1" x14ac:dyDescent="0.2">
      <c r="A296" s="42"/>
      <c r="B296" s="715" t="str">
        <f>'Notes-BS'!B269</f>
        <v>Investment in Partnership Firms</v>
      </c>
      <c r="C296" s="40">
        <f>SUM(C297:C300)</f>
        <v>0</v>
      </c>
      <c r="D296" s="30"/>
      <c r="E296" s="40">
        <f t="shared" ref="E296:F296" si="62">SUM(E297:E300)</f>
        <v>0</v>
      </c>
      <c r="F296" s="40">
        <f t="shared" si="62"/>
        <v>0</v>
      </c>
      <c r="G296" s="319"/>
      <c r="H296" s="319"/>
    </row>
    <row r="297" spans="1:8" s="12" customFormat="1" x14ac:dyDescent="0.2">
      <c r="A297" s="317"/>
      <c r="B297" s="710"/>
      <c r="C297" s="412"/>
      <c r="D297" s="412"/>
      <c r="E297" s="32"/>
      <c r="F297" s="33"/>
      <c r="G297" s="425"/>
      <c r="H297" s="425"/>
    </row>
    <row r="298" spans="1:8" s="12" customFormat="1" x14ac:dyDescent="0.2">
      <c r="A298" s="317"/>
      <c r="B298" s="710"/>
      <c r="C298" s="412"/>
      <c r="D298" s="412"/>
      <c r="E298" s="32"/>
      <c r="F298" s="33"/>
      <c r="G298" s="425"/>
      <c r="H298" s="425"/>
    </row>
    <row r="299" spans="1:8" s="12" customFormat="1" x14ac:dyDescent="0.2">
      <c r="A299" s="317"/>
      <c r="B299" s="710"/>
      <c r="C299" s="412"/>
      <c r="D299" s="412"/>
      <c r="E299" s="415"/>
      <c r="F299" s="33"/>
      <c r="G299" s="425"/>
      <c r="H299" s="425"/>
    </row>
    <row r="300" spans="1:8" s="12" customFormat="1" x14ac:dyDescent="0.2">
      <c r="A300" s="317"/>
      <c r="B300" s="723"/>
      <c r="C300" s="412"/>
      <c r="D300" s="412"/>
      <c r="E300" s="32"/>
      <c r="F300" s="33"/>
      <c r="G300" s="425"/>
      <c r="H300" s="425"/>
    </row>
    <row r="301" spans="1:8" s="41" customFormat="1" x14ac:dyDescent="0.2">
      <c r="A301" s="42"/>
      <c r="B301" s="715" t="str">
        <f>'Notes-BS'!B272</f>
        <v>Other Investments:</v>
      </c>
      <c r="C301" s="40"/>
      <c r="D301" s="30"/>
      <c r="E301" s="40"/>
      <c r="F301" s="40"/>
      <c r="G301" s="319"/>
      <c r="H301" s="319"/>
    </row>
    <row r="302" spans="1:8" s="41" customFormat="1" ht="25.5" x14ac:dyDescent="0.2">
      <c r="A302" s="42"/>
      <c r="B302" s="726" t="str">
        <f>'Notes-BS'!B274</f>
        <v>Investments in Equity Instruments (Fully paid-up unless stated otherwise (Quoted):</v>
      </c>
      <c r="C302" s="40">
        <f t="shared" ref="C302:F302" si="63">SUM(C303:C310)</f>
        <v>0</v>
      </c>
      <c r="D302" s="40">
        <f t="shared" si="63"/>
        <v>0</v>
      </c>
      <c r="E302" s="40">
        <f t="shared" si="63"/>
        <v>0</v>
      </c>
      <c r="F302" s="40">
        <f t="shared" si="63"/>
        <v>0</v>
      </c>
      <c r="G302" s="319"/>
      <c r="H302" s="319"/>
    </row>
    <row r="303" spans="1:8" s="12" customFormat="1" x14ac:dyDescent="0.2">
      <c r="A303" s="317"/>
      <c r="B303" s="727"/>
      <c r="C303" s="412"/>
      <c r="D303" s="412"/>
      <c r="E303" s="32"/>
      <c r="F303" s="33"/>
      <c r="G303" s="425"/>
      <c r="H303" s="425"/>
    </row>
    <row r="304" spans="1:8" s="12" customFormat="1" x14ac:dyDescent="0.2">
      <c r="A304" s="317"/>
      <c r="B304" s="727"/>
      <c r="C304" s="412"/>
      <c r="D304" s="412"/>
      <c r="E304" s="32"/>
      <c r="F304" s="33"/>
      <c r="G304" s="425"/>
      <c r="H304" s="425"/>
    </row>
    <row r="305" spans="1:8" s="12" customFormat="1" x14ac:dyDescent="0.2">
      <c r="A305" s="317"/>
      <c r="B305" s="727"/>
      <c r="C305" s="412"/>
      <c r="D305" s="412"/>
      <c r="E305" s="32"/>
      <c r="F305" s="33"/>
      <c r="G305" s="425"/>
      <c r="H305" s="425"/>
    </row>
    <row r="306" spans="1:8" s="12" customFormat="1" x14ac:dyDescent="0.2">
      <c r="A306" s="317"/>
      <c r="B306" s="727"/>
      <c r="C306" s="412"/>
      <c r="D306" s="412"/>
      <c r="E306" s="32"/>
      <c r="F306" s="33"/>
      <c r="G306" s="425"/>
      <c r="H306" s="425"/>
    </row>
    <row r="307" spans="1:8" s="12" customFormat="1" x14ac:dyDescent="0.2">
      <c r="A307" s="317"/>
      <c r="B307" s="727"/>
      <c r="C307" s="412"/>
      <c r="D307" s="412"/>
      <c r="E307" s="32"/>
      <c r="F307" s="33"/>
      <c r="G307" s="425"/>
      <c r="H307" s="425"/>
    </row>
    <row r="308" spans="1:8" s="12" customFormat="1" x14ac:dyDescent="0.2">
      <c r="A308" s="317"/>
      <c r="B308" s="727"/>
      <c r="C308" s="412"/>
      <c r="D308" s="412"/>
      <c r="E308" s="32"/>
      <c r="F308" s="33"/>
      <c r="G308" s="425"/>
      <c r="H308" s="425"/>
    </row>
    <row r="309" spans="1:8" s="12" customFormat="1" x14ac:dyDescent="0.2">
      <c r="A309" s="317"/>
      <c r="B309" s="727"/>
      <c r="C309" s="412"/>
      <c r="D309" s="412"/>
      <c r="E309" s="32"/>
      <c r="F309" s="33"/>
      <c r="G309" s="425"/>
      <c r="H309" s="425"/>
    </row>
    <row r="310" spans="1:8" s="12" customFormat="1" x14ac:dyDescent="0.2">
      <c r="A310" s="317"/>
      <c r="B310" s="727"/>
      <c r="C310" s="412"/>
      <c r="D310" s="412"/>
      <c r="E310" s="32"/>
      <c r="F310" s="33"/>
      <c r="G310" s="425"/>
      <c r="H310" s="425"/>
    </row>
    <row r="311" spans="1:8" s="41" customFormat="1" x14ac:dyDescent="0.2">
      <c r="A311" s="42"/>
      <c r="B311" s="712" t="str">
        <f>'Notes-BS'!B286</f>
        <v>Less: Provision for Diminution in Value of Investment</v>
      </c>
      <c r="C311" s="413"/>
      <c r="D311" s="413"/>
      <c r="E311" s="657"/>
      <c r="F311" s="30"/>
      <c r="G311" s="319"/>
      <c r="H311" s="319"/>
    </row>
    <row r="312" spans="1:8" s="41" customFormat="1" ht="25.5" x14ac:dyDescent="0.2">
      <c r="A312" s="42"/>
      <c r="B312" s="726" t="str">
        <f>'Notes-BS'!B289</f>
        <v>Investments in Equity Instruments (Fully paid-up unless stated otherwise (Unquoted):</v>
      </c>
      <c r="C312" s="40">
        <f t="shared" ref="C312:F312" si="64">SUM(C313:C320)</f>
        <v>0</v>
      </c>
      <c r="D312" s="40">
        <f t="shared" si="64"/>
        <v>0</v>
      </c>
      <c r="E312" s="40">
        <f t="shared" si="64"/>
        <v>0</v>
      </c>
      <c r="F312" s="40">
        <f t="shared" si="64"/>
        <v>0</v>
      </c>
      <c r="G312" s="319"/>
      <c r="H312" s="319"/>
    </row>
    <row r="313" spans="1:8" s="12" customFormat="1" x14ac:dyDescent="0.2">
      <c r="A313" s="317"/>
      <c r="B313" s="727"/>
      <c r="C313" s="412"/>
      <c r="D313" s="412"/>
      <c r="E313" s="32"/>
      <c r="F313" s="33"/>
      <c r="G313" s="425"/>
      <c r="H313" s="425"/>
    </row>
    <row r="314" spans="1:8" s="12" customFormat="1" x14ac:dyDescent="0.2">
      <c r="A314" s="317"/>
      <c r="B314" s="727"/>
      <c r="C314" s="412"/>
      <c r="D314" s="412"/>
      <c r="E314" s="32"/>
      <c r="F314" s="33"/>
      <c r="G314" s="425"/>
      <c r="H314" s="425"/>
    </row>
    <row r="315" spans="1:8" s="12" customFormat="1" x14ac:dyDescent="0.2">
      <c r="A315" s="317"/>
      <c r="B315" s="727"/>
      <c r="C315" s="412"/>
      <c r="D315" s="412"/>
      <c r="E315" s="32"/>
      <c r="F315" s="33"/>
      <c r="G315" s="425"/>
      <c r="H315" s="425"/>
    </row>
    <row r="316" spans="1:8" s="12" customFormat="1" x14ac:dyDescent="0.2">
      <c r="A316" s="317"/>
      <c r="B316" s="727"/>
      <c r="C316" s="412"/>
      <c r="D316" s="412"/>
      <c r="E316" s="32"/>
      <c r="F316" s="33"/>
      <c r="G316" s="425"/>
      <c r="H316" s="425"/>
    </row>
    <row r="317" spans="1:8" s="12" customFormat="1" x14ac:dyDescent="0.2">
      <c r="A317" s="317"/>
      <c r="B317" s="727"/>
      <c r="C317" s="412"/>
      <c r="D317" s="412"/>
      <c r="E317" s="32"/>
      <c r="F317" s="33"/>
      <c r="G317" s="425"/>
      <c r="H317" s="425"/>
    </row>
    <row r="318" spans="1:8" s="12" customFormat="1" x14ac:dyDescent="0.2">
      <c r="A318" s="317"/>
      <c r="B318" s="727"/>
      <c r="C318" s="412"/>
      <c r="D318" s="412"/>
      <c r="E318" s="32"/>
      <c r="F318" s="33"/>
      <c r="G318" s="425"/>
      <c r="H318" s="425"/>
    </row>
    <row r="319" spans="1:8" s="12" customFormat="1" x14ac:dyDescent="0.2">
      <c r="A319" s="317"/>
      <c r="B319" s="727"/>
      <c r="C319" s="412"/>
      <c r="D319" s="412"/>
      <c r="E319" s="32"/>
      <c r="F319" s="33"/>
      <c r="G319" s="425"/>
      <c r="H319" s="425"/>
    </row>
    <row r="320" spans="1:8" s="12" customFormat="1" x14ac:dyDescent="0.2">
      <c r="A320" s="317"/>
      <c r="B320" s="727"/>
      <c r="C320" s="412"/>
      <c r="D320" s="412"/>
      <c r="E320" s="32"/>
      <c r="F320" s="33"/>
      <c r="G320" s="425"/>
      <c r="H320" s="425"/>
    </row>
    <row r="321" spans="1:8" s="41" customFormat="1" x14ac:dyDescent="0.2">
      <c r="A321" s="42"/>
      <c r="B321" s="728" t="str">
        <f>'Notes-BS'!B295</f>
        <v>Less: Provision for Diminution in Value of Investment</v>
      </c>
      <c r="C321" s="413"/>
      <c r="D321" s="413"/>
      <c r="E321" s="40"/>
      <c r="F321" s="30"/>
      <c r="G321" s="319"/>
      <c r="H321" s="319"/>
    </row>
    <row r="322" spans="1:8" s="12" customFormat="1" x14ac:dyDescent="0.2">
      <c r="A322" s="643">
        <f>'Notes-BS'!A314</f>
        <v>9</v>
      </c>
      <c r="B322" s="721" t="str">
        <f>'Balance Sheet'!A39</f>
        <v>Deferred Tax Asset (Net)</v>
      </c>
      <c r="C322" s="646">
        <f t="shared" ref="C322:F322" si="65">SUM(C323:C324)</f>
        <v>0</v>
      </c>
      <c r="D322" s="646">
        <f t="shared" si="65"/>
        <v>0</v>
      </c>
      <c r="E322" s="646">
        <f t="shared" si="65"/>
        <v>0</v>
      </c>
      <c r="F322" s="646">
        <f t="shared" si="65"/>
        <v>0</v>
      </c>
      <c r="G322" s="333"/>
      <c r="H322" s="333"/>
    </row>
    <row r="323" spans="1:8" s="12" customFormat="1" x14ac:dyDescent="0.2">
      <c r="A323" s="317"/>
      <c r="B323" s="710" t="s">
        <v>655</v>
      </c>
      <c r="C323" s="412"/>
      <c r="D323" s="412"/>
      <c r="E323" s="32">
        <v>0</v>
      </c>
      <c r="F323" s="33"/>
      <c r="G323" s="425"/>
      <c r="H323" s="425"/>
    </row>
    <row r="324" spans="1:8" s="12" customFormat="1" x14ac:dyDescent="0.2">
      <c r="A324" s="317"/>
      <c r="B324" s="723"/>
      <c r="C324" s="412"/>
      <c r="D324" s="412"/>
      <c r="E324" s="32"/>
      <c r="F324" s="33"/>
      <c r="G324" s="425"/>
      <c r="H324" s="425"/>
    </row>
    <row r="325" spans="1:8" s="12" customFormat="1" x14ac:dyDescent="0.2">
      <c r="A325" s="643">
        <f>'Notes-BS'!A321</f>
        <v>10</v>
      </c>
      <c r="B325" s="721" t="str">
        <f>'Balance Sheet'!A40</f>
        <v>Long-term Loans and Advances</v>
      </c>
      <c r="C325" s="646">
        <f t="shared" ref="C325:F325" si="66">C326+C331+C335+C340</f>
        <v>0</v>
      </c>
      <c r="D325" s="646">
        <f t="shared" si="66"/>
        <v>0</v>
      </c>
      <c r="E325" s="646">
        <f t="shared" si="66"/>
        <v>0</v>
      </c>
      <c r="F325" s="646">
        <f t="shared" si="66"/>
        <v>0</v>
      </c>
      <c r="G325" s="333"/>
      <c r="H325" s="333"/>
    </row>
    <row r="326" spans="1:8" s="41" customFormat="1" x14ac:dyDescent="0.2">
      <c r="A326" s="42"/>
      <c r="B326" s="712" t="str">
        <f>'Notes-BS'!B323</f>
        <v>Capital Advances (Unsecured, considered good)</v>
      </c>
      <c r="C326" s="413">
        <f t="shared" ref="C326:F326" si="67">SUM(C327:C329)</f>
        <v>0</v>
      </c>
      <c r="D326" s="413">
        <f t="shared" si="67"/>
        <v>0</v>
      </c>
      <c r="E326" s="413">
        <f t="shared" si="67"/>
        <v>0</v>
      </c>
      <c r="F326" s="413">
        <f t="shared" si="67"/>
        <v>0</v>
      </c>
      <c r="G326" s="319"/>
      <c r="H326" s="319"/>
    </row>
    <row r="327" spans="1:8" s="12" customFormat="1" x14ac:dyDescent="0.2">
      <c r="A327" s="317"/>
      <c r="B327" s="723"/>
      <c r="C327" s="412"/>
      <c r="D327" s="412"/>
      <c r="E327" s="32"/>
      <c r="F327" s="33"/>
      <c r="G327" s="425"/>
      <c r="H327" s="425"/>
    </row>
    <row r="328" spans="1:8" s="12" customFormat="1" x14ac:dyDescent="0.2">
      <c r="A328" s="317"/>
      <c r="B328" s="723"/>
      <c r="C328" s="412"/>
      <c r="D328" s="412"/>
      <c r="E328" s="32"/>
      <c r="F328" s="33"/>
      <c r="G328" s="425"/>
      <c r="H328" s="425"/>
    </row>
    <row r="329" spans="1:8" s="12" customFormat="1" x14ac:dyDescent="0.2">
      <c r="A329" s="317"/>
      <c r="B329" s="723"/>
      <c r="C329" s="412"/>
      <c r="D329" s="412"/>
      <c r="E329" s="32"/>
      <c r="F329" s="33"/>
      <c r="G329" s="425"/>
      <c r="H329" s="425"/>
    </row>
    <row r="330" spans="1:8" s="41" customFormat="1" x14ac:dyDescent="0.2">
      <c r="A330" s="42"/>
      <c r="B330" s="715" t="str">
        <f>'Notes-BS'!B324</f>
        <v>Loans and advances to related parties (Unsecured, considered good)</v>
      </c>
      <c r="C330" s="413"/>
      <c r="D330" s="413"/>
      <c r="E330" s="40"/>
      <c r="F330" s="30"/>
      <c r="G330" s="319"/>
      <c r="H330" s="319"/>
    </row>
    <row r="331" spans="1:8" s="41" customFormat="1" x14ac:dyDescent="0.2">
      <c r="A331" s="42"/>
      <c r="B331" s="712" t="str">
        <f>'Notes-BS'!B325</f>
        <v xml:space="preserve">  - Repayable on Demand</v>
      </c>
      <c r="C331" s="413">
        <f t="shared" ref="C331:F331" si="68">SUM(C332:C334)</f>
        <v>0</v>
      </c>
      <c r="D331" s="413">
        <f t="shared" si="68"/>
        <v>0</v>
      </c>
      <c r="E331" s="413">
        <f t="shared" si="68"/>
        <v>0</v>
      </c>
      <c r="F331" s="413">
        <f t="shared" si="68"/>
        <v>0</v>
      </c>
      <c r="G331" s="319"/>
      <c r="H331" s="319"/>
    </row>
    <row r="332" spans="1:8" s="12" customFormat="1" x14ac:dyDescent="0.2">
      <c r="A332" s="317"/>
      <c r="B332" s="723"/>
      <c r="C332" s="412"/>
      <c r="D332" s="412"/>
      <c r="E332" s="32"/>
      <c r="F332" s="33"/>
      <c r="G332" s="425"/>
      <c r="H332" s="425"/>
    </row>
    <row r="333" spans="1:8" s="12" customFormat="1" x14ac:dyDescent="0.2">
      <c r="A333" s="317"/>
      <c r="B333" s="723"/>
      <c r="C333" s="412"/>
      <c r="D333" s="412"/>
      <c r="E333" s="32"/>
      <c r="F333" s="33"/>
      <c r="G333" s="425"/>
      <c r="H333" s="425"/>
    </row>
    <row r="334" spans="1:8" s="12" customFormat="1" x14ac:dyDescent="0.2">
      <c r="A334" s="317"/>
      <c r="B334" s="723"/>
      <c r="C334" s="412"/>
      <c r="D334" s="412"/>
      <c r="E334" s="32"/>
      <c r="F334" s="33"/>
      <c r="G334" s="425"/>
      <c r="H334" s="425"/>
    </row>
    <row r="335" spans="1:8" s="41" customFormat="1" x14ac:dyDescent="0.2">
      <c r="A335" s="42"/>
      <c r="B335" s="712" t="str">
        <f>'Notes-BS'!B326</f>
        <v xml:space="preserve">  - without specifying any terms or period of repayment</v>
      </c>
      <c r="C335" s="413">
        <f t="shared" ref="C335:F335" si="69">SUM(C336:C338)</f>
        <v>0</v>
      </c>
      <c r="D335" s="413">
        <f t="shared" si="69"/>
        <v>0</v>
      </c>
      <c r="E335" s="413">
        <f t="shared" si="69"/>
        <v>0</v>
      </c>
      <c r="F335" s="413">
        <f t="shared" si="69"/>
        <v>0</v>
      </c>
      <c r="G335" s="319"/>
      <c r="H335" s="319"/>
    </row>
    <row r="336" spans="1:8" s="12" customFormat="1" x14ac:dyDescent="0.2">
      <c r="A336" s="317"/>
      <c r="B336" s="723"/>
      <c r="C336" s="412"/>
      <c r="D336" s="412"/>
      <c r="E336" s="32"/>
      <c r="F336" s="33"/>
      <c r="G336" s="425"/>
      <c r="H336" s="425"/>
    </row>
    <row r="337" spans="1:8" s="12" customFormat="1" x14ac:dyDescent="0.2">
      <c r="A337" s="317"/>
      <c r="B337" s="723"/>
      <c r="C337" s="412"/>
      <c r="D337" s="412"/>
      <c r="E337" s="32"/>
      <c r="F337" s="33"/>
      <c r="G337" s="425"/>
      <c r="H337" s="425"/>
    </row>
    <row r="338" spans="1:8" s="12" customFormat="1" x14ac:dyDescent="0.2">
      <c r="A338" s="317"/>
      <c r="B338" s="723"/>
      <c r="C338" s="412"/>
      <c r="D338" s="412"/>
      <c r="E338" s="32"/>
      <c r="F338" s="33"/>
      <c r="G338" s="425"/>
      <c r="H338" s="425"/>
    </row>
    <row r="339" spans="1:8" s="41" customFormat="1" x14ac:dyDescent="0.2">
      <c r="A339" s="42"/>
      <c r="B339" s="715" t="str">
        <f>'Notes-BS'!B327</f>
        <v>Other loans and advances</v>
      </c>
      <c r="C339" s="413"/>
      <c r="D339" s="413"/>
      <c r="E339" s="40"/>
      <c r="F339" s="30"/>
      <c r="G339" s="319"/>
      <c r="H339" s="319"/>
    </row>
    <row r="340" spans="1:8" s="41" customFormat="1" x14ac:dyDescent="0.2">
      <c r="A340" s="42"/>
      <c r="B340" s="715" t="str">
        <f>'Notes-BS'!B328</f>
        <v xml:space="preserve">  - Loans and advances to parties other than related parties (Unsecured, considered good)</v>
      </c>
      <c r="C340" s="413">
        <f t="shared" ref="C340:F340" si="70">SUM(C341:C343)</f>
        <v>0</v>
      </c>
      <c r="D340" s="413">
        <f t="shared" si="70"/>
        <v>0</v>
      </c>
      <c r="E340" s="413">
        <f t="shared" si="70"/>
        <v>0</v>
      </c>
      <c r="F340" s="413">
        <f t="shared" si="70"/>
        <v>0</v>
      </c>
      <c r="G340" s="319"/>
      <c r="H340" s="319"/>
    </row>
    <row r="341" spans="1:8" s="12" customFormat="1" x14ac:dyDescent="0.2">
      <c r="A341" s="317"/>
      <c r="B341" s="723"/>
      <c r="C341" s="412"/>
      <c r="D341" s="412"/>
      <c r="E341" s="32"/>
      <c r="F341" s="33"/>
      <c r="G341" s="425"/>
      <c r="H341" s="425"/>
    </row>
    <row r="342" spans="1:8" s="12" customFormat="1" x14ac:dyDescent="0.2">
      <c r="A342" s="317"/>
      <c r="B342" s="723"/>
      <c r="C342" s="412"/>
      <c r="D342" s="412"/>
      <c r="E342" s="32"/>
      <c r="F342" s="33"/>
      <c r="G342" s="425"/>
      <c r="H342" s="425"/>
    </row>
    <row r="343" spans="1:8" s="12" customFormat="1" x14ac:dyDescent="0.2">
      <c r="A343" s="317"/>
      <c r="B343" s="723"/>
      <c r="C343" s="412"/>
      <c r="D343" s="412"/>
      <c r="E343" s="32"/>
      <c r="F343" s="33"/>
      <c r="G343" s="425"/>
      <c r="H343" s="425"/>
    </row>
    <row r="344" spans="1:8" s="12" customFormat="1" x14ac:dyDescent="0.2">
      <c r="A344" s="643">
        <f>'Notes-BS'!A342</f>
        <v>10</v>
      </c>
      <c r="B344" s="721" t="str">
        <f>'Balance Sheet'!A41</f>
        <v>Other Non-current Assets</v>
      </c>
      <c r="C344" s="646">
        <f t="shared" ref="C344:F344" si="71">C345+C353+C364</f>
        <v>0</v>
      </c>
      <c r="D344" s="646">
        <f t="shared" si="71"/>
        <v>0</v>
      </c>
      <c r="E344" s="646">
        <f t="shared" si="71"/>
        <v>0</v>
      </c>
      <c r="F344" s="646">
        <f t="shared" si="71"/>
        <v>0</v>
      </c>
      <c r="G344" s="333"/>
      <c r="H344" s="333"/>
    </row>
    <row r="345" spans="1:8" s="41" customFormat="1" x14ac:dyDescent="0.2">
      <c r="A345" s="42"/>
      <c r="B345" s="715" t="str">
        <f>'Notes-BS'!B344</f>
        <v>Long-term Trade Receivables (including trade receivables on deferred credit terms)</v>
      </c>
      <c r="C345" s="40">
        <f t="shared" ref="C345:F345" si="72">SUM(C346:C352)</f>
        <v>0</v>
      </c>
      <c r="D345" s="40">
        <f t="shared" si="72"/>
        <v>0</v>
      </c>
      <c r="E345" s="40">
        <f t="shared" si="72"/>
        <v>0</v>
      </c>
      <c r="F345" s="40">
        <f t="shared" si="72"/>
        <v>0</v>
      </c>
      <c r="G345" s="319"/>
      <c r="H345" s="319"/>
    </row>
    <row r="346" spans="1:8" s="12" customFormat="1" x14ac:dyDescent="0.2">
      <c r="A346" s="317"/>
      <c r="B346" s="710"/>
      <c r="C346" s="412"/>
      <c r="D346" s="412"/>
      <c r="E346" s="32"/>
      <c r="F346" s="33"/>
      <c r="G346" s="425"/>
      <c r="H346" s="425"/>
    </row>
    <row r="347" spans="1:8" s="12" customFormat="1" x14ac:dyDescent="0.2">
      <c r="A347" s="317"/>
      <c r="B347" s="710"/>
      <c r="C347" s="412"/>
      <c r="D347" s="412"/>
      <c r="E347" s="32"/>
      <c r="F347" s="33"/>
      <c r="G347" s="425"/>
      <c r="H347" s="425"/>
    </row>
    <row r="348" spans="1:8" s="12" customFormat="1" x14ac:dyDescent="0.2">
      <c r="A348" s="317"/>
      <c r="B348" s="710"/>
      <c r="C348" s="412"/>
      <c r="D348" s="412"/>
      <c r="E348" s="32"/>
      <c r="F348" s="33"/>
      <c r="G348" s="425"/>
      <c r="H348" s="425"/>
    </row>
    <row r="349" spans="1:8" s="12" customFormat="1" x14ac:dyDescent="0.2">
      <c r="A349" s="317"/>
      <c r="B349" s="710"/>
      <c r="C349" s="412"/>
      <c r="D349" s="412"/>
      <c r="E349" s="32"/>
      <c r="F349" s="33"/>
    </row>
    <row r="350" spans="1:8" s="12" customFormat="1" x14ac:dyDescent="0.2">
      <c r="A350" s="317"/>
      <c r="B350" s="710"/>
      <c r="C350" s="412"/>
      <c r="D350" s="412"/>
      <c r="E350" s="32"/>
      <c r="F350" s="33"/>
    </row>
    <row r="351" spans="1:8" s="12" customFormat="1" x14ac:dyDescent="0.2">
      <c r="A351" s="317"/>
      <c r="B351" s="710"/>
      <c r="C351" s="412"/>
      <c r="D351" s="412"/>
      <c r="E351" s="32"/>
      <c r="F351" s="33"/>
    </row>
    <row r="352" spans="1:8" s="12" customFormat="1" x14ac:dyDescent="0.2">
      <c r="A352" s="317"/>
      <c r="B352" s="710"/>
      <c r="C352" s="412"/>
      <c r="D352" s="412"/>
      <c r="E352" s="32"/>
      <c r="F352" s="33"/>
    </row>
    <row r="353" spans="1:8" s="41" customFormat="1" x14ac:dyDescent="0.2">
      <c r="A353" s="42"/>
      <c r="B353" s="715" t="str">
        <f>'Notes-BS'!B346</f>
        <v>Security Deposits</v>
      </c>
      <c r="C353" s="40">
        <f t="shared" ref="C353:F353" si="73">SUM(C354:C362)</f>
        <v>0</v>
      </c>
      <c r="D353" s="40">
        <f t="shared" si="73"/>
        <v>0</v>
      </c>
      <c r="E353" s="40">
        <f t="shared" si="73"/>
        <v>0</v>
      </c>
      <c r="F353" s="40">
        <f t="shared" si="73"/>
        <v>0</v>
      </c>
      <c r="G353" s="319"/>
      <c r="H353" s="319"/>
    </row>
    <row r="354" spans="1:8" s="12" customFormat="1" x14ac:dyDescent="0.2">
      <c r="A354" s="317"/>
      <c r="B354" s="710"/>
      <c r="C354" s="412"/>
      <c r="D354" s="412"/>
      <c r="E354" s="32"/>
      <c r="F354" s="33"/>
      <c r="G354" s="425"/>
      <c r="H354" s="425"/>
    </row>
    <row r="355" spans="1:8" s="12" customFormat="1" x14ac:dyDescent="0.2">
      <c r="A355" s="317"/>
      <c r="B355" s="710"/>
      <c r="C355" s="412"/>
      <c r="D355" s="412"/>
      <c r="E355" s="32"/>
      <c r="F355" s="33"/>
      <c r="G355" s="425"/>
      <c r="H355" s="425"/>
    </row>
    <row r="356" spans="1:8" s="12" customFormat="1" x14ac:dyDescent="0.2">
      <c r="A356" s="317"/>
      <c r="B356" s="710"/>
      <c r="C356" s="412"/>
      <c r="D356" s="412"/>
      <c r="E356" s="32"/>
      <c r="F356" s="33"/>
      <c r="G356" s="425"/>
      <c r="H356" s="425"/>
    </row>
    <row r="357" spans="1:8" s="12" customFormat="1" x14ac:dyDescent="0.2">
      <c r="A357" s="317"/>
      <c r="B357" s="710"/>
      <c r="C357" s="412"/>
      <c r="D357" s="412"/>
      <c r="E357" s="32"/>
      <c r="F357" s="33"/>
    </row>
    <row r="358" spans="1:8" s="12" customFormat="1" x14ac:dyDescent="0.2">
      <c r="A358" s="317"/>
      <c r="B358" s="710"/>
      <c r="C358" s="412"/>
      <c r="D358" s="412"/>
      <c r="E358" s="32"/>
      <c r="F358" s="33"/>
    </row>
    <row r="359" spans="1:8" s="12" customFormat="1" x14ac:dyDescent="0.2">
      <c r="A359" s="317"/>
      <c r="B359" s="710"/>
      <c r="C359" s="412"/>
      <c r="D359" s="412"/>
      <c r="E359" s="32"/>
      <c r="F359" s="33"/>
    </row>
    <row r="360" spans="1:8" s="12" customFormat="1" x14ac:dyDescent="0.2">
      <c r="A360" s="317"/>
      <c r="B360" s="710"/>
      <c r="C360" s="412"/>
      <c r="D360" s="412"/>
      <c r="E360" s="32"/>
      <c r="F360" s="33"/>
    </row>
    <row r="361" spans="1:8" s="12" customFormat="1" x14ac:dyDescent="0.2">
      <c r="A361" s="317"/>
      <c r="B361" s="710"/>
      <c r="C361" s="412"/>
      <c r="D361" s="412"/>
      <c r="E361" s="32"/>
      <c r="F361" s="33"/>
    </row>
    <row r="362" spans="1:8" s="12" customFormat="1" x14ac:dyDescent="0.2">
      <c r="A362" s="317"/>
      <c r="B362" s="710"/>
      <c r="C362" s="412"/>
      <c r="D362" s="412"/>
      <c r="E362" s="32"/>
      <c r="F362" s="33"/>
    </row>
    <row r="363" spans="1:8" s="41" customFormat="1" x14ac:dyDescent="0.2">
      <c r="A363" s="42"/>
      <c r="B363" s="712" t="str">
        <f>'Notes-BS'!B347</f>
        <v>Others</v>
      </c>
      <c r="C363" s="413"/>
      <c r="D363" s="413"/>
      <c r="E363" s="338"/>
      <c r="F363" s="30"/>
    </row>
    <row r="364" spans="1:8" s="41" customFormat="1" x14ac:dyDescent="0.2">
      <c r="A364" s="416"/>
      <c r="B364" s="712" t="str">
        <f>'Notes-BS'!B348</f>
        <v xml:space="preserve">  - Deposits with maturity of more than 12 months</v>
      </c>
      <c r="C364" s="417">
        <f t="shared" ref="C364:F364" si="74">SUM(C365:C366)</f>
        <v>0</v>
      </c>
      <c r="D364" s="417">
        <f t="shared" si="74"/>
        <v>0</v>
      </c>
      <c r="E364" s="417">
        <f t="shared" si="74"/>
        <v>0</v>
      </c>
      <c r="F364" s="417">
        <f t="shared" si="74"/>
        <v>0</v>
      </c>
      <c r="G364" s="319"/>
      <c r="H364" s="319"/>
    </row>
    <row r="365" spans="1:8" s="12" customFormat="1" x14ac:dyDescent="0.2">
      <c r="A365" s="423"/>
      <c r="B365" s="710" t="s">
        <v>352</v>
      </c>
      <c r="C365" s="412"/>
      <c r="D365" s="412"/>
      <c r="E365" s="424"/>
      <c r="F365" s="424"/>
    </row>
    <row r="366" spans="1:8" s="12" customFormat="1" x14ac:dyDescent="0.2">
      <c r="A366" s="317"/>
      <c r="B366" s="723"/>
      <c r="C366" s="412"/>
      <c r="D366" s="412"/>
      <c r="E366" s="32"/>
      <c r="F366" s="33"/>
    </row>
    <row r="367" spans="1:8" s="12" customFormat="1" x14ac:dyDescent="0.2">
      <c r="A367" s="643">
        <f>'Notes-BS'!A363</f>
        <v>11</v>
      </c>
      <c r="B367" s="721" t="str">
        <f>'Balance Sheet'!A44</f>
        <v>Current Investments</v>
      </c>
      <c r="C367" s="646">
        <f t="shared" ref="C367:F367" si="75">C368+C377+C378+C387+C388+C392+C393+C398+C399+C404+C405+C411+C413+C418+C423</f>
        <v>0</v>
      </c>
      <c r="D367" s="646">
        <f t="shared" si="75"/>
        <v>0</v>
      </c>
      <c r="E367" s="646">
        <f t="shared" si="75"/>
        <v>0</v>
      </c>
      <c r="F367" s="646">
        <f t="shared" si="75"/>
        <v>0</v>
      </c>
    </row>
    <row r="368" spans="1:8" s="41" customFormat="1" ht="25.5" x14ac:dyDescent="0.2">
      <c r="A368" s="42"/>
      <c r="B368" s="726" t="str">
        <f>'Notes-BS'!B365</f>
        <v>Investments in Equity Instruments (Fully paid-up unless stated otherwise (Quoted):</v>
      </c>
      <c r="C368" s="40">
        <f t="shared" ref="C368:F368" si="76">SUM(C369:C376)</f>
        <v>0</v>
      </c>
      <c r="D368" s="40">
        <f t="shared" si="76"/>
        <v>0</v>
      </c>
      <c r="E368" s="40">
        <f t="shared" si="76"/>
        <v>0</v>
      </c>
      <c r="F368" s="40">
        <f t="shared" si="76"/>
        <v>0</v>
      </c>
      <c r="G368" s="319"/>
      <c r="H368" s="319"/>
    </row>
    <row r="369" spans="1:8" s="12" customFormat="1" x14ac:dyDescent="0.2">
      <c r="A369" s="317"/>
      <c r="B369" s="727"/>
      <c r="C369" s="412"/>
      <c r="D369" s="412"/>
      <c r="E369" s="32"/>
      <c r="F369" s="33"/>
      <c r="G369" s="425"/>
      <c r="H369" s="425"/>
    </row>
    <row r="370" spans="1:8" s="12" customFormat="1" x14ac:dyDescent="0.2">
      <c r="A370" s="317"/>
      <c r="B370" s="727"/>
      <c r="C370" s="412"/>
      <c r="D370" s="412"/>
      <c r="E370" s="32"/>
      <c r="F370" s="33"/>
      <c r="G370" s="425"/>
      <c r="H370" s="425"/>
    </row>
    <row r="371" spans="1:8" s="12" customFormat="1" x14ac:dyDescent="0.2">
      <c r="A371" s="317"/>
      <c r="B371" s="727"/>
      <c r="C371" s="412"/>
      <c r="D371" s="412"/>
      <c r="E371" s="32"/>
      <c r="F371" s="33"/>
      <c r="G371" s="425"/>
      <c r="H371" s="425"/>
    </row>
    <row r="372" spans="1:8" s="12" customFormat="1" x14ac:dyDescent="0.2">
      <c r="A372" s="317"/>
      <c r="B372" s="727"/>
      <c r="C372" s="412"/>
      <c r="D372" s="412"/>
      <c r="E372" s="32"/>
      <c r="F372" s="33"/>
      <c r="G372" s="425"/>
      <c r="H372" s="425"/>
    </row>
    <row r="373" spans="1:8" s="12" customFormat="1" x14ac:dyDescent="0.2">
      <c r="A373" s="317"/>
      <c r="B373" s="727"/>
      <c r="C373" s="412"/>
      <c r="D373" s="412"/>
      <c r="E373" s="32"/>
      <c r="F373" s="33"/>
      <c r="G373" s="425"/>
      <c r="H373" s="425"/>
    </row>
    <row r="374" spans="1:8" s="12" customFormat="1" x14ac:dyDescent="0.2">
      <c r="A374" s="317"/>
      <c r="B374" s="727"/>
      <c r="C374" s="412"/>
      <c r="D374" s="412"/>
      <c r="E374" s="32"/>
      <c r="F374" s="33"/>
      <c r="G374" s="425"/>
      <c r="H374" s="425"/>
    </row>
    <row r="375" spans="1:8" s="12" customFormat="1" x14ac:dyDescent="0.2">
      <c r="A375" s="317"/>
      <c r="B375" s="727"/>
      <c r="C375" s="412"/>
      <c r="D375" s="412"/>
      <c r="E375" s="32"/>
      <c r="F375" s="33"/>
      <c r="G375" s="425"/>
      <c r="H375" s="425"/>
    </row>
    <row r="376" spans="1:8" s="12" customFormat="1" x14ac:dyDescent="0.2">
      <c r="A376" s="317"/>
      <c r="B376" s="727"/>
      <c r="C376" s="412"/>
      <c r="D376" s="412"/>
      <c r="E376" s="32"/>
      <c r="F376" s="33"/>
      <c r="G376" s="425"/>
      <c r="H376" s="425"/>
    </row>
    <row r="377" spans="1:8" s="41" customFormat="1" x14ac:dyDescent="0.2">
      <c r="A377" s="42"/>
      <c r="B377" s="712" t="str">
        <f>'Notes-BS'!B374</f>
        <v>Less: Provision for Diminution in Value of Investment</v>
      </c>
      <c r="C377" s="413"/>
      <c r="D377" s="413"/>
      <c r="E377" s="657"/>
      <c r="F377" s="30"/>
      <c r="G377" s="319"/>
      <c r="H377" s="319"/>
    </row>
    <row r="378" spans="1:8" s="41" customFormat="1" ht="25.5" x14ac:dyDescent="0.2">
      <c r="A378" s="42"/>
      <c r="B378" s="726" t="str">
        <f>'Notes-BS'!B377</f>
        <v>Investments in Equity Instruments (Fully paid-up unless stated otherwise (Unquoted):</v>
      </c>
      <c r="C378" s="40">
        <f t="shared" ref="C378:F378" si="77">SUM(C379:C386)</f>
        <v>0</v>
      </c>
      <c r="D378" s="40">
        <f t="shared" si="77"/>
        <v>0</v>
      </c>
      <c r="E378" s="40">
        <f t="shared" si="77"/>
        <v>0</v>
      </c>
      <c r="F378" s="40">
        <f t="shared" si="77"/>
        <v>0</v>
      </c>
      <c r="G378" s="319"/>
      <c r="H378" s="319"/>
    </row>
    <row r="379" spans="1:8" s="12" customFormat="1" x14ac:dyDescent="0.2">
      <c r="A379" s="317"/>
      <c r="B379" s="727"/>
      <c r="C379" s="412"/>
      <c r="D379" s="412"/>
      <c r="E379" s="32"/>
      <c r="F379" s="33"/>
      <c r="G379" s="425"/>
      <c r="H379" s="425"/>
    </row>
    <row r="380" spans="1:8" s="12" customFormat="1" x14ac:dyDescent="0.2">
      <c r="A380" s="317"/>
      <c r="B380" s="727"/>
      <c r="C380" s="412"/>
      <c r="D380" s="412"/>
      <c r="E380" s="32"/>
      <c r="F380" s="33"/>
      <c r="G380" s="425"/>
      <c r="H380" s="425"/>
    </row>
    <row r="381" spans="1:8" s="12" customFormat="1" x14ac:dyDescent="0.2">
      <c r="A381" s="317"/>
      <c r="B381" s="727"/>
      <c r="C381" s="412"/>
      <c r="D381" s="412"/>
      <c r="E381" s="32"/>
      <c r="F381" s="33"/>
      <c r="G381" s="425"/>
      <c r="H381" s="425"/>
    </row>
    <row r="382" spans="1:8" s="12" customFormat="1" x14ac:dyDescent="0.2">
      <c r="A382" s="317"/>
      <c r="B382" s="727"/>
      <c r="C382" s="412"/>
      <c r="D382" s="412"/>
      <c r="E382" s="32"/>
      <c r="F382" s="33"/>
      <c r="G382" s="425"/>
      <c r="H382" s="425"/>
    </row>
    <row r="383" spans="1:8" s="12" customFormat="1" x14ac:dyDescent="0.2">
      <c r="A383" s="317"/>
      <c r="B383" s="727"/>
      <c r="C383" s="412"/>
      <c r="D383" s="412"/>
      <c r="E383" s="32"/>
      <c r="F383" s="33"/>
      <c r="G383" s="425"/>
      <c r="H383" s="425"/>
    </row>
    <row r="384" spans="1:8" s="12" customFormat="1" x14ac:dyDescent="0.2">
      <c r="A384" s="317"/>
      <c r="B384" s="727"/>
      <c r="C384" s="412"/>
      <c r="D384" s="412"/>
      <c r="E384" s="32"/>
      <c r="F384" s="33"/>
      <c r="G384" s="425"/>
      <c r="H384" s="425"/>
    </row>
    <row r="385" spans="1:8" s="12" customFormat="1" x14ac:dyDescent="0.2">
      <c r="A385" s="317"/>
      <c r="B385" s="727"/>
      <c r="C385" s="412"/>
      <c r="D385" s="412"/>
      <c r="E385" s="32"/>
      <c r="F385" s="33"/>
      <c r="G385" s="425"/>
      <c r="H385" s="425"/>
    </row>
    <row r="386" spans="1:8" s="12" customFormat="1" x14ac:dyDescent="0.2">
      <c r="A386" s="317"/>
      <c r="B386" s="727"/>
      <c r="C386" s="412"/>
      <c r="D386" s="412"/>
      <c r="E386" s="32"/>
      <c r="F386" s="33"/>
      <c r="G386" s="425"/>
      <c r="H386" s="425"/>
    </row>
    <row r="387" spans="1:8" s="41" customFormat="1" x14ac:dyDescent="0.2">
      <c r="A387" s="42"/>
      <c r="B387" s="728" t="str">
        <f>'Notes-BS'!B383</f>
        <v>Less: Provision for Diminution in Value of Investment</v>
      </c>
      <c r="C387" s="413"/>
      <c r="D387" s="413"/>
      <c r="E387" s="40"/>
      <c r="F387" s="30"/>
      <c r="G387" s="319"/>
      <c r="H387" s="319"/>
    </row>
    <row r="388" spans="1:8" s="41" customFormat="1" x14ac:dyDescent="0.2">
      <c r="A388" s="42"/>
      <c r="B388" s="726" t="str">
        <f>'Notes-BS'!B386</f>
        <v>Investments in preference shares (Unquoted):</v>
      </c>
      <c r="C388" s="40">
        <f t="shared" ref="C388:F388" si="78">SUM(C389:C391)</f>
        <v>0</v>
      </c>
      <c r="D388" s="40">
        <f t="shared" si="78"/>
        <v>0</v>
      </c>
      <c r="E388" s="40">
        <f t="shared" si="78"/>
        <v>0</v>
      </c>
      <c r="F388" s="40">
        <f t="shared" si="78"/>
        <v>0</v>
      </c>
      <c r="G388" s="319"/>
      <c r="H388" s="319"/>
    </row>
    <row r="389" spans="1:8" s="12" customFormat="1" x14ac:dyDescent="0.2">
      <c r="A389" s="317"/>
      <c r="B389" s="727"/>
      <c r="C389" s="412"/>
      <c r="D389" s="412"/>
      <c r="E389" s="32"/>
      <c r="F389" s="33"/>
      <c r="G389" s="425"/>
      <c r="H389" s="425"/>
    </row>
    <row r="390" spans="1:8" s="12" customFormat="1" x14ac:dyDescent="0.2">
      <c r="A390" s="317"/>
      <c r="B390" s="727"/>
      <c r="C390" s="412"/>
      <c r="D390" s="412"/>
      <c r="E390" s="32"/>
      <c r="F390" s="33"/>
      <c r="G390" s="425"/>
      <c r="H390" s="425"/>
    </row>
    <row r="391" spans="1:8" s="12" customFormat="1" x14ac:dyDescent="0.2">
      <c r="A391" s="317"/>
      <c r="B391" s="727"/>
      <c r="C391" s="412"/>
      <c r="D391" s="412"/>
      <c r="E391" s="32"/>
      <c r="F391" s="33"/>
      <c r="G391" s="425"/>
      <c r="H391" s="425"/>
    </row>
    <row r="392" spans="1:8" s="41" customFormat="1" x14ac:dyDescent="0.2">
      <c r="A392" s="42"/>
      <c r="B392" s="728" t="str">
        <f>'Notes-BS'!B391</f>
        <v>Less: Provision for Diminution in Value of Investment</v>
      </c>
      <c r="C392" s="413"/>
      <c r="D392" s="413"/>
      <c r="E392" s="40"/>
      <c r="F392" s="30"/>
      <c r="G392" s="319"/>
      <c r="H392" s="319"/>
    </row>
    <row r="393" spans="1:8" s="41" customFormat="1" x14ac:dyDescent="0.2">
      <c r="A393" s="42"/>
      <c r="B393" s="728" t="str">
        <f>'Notes-BS'!B393</f>
        <v>Investments in Government or trust securities (Unquoted)</v>
      </c>
      <c r="C393" s="40">
        <f t="shared" ref="C393:F393" si="79">SUM(C394:C397)</f>
        <v>0</v>
      </c>
      <c r="D393" s="40">
        <f t="shared" si="79"/>
        <v>0</v>
      </c>
      <c r="E393" s="40">
        <f t="shared" si="79"/>
        <v>0</v>
      </c>
      <c r="F393" s="40">
        <f t="shared" si="79"/>
        <v>0</v>
      </c>
      <c r="G393" s="319"/>
      <c r="H393" s="319"/>
    </row>
    <row r="394" spans="1:8" s="12" customFormat="1" x14ac:dyDescent="0.2">
      <c r="A394" s="317"/>
      <c r="B394" s="727"/>
      <c r="C394" s="412"/>
      <c r="D394" s="412"/>
      <c r="E394" s="32"/>
      <c r="F394" s="33"/>
      <c r="G394" s="425"/>
      <c r="H394" s="425"/>
    </row>
    <row r="395" spans="1:8" s="12" customFormat="1" x14ac:dyDescent="0.2">
      <c r="A395" s="317"/>
      <c r="B395" s="727"/>
      <c r="C395" s="412"/>
      <c r="D395" s="412"/>
      <c r="E395" s="32"/>
      <c r="F395" s="33"/>
      <c r="G395" s="425"/>
      <c r="H395" s="425"/>
    </row>
    <row r="396" spans="1:8" s="12" customFormat="1" x14ac:dyDescent="0.2">
      <c r="A396" s="317"/>
      <c r="B396" s="727"/>
      <c r="C396" s="412"/>
      <c r="D396" s="412"/>
      <c r="E396" s="32"/>
      <c r="F396" s="33"/>
      <c r="G396" s="425"/>
      <c r="H396" s="425"/>
    </row>
    <row r="397" spans="1:8" s="12" customFormat="1" x14ac:dyDescent="0.2">
      <c r="A397" s="317"/>
      <c r="B397" s="727"/>
      <c r="C397" s="412"/>
      <c r="D397" s="412"/>
      <c r="E397" s="32"/>
      <c r="F397" s="33"/>
      <c r="G397" s="425"/>
      <c r="H397" s="425"/>
    </row>
    <row r="398" spans="1:8" s="41" customFormat="1" x14ac:dyDescent="0.2">
      <c r="A398" s="42"/>
      <c r="B398" s="728" t="str">
        <f>'Notes-BS'!B398</f>
        <v>Less: Provision for Diminution in Value of Investment</v>
      </c>
      <c r="C398" s="413"/>
      <c r="D398" s="413"/>
      <c r="E398" s="40"/>
      <c r="F398" s="30"/>
      <c r="G398" s="319"/>
      <c r="H398" s="319"/>
    </row>
    <row r="399" spans="1:8" s="41" customFormat="1" x14ac:dyDescent="0.2">
      <c r="A399" s="42"/>
      <c r="B399" s="726" t="str">
        <f>'Notes-BS'!B400</f>
        <v>Investments in debentures or bonds (Unquoted)</v>
      </c>
      <c r="C399" s="40">
        <f t="shared" ref="C399:F399" si="80">SUM(C400:C403)</f>
        <v>0</v>
      </c>
      <c r="D399" s="40">
        <f t="shared" si="80"/>
        <v>0</v>
      </c>
      <c r="E399" s="40">
        <f t="shared" si="80"/>
        <v>0</v>
      </c>
      <c r="F399" s="40">
        <f t="shared" si="80"/>
        <v>0</v>
      </c>
      <c r="G399" s="319"/>
      <c r="H399" s="319"/>
    </row>
    <row r="400" spans="1:8" s="12" customFormat="1" x14ac:dyDescent="0.2">
      <c r="A400" s="317"/>
      <c r="B400" s="727"/>
      <c r="C400" s="412"/>
      <c r="D400" s="412"/>
      <c r="E400" s="32"/>
      <c r="F400" s="33"/>
      <c r="G400" s="425"/>
      <c r="H400" s="425"/>
    </row>
    <row r="401" spans="1:8" s="12" customFormat="1" x14ac:dyDescent="0.2">
      <c r="A401" s="317"/>
      <c r="B401" s="727"/>
      <c r="C401" s="412"/>
      <c r="D401" s="412"/>
      <c r="E401" s="32"/>
      <c r="F401" s="33"/>
      <c r="G401" s="425"/>
      <c r="H401" s="425"/>
    </row>
    <row r="402" spans="1:8" s="12" customFormat="1" x14ac:dyDescent="0.2">
      <c r="A402" s="317"/>
      <c r="B402" s="727"/>
      <c r="C402" s="412"/>
      <c r="D402" s="412"/>
      <c r="E402" s="32"/>
      <c r="F402" s="33"/>
      <c r="G402" s="425"/>
      <c r="H402" s="425"/>
    </row>
    <row r="403" spans="1:8" s="12" customFormat="1" x14ac:dyDescent="0.2">
      <c r="A403" s="317"/>
      <c r="B403" s="727"/>
      <c r="C403" s="412"/>
      <c r="D403" s="412"/>
      <c r="E403" s="32"/>
      <c r="F403" s="33"/>
      <c r="G403" s="425"/>
      <c r="H403" s="425"/>
    </row>
    <row r="404" spans="1:8" s="41" customFormat="1" x14ac:dyDescent="0.2">
      <c r="A404" s="42"/>
      <c r="B404" s="728" t="str">
        <f>'Notes-BS'!B405</f>
        <v>Less: Provision for Diminution in Value of Investment</v>
      </c>
      <c r="C404" s="413"/>
      <c r="D404" s="413"/>
      <c r="E404" s="40"/>
      <c r="F404" s="30"/>
      <c r="G404" s="319"/>
      <c r="H404" s="319"/>
    </row>
    <row r="405" spans="1:8" s="41" customFormat="1" x14ac:dyDescent="0.2">
      <c r="A405" s="42"/>
      <c r="B405" s="726" t="str">
        <f>'Notes-BS'!B407</f>
        <v>Investments in Mutual Funds (Unquoted)</v>
      </c>
      <c r="C405" s="40">
        <f t="shared" ref="C405:F405" si="81">SUM(C406:C410)</f>
        <v>0</v>
      </c>
      <c r="D405" s="40">
        <f t="shared" si="81"/>
        <v>0</v>
      </c>
      <c r="E405" s="40">
        <f t="shared" si="81"/>
        <v>0</v>
      </c>
      <c r="F405" s="40">
        <f t="shared" si="81"/>
        <v>0</v>
      </c>
      <c r="G405" s="319"/>
      <c r="H405" s="319"/>
    </row>
    <row r="406" spans="1:8" s="12" customFormat="1" x14ac:dyDescent="0.2">
      <c r="A406" s="317"/>
      <c r="B406" s="727"/>
      <c r="C406" s="412"/>
      <c r="D406" s="412"/>
      <c r="E406" s="32"/>
      <c r="F406" s="33"/>
      <c r="G406" s="425"/>
      <c r="H406" s="425"/>
    </row>
    <row r="407" spans="1:8" s="12" customFormat="1" x14ac:dyDescent="0.2">
      <c r="A407" s="317"/>
      <c r="B407" s="727"/>
      <c r="C407" s="412"/>
      <c r="D407" s="412"/>
      <c r="E407" s="32"/>
      <c r="F407" s="33"/>
      <c r="G407" s="425"/>
      <c r="H407" s="425"/>
    </row>
    <row r="408" spans="1:8" s="12" customFormat="1" x14ac:dyDescent="0.2">
      <c r="A408" s="317"/>
      <c r="B408" s="727"/>
      <c r="C408" s="412"/>
      <c r="D408" s="412"/>
      <c r="E408" s="32"/>
      <c r="F408" s="33"/>
      <c r="G408" s="425"/>
      <c r="H408" s="425"/>
    </row>
    <row r="409" spans="1:8" s="12" customFormat="1" x14ac:dyDescent="0.2">
      <c r="A409" s="317"/>
      <c r="B409" s="727"/>
      <c r="C409" s="412"/>
      <c r="D409" s="412"/>
      <c r="E409" s="32"/>
      <c r="F409" s="33"/>
      <c r="G409" s="425"/>
      <c r="H409" s="425"/>
    </row>
    <row r="410" spans="1:8" s="12" customFormat="1" x14ac:dyDescent="0.2">
      <c r="A410" s="317"/>
      <c r="B410" s="727"/>
      <c r="C410" s="412"/>
      <c r="D410" s="412"/>
      <c r="E410" s="32"/>
      <c r="F410" s="33"/>
      <c r="G410" s="425"/>
      <c r="H410" s="425"/>
    </row>
    <row r="411" spans="1:8" s="41" customFormat="1" x14ac:dyDescent="0.2">
      <c r="A411" s="42"/>
      <c r="B411" s="728" t="str">
        <f>'Notes-BS'!B412</f>
        <v>Less: Provision for Diminution in Value of Investment</v>
      </c>
      <c r="C411" s="413"/>
      <c r="D411" s="413"/>
      <c r="E411" s="40"/>
      <c r="F411" s="30"/>
      <c r="G411" s="319"/>
      <c r="H411" s="319"/>
    </row>
    <row r="412" spans="1:8" s="41" customFormat="1" x14ac:dyDescent="0.2">
      <c r="A412" s="42"/>
      <c r="B412" s="728" t="str">
        <f>'Notes-BS'!B414</f>
        <v>Other Investments</v>
      </c>
      <c r="C412" s="413"/>
      <c r="D412" s="413"/>
      <c r="E412" s="40"/>
      <c r="F412" s="30"/>
      <c r="G412" s="319"/>
      <c r="H412" s="319"/>
    </row>
    <row r="413" spans="1:8" s="41" customFormat="1" x14ac:dyDescent="0.2">
      <c r="A413" s="42"/>
      <c r="B413" s="728" t="str">
        <f>'Notes-BS'!B416</f>
        <v>Gold</v>
      </c>
      <c r="C413" s="40">
        <f>SUM(C414:C417)</f>
        <v>0</v>
      </c>
      <c r="D413" s="40">
        <f t="shared" ref="D413:F413" si="82">SUM(D414:D422)</f>
        <v>0</v>
      </c>
      <c r="E413" s="40">
        <f t="shared" si="82"/>
        <v>0</v>
      </c>
      <c r="F413" s="40">
        <f t="shared" si="82"/>
        <v>0</v>
      </c>
      <c r="G413" s="319"/>
      <c r="H413" s="319"/>
    </row>
    <row r="414" spans="1:8" s="12" customFormat="1" x14ac:dyDescent="0.2">
      <c r="A414" s="317"/>
      <c r="B414" s="727"/>
      <c r="C414" s="412"/>
      <c r="D414" s="412"/>
      <c r="E414" s="32"/>
      <c r="F414" s="33"/>
      <c r="G414" s="425"/>
      <c r="H414" s="425"/>
    </row>
    <row r="415" spans="1:8" s="12" customFormat="1" x14ac:dyDescent="0.2">
      <c r="A415" s="317"/>
      <c r="B415" s="727"/>
      <c r="C415" s="412"/>
      <c r="D415" s="412"/>
      <c r="E415" s="32"/>
      <c r="F415" s="33"/>
      <c r="G415" s="425"/>
      <c r="H415" s="425"/>
    </row>
    <row r="416" spans="1:8" s="12" customFormat="1" x14ac:dyDescent="0.2">
      <c r="A416" s="317"/>
      <c r="B416" s="727"/>
      <c r="C416" s="412"/>
      <c r="D416" s="412"/>
      <c r="E416" s="32"/>
      <c r="F416" s="33"/>
      <c r="G416" s="425"/>
      <c r="H416" s="425"/>
    </row>
    <row r="417" spans="1:8" s="12" customFormat="1" x14ac:dyDescent="0.2">
      <c r="A417" s="317"/>
      <c r="B417" s="727"/>
      <c r="C417" s="412"/>
      <c r="D417" s="412"/>
      <c r="E417" s="32"/>
      <c r="F417" s="33"/>
      <c r="G417" s="425"/>
      <c r="H417" s="425"/>
    </row>
    <row r="418" spans="1:8" s="41" customFormat="1" x14ac:dyDescent="0.2">
      <c r="A418" s="42"/>
      <c r="B418" s="728" t="str">
        <f>'Notes-BS'!B417</f>
        <v>Silver</v>
      </c>
      <c r="C418" s="40">
        <f>SUM(C419:C422)</f>
        <v>0</v>
      </c>
      <c r="D418" s="40">
        <f t="shared" ref="D418:F418" si="83">SUM(D419:D427)</f>
        <v>0</v>
      </c>
      <c r="E418" s="40">
        <f t="shared" si="83"/>
        <v>0</v>
      </c>
      <c r="F418" s="40">
        <f t="shared" si="83"/>
        <v>0</v>
      </c>
      <c r="G418" s="319"/>
      <c r="H418" s="319"/>
    </row>
    <row r="419" spans="1:8" s="12" customFormat="1" x14ac:dyDescent="0.2">
      <c r="A419" s="317"/>
      <c r="B419" s="727"/>
      <c r="C419" s="412"/>
      <c r="D419" s="412"/>
      <c r="E419" s="32"/>
      <c r="F419" s="33"/>
      <c r="G419" s="425"/>
      <c r="H419" s="425"/>
    </row>
    <row r="420" spans="1:8" s="12" customFormat="1" x14ac:dyDescent="0.2">
      <c r="A420" s="317"/>
      <c r="B420" s="727"/>
      <c r="C420" s="412"/>
      <c r="D420" s="412"/>
      <c r="E420" s="32"/>
      <c r="F420" s="33"/>
      <c r="G420" s="425"/>
      <c r="H420" s="425"/>
    </row>
    <row r="421" spans="1:8" s="12" customFormat="1" x14ac:dyDescent="0.2">
      <c r="A421" s="317"/>
      <c r="B421" s="727"/>
      <c r="C421" s="412"/>
      <c r="D421" s="412"/>
      <c r="E421" s="32"/>
      <c r="F421" s="33"/>
      <c r="G421" s="425"/>
      <c r="H421" s="425"/>
    </row>
    <row r="422" spans="1:8" s="12" customFormat="1" x14ac:dyDescent="0.2">
      <c r="A422" s="317"/>
      <c r="B422" s="727"/>
      <c r="C422" s="412"/>
      <c r="D422" s="412"/>
      <c r="E422" s="32"/>
      <c r="F422" s="33"/>
      <c r="G422" s="425"/>
      <c r="H422" s="425"/>
    </row>
    <row r="423" spans="1:8" s="41" customFormat="1" x14ac:dyDescent="0.2">
      <c r="A423" s="42"/>
      <c r="B423" s="728" t="str">
        <f>'Notes-BS'!B420</f>
        <v>Less: Provision for Diminution in Value of Investment</v>
      </c>
      <c r="C423" s="413"/>
      <c r="D423" s="413"/>
      <c r="E423" s="40"/>
      <c r="F423" s="30"/>
      <c r="G423" s="319"/>
      <c r="H423" s="319"/>
    </row>
    <row r="424" spans="1:8" s="12" customFormat="1" x14ac:dyDescent="0.2">
      <c r="A424" s="643">
        <f>'Notes-BS'!A431</f>
        <v>12</v>
      </c>
      <c r="B424" s="721" t="str">
        <f>'Balance Sheet'!A45</f>
        <v>Inventories</v>
      </c>
      <c r="C424" s="646">
        <f t="shared" ref="C424:F424" si="84">SUM(C426:C431)</f>
        <v>0</v>
      </c>
      <c r="D424" s="646">
        <f t="shared" si="84"/>
        <v>0</v>
      </c>
      <c r="E424" s="646">
        <f t="shared" si="84"/>
        <v>0</v>
      </c>
      <c r="F424" s="646">
        <f t="shared" si="84"/>
        <v>0</v>
      </c>
    </row>
    <row r="425" spans="1:8" s="41" customFormat="1" x14ac:dyDescent="0.2">
      <c r="A425" s="42"/>
      <c r="B425" s="712" t="str">
        <f>'Notes-BS'!B433</f>
        <v>(valued at lower of cost and net realisable value)</v>
      </c>
      <c r="C425" s="413"/>
      <c r="D425" s="413"/>
      <c r="E425" s="40"/>
      <c r="F425" s="30"/>
    </row>
    <row r="426" spans="1:8" s="41" customFormat="1" x14ac:dyDescent="0.2">
      <c r="A426" s="42"/>
      <c r="B426" s="712" t="str">
        <f>'Notes-BS'!B435</f>
        <v>Raw material</v>
      </c>
      <c r="C426" s="413"/>
      <c r="D426" s="413"/>
      <c r="E426" s="40"/>
      <c r="F426" s="30"/>
    </row>
    <row r="427" spans="1:8" s="41" customFormat="1" x14ac:dyDescent="0.2">
      <c r="A427" s="42"/>
      <c r="B427" s="712" t="str">
        <f>'Notes-BS'!B436</f>
        <v>Work-in-progress</v>
      </c>
      <c r="C427" s="413"/>
      <c r="D427" s="413"/>
      <c r="E427" s="40"/>
      <c r="F427" s="30"/>
    </row>
    <row r="428" spans="1:8" s="41" customFormat="1" x14ac:dyDescent="0.2">
      <c r="A428" s="42"/>
      <c r="B428" s="712" t="str">
        <f>'Notes-BS'!B437</f>
        <v>Finished goods</v>
      </c>
      <c r="C428" s="413"/>
      <c r="D428" s="413"/>
      <c r="E428" s="40"/>
      <c r="F428" s="30"/>
    </row>
    <row r="429" spans="1:8" s="41" customFormat="1" x14ac:dyDescent="0.2">
      <c r="A429" s="42"/>
      <c r="B429" s="712" t="str">
        <f>'Notes-BS'!B438</f>
        <v>Stock-in-trade</v>
      </c>
      <c r="C429" s="413"/>
      <c r="D429" s="413"/>
      <c r="E429" s="40"/>
      <c r="F429" s="30"/>
    </row>
    <row r="430" spans="1:8" s="41" customFormat="1" x14ac:dyDescent="0.2">
      <c r="A430" s="42"/>
      <c r="B430" s="712" t="str">
        <f>'Notes-BS'!B439</f>
        <v>Stores and spares</v>
      </c>
      <c r="C430" s="413"/>
      <c r="D430" s="413"/>
      <c r="E430" s="40"/>
      <c r="F430" s="30"/>
    </row>
    <row r="431" spans="1:8" s="12" customFormat="1" x14ac:dyDescent="0.2">
      <c r="A431" s="317"/>
      <c r="B431" s="710"/>
      <c r="C431" s="32"/>
      <c r="D431" s="33"/>
      <c r="E431" s="32"/>
      <c r="F431" s="33"/>
    </row>
    <row r="432" spans="1:8" s="12" customFormat="1" x14ac:dyDescent="0.2">
      <c r="A432" s="643">
        <f>'Notes-BS'!A444</f>
        <v>11</v>
      </c>
      <c r="B432" s="721" t="str">
        <f>'Balance Sheet'!A46</f>
        <v>Trade Receivables</v>
      </c>
      <c r="C432" s="646">
        <f>C433+C435+C437+C441+C442</f>
        <v>0</v>
      </c>
      <c r="D432" s="646"/>
      <c r="E432" s="646">
        <f>E433+E435+E437+E441+E442</f>
        <v>0</v>
      </c>
      <c r="F432" s="646"/>
    </row>
    <row r="433" spans="1:8" s="41" customFormat="1" x14ac:dyDescent="0.2">
      <c r="A433" s="42"/>
      <c r="B433" s="715" t="str">
        <f>'Notes-BS'!B446</f>
        <v>Undisputed Trade receivables – considered good</v>
      </c>
      <c r="C433" s="40">
        <f>SUMIF('Trade Receivables'!$C$8:$C$257,TB!$B$433,'Trade Receivables'!J8:J257)</f>
        <v>0</v>
      </c>
      <c r="D433" s="40"/>
      <c r="E433" s="40">
        <f>SUMIF('Trade Receivables'!$C$8:$C$257,TB!$B$433,'Trade Receivables'!V8:V257)</f>
        <v>0</v>
      </c>
      <c r="F433" s="40"/>
    </row>
    <row r="434" spans="1:8" s="12" customFormat="1" x14ac:dyDescent="0.2">
      <c r="A434" s="317"/>
      <c r="B434" s="710"/>
      <c r="C434" s="412"/>
      <c r="D434" s="412"/>
      <c r="E434" s="412"/>
      <c r="F434" s="33"/>
    </row>
    <row r="435" spans="1:8" s="41" customFormat="1" x14ac:dyDescent="0.2">
      <c r="A435" s="42"/>
      <c r="B435" s="715" t="str">
        <f>'Notes-BS'!B447</f>
        <v>Undisputed Trade Receivables – considered doubtful</v>
      </c>
      <c r="C435" s="40">
        <f>SUMIF('Trade Receivables'!$C$8:$C$257,TB!$B$435,'Trade Receivables'!J8:J257)</f>
        <v>0</v>
      </c>
      <c r="D435" s="40"/>
      <c r="E435" s="40">
        <f>SUMIF('Trade Receivables'!$C$8:$C$257,TB!$B$435,'Trade Receivables'!V8:V257)</f>
        <v>0</v>
      </c>
      <c r="F435" s="40"/>
    </row>
    <row r="436" spans="1:8" s="12" customFormat="1" x14ac:dyDescent="0.2">
      <c r="A436" s="317"/>
      <c r="B436" s="723"/>
      <c r="C436" s="412"/>
      <c r="D436" s="412"/>
      <c r="E436" s="412"/>
      <c r="F436" s="33"/>
    </row>
    <row r="437" spans="1:8" s="41" customFormat="1" x14ac:dyDescent="0.2">
      <c r="A437" s="42"/>
      <c r="B437" s="715" t="str">
        <f>'Notes-BS'!B448</f>
        <v>Disputed Trade Receivables considered good</v>
      </c>
      <c r="C437" s="40">
        <f>SUMIF('Trade Receivables'!$C$8:$C$257,TB!$B$437,'Trade Receivables'!J8:J257)</f>
        <v>0</v>
      </c>
      <c r="D437" s="40"/>
      <c r="E437" s="40">
        <f>SUMIF('Trade Receivables'!$C$8:$C$257,TB!$B$437,'Trade Receivables'!V8:V257)</f>
        <v>0</v>
      </c>
      <c r="F437" s="40"/>
    </row>
    <row r="438" spans="1:8" s="12" customFormat="1" x14ac:dyDescent="0.2">
      <c r="A438" s="317"/>
      <c r="B438" s="715"/>
      <c r="C438" s="412"/>
      <c r="D438" s="412"/>
      <c r="E438" s="412"/>
      <c r="F438" s="33"/>
    </row>
    <row r="439" spans="1:8" s="41" customFormat="1" x14ac:dyDescent="0.2">
      <c r="A439" s="42"/>
      <c r="B439" s="715" t="str">
        <f>'Notes-BS'!B449</f>
        <v>Disputed Trade Receivables considered doubtful</v>
      </c>
      <c r="C439" s="413">
        <f>SUMIF('Trade Receivables'!$C$8:$C$257,TB!$B$439,'Trade Receivables'!J8:J257)</f>
        <v>0</v>
      </c>
      <c r="D439" s="413"/>
      <c r="E439" s="413">
        <f>SUMIF('Trade Receivables'!$C$8:$C$257,TB!$B$439,'Trade Receivables'!V8:V257)</f>
        <v>0</v>
      </c>
      <c r="F439" s="30"/>
    </row>
    <row r="440" spans="1:8" s="12" customFormat="1" x14ac:dyDescent="0.2">
      <c r="A440" s="317"/>
      <c r="B440" s="723"/>
      <c r="C440" s="412"/>
      <c r="D440" s="412"/>
      <c r="E440" s="412"/>
      <c r="F440" s="33"/>
    </row>
    <row r="441" spans="1:8" s="41" customFormat="1" x14ac:dyDescent="0.2">
      <c r="A441" s="42"/>
      <c r="B441" s="715" t="str">
        <f>'Notes-BS'!B451</f>
        <v>Provision for doubtful receivables</v>
      </c>
      <c r="C441" s="413"/>
      <c r="D441" s="413"/>
      <c r="E441" s="40"/>
      <c r="F441" s="30"/>
    </row>
    <row r="442" spans="1:8" s="41" customFormat="1" x14ac:dyDescent="0.2">
      <c r="A442" s="42"/>
      <c r="B442" s="715" t="str">
        <f>'Notes-BS'!B453</f>
        <v>Unbilled Revenue</v>
      </c>
      <c r="C442" s="40">
        <f>SUM(C443:C445)</f>
        <v>0</v>
      </c>
      <c r="D442" s="40"/>
      <c r="E442" s="40">
        <f t="shared" ref="E442:F442" si="85">SUM(E443:E445)</f>
        <v>0</v>
      </c>
      <c r="F442" s="40">
        <f t="shared" si="85"/>
        <v>0</v>
      </c>
    </row>
    <row r="443" spans="1:8" s="12" customFormat="1" x14ac:dyDescent="0.2">
      <c r="A443" s="317"/>
      <c r="B443" s="723"/>
      <c r="C443" s="412"/>
      <c r="D443" s="412"/>
      <c r="E443" s="32"/>
      <c r="F443" s="33"/>
    </row>
    <row r="444" spans="1:8" s="12" customFormat="1" x14ac:dyDescent="0.2">
      <c r="A444" s="317"/>
      <c r="B444" s="723"/>
      <c r="C444" s="412"/>
      <c r="D444" s="412"/>
      <c r="E444" s="32"/>
      <c r="F444" s="33"/>
    </row>
    <row r="445" spans="1:8" s="12" customFormat="1" x14ac:dyDescent="0.2">
      <c r="A445" s="317"/>
      <c r="B445" s="723"/>
      <c r="C445" s="412"/>
      <c r="D445" s="412"/>
      <c r="E445" s="32"/>
      <c r="F445" s="33"/>
    </row>
    <row r="446" spans="1:8" s="318" customFormat="1" x14ac:dyDescent="0.2">
      <c r="A446" s="643">
        <f>'Notes-BS'!A467</f>
        <v>12</v>
      </c>
      <c r="B446" s="721" t="str">
        <f>'Balance Sheet'!A47</f>
        <v>Cash and Cash Equivalents</v>
      </c>
      <c r="C446" s="646">
        <f t="shared" ref="C446:F446" si="86">C448+C455+C462+C466+C470+C483+C489</f>
        <v>0</v>
      </c>
      <c r="D446" s="646">
        <f t="shared" si="86"/>
        <v>0</v>
      </c>
      <c r="E446" s="646">
        <f t="shared" si="86"/>
        <v>0</v>
      </c>
      <c r="F446" s="646">
        <f t="shared" si="86"/>
        <v>0</v>
      </c>
      <c r="G446" s="333"/>
      <c r="H446" s="333"/>
    </row>
    <row r="447" spans="1:8" s="41" customFormat="1" x14ac:dyDescent="0.2">
      <c r="A447" s="42"/>
      <c r="B447" s="715" t="str">
        <f>'Notes-BS'!B469</f>
        <v>Balances with banks</v>
      </c>
      <c r="C447" s="40"/>
      <c r="D447" s="30"/>
      <c r="E447" s="40"/>
      <c r="F447" s="40"/>
    </row>
    <row r="448" spans="1:8" s="41" customFormat="1" x14ac:dyDescent="0.2">
      <c r="A448" s="42"/>
      <c r="B448" s="715" t="str">
        <f>'Notes-BS'!B470</f>
        <v xml:space="preserve">  - in current accounts</v>
      </c>
      <c r="C448" s="40">
        <f t="shared" ref="C448:F448" si="87">SUM(C449:C454)</f>
        <v>0</v>
      </c>
      <c r="D448" s="40">
        <f t="shared" si="87"/>
        <v>0</v>
      </c>
      <c r="E448" s="40">
        <f t="shared" si="87"/>
        <v>0</v>
      </c>
      <c r="F448" s="40">
        <f t="shared" si="87"/>
        <v>0</v>
      </c>
    </row>
    <row r="449" spans="1:6" s="12" customFormat="1" x14ac:dyDescent="0.2">
      <c r="A449" s="317"/>
      <c r="B449" s="710"/>
      <c r="C449" s="412"/>
      <c r="D449" s="412"/>
      <c r="E449" s="33"/>
      <c r="F449" s="33"/>
    </row>
    <row r="450" spans="1:6" s="12" customFormat="1" x14ac:dyDescent="0.2">
      <c r="A450" s="317"/>
      <c r="B450" s="710"/>
      <c r="C450" s="412"/>
      <c r="D450" s="412"/>
      <c r="E450" s="32"/>
      <c r="F450" s="33"/>
    </row>
    <row r="451" spans="1:6" s="12" customFormat="1" x14ac:dyDescent="0.2">
      <c r="A451" s="317"/>
      <c r="B451" s="710"/>
      <c r="C451" s="412"/>
      <c r="D451" s="412"/>
      <c r="E451" s="32"/>
      <c r="F451" s="33"/>
    </row>
    <row r="452" spans="1:6" s="12" customFormat="1" x14ac:dyDescent="0.2">
      <c r="A452" s="317"/>
      <c r="B452" s="710"/>
      <c r="C452" s="412"/>
      <c r="D452" s="412"/>
      <c r="E452" s="32"/>
      <c r="F452" s="33"/>
    </row>
    <row r="453" spans="1:6" s="12" customFormat="1" x14ac:dyDescent="0.2">
      <c r="A453" s="317"/>
      <c r="B453" s="710"/>
      <c r="C453" s="412"/>
      <c r="D453" s="412"/>
      <c r="E453" s="32"/>
      <c r="F453" s="33"/>
    </row>
    <row r="454" spans="1:6" s="12" customFormat="1" x14ac:dyDescent="0.2">
      <c r="A454" s="317"/>
      <c r="B454" s="723"/>
      <c r="C454" s="412"/>
      <c r="D454" s="412"/>
      <c r="E454" s="32">
        <v>0</v>
      </c>
      <c r="F454" s="33"/>
    </row>
    <row r="455" spans="1:6" s="41" customFormat="1" ht="25.5" x14ac:dyDescent="0.2">
      <c r="A455" s="42"/>
      <c r="B455" s="726" t="str">
        <f>'Notes-BS'!B471</f>
        <v xml:space="preserve">  - in deposit accounts (with original maturity of 3 months or less)</v>
      </c>
      <c r="C455" s="40">
        <f t="shared" ref="C455:F455" si="88">SUM(C456:C461)</f>
        <v>0</v>
      </c>
      <c r="D455" s="40">
        <f t="shared" si="88"/>
        <v>0</v>
      </c>
      <c r="E455" s="40">
        <f t="shared" si="88"/>
        <v>0</v>
      </c>
      <c r="F455" s="40">
        <f t="shared" si="88"/>
        <v>0</v>
      </c>
    </row>
    <row r="456" spans="1:6" s="12" customFormat="1" x14ac:dyDescent="0.2">
      <c r="A456" s="317"/>
      <c r="B456" s="710"/>
      <c r="C456" s="412"/>
      <c r="D456" s="412"/>
      <c r="E456" s="32"/>
      <c r="F456" s="33"/>
    </row>
    <row r="457" spans="1:6" s="12" customFormat="1" x14ac:dyDescent="0.2">
      <c r="A457" s="317"/>
      <c r="B457" s="710"/>
      <c r="C457" s="412"/>
      <c r="D457" s="412"/>
      <c r="E457" s="32"/>
      <c r="F457" s="33"/>
    </row>
    <row r="458" spans="1:6" s="12" customFormat="1" x14ac:dyDescent="0.2">
      <c r="A458" s="317"/>
      <c r="B458" s="710"/>
      <c r="C458" s="412"/>
      <c r="D458" s="412"/>
      <c r="E458" s="32"/>
      <c r="F458" s="33"/>
    </row>
    <row r="459" spans="1:6" s="12" customFormat="1" x14ac:dyDescent="0.2">
      <c r="A459" s="317"/>
      <c r="B459" s="710"/>
      <c r="C459" s="412"/>
      <c r="D459" s="412"/>
      <c r="E459" s="32"/>
      <c r="F459" s="33"/>
    </row>
    <row r="460" spans="1:6" s="12" customFormat="1" x14ac:dyDescent="0.2">
      <c r="A460" s="317"/>
      <c r="B460" s="710"/>
      <c r="C460" s="412"/>
      <c r="D460" s="412"/>
      <c r="E460" s="32"/>
      <c r="F460" s="33"/>
    </row>
    <row r="461" spans="1:6" s="12" customFormat="1" x14ac:dyDescent="0.2">
      <c r="A461" s="317"/>
      <c r="B461" s="723"/>
      <c r="C461" s="412"/>
      <c r="D461" s="412"/>
      <c r="E461" s="32">
        <v>0</v>
      </c>
      <c r="F461" s="33"/>
    </row>
    <row r="462" spans="1:6" s="41" customFormat="1" x14ac:dyDescent="0.2">
      <c r="A462" s="42"/>
      <c r="B462" s="715" t="str">
        <f>'Notes-BS'!B472</f>
        <v>Cheques, drafts on hand</v>
      </c>
      <c r="C462" s="40">
        <f t="shared" ref="C462:F462" si="89">SUM(C463:C465)</f>
        <v>0</v>
      </c>
      <c r="D462" s="40">
        <f t="shared" si="89"/>
        <v>0</v>
      </c>
      <c r="E462" s="40">
        <f t="shared" si="89"/>
        <v>0</v>
      </c>
      <c r="F462" s="40">
        <f t="shared" si="89"/>
        <v>0</v>
      </c>
    </row>
    <row r="463" spans="1:6" s="12" customFormat="1" x14ac:dyDescent="0.2">
      <c r="A463" s="317"/>
      <c r="B463" s="710"/>
      <c r="C463" s="412"/>
      <c r="D463" s="412"/>
      <c r="E463" s="32"/>
      <c r="F463" s="33"/>
    </row>
    <row r="464" spans="1:6" s="12" customFormat="1" x14ac:dyDescent="0.2">
      <c r="A464" s="317"/>
      <c r="B464" s="710"/>
      <c r="C464" s="412"/>
      <c r="D464" s="412"/>
      <c r="E464" s="32"/>
      <c r="F464" s="33"/>
    </row>
    <row r="465" spans="1:6" s="12" customFormat="1" x14ac:dyDescent="0.2">
      <c r="A465" s="317"/>
      <c r="B465" s="723"/>
      <c r="C465" s="412"/>
      <c r="D465" s="412"/>
      <c r="E465" s="32">
        <v>0</v>
      </c>
      <c r="F465" s="33"/>
    </row>
    <row r="466" spans="1:6" s="41" customFormat="1" x14ac:dyDescent="0.2">
      <c r="A466" s="42"/>
      <c r="B466" s="715" t="s">
        <v>113</v>
      </c>
      <c r="C466" s="40">
        <f>SUM(C467:C468)</f>
        <v>0</v>
      </c>
      <c r="D466" s="30"/>
      <c r="E466" s="40">
        <f t="shared" ref="E466:F466" si="90">SUM(E467:E468)</f>
        <v>0</v>
      </c>
      <c r="F466" s="40">
        <f t="shared" si="90"/>
        <v>0</v>
      </c>
    </row>
    <row r="467" spans="1:6" s="12" customFormat="1" x14ac:dyDescent="0.2">
      <c r="A467" s="317"/>
      <c r="B467" s="710"/>
      <c r="C467" s="412"/>
      <c r="D467" s="412"/>
      <c r="E467" s="32"/>
      <c r="F467" s="33"/>
    </row>
    <row r="468" spans="1:6" s="12" customFormat="1" x14ac:dyDescent="0.2">
      <c r="A468" s="317"/>
      <c r="B468" s="723"/>
      <c r="C468" s="412"/>
      <c r="D468" s="412"/>
      <c r="E468" s="32"/>
      <c r="F468" s="33"/>
    </row>
    <row r="469" spans="1:6" s="41" customFormat="1" x14ac:dyDescent="0.2">
      <c r="A469" s="42"/>
      <c r="B469" s="715" t="str">
        <f>'Notes-BS'!B474</f>
        <v>Other bank balances</v>
      </c>
      <c r="C469" s="40"/>
      <c r="D469" s="30"/>
      <c r="E469" s="40"/>
      <c r="F469" s="40"/>
    </row>
    <row r="470" spans="1:6" s="41" customFormat="1" ht="25.5" x14ac:dyDescent="0.2">
      <c r="A470" s="42"/>
      <c r="B470" s="726" t="str">
        <f>'Notes-BS'!B475</f>
        <v xml:space="preserve"> - Bank deposits (with maturity of more than 3 months but less than 12 months)</v>
      </c>
      <c r="C470" s="40">
        <f>SUM(C471:C482)</f>
        <v>0</v>
      </c>
      <c r="D470" s="30"/>
      <c r="E470" s="40">
        <f t="shared" ref="E470:F470" si="91">SUM(E471:E482)</f>
        <v>0</v>
      </c>
      <c r="F470" s="40">
        <f t="shared" si="91"/>
        <v>0</v>
      </c>
    </row>
    <row r="471" spans="1:6" s="12" customFormat="1" x14ac:dyDescent="0.2">
      <c r="A471" s="317"/>
      <c r="B471" s="709"/>
      <c r="C471" s="412"/>
      <c r="D471" s="412"/>
      <c r="E471" s="32"/>
      <c r="F471" s="33"/>
    </row>
    <row r="472" spans="1:6" s="12" customFormat="1" x14ac:dyDescent="0.2">
      <c r="A472" s="317"/>
      <c r="B472" s="723"/>
      <c r="C472" s="412"/>
      <c r="D472" s="412"/>
      <c r="E472" s="32"/>
      <c r="F472" s="33"/>
    </row>
    <row r="473" spans="1:6" s="12" customFormat="1" x14ac:dyDescent="0.2">
      <c r="A473" s="317"/>
      <c r="B473" s="710"/>
      <c r="C473" s="412"/>
      <c r="D473" s="412"/>
      <c r="E473" s="32"/>
      <c r="F473" s="33"/>
    </row>
    <row r="474" spans="1:6" s="12" customFormat="1" x14ac:dyDescent="0.2">
      <c r="A474" s="317"/>
      <c r="B474" s="723"/>
      <c r="C474" s="412"/>
      <c r="D474" s="412"/>
      <c r="E474" s="32"/>
      <c r="F474" s="33"/>
    </row>
    <row r="475" spans="1:6" s="12" customFormat="1" x14ac:dyDescent="0.2">
      <c r="A475" s="317"/>
      <c r="B475" s="710"/>
      <c r="C475" s="412"/>
      <c r="D475" s="412"/>
      <c r="E475" s="32"/>
      <c r="F475" s="33"/>
    </row>
    <row r="476" spans="1:6" s="12" customFormat="1" x14ac:dyDescent="0.2">
      <c r="A476" s="317"/>
      <c r="B476" s="723"/>
      <c r="C476" s="412"/>
      <c r="D476" s="412"/>
      <c r="E476" s="32"/>
      <c r="F476" s="33"/>
    </row>
    <row r="477" spans="1:6" s="12" customFormat="1" x14ac:dyDescent="0.2">
      <c r="A477" s="317"/>
      <c r="B477" s="723"/>
      <c r="C477" s="412"/>
      <c r="D477" s="412"/>
      <c r="E477" s="32"/>
      <c r="F477" s="33"/>
    </row>
    <row r="478" spans="1:6" s="12" customFormat="1" x14ac:dyDescent="0.2">
      <c r="A478" s="317"/>
      <c r="B478" s="710"/>
      <c r="C478" s="412"/>
      <c r="D478" s="412"/>
      <c r="E478" s="32"/>
      <c r="F478" s="33"/>
    </row>
    <row r="479" spans="1:6" s="12" customFormat="1" x14ac:dyDescent="0.2">
      <c r="A479" s="317"/>
      <c r="B479" s="723"/>
      <c r="C479" s="412"/>
      <c r="D479" s="412"/>
      <c r="E479" s="32"/>
      <c r="F479" s="33"/>
    </row>
    <row r="480" spans="1:6" s="12" customFormat="1" x14ac:dyDescent="0.2">
      <c r="A480" s="317"/>
      <c r="B480" s="723"/>
      <c r="C480" s="412"/>
      <c r="D480" s="412"/>
      <c r="E480" s="32"/>
      <c r="F480" s="33"/>
    </row>
    <row r="481" spans="1:8" s="12" customFormat="1" x14ac:dyDescent="0.2">
      <c r="A481" s="317"/>
      <c r="B481" s="723"/>
      <c r="C481" s="412"/>
      <c r="D481" s="412"/>
      <c r="E481" s="32"/>
      <c r="F481" s="33"/>
    </row>
    <row r="482" spans="1:8" s="12" customFormat="1" x14ac:dyDescent="0.2">
      <c r="A482" s="317"/>
      <c r="B482" s="723"/>
      <c r="C482" s="412"/>
      <c r="D482" s="412"/>
      <c r="E482" s="32"/>
      <c r="F482" s="33"/>
    </row>
    <row r="483" spans="1:8" s="41" customFormat="1" ht="25.5" x14ac:dyDescent="0.2">
      <c r="A483" s="42"/>
      <c r="B483" s="726" t="str">
        <f>'Notes-BS'!B477</f>
        <v xml:space="preserve"> - Escrow Account (with maturity of more than 3 months but less than 12 months)</v>
      </c>
      <c r="C483" s="40">
        <f>SUM(C484:C488)</f>
        <v>0</v>
      </c>
      <c r="D483" s="30"/>
      <c r="E483" s="40">
        <f t="shared" ref="E483:F483" si="92">SUM(E484:E488)</f>
        <v>0</v>
      </c>
      <c r="F483" s="40">
        <f t="shared" si="92"/>
        <v>0</v>
      </c>
    </row>
    <row r="484" spans="1:8" s="12" customFormat="1" x14ac:dyDescent="0.2">
      <c r="A484" s="317"/>
      <c r="B484" s="709"/>
      <c r="C484" s="412"/>
      <c r="D484" s="412"/>
      <c r="E484" s="32">
        <v>0</v>
      </c>
      <c r="F484" s="33"/>
    </row>
    <row r="485" spans="1:8" s="12" customFormat="1" x14ac:dyDescent="0.2">
      <c r="A485" s="317"/>
      <c r="B485" s="723"/>
      <c r="C485" s="412"/>
      <c r="D485" s="412"/>
      <c r="E485" s="32"/>
      <c r="F485" s="33"/>
    </row>
    <row r="486" spans="1:8" s="12" customFormat="1" x14ac:dyDescent="0.2">
      <c r="A486" s="317"/>
      <c r="B486" s="710"/>
      <c r="C486" s="412"/>
      <c r="D486" s="412"/>
      <c r="E486" s="32"/>
      <c r="F486" s="33"/>
    </row>
    <row r="487" spans="1:8" s="12" customFormat="1" x14ac:dyDescent="0.2">
      <c r="A487" s="317"/>
      <c r="B487" s="723"/>
      <c r="C487" s="412"/>
      <c r="D487" s="412"/>
      <c r="E487" s="32">
        <v>0</v>
      </c>
      <c r="F487" s="33"/>
    </row>
    <row r="488" spans="1:8" s="12" customFormat="1" x14ac:dyDescent="0.2">
      <c r="A488" s="317"/>
      <c r="B488" s="723"/>
      <c r="C488" s="412"/>
      <c r="D488" s="412"/>
      <c r="E488" s="32"/>
      <c r="F488" s="33"/>
    </row>
    <row r="489" spans="1:8" s="41" customFormat="1" ht="38.25" x14ac:dyDescent="0.2">
      <c r="A489" s="42"/>
      <c r="B489" s="726" t="str">
        <f>'Notes-BS'!B479</f>
        <v xml:space="preserve"> - Balances with banks held as margin money or security against the borrowings (with maturity of more than 3 months but less than 12 months)</v>
      </c>
      <c r="C489" s="40">
        <f>SUM(C490:C494)</f>
        <v>0</v>
      </c>
      <c r="D489" s="30"/>
      <c r="E489" s="40">
        <f t="shared" ref="E489:F489" si="93">SUM(E490:E494)</f>
        <v>0</v>
      </c>
      <c r="F489" s="40">
        <f t="shared" si="93"/>
        <v>0</v>
      </c>
    </row>
    <row r="490" spans="1:8" s="12" customFormat="1" x14ac:dyDescent="0.2">
      <c r="A490" s="317"/>
      <c r="B490" s="709"/>
      <c r="C490" s="412"/>
      <c r="D490" s="412"/>
      <c r="E490" s="32">
        <v>0</v>
      </c>
      <c r="F490" s="33"/>
    </row>
    <row r="491" spans="1:8" s="12" customFormat="1" x14ac:dyDescent="0.2">
      <c r="A491" s="317"/>
      <c r="B491" s="723"/>
      <c r="C491" s="412"/>
      <c r="D491" s="412"/>
      <c r="E491" s="32"/>
      <c r="F491" s="33"/>
    </row>
    <row r="492" spans="1:8" s="12" customFormat="1" x14ac:dyDescent="0.2">
      <c r="A492" s="317"/>
      <c r="B492" s="710"/>
      <c r="C492" s="412"/>
      <c r="D492" s="412"/>
      <c r="E492" s="32"/>
      <c r="F492" s="33"/>
    </row>
    <row r="493" spans="1:8" s="12" customFormat="1" x14ac:dyDescent="0.2">
      <c r="A493" s="317"/>
      <c r="B493" s="723"/>
      <c r="C493" s="412"/>
      <c r="D493" s="412"/>
      <c r="E493" s="32">
        <v>0</v>
      </c>
      <c r="F493" s="33"/>
    </row>
    <row r="494" spans="1:8" s="12" customFormat="1" x14ac:dyDescent="0.2">
      <c r="A494" s="317"/>
      <c r="B494" s="723"/>
      <c r="C494" s="412"/>
      <c r="D494" s="412"/>
      <c r="E494" s="32"/>
      <c r="F494" s="33"/>
    </row>
    <row r="495" spans="1:8" s="12" customFormat="1" x14ac:dyDescent="0.2">
      <c r="A495" s="643">
        <f>'Notes-BS'!A485</f>
        <v>13</v>
      </c>
      <c r="B495" s="721" t="str">
        <f>'Balance Sheet'!A48</f>
        <v>Short-term Loans and Advances</v>
      </c>
      <c r="C495" s="646">
        <f>C496+C507+C513+C518+C524+C529</f>
        <v>0</v>
      </c>
      <c r="D495" s="646">
        <f>D496+D507+D513+D518+D524+D529</f>
        <v>0</v>
      </c>
      <c r="E495" s="646">
        <f>E496+E507+E513+E518+E524+E529</f>
        <v>0</v>
      </c>
      <c r="F495" s="646">
        <f>F496+F507+F513+F518+F524+F529</f>
        <v>0</v>
      </c>
      <c r="G495" s="333"/>
      <c r="H495" s="333"/>
    </row>
    <row r="496" spans="1:8" s="41" customFormat="1" x14ac:dyDescent="0.2">
      <c r="A496" s="42"/>
      <c r="B496" s="715" t="str">
        <f>'Notes-BS'!B487</f>
        <v>Loans and advances to Related parties (Unsecured, considered good)</v>
      </c>
      <c r="C496" s="40">
        <f>SUM(C497:C504)</f>
        <v>0</v>
      </c>
      <c r="D496" s="30"/>
      <c r="E496" s="40">
        <f t="shared" ref="E496:F496" si="94">SUM(E497:E504)</f>
        <v>0</v>
      </c>
      <c r="F496" s="40">
        <f t="shared" si="94"/>
        <v>0</v>
      </c>
    </row>
    <row r="497" spans="1:6" s="12" customFormat="1" x14ac:dyDescent="0.2">
      <c r="A497" s="317"/>
      <c r="B497" s="710"/>
      <c r="C497" s="412"/>
      <c r="D497" s="412"/>
      <c r="E497" s="32"/>
      <c r="F497" s="33"/>
    </row>
    <row r="498" spans="1:6" s="12" customFormat="1" x14ac:dyDescent="0.2">
      <c r="A498" s="317"/>
      <c r="B498" s="710"/>
      <c r="C498" s="412"/>
      <c r="D498" s="412"/>
      <c r="E498" s="32"/>
      <c r="F498" s="33"/>
    </row>
    <row r="499" spans="1:6" s="12" customFormat="1" x14ac:dyDescent="0.2">
      <c r="A499" s="317"/>
      <c r="B499" s="710"/>
      <c r="C499" s="412"/>
      <c r="D499" s="412"/>
      <c r="E499" s="414"/>
      <c r="F499" s="33"/>
    </row>
    <row r="500" spans="1:6" s="12" customFormat="1" x14ac:dyDescent="0.2">
      <c r="A500" s="317"/>
      <c r="B500" s="710"/>
      <c r="C500" s="412"/>
      <c r="D500" s="412"/>
      <c r="E500" s="418"/>
      <c r="F500" s="33"/>
    </row>
    <row r="501" spans="1:6" s="12" customFormat="1" x14ac:dyDescent="0.2">
      <c r="A501" s="317"/>
      <c r="B501" s="710"/>
      <c r="C501" s="412"/>
      <c r="D501" s="412"/>
      <c r="E501" s="418"/>
      <c r="F501" s="33"/>
    </row>
    <row r="502" spans="1:6" s="12" customFormat="1" x14ac:dyDescent="0.2">
      <c r="A502" s="317"/>
      <c r="B502" s="710"/>
      <c r="C502" s="412"/>
      <c r="D502" s="412"/>
      <c r="E502" s="414"/>
      <c r="F502" s="33"/>
    </row>
    <row r="503" spans="1:6" s="12" customFormat="1" x14ac:dyDescent="0.2">
      <c r="A503" s="317"/>
      <c r="B503" s="710"/>
      <c r="C503" s="412"/>
      <c r="D503" s="412"/>
      <c r="E503" s="414"/>
      <c r="F503" s="33"/>
    </row>
    <row r="504" spans="1:6" s="12" customFormat="1" x14ac:dyDescent="0.2">
      <c r="A504" s="317"/>
      <c r="B504" s="710"/>
      <c r="C504" s="412"/>
      <c r="D504" s="412"/>
      <c r="E504" s="414"/>
      <c r="F504" s="33"/>
    </row>
    <row r="505" spans="1:6" s="12" customFormat="1" x14ac:dyDescent="0.2">
      <c r="A505" s="317"/>
      <c r="B505" s="723"/>
      <c r="C505" s="32"/>
      <c r="D505" s="33"/>
      <c r="E505" s="32"/>
      <c r="F505" s="33"/>
    </row>
    <row r="506" spans="1:6" s="41" customFormat="1" x14ac:dyDescent="0.2">
      <c r="A506" s="42"/>
      <c r="B506" s="715" t="str">
        <f>'Notes-BS'!B489</f>
        <v>Other Loans &amp; Advances (Unsecured, considered good)</v>
      </c>
      <c r="C506" s="40"/>
      <c r="D506" s="30"/>
      <c r="E506" s="40"/>
      <c r="F506" s="40"/>
    </row>
    <row r="507" spans="1:6" s="41" customFormat="1" x14ac:dyDescent="0.2">
      <c r="A507" s="42"/>
      <c r="B507" s="712" t="str">
        <f>'Notes-BS'!B491</f>
        <v xml:space="preserve">  - Advance to suppliers</v>
      </c>
      <c r="C507" s="40">
        <f>SUM(C508:C512)</f>
        <v>0</v>
      </c>
      <c r="D507" s="40"/>
      <c r="E507" s="40">
        <f>SUM(E508:E512)</f>
        <v>0</v>
      </c>
      <c r="F507" s="40"/>
    </row>
    <row r="508" spans="1:6" s="12" customFormat="1" x14ac:dyDescent="0.2">
      <c r="A508" s="317"/>
      <c r="B508" s="723" t="s">
        <v>910</v>
      </c>
      <c r="C508" s="412">
        <f>SUMIF('Trade Payables'!$C$8:$C$257,TB!$B$508,'Trade Payables'!I8:I257)</f>
        <v>0</v>
      </c>
      <c r="D508" s="412"/>
      <c r="E508" s="412">
        <f>SUMIF('Trade Payables'!$C$8:$C$257,TB!$B$508,'Trade Payables'!S8:S257)</f>
        <v>0</v>
      </c>
      <c r="F508" s="33"/>
    </row>
    <row r="509" spans="1:6" s="12" customFormat="1" x14ac:dyDescent="0.2">
      <c r="A509" s="317"/>
      <c r="B509" s="723" t="s">
        <v>108</v>
      </c>
      <c r="C509" s="412">
        <f>SUMIF('Trade Payables'!$C$8:$C$257,TB!$B$509,'Trade Payables'!I8:I257)</f>
        <v>0</v>
      </c>
      <c r="D509" s="412"/>
      <c r="E509" s="412">
        <f>SUMIF('Trade Payables'!$C$8:$C$257,TB!$B$509,'Trade Payables'!S8:S257)</f>
        <v>0</v>
      </c>
      <c r="F509" s="33"/>
    </row>
    <row r="510" spans="1:6" s="12" customFormat="1" x14ac:dyDescent="0.2">
      <c r="A510" s="317"/>
      <c r="B510" s="723" t="s">
        <v>911</v>
      </c>
      <c r="C510" s="412">
        <f>SUMIF('Trade Payables'!$C$8:$C$257,TB!$B$510,'Trade Payables'!I8:I257)</f>
        <v>0</v>
      </c>
      <c r="D510" s="412"/>
      <c r="E510" s="412">
        <f>SUMIF('Trade Payables'!$C$8:$C$257,TB!$B$510,'Trade Payables'!S8:S257)</f>
        <v>0</v>
      </c>
      <c r="F510" s="33"/>
    </row>
    <row r="511" spans="1:6" s="12" customFormat="1" x14ac:dyDescent="0.2">
      <c r="A511" s="317"/>
      <c r="B511" s="723" t="s">
        <v>912</v>
      </c>
      <c r="C511" s="412">
        <f>SUMIF('Trade Payables'!$C$8:$C$257,TB!$B$511,'Trade Payables'!I8:I257)</f>
        <v>0</v>
      </c>
      <c r="D511" s="412"/>
      <c r="E511" s="412">
        <f>SUMIF('Trade Payables'!$C$8:$C$257,TB!$B$511,'Trade Payables'!S8:S257)</f>
        <v>0</v>
      </c>
      <c r="F511" s="33"/>
    </row>
    <row r="512" spans="1:6" s="12" customFormat="1" x14ac:dyDescent="0.2">
      <c r="A512" s="317"/>
      <c r="B512" s="723"/>
      <c r="C512" s="412"/>
      <c r="D512" s="412"/>
      <c r="E512" s="32"/>
      <c r="F512" s="33"/>
    </row>
    <row r="513" spans="1:6" s="41" customFormat="1" x14ac:dyDescent="0.2">
      <c r="A513" s="42"/>
      <c r="B513" s="715" t="str">
        <f>'Notes-BS'!B492</f>
        <v xml:space="preserve">  - Loans and advances to parties other than related parties</v>
      </c>
      <c r="C513" s="338">
        <f t="shared" ref="C513:F513" si="95">SUM(C514:C517)</f>
        <v>0</v>
      </c>
      <c r="D513" s="338">
        <f t="shared" si="95"/>
        <v>0</v>
      </c>
      <c r="E513" s="338">
        <f t="shared" si="95"/>
        <v>0</v>
      </c>
      <c r="F513" s="338">
        <f t="shared" si="95"/>
        <v>0</v>
      </c>
    </row>
    <row r="514" spans="1:6" s="12" customFormat="1" x14ac:dyDescent="0.2">
      <c r="A514" s="317"/>
      <c r="B514" s="710"/>
      <c r="C514" s="412"/>
      <c r="D514" s="412"/>
      <c r="E514" s="419"/>
      <c r="F514" s="33"/>
    </row>
    <row r="515" spans="1:6" s="12" customFormat="1" x14ac:dyDescent="0.2">
      <c r="A515" s="317"/>
      <c r="B515" s="710"/>
      <c r="C515" s="412"/>
      <c r="D515" s="412"/>
      <c r="E515" s="419"/>
      <c r="F515" s="33"/>
    </row>
    <row r="516" spans="1:6" s="12" customFormat="1" x14ac:dyDescent="0.2">
      <c r="A516" s="317"/>
      <c r="B516" s="710"/>
      <c r="C516" s="412"/>
      <c r="D516" s="412"/>
      <c r="E516" s="419"/>
      <c r="F516" s="33"/>
    </row>
    <row r="517" spans="1:6" s="12" customFormat="1" x14ac:dyDescent="0.2">
      <c r="A517" s="317"/>
      <c r="B517" s="710"/>
      <c r="C517" s="412"/>
      <c r="D517" s="412"/>
      <c r="E517" s="419"/>
      <c r="F517" s="33"/>
    </row>
    <row r="518" spans="1:6" s="41" customFormat="1" x14ac:dyDescent="0.2">
      <c r="A518" s="42"/>
      <c r="B518" s="715" t="str">
        <f>'Notes-BS'!B493</f>
        <v xml:space="preserve">  - Prepaid expenses</v>
      </c>
      <c r="C518" s="338">
        <f t="shared" ref="C518:F518" si="96">SUM(C519:C522)</f>
        <v>0</v>
      </c>
      <c r="D518" s="338">
        <f t="shared" si="96"/>
        <v>0</v>
      </c>
      <c r="E518" s="338">
        <f t="shared" si="96"/>
        <v>0</v>
      </c>
      <c r="F518" s="338">
        <f t="shared" si="96"/>
        <v>0</v>
      </c>
    </row>
    <row r="519" spans="1:6" s="12" customFormat="1" x14ac:dyDescent="0.2">
      <c r="A519" s="317"/>
      <c r="B519" s="710"/>
      <c r="C519" s="412"/>
      <c r="D519" s="412"/>
      <c r="E519" s="419"/>
      <c r="F519" s="33"/>
    </row>
    <row r="520" spans="1:6" s="12" customFormat="1" x14ac:dyDescent="0.2">
      <c r="A520" s="317"/>
      <c r="B520" s="710"/>
      <c r="C520" s="412"/>
      <c r="D520" s="412"/>
      <c r="E520" s="419"/>
      <c r="F520" s="33"/>
    </row>
    <row r="521" spans="1:6" s="12" customFormat="1" x14ac:dyDescent="0.2">
      <c r="A521" s="317"/>
      <c r="B521" s="710"/>
      <c r="C521" s="412"/>
      <c r="D521" s="412"/>
      <c r="E521" s="419"/>
      <c r="F521" s="33"/>
    </row>
    <row r="522" spans="1:6" s="12" customFormat="1" x14ac:dyDescent="0.2">
      <c r="A522" s="317"/>
      <c r="B522" s="710"/>
      <c r="C522" s="412"/>
      <c r="D522" s="412"/>
      <c r="E522" s="419"/>
      <c r="F522" s="33"/>
    </row>
    <row r="523" spans="1:6" s="41" customFormat="1" x14ac:dyDescent="0.2">
      <c r="A523" s="42"/>
      <c r="B523" s="715" t="str">
        <f>'Notes-BS'!B494</f>
        <v xml:space="preserve">  - Balance with government and local authorities</v>
      </c>
      <c r="C523" s="338"/>
      <c r="D523" s="338"/>
      <c r="E523" s="338"/>
      <c r="F523" s="338"/>
    </row>
    <row r="524" spans="1:6" s="41" customFormat="1" x14ac:dyDescent="0.2">
      <c r="A524" s="42"/>
      <c r="B524" s="715" t="str">
        <f>'Notes-BS'!B495</f>
        <v xml:space="preserve">  - GST</v>
      </c>
      <c r="C524" s="338">
        <f t="shared" ref="C524:F524" si="97">SUM(C525:C528)</f>
        <v>0</v>
      </c>
      <c r="D524" s="338">
        <f t="shared" si="97"/>
        <v>0</v>
      </c>
      <c r="E524" s="338">
        <f t="shared" si="97"/>
        <v>0</v>
      </c>
      <c r="F524" s="338">
        <f t="shared" si="97"/>
        <v>0</v>
      </c>
    </row>
    <row r="525" spans="1:6" s="12" customFormat="1" x14ac:dyDescent="0.2">
      <c r="A525" s="317"/>
      <c r="B525" s="710"/>
      <c r="C525" s="412"/>
      <c r="D525" s="412"/>
      <c r="E525" s="419"/>
      <c r="F525" s="33"/>
    </row>
    <row r="526" spans="1:6" s="12" customFormat="1" x14ac:dyDescent="0.2">
      <c r="A526" s="317"/>
      <c r="B526" s="710"/>
      <c r="C526" s="412"/>
      <c r="D526" s="412"/>
      <c r="E526" s="419"/>
      <c r="F526" s="33"/>
    </row>
    <row r="527" spans="1:6" s="12" customFormat="1" x14ac:dyDescent="0.2">
      <c r="A527" s="317"/>
      <c r="B527" s="710"/>
      <c r="C527" s="412"/>
      <c r="D527" s="412"/>
      <c r="E527" s="419"/>
      <c r="F527" s="33"/>
    </row>
    <row r="528" spans="1:6" s="12" customFormat="1" x14ac:dyDescent="0.2">
      <c r="A528" s="317"/>
      <c r="B528" s="710"/>
      <c r="C528" s="412"/>
      <c r="D528" s="412"/>
      <c r="E528" s="419"/>
      <c r="F528" s="33"/>
    </row>
    <row r="529" spans="1:8" s="41" customFormat="1" x14ac:dyDescent="0.2">
      <c r="A529" s="42"/>
      <c r="B529" s="715" t="str">
        <f>'Notes-BS'!B496</f>
        <v xml:space="preserve">  - TDS/TCS/Withholding Tax</v>
      </c>
      <c r="C529" s="338">
        <f t="shared" ref="C529:F529" si="98">SUM(C530:C533)</f>
        <v>0</v>
      </c>
      <c r="D529" s="338">
        <f t="shared" si="98"/>
        <v>0</v>
      </c>
      <c r="E529" s="338">
        <f t="shared" si="98"/>
        <v>0</v>
      </c>
      <c r="F529" s="338">
        <f t="shared" si="98"/>
        <v>0</v>
      </c>
    </row>
    <row r="530" spans="1:8" s="12" customFormat="1" x14ac:dyDescent="0.2">
      <c r="A530" s="317"/>
      <c r="B530" s="710"/>
      <c r="C530" s="412"/>
      <c r="D530" s="412"/>
      <c r="E530" s="419"/>
      <c r="F530" s="33"/>
    </row>
    <row r="531" spans="1:8" s="12" customFormat="1" x14ac:dyDescent="0.2">
      <c r="A531" s="317"/>
      <c r="B531" s="710"/>
      <c r="C531" s="412"/>
      <c r="D531" s="412"/>
      <c r="E531" s="419"/>
      <c r="F531" s="33"/>
    </row>
    <row r="532" spans="1:8" s="12" customFormat="1" x14ac:dyDescent="0.2">
      <c r="A532" s="317"/>
      <c r="B532" s="710"/>
      <c r="C532" s="412"/>
      <c r="D532" s="412"/>
      <c r="E532" s="419"/>
      <c r="F532" s="33"/>
    </row>
    <row r="533" spans="1:8" s="12" customFormat="1" x14ac:dyDescent="0.2">
      <c r="A533" s="317"/>
      <c r="B533" s="710"/>
      <c r="C533" s="412"/>
      <c r="D533" s="412"/>
      <c r="E533" s="419"/>
      <c r="F533" s="33"/>
    </row>
    <row r="534" spans="1:8" s="318" customFormat="1" x14ac:dyDescent="0.2">
      <c r="A534" s="643">
        <f>'Notes-BS'!A509</f>
        <v>14</v>
      </c>
      <c r="B534" s="721" t="str">
        <f>'Balance Sheet'!A49</f>
        <v>Other Current Assets</v>
      </c>
      <c r="C534" s="646">
        <f t="shared" ref="C534:F534" si="99">C535+C539</f>
        <v>0</v>
      </c>
      <c r="D534" s="646">
        <f t="shared" si="99"/>
        <v>0</v>
      </c>
      <c r="E534" s="646">
        <f t="shared" si="99"/>
        <v>0</v>
      </c>
      <c r="F534" s="646">
        <f t="shared" si="99"/>
        <v>0</v>
      </c>
      <c r="G534" s="333"/>
      <c r="H534" s="333"/>
    </row>
    <row r="535" spans="1:8" s="41" customFormat="1" x14ac:dyDescent="0.2">
      <c r="A535" s="42"/>
      <c r="B535" s="715" t="str">
        <f>'Notes-BS'!B511</f>
        <v>Interest accrued on Bank deposits</v>
      </c>
      <c r="C535" s="40">
        <f t="shared" ref="C535:F535" si="100">SUM(C536:C538)</f>
        <v>0</v>
      </c>
      <c r="D535" s="40">
        <f t="shared" si="100"/>
        <v>0</v>
      </c>
      <c r="E535" s="40">
        <f t="shared" si="100"/>
        <v>0</v>
      </c>
      <c r="F535" s="40">
        <f t="shared" si="100"/>
        <v>0</v>
      </c>
    </row>
    <row r="536" spans="1:8" s="12" customFormat="1" x14ac:dyDescent="0.2">
      <c r="A536" s="317"/>
      <c r="B536" s="723"/>
      <c r="C536" s="412"/>
      <c r="D536" s="412"/>
      <c r="E536" s="32"/>
      <c r="F536" s="33"/>
    </row>
    <row r="537" spans="1:8" s="12" customFormat="1" x14ac:dyDescent="0.2">
      <c r="A537" s="317"/>
      <c r="B537" s="723"/>
      <c r="C537" s="412"/>
      <c r="D537" s="412"/>
      <c r="E537" s="32"/>
      <c r="F537" s="33"/>
    </row>
    <row r="538" spans="1:8" s="12" customFormat="1" x14ac:dyDescent="0.2">
      <c r="A538" s="317"/>
      <c r="B538" s="723"/>
      <c r="C538" s="412"/>
      <c r="D538" s="412"/>
      <c r="E538" s="32"/>
      <c r="F538" s="33"/>
    </row>
    <row r="539" spans="1:8" s="652" customFormat="1" x14ac:dyDescent="0.2">
      <c r="A539" s="650"/>
      <c r="B539" s="715" t="str">
        <f>'Notes-BS'!B512</f>
        <v>Dividend Receivable</v>
      </c>
      <c r="C539" s="651">
        <f t="shared" ref="C539:F539" si="101">SUM(C540:C542)</f>
        <v>0</v>
      </c>
      <c r="D539" s="651">
        <f t="shared" si="101"/>
        <v>0</v>
      </c>
      <c r="E539" s="651">
        <f t="shared" si="101"/>
        <v>0</v>
      </c>
      <c r="F539" s="651">
        <f t="shared" si="101"/>
        <v>0</v>
      </c>
    </row>
    <row r="540" spans="1:8" s="652" customFormat="1" x14ac:dyDescent="0.2">
      <c r="A540" s="650"/>
      <c r="B540" s="715"/>
      <c r="C540" s="412"/>
      <c r="D540" s="412"/>
      <c r="E540" s="651"/>
      <c r="F540" s="656"/>
    </row>
    <row r="541" spans="1:8" s="12" customFormat="1" x14ac:dyDescent="0.2">
      <c r="A541" s="317"/>
      <c r="B541" s="723"/>
      <c r="C541" s="412"/>
      <c r="D541" s="412"/>
      <c r="E541" s="32"/>
      <c r="F541" s="33"/>
    </row>
    <row r="542" spans="1:8" s="12" customFormat="1" x14ac:dyDescent="0.2">
      <c r="A542" s="317"/>
      <c r="B542" s="723"/>
      <c r="C542" s="412"/>
      <c r="D542" s="412"/>
      <c r="E542" s="32"/>
      <c r="F542" s="33"/>
    </row>
    <row r="543" spans="1:8" s="318" customFormat="1" x14ac:dyDescent="0.2">
      <c r="A543" s="643"/>
      <c r="B543" s="721" t="s">
        <v>311</v>
      </c>
      <c r="C543" s="646">
        <f t="shared" ref="C543:F543" si="102">SUM(C544:C558)</f>
        <v>0</v>
      </c>
      <c r="D543" s="646">
        <f t="shared" si="102"/>
        <v>0</v>
      </c>
      <c r="E543" s="646">
        <f t="shared" si="102"/>
        <v>0</v>
      </c>
      <c r="F543" s="646">
        <f t="shared" si="102"/>
        <v>0</v>
      </c>
      <c r="G543" s="333"/>
      <c r="H543" s="333"/>
    </row>
    <row r="544" spans="1:8" s="12" customFormat="1" x14ac:dyDescent="0.2">
      <c r="A544" s="317"/>
      <c r="B544" s="710"/>
      <c r="C544" s="412"/>
      <c r="D544" s="412"/>
      <c r="E544" s="32"/>
      <c r="F544" s="33"/>
    </row>
    <row r="545" spans="1:8" s="12" customFormat="1" x14ac:dyDescent="0.2">
      <c r="A545" s="317"/>
      <c r="B545" s="710"/>
      <c r="C545" s="412"/>
      <c r="D545" s="412"/>
      <c r="E545" s="32"/>
      <c r="F545" s="33"/>
    </row>
    <row r="546" spans="1:8" s="12" customFormat="1" x14ac:dyDescent="0.2">
      <c r="A546" s="317"/>
      <c r="B546" s="710"/>
      <c r="C546" s="412"/>
      <c r="D546" s="412"/>
      <c r="E546" s="32"/>
      <c r="F546" s="33"/>
    </row>
    <row r="547" spans="1:8" s="12" customFormat="1" x14ac:dyDescent="0.2">
      <c r="A547" s="317"/>
      <c r="B547" s="710"/>
      <c r="C547" s="412"/>
      <c r="D547" s="412"/>
      <c r="E547" s="32"/>
      <c r="F547" s="33"/>
    </row>
    <row r="548" spans="1:8" s="12" customFormat="1" x14ac:dyDescent="0.2">
      <c r="A548" s="317"/>
      <c r="B548" s="710"/>
      <c r="C548" s="412"/>
      <c r="D548" s="412"/>
      <c r="E548" s="32"/>
      <c r="F548" s="33"/>
    </row>
    <row r="549" spans="1:8" s="12" customFormat="1" x14ac:dyDescent="0.2">
      <c r="A549" s="317"/>
      <c r="B549" s="710"/>
      <c r="C549" s="412"/>
      <c r="D549" s="412"/>
      <c r="E549" s="32"/>
      <c r="F549" s="33"/>
    </row>
    <row r="550" spans="1:8" s="12" customFormat="1" x14ac:dyDescent="0.2">
      <c r="A550" s="317"/>
      <c r="B550" s="710"/>
      <c r="C550" s="412"/>
      <c r="D550" s="412"/>
      <c r="E550" s="32"/>
      <c r="F550" s="33"/>
    </row>
    <row r="551" spans="1:8" s="12" customFormat="1" x14ac:dyDescent="0.2">
      <c r="A551" s="317"/>
      <c r="B551" s="723"/>
      <c r="C551" s="32"/>
      <c r="D551" s="33"/>
      <c r="E551" s="32"/>
      <c r="F551" s="33"/>
    </row>
    <row r="552" spans="1:8" s="12" customFormat="1" x14ac:dyDescent="0.2">
      <c r="A552" s="317"/>
      <c r="B552" s="714"/>
      <c r="C552" s="412"/>
      <c r="D552" s="412"/>
      <c r="E552" s="32"/>
      <c r="F552" s="33"/>
    </row>
    <row r="553" spans="1:8" s="12" customFormat="1" x14ac:dyDescent="0.2">
      <c r="A553" s="317"/>
      <c r="B553" s="714"/>
      <c r="C553" s="412"/>
      <c r="D553" s="412"/>
      <c r="E553" s="32"/>
      <c r="F553" s="33"/>
    </row>
    <row r="554" spans="1:8" s="12" customFormat="1" x14ac:dyDescent="0.2">
      <c r="A554" s="317"/>
      <c r="B554" s="714"/>
      <c r="C554" s="412"/>
      <c r="D554" s="412"/>
      <c r="E554" s="32"/>
      <c r="F554" s="33"/>
    </row>
    <row r="555" spans="1:8" s="12" customFormat="1" x14ac:dyDescent="0.2">
      <c r="A555" s="317"/>
      <c r="B555" s="714"/>
      <c r="C555" s="412"/>
      <c r="D555" s="412"/>
      <c r="E555" s="32"/>
      <c r="F555" s="33"/>
    </row>
    <row r="556" spans="1:8" s="12" customFormat="1" x14ac:dyDescent="0.2">
      <c r="A556" s="317"/>
      <c r="B556" s="714"/>
      <c r="C556" s="412"/>
      <c r="D556" s="412"/>
      <c r="E556" s="32"/>
      <c r="F556" s="33"/>
    </row>
    <row r="557" spans="1:8" s="12" customFormat="1" x14ac:dyDescent="0.2">
      <c r="A557" s="317"/>
      <c r="B557" s="723"/>
      <c r="C557" s="32"/>
      <c r="D557" s="33"/>
      <c r="E557" s="32"/>
      <c r="F557" s="33"/>
    </row>
    <row r="558" spans="1:8" s="12" customFormat="1" x14ac:dyDescent="0.2">
      <c r="A558" s="317"/>
      <c r="B558" s="723"/>
      <c r="C558" s="32"/>
      <c r="D558" s="33"/>
      <c r="E558" s="32"/>
      <c r="F558" s="33"/>
    </row>
    <row r="559" spans="1:8" s="318" customFormat="1" x14ac:dyDescent="0.2">
      <c r="A559" s="647">
        <f>'Notes-P&amp;L'!A9</f>
        <v>15</v>
      </c>
      <c r="B559" s="721" t="str">
        <f>'P&amp;L'!A10</f>
        <v>Revenue from Operations</v>
      </c>
      <c r="C559" s="645">
        <f t="shared" ref="C559:E559" si="103">C560+C564+C574+C580</f>
        <v>0</v>
      </c>
      <c r="D559" s="645">
        <f t="shared" si="103"/>
        <v>0</v>
      </c>
      <c r="E559" s="645">
        <f t="shared" si="103"/>
        <v>0</v>
      </c>
      <c r="F559" s="645">
        <f>F565+F569+F574+F580</f>
        <v>0</v>
      </c>
      <c r="G559" s="333"/>
      <c r="H559" s="333"/>
    </row>
    <row r="560" spans="1:8" s="41" customFormat="1" x14ac:dyDescent="0.2">
      <c r="A560" s="42"/>
      <c r="B560" s="715" t="str">
        <f>'Notes-P&amp;L'!B11</f>
        <v>Sale of Products</v>
      </c>
      <c r="C560" s="30">
        <f t="shared" ref="C560:F560" si="104">SUM(C561:C563)</f>
        <v>0</v>
      </c>
      <c r="D560" s="30">
        <f t="shared" si="104"/>
        <v>0</v>
      </c>
      <c r="E560" s="30">
        <f t="shared" si="104"/>
        <v>0</v>
      </c>
      <c r="F560" s="30">
        <f t="shared" si="104"/>
        <v>0</v>
      </c>
    </row>
    <row r="561" spans="1:6" s="12" customFormat="1" x14ac:dyDescent="0.2">
      <c r="A561" s="317"/>
      <c r="B561" s="710"/>
      <c r="C561" s="412"/>
      <c r="D561" s="412"/>
      <c r="E561" s="32"/>
      <c r="F561" s="541"/>
    </row>
    <row r="562" spans="1:6" s="12" customFormat="1" x14ac:dyDescent="0.2">
      <c r="A562" s="317"/>
      <c r="B562" s="710"/>
      <c r="C562" s="412"/>
      <c r="D562" s="412"/>
      <c r="E562" s="32"/>
      <c r="F562" s="541"/>
    </row>
    <row r="563" spans="1:6" s="12" customFormat="1" x14ac:dyDescent="0.2">
      <c r="A563" s="317"/>
      <c r="B563" s="723"/>
      <c r="C563" s="32"/>
      <c r="D563" s="412"/>
      <c r="E563" s="32"/>
      <c r="F563" s="541"/>
    </row>
    <row r="564" spans="1:6" s="41" customFormat="1" x14ac:dyDescent="0.2">
      <c r="A564" s="42"/>
      <c r="B564" s="715" t="str">
        <f>'Notes-P&amp;L'!B15</f>
        <v>Sale of Services</v>
      </c>
      <c r="C564" s="30">
        <f t="shared" ref="C564:D564" si="105">C565+C569</f>
        <v>0</v>
      </c>
      <c r="D564" s="30">
        <f t="shared" si="105"/>
        <v>0</v>
      </c>
      <c r="E564" s="30">
        <f>E565+E569</f>
        <v>0</v>
      </c>
      <c r="F564" s="30">
        <f>F565+F569</f>
        <v>0</v>
      </c>
    </row>
    <row r="565" spans="1:6" s="41" customFormat="1" x14ac:dyDescent="0.2">
      <c r="A565" s="42"/>
      <c r="B565" s="715" t="s">
        <v>856</v>
      </c>
      <c r="C565" s="30">
        <f t="shared" ref="C565:D565" si="106">SUM(C566:C568)</f>
        <v>0</v>
      </c>
      <c r="D565" s="30">
        <f t="shared" si="106"/>
        <v>0</v>
      </c>
      <c r="E565" s="30"/>
      <c r="F565" s="30">
        <f>SUM(F566:F568)</f>
        <v>0</v>
      </c>
    </row>
    <row r="566" spans="1:6" s="12" customFormat="1" x14ac:dyDescent="0.2">
      <c r="A566" s="317"/>
      <c r="B566" s="710"/>
      <c r="C566" s="412"/>
      <c r="D566" s="412"/>
      <c r="E566" s="32"/>
      <c r="F566" s="541"/>
    </row>
    <row r="567" spans="1:6" s="12" customFormat="1" x14ac:dyDescent="0.2">
      <c r="A567" s="317"/>
      <c r="B567" s="710"/>
      <c r="C567" s="412"/>
      <c r="D567" s="412"/>
      <c r="E567" s="32"/>
      <c r="F567" s="541"/>
    </row>
    <row r="568" spans="1:6" s="12" customFormat="1" x14ac:dyDescent="0.2">
      <c r="A568" s="317"/>
      <c r="B568" s="714"/>
      <c r="C568" s="412"/>
      <c r="D568" s="412"/>
      <c r="E568" s="32"/>
      <c r="F568" s="541"/>
    </row>
    <row r="569" spans="1:6" s="41" customFormat="1" x14ac:dyDescent="0.2">
      <c r="A569" s="42"/>
      <c r="B569" s="715" t="s">
        <v>857</v>
      </c>
      <c r="C569" s="30">
        <f>SUM(C570:C572)</f>
        <v>0</v>
      </c>
      <c r="D569" s="30">
        <f>SUM(D570:D572)</f>
        <v>0</v>
      </c>
      <c r="E569" s="30">
        <f>SUM(E570:E572)</f>
        <v>0</v>
      </c>
      <c r="F569" s="30">
        <f>SUM(F570:F572)</f>
        <v>0</v>
      </c>
    </row>
    <row r="570" spans="1:6" s="12" customFormat="1" x14ac:dyDescent="0.2">
      <c r="A570" s="317"/>
      <c r="B570" s="710"/>
      <c r="C570" s="412"/>
      <c r="D570" s="412"/>
      <c r="E570" s="32"/>
      <c r="F570" s="541"/>
    </row>
    <row r="571" spans="1:6" s="12" customFormat="1" x14ac:dyDescent="0.2">
      <c r="A571" s="317"/>
      <c r="B571" s="714"/>
      <c r="C571" s="412"/>
      <c r="D571" s="412"/>
      <c r="E571" s="32"/>
      <c r="F571" s="542"/>
    </row>
    <row r="572" spans="1:6" s="12" customFormat="1" x14ac:dyDescent="0.2">
      <c r="A572" s="317"/>
      <c r="B572" s="714"/>
      <c r="C572" s="412"/>
      <c r="D572" s="412"/>
      <c r="E572" s="32"/>
      <c r="F572" s="542"/>
    </row>
    <row r="573" spans="1:6" s="41" customFormat="1" x14ac:dyDescent="0.2">
      <c r="A573" s="42"/>
      <c r="B573" s="715" t="str">
        <f>'Notes-P&amp;L'!B24</f>
        <v>Grants or donations received</v>
      </c>
      <c r="C573" s="30"/>
      <c r="D573" s="30"/>
      <c r="E573" s="30"/>
      <c r="F573" s="30"/>
    </row>
    <row r="574" spans="1:6" s="41" customFormat="1" x14ac:dyDescent="0.2">
      <c r="A574" s="42"/>
      <c r="B574" s="715" t="str">
        <f>'Notes-P&amp;L'!B25</f>
        <v xml:space="preserve">  - Donation Received</v>
      </c>
      <c r="C574" s="30">
        <f t="shared" ref="C574:F574" si="107">SUM(C575:C578)</f>
        <v>0</v>
      </c>
      <c r="D574" s="30">
        <f t="shared" si="107"/>
        <v>0</v>
      </c>
      <c r="E574" s="30">
        <f t="shared" si="107"/>
        <v>0</v>
      </c>
      <c r="F574" s="30">
        <f t="shared" si="107"/>
        <v>0</v>
      </c>
    </row>
    <row r="575" spans="1:6" s="12" customFormat="1" x14ac:dyDescent="0.2">
      <c r="A575" s="317"/>
      <c r="B575" s="710"/>
      <c r="C575" s="412"/>
      <c r="D575" s="412"/>
      <c r="E575" s="32"/>
      <c r="F575" s="541"/>
    </row>
    <row r="576" spans="1:6" s="12" customFormat="1" x14ac:dyDescent="0.2">
      <c r="A576" s="317"/>
      <c r="B576" s="714"/>
      <c r="C576" s="412"/>
      <c r="D576" s="412"/>
      <c r="E576" s="32"/>
      <c r="F576" s="541"/>
    </row>
    <row r="577" spans="1:8" s="12" customFormat="1" x14ac:dyDescent="0.2">
      <c r="A577" s="317"/>
      <c r="B577" s="714"/>
      <c r="C577" s="412"/>
      <c r="D577" s="412"/>
      <c r="E577" s="32"/>
      <c r="F577" s="541"/>
    </row>
    <row r="578" spans="1:8" s="12" customFormat="1" x14ac:dyDescent="0.2">
      <c r="A578" s="317"/>
      <c r="B578" s="714"/>
      <c r="C578" s="412"/>
      <c r="D578" s="412"/>
      <c r="E578" s="32"/>
      <c r="F578" s="541"/>
    </row>
    <row r="579" spans="1:8" s="41" customFormat="1" x14ac:dyDescent="0.2">
      <c r="A579" s="42"/>
      <c r="B579" s="715" t="str">
        <f>'Notes-P&amp;L'!B28</f>
        <v>Other Operating Revenue</v>
      </c>
      <c r="C579" s="30"/>
      <c r="D579" s="30"/>
      <c r="E579" s="30"/>
      <c r="F579" s="30"/>
    </row>
    <row r="580" spans="1:8" s="41" customFormat="1" x14ac:dyDescent="0.2">
      <c r="A580" s="42"/>
      <c r="B580" s="715" t="str">
        <f>'Notes-P&amp;L'!B29</f>
        <v xml:space="preserve"> - Operating Income</v>
      </c>
      <c r="C580" s="30">
        <f t="shared" ref="C580:F580" si="108">SUM(C581:C584)</f>
        <v>0</v>
      </c>
      <c r="D580" s="30">
        <f t="shared" si="108"/>
        <v>0</v>
      </c>
      <c r="E580" s="30">
        <f t="shared" si="108"/>
        <v>0</v>
      </c>
      <c r="F580" s="30">
        <f t="shared" si="108"/>
        <v>0</v>
      </c>
    </row>
    <row r="581" spans="1:8" s="12" customFormat="1" x14ac:dyDescent="0.2">
      <c r="A581" s="317"/>
      <c r="B581" s="710"/>
      <c r="C581" s="412"/>
      <c r="D581" s="412"/>
      <c r="E581" s="32"/>
      <c r="F581" s="541"/>
    </row>
    <row r="582" spans="1:8" s="12" customFormat="1" x14ac:dyDescent="0.2">
      <c r="A582" s="317"/>
      <c r="B582" s="714"/>
      <c r="C582" s="412"/>
      <c r="D582" s="412"/>
      <c r="E582" s="32"/>
      <c r="F582" s="541"/>
    </row>
    <row r="583" spans="1:8" s="12" customFormat="1" x14ac:dyDescent="0.2">
      <c r="A583" s="317"/>
      <c r="B583" s="714"/>
      <c r="C583" s="412"/>
      <c r="D583" s="412"/>
      <c r="E583" s="32"/>
      <c r="F583" s="541"/>
    </row>
    <row r="584" spans="1:8" s="12" customFormat="1" x14ac:dyDescent="0.2">
      <c r="A584" s="317"/>
      <c r="B584" s="714"/>
      <c r="C584" s="412"/>
      <c r="D584" s="412"/>
      <c r="E584" s="32"/>
      <c r="F584" s="541"/>
    </row>
    <row r="585" spans="1:8" s="318" customFormat="1" x14ac:dyDescent="0.2">
      <c r="A585" s="647">
        <f>'Notes-P&amp;L'!A35</f>
        <v>16</v>
      </c>
      <c r="B585" s="721" t="str">
        <f>'P&amp;L'!A16</f>
        <v>Other Income</v>
      </c>
      <c r="C585" s="645">
        <f t="shared" ref="C585:E585" si="109">C587+C591+C595+C598+C603+C607+C612+C616+C620</f>
        <v>0</v>
      </c>
      <c r="D585" s="645">
        <f t="shared" si="109"/>
        <v>0</v>
      </c>
      <c r="E585" s="645">
        <f t="shared" si="109"/>
        <v>0</v>
      </c>
      <c r="F585" s="645">
        <f>F587+F591+F595+F598+F603+F607+F612+F616+F620</f>
        <v>0</v>
      </c>
      <c r="G585" s="333"/>
      <c r="H585" s="333"/>
    </row>
    <row r="586" spans="1:8" s="41" customFormat="1" x14ac:dyDescent="0.2">
      <c r="A586" s="42"/>
      <c r="B586" s="715" t="str">
        <f>'Notes-P&amp;L'!B37</f>
        <v>Interest Income</v>
      </c>
      <c r="C586" s="40"/>
      <c r="D586" s="30"/>
      <c r="E586" s="30"/>
      <c r="F586" s="30"/>
    </row>
    <row r="587" spans="1:8" s="41" customFormat="1" x14ac:dyDescent="0.2">
      <c r="A587" s="42"/>
      <c r="B587" s="715" t="str">
        <f>'Notes-P&amp;L'!B38</f>
        <v xml:space="preserve">  - Bank Deposits</v>
      </c>
      <c r="C587" s="40">
        <f t="shared" ref="C587:F587" si="110">SUM(C588:C590)</f>
        <v>0</v>
      </c>
      <c r="D587" s="40">
        <f t="shared" si="110"/>
        <v>0</v>
      </c>
      <c r="E587" s="40">
        <f t="shared" si="110"/>
        <v>0</v>
      </c>
      <c r="F587" s="40">
        <f t="shared" si="110"/>
        <v>0</v>
      </c>
    </row>
    <row r="588" spans="1:8" s="12" customFormat="1" x14ac:dyDescent="0.2">
      <c r="A588" s="317"/>
      <c r="B588" s="714"/>
      <c r="C588" s="412"/>
      <c r="D588" s="412"/>
      <c r="E588" s="33"/>
      <c r="F588" s="33"/>
    </row>
    <row r="589" spans="1:8" s="12" customFormat="1" x14ac:dyDescent="0.2">
      <c r="A589" s="317"/>
      <c r="B589" s="714"/>
      <c r="C589" s="412"/>
      <c r="D589" s="412"/>
      <c r="E589" s="32"/>
      <c r="F589" s="33"/>
    </row>
    <row r="590" spans="1:8" s="12" customFormat="1" x14ac:dyDescent="0.2">
      <c r="A590" s="317"/>
      <c r="B590" s="714"/>
      <c r="C590" s="412"/>
      <c r="D590" s="412"/>
      <c r="E590" s="32"/>
      <c r="F590" s="33"/>
    </row>
    <row r="591" spans="1:8" s="41" customFormat="1" x14ac:dyDescent="0.2">
      <c r="A591" s="42"/>
      <c r="B591" s="715" t="str">
        <f>'Notes-P&amp;L'!B39</f>
        <v xml:space="preserve">  - Others</v>
      </c>
      <c r="C591" s="40">
        <f t="shared" ref="C591:F591" si="111">SUM(C592:C594)</f>
        <v>0</v>
      </c>
      <c r="D591" s="40">
        <f t="shared" si="111"/>
        <v>0</v>
      </c>
      <c r="E591" s="40">
        <f t="shared" si="111"/>
        <v>0</v>
      </c>
      <c r="F591" s="40">
        <f t="shared" si="111"/>
        <v>0</v>
      </c>
    </row>
    <row r="592" spans="1:8" s="12" customFormat="1" x14ac:dyDescent="0.2">
      <c r="A592" s="317"/>
      <c r="B592" s="714"/>
      <c r="C592" s="412"/>
      <c r="D592" s="412"/>
      <c r="E592" s="33"/>
      <c r="F592" s="33"/>
    </row>
    <row r="593" spans="1:6" s="12" customFormat="1" x14ac:dyDescent="0.2">
      <c r="A593" s="317"/>
      <c r="B593" s="714"/>
      <c r="C593" s="412"/>
      <c r="D593" s="412"/>
      <c r="E593" s="32"/>
      <c r="F593" s="33"/>
    </row>
    <row r="594" spans="1:6" s="12" customFormat="1" x14ac:dyDescent="0.2">
      <c r="A594" s="317"/>
      <c r="B594" s="714"/>
      <c r="C594" s="412"/>
      <c r="D594" s="412"/>
      <c r="E594" s="32"/>
      <c r="F594" s="33"/>
    </row>
    <row r="595" spans="1:6" s="41" customFormat="1" x14ac:dyDescent="0.2">
      <c r="A595" s="42"/>
      <c r="B595" s="715" t="str">
        <f>'Notes-P&amp;L'!B40</f>
        <v>Dividend Income</v>
      </c>
      <c r="C595" s="40"/>
      <c r="D595" s="30">
        <f>SUM(D596:D597)</f>
        <v>0</v>
      </c>
      <c r="E595" s="40"/>
      <c r="F595" s="30">
        <f>SUM(F596:F597)</f>
        <v>0</v>
      </c>
    </row>
    <row r="596" spans="1:6" s="12" customFormat="1" x14ac:dyDescent="0.2">
      <c r="A596" s="317"/>
      <c r="B596" s="714"/>
      <c r="C596" s="412"/>
      <c r="D596" s="412"/>
      <c r="E596" s="32"/>
      <c r="F596" s="33"/>
    </row>
    <row r="597" spans="1:6" s="12" customFormat="1" x14ac:dyDescent="0.2">
      <c r="A597" s="317"/>
      <c r="B597" s="723"/>
      <c r="C597" s="32"/>
      <c r="D597" s="33"/>
      <c r="E597" s="32"/>
      <c r="F597" s="33"/>
    </row>
    <row r="598" spans="1:6" s="41" customFormat="1" x14ac:dyDescent="0.2">
      <c r="A598" s="42"/>
      <c r="B598" s="715" t="str">
        <f>'Notes-P&amp;L'!B41</f>
        <v>Net gain/loss on sale of investments</v>
      </c>
      <c r="C598" s="40">
        <f t="shared" ref="C598:F598" si="112">SUM(C599:C601)</f>
        <v>0</v>
      </c>
      <c r="D598" s="40">
        <f t="shared" si="112"/>
        <v>0</v>
      </c>
      <c r="E598" s="40">
        <f t="shared" si="112"/>
        <v>0</v>
      </c>
      <c r="F598" s="40">
        <f t="shared" si="112"/>
        <v>0</v>
      </c>
    </row>
    <row r="599" spans="1:6" s="12" customFormat="1" x14ac:dyDescent="0.2">
      <c r="A599" s="317"/>
      <c r="B599" s="714"/>
      <c r="C599" s="412"/>
      <c r="D599" s="412"/>
      <c r="E599" s="32"/>
      <c r="F599" s="33"/>
    </row>
    <row r="600" spans="1:6" s="12" customFormat="1" x14ac:dyDescent="0.2">
      <c r="A600" s="317"/>
      <c r="B600" s="723"/>
      <c r="C600" s="32"/>
      <c r="D600" s="33"/>
      <c r="E600" s="32"/>
      <c r="F600" s="33"/>
    </row>
    <row r="601" spans="1:6" s="12" customFormat="1" x14ac:dyDescent="0.2">
      <c r="A601" s="317"/>
      <c r="B601" s="723"/>
      <c r="C601" s="32"/>
      <c r="D601" s="33"/>
      <c r="E601" s="32"/>
      <c r="F601" s="33"/>
    </row>
    <row r="602" spans="1:6" s="41" customFormat="1" x14ac:dyDescent="0.2">
      <c r="A602" s="42"/>
      <c r="B602" s="715" t="str">
        <f>'Notes-P&amp;L'!B42</f>
        <v>Other non-operating income</v>
      </c>
      <c r="C602" s="40"/>
      <c r="D602" s="30"/>
      <c r="E602" s="30"/>
      <c r="F602" s="30"/>
    </row>
    <row r="603" spans="1:6" s="41" customFormat="1" x14ac:dyDescent="0.2">
      <c r="A603" s="42"/>
      <c r="B603" s="715" t="str">
        <f>'Notes-P&amp;L'!B43</f>
        <v xml:space="preserve">  - Rental Income</v>
      </c>
      <c r="C603" s="40"/>
      <c r="D603" s="30">
        <f t="shared" ref="D603:F603" si="113">SUM(D604:D606)</f>
        <v>0</v>
      </c>
      <c r="E603" s="30">
        <f t="shared" si="113"/>
        <v>0</v>
      </c>
      <c r="F603" s="30">
        <f t="shared" si="113"/>
        <v>0</v>
      </c>
    </row>
    <row r="604" spans="1:6" s="12" customFormat="1" x14ac:dyDescent="0.2">
      <c r="A604" s="317"/>
      <c r="B604" s="710"/>
      <c r="C604" s="412"/>
      <c r="D604" s="412"/>
      <c r="E604" s="32"/>
      <c r="F604" s="33"/>
    </row>
    <row r="605" spans="1:6" s="12" customFormat="1" x14ac:dyDescent="0.2">
      <c r="A605" s="317"/>
      <c r="B605" s="710"/>
      <c r="C605" s="412"/>
      <c r="D605" s="412"/>
      <c r="E605" s="32"/>
      <c r="F605" s="33"/>
    </row>
    <row r="606" spans="1:6" s="12" customFormat="1" x14ac:dyDescent="0.2">
      <c r="A606" s="317"/>
      <c r="B606" s="723"/>
      <c r="C606" s="32"/>
      <c r="D606" s="33"/>
      <c r="E606" s="32"/>
      <c r="F606" s="33"/>
    </row>
    <row r="607" spans="1:6" s="41" customFormat="1" x14ac:dyDescent="0.2">
      <c r="A607" s="42"/>
      <c r="B607" s="715" t="str">
        <f>'Notes-P&amp;L'!B44</f>
        <v xml:space="preserve">  - Sundry Creditors / Balance W/off / Bad Debt Recovery</v>
      </c>
      <c r="C607" s="40"/>
      <c r="D607" s="30">
        <f t="shared" ref="D607:F607" si="114">SUM(D608:D611)</f>
        <v>0</v>
      </c>
      <c r="E607" s="30">
        <f t="shared" si="114"/>
        <v>0</v>
      </c>
      <c r="F607" s="30">
        <f t="shared" si="114"/>
        <v>0</v>
      </c>
    </row>
    <row r="608" spans="1:6" s="12" customFormat="1" x14ac:dyDescent="0.2">
      <c r="A608" s="317"/>
      <c r="B608" s="710"/>
      <c r="C608" s="412"/>
      <c r="D608" s="412"/>
      <c r="E608" s="32"/>
      <c r="F608" s="33"/>
    </row>
    <row r="609" spans="1:8" s="12" customFormat="1" x14ac:dyDescent="0.2">
      <c r="A609" s="317"/>
      <c r="B609" s="710"/>
      <c r="C609" s="412"/>
      <c r="D609" s="412"/>
      <c r="E609" s="32"/>
      <c r="F609" s="33"/>
    </row>
    <row r="610" spans="1:8" s="12" customFormat="1" x14ac:dyDescent="0.2">
      <c r="A610" s="317"/>
      <c r="B610" s="710"/>
      <c r="C610" s="412"/>
      <c r="D610" s="412"/>
      <c r="E610" s="32"/>
      <c r="F610" s="33"/>
    </row>
    <row r="611" spans="1:8" s="12" customFormat="1" x14ac:dyDescent="0.2">
      <c r="A611" s="317"/>
      <c r="B611" s="723"/>
      <c r="C611" s="32"/>
      <c r="D611" s="33"/>
      <c r="E611" s="32"/>
      <c r="F611" s="33"/>
    </row>
    <row r="612" spans="1:8" s="41" customFormat="1" x14ac:dyDescent="0.2">
      <c r="A612" s="42"/>
      <c r="B612" s="715" t="str">
        <f>'Notes-P&amp;L'!B45</f>
        <v xml:space="preserve">  - Profit from Partnership Firm</v>
      </c>
      <c r="C612" s="40"/>
      <c r="D612" s="30">
        <f t="shared" ref="D612:F612" si="115">SUM(D613:D615)</f>
        <v>0</v>
      </c>
      <c r="E612" s="30">
        <f t="shared" si="115"/>
        <v>0</v>
      </c>
      <c r="F612" s="30">
        <f t="shared" si="115"/>
        <v>0</v>
      </c>
    </row>
    <row r="613" spans="1:8" s="12" customFormat="1" x14ac:dyDescent="0.2">
      <c r="A613" s="317"/>
      <c r="B613" s="710"/>
      <c r="C613" s="412"/>
      <c r="D613" s="412"/>
      <c r="E613" s="32"/>
      <c r="F613" s="33"/>
    </row>
    <row r="614" spans="1:8" s="12" customFormat="1" x14ac:dyDescent="0.2">
      <c r="A614" s="317"/>
      <c r="B614" s="710"/>
      <c r="C614" s="412"/>
      <c r="D614" s="412"/>
      <c r="E614" s="32"/>
      <c r="F614" s="33"/>
    </row>
    <row r="615" spans="1:8" s="12" customFormat="1" x14ac:dyDescent="0.2">
      <c r="A615" s="317"/>
      <c r="B615" s="723"/>
      <c r="C615" s="32"/>
      <c r="D615" s="33"/>
      <c r="E615" s="32"/>
      <c r="F615" s="33"/>
    </row>
    <row r="616" spans="1:8" s="41" customFormat="1" x14ac:dyDescent="0.2">
      <c r="A616" s="42"/>
      <c r="B616" s="715" t="str">
        <f>'Notes-P&amp;L'!B46</f>
        <v xml:space="preserve">  - Foreign Exchange Gain</v>
      </c>
      <c r="C616" s="40"/>
      <c r="D616" s="30">
        <f t="shared" ref="D616:F616" si="116">SUM(D617:D619)</f>
        <v>0</v>
      </c>
      <c r="E616" s="30">
        <f t="shared" si="116"/>
        <v>0</v>
      </c>
      <c r="F616" s="30">
        <f t="shared" si="116"/>
        <v>0</v>
      </c>
    </row>
    <row r="617" spans="1:8" s="12" customFormat="1" x14ac:dyDescent="0.2">
      <c r="A617" s="317"/>
      <c r="B617" s="710"/>
      <c r="C617" s="412"/>
      <c r="D617" s="412"/>
      <c r="E617" s="32"/>
      <c r="F617" s="33"/>
    </row>
    <row r="618" spans="1:8" s="12" customFormat="1" x14ac:dyDescent="0.2">
      <c r="A618" s="317"/>
      <c r="B618" s="710"/>
      <c r="C618" s="412"/>
      <c r="D618" s="412"/>
      <c r="E618" s="32"/>
      <c r="F618" s="33"/>
    </row>
    <row r="619" spans="1:8" s="12" customFormat="1" x14ac:dyDescent="0.2">
      <c r="A619" s="317"/>
      <c r="B619" s="723"/>
      <c r="C619" s="32"/>
      <c r="D619" s="33"/>
      <c r="E619" s="32"/>
      <c r="F619" s="33"/>
    </row>
    <row r="620" spans="1:8" s="41" customFormat="1" x14ac:dyDescent="0.2">
      <c r="A620" s="42"/>
      <c r="B620" s="715" t="str">
        <f>'Notes-P&amp;L'!B47</f>
        <v xml:space="preserve">  - Miscellaneous Income</v>
      </c>
      <c r="C620" s="40"/>
      <c r="D620" s="30">
        <f t="shared" ref="D620:F620" si="117">SUM(D621:D623)</f>
        <v>0</v>
      </c>
      <c r="E620" s="30">
        <f t="shared" si="117"/>
        <v>0</v>
      </c>
      <c r="F620" s="30">
        <f t="shared" si="117"/>
        <v>0</v>
      </c>
    </row>
    <row r="621" spans="1:8" s="12" customFormat="1" x14ac:dyDescent="0.2">
      <c r="A621" s="317"/>
      <c r="B621" s="710"/>
      <c r="C621" s="412"/>
      <c r="D621" s="412"/>
      <c r="E621" s="32"/>
      <c r="F621" s="33"/>
    </row>
    <row r="622" spans="1:8" s="12" customFormat="1" x14ac:dyDescent="0.2">
      <c r="A622" s="317"/>
      <c r="B622" s="710"/>
      <c r="C622" s="412"/>
      <c r="D622" s="412"/>
      <c r="E622" s="32"/>
      <c r="F622" s="33"/>
    </row>
    <row r="623" spans="1:8" s="12" customFormat="1" x14ac:dyDescent="0.2">
      <c r="A623" s="317"/>
      <c r="B623" s="723"/>
      <c r="C623" s="32"/>
      <c r="D623" s="33"/>
      <c r="E623" s="32"/>
      <c r="F623" s="33"/>
    </row>
    <row r="624" spans="1:8" s="318" customFormat="1" x14ac:dyDescent="0.2">
      <c r="A624" s="643">
        <f>'Notes-P&amp;L'!A52</f>
        <v>17</v>
      </c>
      <c r="B624" s="721" t="str">
        <f>'P&amp;L'!A21</f>
        <v>Cost of Material Consumed</v>
      </c>
      <c r="C624" s="646">
        <f t="shared" ref="C624:F624" si="118">C626+C627-C628</f>
        <v>0</v>
      </c>
      <c r="D624" s="646">
        <f t="shared" si="118"/>
        <v>0</v>
      </c>
      <c r="E624" s="646">
        <f t="shared" si="118"/>
        <v>0</v>
      </c>
      <c r="F624" s="646">
        <f t="shared" si="118"/>
        <v>0</v>
      </c>
      <c r="G624" s="333"/>
      <c r="H624" s="333"/>
    </row>
    <row r="625" spans="1:8" s="12" customFormat="1" x14ac:dyDescent="0.2">
      <c r="A625" s="317"/>
      <c r="B625" s="723" t="str">
        <f>'Notes-P&amp;L'!B54</f>
        <v>Raw Material Consumed</v>
      </c>
      <c r="C625" s="412"/>
      <c r="D625" s="412"/>
      <c r="E625" s="32"/>
      <c r="F625" s="33"/>
      <c r="G625" s="425"/>
      <c r="H625" s="425"/>
    </row>
    <row r="626" spans="1:8" s="41" customFormat="1" x14ac:dyDescent="0.2">
      <c r="A626" s="42"/>
      <c r="B626" s="715" t="str">
        <f>'Notes-P&amp;L'!B55</f>
        <v>Stock at the beginning of the year</v>
      </c>
      <c r="C626" s="413"/>
      <c r="D626" s="413"/>
      <c r="E626" s="40"/>
      <c r="F626" s="30"/>
      <c r="G626" s="319"/>
      <c r="H626" s="319"/>
    </row>
    <row r="627" spans="1:8" s="41" customFormat="1" x14ac:dyDescent="0.2">
      <c r="A627" s="42"/>
      <c r="B627" s="715" t="str">
        <f>'Notes-P&amp;L'!B56</f>
        <v>Add: Purchases</v>
      </c>
      <c r="C627" s="413"/>
      <c r="D627" s="413"/>
      <c r="E627" s="40"/>
      <c r="F627" s="30"/>
      <c r="G627" s="319"/>
      <c r="H627" s="319"/>
    </row>
    <row r="628" spans="1:8" s="41" customFormat="1" x14ac:dyDescent="0.2">
      <c r="A628" s="42"/>
      <c r="B628" s="715" t="str">
        <f>'Notes-P&amp;L'!B57</f>
        <v>Less: Stock at the end of the year</v>
      </c>
      <c r="C628" s="413"/>
      <c r="D628" s="413"/>
      <c r="E628" s="40"/>
      <c r="F628" s="30"/>
      <c r="G628" s="319"/>
      <c r="H628" s="319"/>
    </row>
    <row r="629" spans="1:8" s="12" customFormat="1" x14ac:dyDescent="0.2">
      <c r="A629" s="317"/>
      <c r="B629" s="723"/>
      <c r="C629" s="32"/>
      <c r="D629" s="33"/>
      <c r="E629" s="32"/>
      <c r="F629" s="33"/>
      <c r="G629" s="425"/>
      <c r="H629" s="425"/>
    </row>
    <row r="630" spans="1:8" s="12" customFormat="1" x14ac:dyDescent="0.2">
      <c r="A630" s="643">
        <f>'Notes-P&amp;L'!A62</f>
        <v>18</v>
      </c>
      <c r="B630" s="721" t="str">
        <f>'Notes-P&amp;L'!B62</f>
        <v>Purchase of Stock-in-Trade</v>
      </c>
      <c r="C630" s="646">
        <f t="shared" ref="C630:F630" si="119">SUM(C631:C633)</f>
        <v>0</v>
      </c>
      <c r="D630" s="646">
        <f t="shared" si="119"/>
        <v>0</v>
      </c>
      <c r="E630" s="646">
        <f t="shared" si="119"/>
        <v>0</v>
      </c>
      <c r="F630" s="646">
        <f t="shared" si="119"/>
        <v>0</v>
      </c>
      <c r="G630" s="333"/>
      <c r="H630" s="333"/>
    </row>
    <row r="631" spans="1:8" s="41" customFormat="1" x14ac:dyDescent="0.2">
      <c r="A631" s="42"/>
      <c r="B631" s="715" t="str">
        <f>'Notes-P&amp;L'!B64</f>
        <v>Purchase of Stock-in-trade</v>
      </c>
      <c r="C631" s="30">
        <f t="shared" ref="C631:F631" si="120">SUM(C632:C633)</f>
        <v>0</v>
      </c>
      <c r="D631" s="30">
        <f t="shared" si="120"/>
        <v>0</v>
      </c>
      <c r="E631" s="30">
        <f t="shared" si="120"/>
        <v>0</v>
      </c>
      <c r="F631" s="30">
        <f t="shared" si="120"/>
        <v>0</v>
      </c>
      <c r="G631" s="319"/>
      <c r="H631" s="319"/>
    </row>
    <row r="632" spans="1:8" s="41" customFormat="1" x14ac:dyDescent="0.2">
      <c r="A632" s="42"/>
      <c r="B632" s="715"/>
      <c r="C632" s="30"/>
      <c r="D632" s="30"/>
      <c r="E632" s="40"/>
      <c r="F632" s="30"/>
      <c r="G632" s="319"/>
      <c r="H632" s="319"/>
    </row>
    <row r="633" spans="1:8" s="12" customFormat="1" x14ac:dyDescent="0.2">
      <c r="A633" s="317"/>
      <c r="B633" s="723"/>
      <c r="C633" s="32"/>
      <c r="D633" s="33"/>
      <c r="E633" s="32"/>
      <c r="F633" s="33"/>
    </row>
    <row r="634" spans="1:8" s="12" customFormat="1" ht="25.5" x14ac:dyDescent="0.2">
      <c r="A634" s="643">
        <f>'Notes-P&amp;L'!A69</f>
        <v>19</v>
      </c>
      <c r="B634" s="729" t="str">
        <f>'P&amp;L'!A23</f>
        <v>Changes in inventories of finished goods work-in-progress and Stock-in-Trade</v>
      </c>
      <c r="C634" s="646">
        <f t="shared" ref="C634:F634" si="121">C636+C637+C638-C641-C642-C643</f>
        <v>0</v>
      </c>
      <c r="D634" s="646">
        <f t="shared" si="121"/>
        <v>0</v>
      </c>
      <c r="E634" s="646">
        <f t="shared" si="121"/>
        <v>0</v>
      </c>
      <c r="F634" s="646">
        <f t="shared" si="121"/>
        <v>0</v>
      </c>
      <c r="G634" s="333"/>
      <c r="H634" s="333"/>
    </row>
    <row r="635" spans="1:8" s="12" customFormat="1" x14ac:dyDescent="0.2">
      <c r="A635" s="317"/>
      <c r="B635" s="723" t="str">
        <f>'Notes-P&amp;L'!B72</f>
        <v>Stock at the beginning of the year</v>
      </c>
      <c r="C635" s="32"/>
      <c r="D635" s="33"/>
      <c r="E635" s="32"/>
      <c r="F635" s="33"/>
    </row>
    <row r="636" spans="1:8" s="12" customFormat="1" x14ac:dyDescent="0.2">
      <c r="A636" s="317"/>
      <c r="B636" s="723" t="str">
        <f>'Notes-P&amp;L'!B73</f>
        <v>Finished goods</v>
      </c>
      <c r="C636" s="32"/>
      <c r="D636" s="33"/>
      <c r="E636" s="32"/>
      <c r="F636" s="33"/>
    </row>
    <row r="637" spans="1:8" s="12" customFormat="1" x14ac:dyDescent="0.2">
      <c r="A637" s="317"/>
      <c r="B637" s="723" t="str">
        <f>'Notes-P&amp;L'!B74</f>
        <v xml:space="preserve">Work-in-progress </v>
      </c>
      <c r="C637" s="32"/>
      <c r="D637" s="33"/>
      <c r="E637" s="32"/>
      <c r="F637" s="33"/>
    </row>
    <row r="638" spans="1:8" s="12" customFormat="1" x14ac:dyDescent="0.2">
      <c r="A638" s="317"/>
      <c r="B638" s="723" t="str">
        <f>'Notes-P&amp;L'!B75</f>
        <v>Stock-in-Trade</v>
      </c>
      <c r="C638" s="32"/>
      <c r="D638" s="33"/>
      <c r="E638" s="32"/>
      <c r="F638" s="33"/>
    </row>
    <row r="639" spans="1:8" s="12" customFormat="1" x14ac:dyDescent="0.2">
      <c r="A639" s="317"/>
      <c r="B639" s="723"/>
      <c r="C639" s="32"/>
      <c r="D639" s="33"/>
      <c r="E639" s="32"/>
      <c r="F639" s="33"/>
    </row>
    <row r="640" spans="1:8" s="12" customFormat="1" x14ac:dyDescent="0.2">
      <c r="A640" s="317"/>
      <c r="B640" s="723" t="str">
        <f>'Notes-P&amp;L'!B77</f>
        <v>Stock at the end of the year</v>
      </c>
      <c r="C640" s="32"/>
      <c r="D640" s="33"/>
      <c r="E640" s="32"/>
      <c r="F640" s="33"/>
    </row>
    <row r="641" spans="1:9" s="12" customFormat="1" x14ac:dyDescent="0.2">
      <c r="A641" s="317"/>
      <c r="B641" s="723" t="str">
        <f>'Notes-P&amp;L'!B78</f>
        <v>Finished goods</v>
      </c>
      <c r="C641" s="32"/>
      <c r="D641" s="33"/>
      <c r="E641" s="32"/>
      <c r="F641" s="33"/>
    </row>
    <row r="642" spans="1:9" s="12" customFormat="1" x14ac:dyDescent="0.2">
      <c r="A642" s="317"/>
      <c r="B642" s="723" t="str">
        <f>'Notes-P&amp;L'!B79</f>
        <v xml:space="preserve">Work-in-progress </v>
      </c>
      <c r="C642" s="32"/>
      <c r="D642" s="33"/>
      <c r="E642" s="32"/>
      <c r="F642" s="33"/>
    </row>
    <row r="643" spans="1:9" s="12" customFormat="1" x14ac:dyDescent="0.2">
      <c r="A643" s="317"/>
      <c r="B643" s="723" t="str">
        <f>'Notes-P&amp;L'!B80</f>
        <v>Stock-in-Trade</v>
      </c>
      <c r="C643" s="32"/>
      <c r="D643" s="33"/>
      <c r="E643" s="32"/>
      <c r="F643" s="33"/>
    </row>
    <row r="644" spans="1:9" s="318" customFormat="1" x14ac:dyDescent="0.2">
      <c r="A644" s="643">
        <f>'Notes-P&amp;L'!A85</f>
        <v>17</v>
      </c>
      <c r="B644" s="729" t="str">
        <f>'P&amp;L'!A25</f>
        <v>Employee Benefits Expense and Payment to Contractors</v>
      </c>
      <c r="C644" s="645">
        <f t="shared" ref="C644:F644" si="122">C645+C652+C660+C663</f>
        <v>0</v>
      </c>
      <c r="D644" s="645">
        <f t="shared" si="122"/>
        <v>0</v>
      </c>
      <c r="E644" s="645">
        <f t="shared" si="122"/>
        <v>0</v>
      </c>
      <c r="F644" s="645">
        <f t="shared" si="122"/>
        <v>0</v>
      </c>
      <c r="G644" s="333"/>
      <c r="H644" s="333"/>
    </row>
    <row r="645" spans="1:9" s="41" customFormat="1" x14ac:dyDescent="0.2">
      <c r="A645" s="42"/>
      <c r="B645" s="712" t="str">
        <f>'Notes-P&amp;L'!B87</f>
        <v>Salaries, Wages and Bonus</v>
      </c>
      <c r="C645" s="413">
        <f>SUM(C646:C651)</f>
        <v>0</v>
      </c>
      <c r="D645" s="413">
        <f t="shared" ref="D645:F645" si="123">SUM(D646:D651)</f>
        <v>0</v>
      </c>
      <c r="E645" s="413">
        <f t="shared" si="123"/>
        <v>0</v>
      </c>
      <c r="F645" s="413">
        <f t="shared" si="123"/>
        <v>0</v>
      </c>
      <c r="H645" s="1111"/>
    </row>
    <row r="646" spans="1:9" s="12" customFormat="1" x14ac:dyDescent="0.2">
      <c r="A646" s="317"/>
      <c r="B646" s="710"/>
      <c r="C646" s="412"/>
      <c r="D646" s="412"/>
      <c r="E646" s="33"/>
      <c r="F646" s="33"/>
      <c r="H646" s="425"/>
    </row>
    <row r="647" spans="1:9" s="12" customFormat="1" x14ac:dyDescent="0.2">
      <c r="A647" s="317"/>
      <c r="B647" s="710"/>
      <c r="C647" s="412"/>
      <c r="D647" s="412"/>
      <c r="E647" s="33"/>
      <c r="F647" s="33"/>
    </row>
    <row r="648" spans="1:9" s="12" customFormat="1" x14ac:dyDescent="0.2">
      <c r="A648" s="317"/>
      <c r="B648" s="710"/>
      <c r="C648" s="412"/>
      <c r="D648" s="412"/>
      <c r="E648" s="33"/>
      <c r="F648" s="33"/>
      <c r="I648" s="425"/>
    </row>
    <row r="649" spans="1:9" s="12" customFormat="1" x14ac:dyDescent="0.2">
      <c r="A649" s="317"/>
      <c r="B649" s="710"/>
      <c r="C649" s="412"/>
      <c r="D649" s="412"/>
      <c r="E649" s="33"/>
      <c r="F649" s="33"/>
    </row>
    <row r="650" spans="1:9" s="12" customFormat="1" x14ac:dyDescent="0.2">
      <c r="A650" s="317"/>
      <c r="B650" s="710"/>
      <c r="C650" s="412"/>
      <c r="D650" s="412"/>
      <c r="E650" s="33"/>
      <c r="F650" s="33"/>
    </row>
    <row r="651" spans="1:9" s="12" customFormat="1" x14ac:dyDescent="0.2">
      <c r="A651" s="317"/>
      <c r="B651" s="710"/>
      <c r="C651" s="412"/>
      <c r="D651" s="412"/>
      <c r="E651" s="33"/>
      <c r="F651" s="33"/>
    </row>
    <row r="652" spans="1:9" s="41" customFormat="1" x14ac:dyDescent="0.2">
      <c r="A652" s="42"/>
      <c r="B652" s="712" t="str">
        <f>'Notes-P&amp;L'!B88</f>
        <v>Contribution to Povident and Other Funds</v>
      </c>
      <c r="C652" s="413">
        <f>SUM(C653:C659)</f>
        <v>0</v>
      </c>
      <c r="D652" s="413">
        <f t="shared" ref="D652:F652" si="124">SUM(D653:D659)</f>
        <v>0</v>
      </c>
      <c r="E652" s="413">
        <f>SUM(E653:E659)</f>
        <v>0</v>
      </c>
      <c r="F652" s="413">
        <f t="shared" si="124"/>
        <v>0</v>
      </c>
    </row>
    <row r="653" spans="1:9" s="12" customFormat="1" x14ac:dyDescent="0.2">
      <c r="A653" s="317"/>
      <c r="B653" s="710"/>
      <c r="C653" s="412"/>
      <c r="D653" s="412"/>
      <c r="E653" s="33"/>
      <c r="F653" s="33"/>
    </row>
    <row r="654" spans="1:9" s="12" customFormat="1" x14ac:dyDescent="0.2">
      <c r="A654" s="317"/>
      <c r="B654" s="710"/>
      <c r="C654" s="412"/>
      <c r="D654" s="412"/>
      <c r="E654" s="33"/>
      <c r="F654" s="33"/>
    </row>
    <row r="655" spans="1:9" s="12" customFormat="1" x14ac:dyDescent="0.2">
      <c r="A655" s="317"/>
      <c r="B655" s="710"/>
      <c r="C655" s="412"/>
      <c r="D655" s="412"/>
      <c r="E655" s="33"/>
      <c r="F655" s="33"/>
    </row>
    <row r="656" spans="1:9" s="12" customFormat="1" x14ac:dyDescent="0.2">
      <c r="A656" s="317"/>
      <c r="B656" s="710"/>
      <c r="C656" s="412"/>
      <c r="D656" s="412"/>
      <c r="E656" s="33"/>
      <c r="F656" s="33"/>
    </row>
    <row r="657" spans="1:8" s="12" customFormat="1" x14ac:dyDescent="0.2">
      <c r="A657" s="317"/>
      <c r="B657" s="710"/>
      <c r="C657" s="412"/>
      <c r="D657" s="412"/>
      <c r="E657" s="33"/>
      <c r="F657" s="33"/>
    </row>
    <row r="658" spans="1:8" s="12" customFormat="1" x14ac:dyDescent="0.2">
      <c r="A658" s="317"/>
      <c r="B658" s="710"/>
      <c r="C658" s="412"/>
      <c r="D658" s="412"/>
      <c r="E658" s="33"/>
      <c r="F658" s="33"/>
    </row>
    <row r="659" spans="1:8" s="12" customFormat="1" x14ac:dyDescent="0.2">
      <c r="A659" s="317"/>
      <c r="B659" s="710"/>
      <c r="C659" s="412"/>
      <c r="D659" s="412"/>
      <c r="E659" s="33"/>
      <c r="F659" s="33"/>
    </row>
    <row r="660" spans="1:8" s="41" customFormat="1" x14ac:dyDescent="0.2">
      <c r="A660" s="42"/>
      <c r="B660" s="712" t="str">
        <f>'Notes-P&amp;L'!B89</f>
        <v>Payment to Labour Contractor</v>
      </c>
      <c r="C660" s="413">
        <f t="shared" ref="C660:F660" si="125">SUM(C661:C662)</f>
        <v>0</v>
      </c>
      <c r="D660" s="413">
        <f t="shared" si="125"/>
        <v>0</v>
      </c>
      <c r="E660" s="413">
        <f t="shared" si="125"/>
        <v>0</v>
      </c>
      <c r="F660" s="413">
        <f t="shared" si="125"/>
        <v>0</v>
      </c>
    </row>
    <row r="661" spans="1:8" s="12" customFormat="1" x14ac:dyDescent="0.2">
      <c r="A661" s="317"/>
      <c r="B661" s="710"/>
      <c r="C661" s="412"/>
      <c r="D661" s="412"/>
      <c r="E661" s="33"/>
      <c r="F661" s="33"/>
    </row>
    <row r="662" spans="1:8" s="12" customFormat="1" x14ac:dyDescent="0.2">
      <c r="A662" s="317"/>
      <c r="B662" s="710"/>
      <c r="C662" s="412"/>
      <c r="D662" s="412"/>
      <c r="E662" s="33"/>
      <c r="F662" s="33"/>
    </row>
    <row r="663" spans="1:8" s="41" customFormat="1" x14ac:dyDescent="0.2">
      <c r="A663" s="42"/>
      <c r="B663" s="712" t="str">
        <f>'Notes-P&amp;L'!B90</f>
        <v>Staff Welfare Expenses</v>
      </c>
      <c r="C663" s="413">
        <f t="shared" ref="C663:F663" si="126">SUM(C664:C668)</f>
        <v>0</v>
      </c>
      <c r="D663" s="413">
        <f t="shared" si="126"/>
        <v>0</v>
      </c>
      <c r="E663" s="413">
        <f t="shared" si="126"/>
        <v>0</v>
      </c>
      <c r="F663" s="413">
        <f t="shared" si="126"/>
        <v>0</v>
      </c>
    </row>
    <row r="664" spans="1:8" s="12" customFormat="1" x14ac:dyDescent="0.2">
      <c r="A664" s="317"/>
      <c r="B664" s="710"/>
      <c r="C664" s="412"/>
      <c r="D664" s="412"/>
      <c r="E664" s="33"/>
      <c r="F664" s="33"/>
    </row>
    <row r="665" spans="1:8" s="12" customFormat="1" x14ac:dyDescent="0.2">
      <c r="A665" s="317"/>
      <c r="B665" s="710"/>
      <c r="C665" s="412"/>
      <c r="D665" s="412"/>
      <c r="E665" s="33"/>
      <c r="F665" s="33"/>
    </row>
    <row r="666" spans="1:8" s="12" customFormat="1" x14ac:dyDescent="0.2">
      <c r="A666" s="317"/>
      <c r="B666" s="710"/>
      <c r="C666" s="412"/>
      <c r="D666" s="412"/>
      <c r="E666" s="33"/>
      <c r="F666" s="33"/>
    </row>
    <row r="667" spans="1:8" s="12" customFormat="1" x14ac:dyDescent="0.2">
      <c r="A667" s="317"/>
      <c r="B667" s="710"/>
      <c r="C667" s="412"/>
      <c r="D667" s="412"/>
      <c r="E667" s="33"/>
      <c r="F667" s="33"/>
    </row>
    <row r="668" spans="1:8" s="12" customFormat="1" x14ac:dyDescent="0.2">
      <c r="A668" s="317"/>
      <c r="B668" s="730"/>
      <c r="C668" s="33"/>
      <c r="D668" s="33"/>
      <c r="E668" s="33"/>
      <c r="F668" s="33"/>
    </row>
    <row r="669" spans="1:8" s="12" customFormat="1" x14ac:dyDescent="0.2">
      <c r="A669" s="643">
        <f>'Notes-P&amp;L'!A95</f>
        <v>18</v>
      </c>
      <c r="B669" s="731" t="str">
        <f>'P&amp;L'!A26</f>
        <v>Finance Costs</v>
      </c>
      <c r="C669" s="645">
        <f t="shared" ref="C669:F669" si="127">C670</f>
        <v>0</v>
      </c>
      <c r="D669" s="645">
        <f t="shared" si="127"/>
        <v>0</v>
      </c>
      <c r="E669" s="645">
        <f t="shared" si="127"/>
        <v>0</v>
      </c>
      <c r="F669" s="645">
        <f t="shared" si="127"/>
        <v>0</v>
      </c>
      <c r="G669" s="333"/>
      <c r="H669" s="333"/>
    </row>
    <row r="670" spans="1:8" s="41" customFormat="1" x14ac:dyDescent="0.2">
      <c r="A670" s="42"/>
      <c r="B670" s="715" t="str">
        <f>'Notes-P&amp;L'!B97</f>
        <v>Interest Expenses</v>
      </c>
      <c r="C670" s="30">
        <f t="shared" ref="C670:F670" si="128">SUM(C671:C674)</f>
        <v>0</v>
      </c>
      <c r="D670" s="30">
        <f t="shared" si="128"/>
        <v>0</v>
      </c>
      <c r="E670" s="30">
        <f t="shared" si="128"/>
        <v>0</v>
      </c>
      <c r="F670" s="30">
        <f t="shared" si="128"/>
        <v>0</v>
      </c>
    </row>
    <row r="671" spans="1:8" s="12" customFormat="1" x14ac:dyDescent="0.2">
      <c r="A671" s="317"/>
      <c r="B671" s="714"/>
      <c r="C671" s="412"/>
      <c r="D671" s="412"/>
      <c r="E671" s="33"/>
      <c r="F671" s="33"/>
    </row>
    <row r="672" spans="1:8" s="12" customFormat="1" x14ac:dyDescent="0.2">
      <c r="A672" s="317"/>
      <c r="B672" s="710"/>
      <c r="C672" s="412"/>
      <c r="D672" s="412"/>
      <c r="E672" s="33"/>
      <c r="F672" s="33"/>
    </row>
    <row r="673" spans="1:9" s="12" customFormat="1" x14ac:dyDescent="0.2">
      <c r="A673" s="317"/>
      <c r="B673" s="710"/>
      <c r="C673" s="412"/>
      <c r="D673" s="412"/>
      <c r="E673" s="33"/>
      <c r="F673" s="33"/>
    </row>
    <row r="674" spans="1:9" s="12" customFormat="1" x14ac:dyDescent="0.2">
      <c r="A674" s="317"/>
      <c r="B674" s="710"/>
      <c r="C674" s="412"/>
      <c r="D674" s="412"/>
      <c r="E674" s="33"/>
      <c r="F674" s="33"/>
    </row>
    <row r="675" spans="1:9" s="41" customFormat="1" x14ac:dyDescent="0.2">
      <c r="A675" s="42"/>
      <c r="B675" s="715" t="str">
        <f>'Notes-P&amp;L'!B98</f>
        <v>Other Borrowings Costs</v>
      </c>
      <c r="C675" s="30">
        <f t="shared" ref="C675:F675" si="129">SUM(C676:C680)</f>
        <v>0</v>
      </c>
      <c r="D675" s="30">
        <f t="shared" si="129"/>
        <v>0</v>
      </c>
      <c r="E675" s="30">
        <f t="shared" si="129"/>
        <v>0</v>
      </c>
      <c r="F675" s="30">
        <f t="shared" si="129"/>
        <v>0</v>
      </c>
    </row>
    <row r="676" spans="1:9" s="12" customFormat="1" x14ac:dyDescent="0.2">
      <c r="A676" s="317"/>
      <c r="B676" s="714"/>
      <c r="C676" s="412"/>
      <c r="D676" s="412"/>
      <c r="E676" s="33"/>
      <c r="F676" s="33"/>
    </row>
    <row r="677" spans="1:9" s="12" customFormat="1" x14ac:dyDescent="0.2">
      <c r="A677" s="317"/>
      <c r="B677" s="710"/>
      <c r="C677" s="412"/>
      <c r="D677" s="412"/>
      <c r="E677" s="33"/>
      <c r="F677" s="33"/>
    </row>
    <row r="678" spans="1:9" s="12" customFormat="1" x14ac:dyDescent="0.2">
      <c r="A678" s="317"/>
      <c r="B678" s="710"/>
      <c r="C678" s="412"/>
      <c r="D678" s="412"/>
      <c r="E678" s="33"/>
      <c r="F678" s="33"/>
    </row>
    <row r="679" spans="1:9" s="12" customFormat="1" x14ac:dyDescent="0.2">
      <c r="A679" s="317"/>
      <c r="B679" s="710"/>
      <c r="C679" s="412"/>
      <c r="D679" s="412"/>
      <c r="E679" s="33"/>
      <c r="F679" s="33"/>
    </row>
    <row r="680" spans="1:9" s="12" customFormat="1" x14ac:dyDescent="0.2">
      <c r="A680" s="317"/>
      <c r="B680" s="710"/>
      <c r="C680" s="412"/>
      <c r="D680" s="412"/>
      <c r="E680" s="33"/>
      <c r="F680" s="33"/>
    </row>
    <row r="681" spans="1:9" s="12" customFormat="1" x14ac:dyDescent="0.2">
      <c r="A681" s="643">
        <f>'PPE 2022'!A8</f>
        <v>8</v>
      </c>
      <c r="B681" s="731" t="str">
        <f>'P&amp;L'!A27</f>
        <v>Depreciation and amortization expense</v>
      </c>
      <c r="C681" s="645">
        <f>SUM(C682:C685)</f>
        <v>0</v>
      </c>
      <c r="D681" s="645">
        <f t="shared" ref="D681:F681" si="130">SUM(D682:D685)</f>
        <v>0</v>
      </c>
      <c r="E681" s="645">
        <f t="shared" si="130"/>
        <v>0</v>
      </c>
      <c r="F681" s="645">
        <f t="shared" si="130"/>
        <v>0</v>
      </c>
      <c r="G681" s="333"/>
      <c r="H681" s="333"/>
    </row>
    <row r="682" spans="1:9" s="12" customFormat="1" x14ac:dyDescent="0.2">
      <c r="A682" s="317"/>
      <c r="B682" s="722" t="s">
        <v>2</v>
      </c>
      <c r="C682" s="412">
        <f>'PPE 2022'!H47</f>
        <v>0</v>
      </c>
      <c r="D682" s="412"/>
      <c r="E682" s="33">
        <f>'PPE 2022'!H48</f>
        <v>0</v>
      </c>
      <c r="F682" s="33"/>
    </row>
    <row r="683" spans="1:9" s="12" customFormat="1" x14ac:dyDescent="0.2">
      <c r="A683" s="317"/>
      <c r="B683" s="722"/>
      <c r="C683" s="412"/>
      <c r="D683" s="412"/>
      <c r="E683" s="33"/>
      <c r="F683" s="33"/>
    </row>
    <row r="684" spans="1:9" s="12" customFormat="1" x14ac:dyDescent="0.2">
      <c r="A684" s="317"/>
      <c r="B684" s="722"/>
      <c r="C684" s="412"/>
      <c r="D684" s="412"/>
      <c r="E684" s="33"/>
      <c r="F684" s="33"/>
    </row>
    <row r="685" spans="1:9" s="12" customFormat="1" x14ac:dyDescent="0.2">
      <c r="A685" s="317"/>
      <c r="B685" s="722"/>
      <c r="C685" s="412"/>
      <c r="D685" s="412"/>
      <c r="E685" s="33"/>
      <c r="F685" s="33"/>
    </row>
    <row r="686" spans="1:9" s="12" customFormat="1" x14ac:dyDescent="0.2">
      <c r="A686" s="643">
        <f>'Notes-P&amp;L'!A103</f>
        <v>19</v>
      </c>
      <c r="B686" s="724" t="str">
        <f>'P&amp;L'!A28</f>
        <v>Other Expenses</v>
      </c>
      <c r="C686" s="645">
        <f t="shared" ref="C686:D686" si="131">C688+C692+C693+C694+C698+C699+C706+C711+C716+C719+C722+C727+C731+C742+C748+C753+C760+C765+C770+C775+C780+C788+C789+C791+C799+C800+C801+C794+C802+C807+C790+C792+C793</f>
        <v>0</v>
      </c>
      <c r="D686" s="645">
        <f t="shared" si="131"/>
        <v>0</v>
      </c>
      <c r="E686" s="645">
        <f>E688+E692+E693+E694+E698+E699+E706+E711+E716+E719+E722+E727+E731+E742+E748+E753+E760+E765+E770+E775+E780+E788+E789+E791+E799+E800+E801+E794+E802+E807+E790+E792+E793</f>
        <v>0</v>
      </c>
      <c r="F686" s="645">
        <f t="shared" ref="F686" si="132">F688+F692+F693+F694+F698+F699+F706+F711+F716+F719+F722+F727+F731+F742+F748+F753+F760+F765+F770+F775+F780+F788+F789+F791+F799+F800+F801+F794+F802+F807+F790+F792+F793</f>
        <v>0</v>
      </c>
      <c r="G686" s="333"/>
      <c r="H686" s="333"/>
      <c r="I686" s="334"/>
    </row>
    <row r="687" spans="1:9" s="41" customFormat="1" x14ac:dyDescent="0.2">
      <c r="A687" s="42"/>
      <c r="B687" s="715" t="str">
        <f>'Notes-P&amp;L'!B105</f>
        <v>Cost of Operating Expenses</v>
      </c>
      <c r="C687" s="30"/>
      <c r="D687" s="30"/>
      <c r="E687" s="30"/>
      <c r="F687" s="30"/>
      <c r="I687" s="1111"/>
    </row>
    <row r="688" spans="1:9" s="41" customFormat="1" x14ac:dyDescent="0.2">
      <c r="A688" s="42"/>
      <c r="B688" s="715" t="str">
        <f>'Notes-P&amp;L'!B106</f>
        <v xml:space="preserve">  - Consumables, Stores, Spares</v>
      </c>
      <c r="C688" s="30">
        <f t="shared" ref="C688:F688" si="133">SUM(C689:C691)</f>
        <v>0</v>
      </c>
      <c r="D688" s="30">
        <f t="shared" si="133"/>
        <v>0</v>
      </c>
      <c r="E688" s="30">
        <f t="shared" si="133"/>
        <v>0</v>
      </c>
      <c r="F688" s="30">
        <f t="shared" si="133"/>
        <v>0</v>
      </c>
    </row>
    <row r="689" spans="1:6" s="12" customFormat="1" x14ac:dyDescent="0.2">
      <c r="A689" s="317"/>
      <c r="B689" s="710"/>
      <c r="C689" s="412"/>
      <c r="D689" s="412"/>
      <c r="E689" s="33"/>
      <c r="F689" s="33"/>
    </row>
    <row r="690" spans="1:6" s="12" customFormat="1" x14ac:dyDescent="0.2">
      <c r="A690" s="317"/>
      <c r="B690" s="710"/>
      <c r="C690" s="412"/>
      <c r="D690" s="412"/>
      <c r="E690" s="33"/>
      <c r="F690" s="33"/>
    </row>
    <row r="691" spans="1:6" s="12" customFormat="1" x14ac:dyDescent="0.2">
      <c r="A691" s="317"/>
      <c r="B691" s="723"/>
      <c r="C691" s="412"/>
      <c r="D691" s="412"/>
      <c r="E691" s="33"/>
      <c r="F691" s="33"/>
    </row>
    <row r="692" spans="1:6" s="652" customFormat="1" x14ac:dyDescent="0.2">
      <c r="A692" s="650"/>
      <c r="B692" s="715" t="str">
        <f>'Notes-P&amp;L'!B107</f>
        <v xml:space="preserve">  - Laundry Charges</v>
      </c>
      <c r="C692" s="653"/>
      <c r="D692" s="653"/>
      <c r="E692" s="656"/>
      <c r="F692" s="656"/>
    </row>
    <row r="693" spans="1:6" s="41" customFormat="1" x14ac:dyDescent="0.2">
      <c r="A693" s="42"/>
      <c r="B693" s="715" t="str">
        <f>'Notes-P&amp;L'!B108</f>
        <v xml:space="preserve">  - Housekeeping Expenses</v>
      </c>
      <c r="C693" s="413"/>
      <c r="D693" s="413"/>
      <c r="E693" s="30"/>
      <c r="F693" s="30"/>
    </row>
    <row r="694" spans="1:6" s="12" customFormat="1" x14ac:dyDescent="0.2">
      <c r="A694" s="317"/>
      <c r="B694" s="715" t="str">
        <f>'Notes-P&amp;L'!B109</f>
        <v xml:space="preserve">  - Commission and Discount</v>
      </c>
      <c r="C694" s="412">
        <f t="shared" ref="C694:F694" si="134">SUM(C695:C697)</f>
        <v>0</v>
      </c>
      <c r="D694" s="412">
        <f t="shared" si="134"/>
        <v>0</v>
      </c>
      <c r="E694" s="412">
        <f t="shared" si="134"/>
        <v>0</v>
      </c>
      <c r="F694" s="412">
        <f t="shared" si="134"/>
        <v>0</v>
      </c>
    </row>
    <row r="695" spans="1:6" s="12" customFormat="1" x14ac:dyDescent="0.2">
      <c r="A695" s="317"/>
      <c r="B695" s="714"/>
      <c r="C695" s="412"/>
      <c r="D695" s="412"/>
      <c r="E695" s="420"/>
      <c r="F695" s="33"/>
    </row>
    <row r="696" spans="1:6" s="12" customFormat="1" x14ac:dyDescent="0.2">
      <c r="A696" s="317"/>
      <c r="B696" s="714"/>
      <c r="C696" s="412"/>
      <c r="D696" s="412"/>
      <c r="E696" s="420"/>
      <c r="F696" s="33"/>
    </row>
    <row r="697" spans="1:6" s="12" customFormat="1" x14ac:dyDescent="0.2">
      <c r="A697" s="317"/>
      <c r="B697" s="714"/>
      <c r="C697" s="412"/>
      <c r="D697" s="412"/>
      <c r="E697" s="420"/>
      <c r="F697" s="33"/>
    </row>
    <row r="698" spans="1:6" s="41" customFormat="1" x14ac:dyDescent="0.2">
      <c r="A698" s="42"/>
      <c r="B698" s="715" t="str">
        <f>'Notes-P&amp;L'!B110</f>
        <v xml:space="preserve">  - Water Charges</v>
      </c>
      <c r="C698" s="413"/>
      <c r="D698" s="413"/>
      <c r="E698" s="30"/>
      <c r="F698" s="30"/>
    </row>
    <row r="699" spans="1:6" s="41" customFormat="1" x14ac:dyDescent="0.2">
      <c r="A699" s="42"/>
      <c r="B699" s="715" t="str">
        <f>'Notes-P&amp;L'!B111</f>
        <v xml:space="preserve">  - Other Operating Expenses</v>
      </c>
      <c r="C699" s="30">
        <f t="shared" ref="C699:F699" si="135">SUM(C700:C702)</f>
        <v>0</v>
      </c>
      <c r="D699" s="30">
        <f t="shared" si="135"/>
        <v>0</v>
      </c>
      <c r="E699" s="30">
        <f t="shared" si="135"/>
        <v>0</v>
      </c>
      <c r="F699" s="30">
        <f t="shared" si="135"/>
        <v>0</v>
      </c>
    </row>
    <row r="700" spans="1:6" s="12" customFormat="1" x14ac:dyDescent="0.2">
      <c r="A700" s="317"/>
      <c r="B700" s="710"/>
      <c r="C700" s="412"/>
      <c r="D700" s="412"/>
      <c r="E700" s="33"/>
      <c r="F700" s="33"/>
    </row>
    <row r="701" spans="1:6" s="12" customFormat="1" x14ac:dyDescent="0.2">
      <c r="A701" s="317"/>
      <c r="B701" s="710"/>
      <c r="C701" s="412"/>
      <c r="D701" s="412"/>
      <c r="E701" s="33"/>
      <c r="F701" s="33"/>
    </row>
    <row r="702" spans="1:6" s="12" customFormat="1" x14ac:dyDescent="0.2">
      <c r="A702" s="317"/>
      <c r="B702" s="723"/>
      <c r="C702" s="412"/>
      <c r="D702" s="412"/>
      <c r="E702" s="33"/>
      <c r="F702" s="33"/>
    </row>
    <row r="703" spans="1:6" s="41" customFormat="1" x14ac:dyDescent="0.2">
      <c r="A703" s="42"/>
      <c r="B703" s="715" t="str">
        <f>'Notes-P&amp;L'!B112</f>
        <v>Consumption of stores and spare parts</v>
      </c>
      <c r="C703" s="30">
        <f>SUM(C704:C705)</f>
        <v>0</v>
      </c>
      <c r="D703" s="30">
        <f t="shared" ref="D703:F703" si="136">SUM(D704:D705)</f>
        <v>0</v>
      </c>
      <c r="E703" s="30">
        <f t="shared" si="136"/>
        <v>0</v>
      </c>
      <c r="F703" s="30">
        <f t="shared" si="136"/>
        <v>0</v>
      </c>
    </row>
    <row r="704" spans="1:6" s="12" customFormat="1" x14ac:dyDescent="0.2">
      <c r="A704" s="317"/>
      <c r="B704" s="723"/>
      <c r="C704" s="412"/>
      <c r="D704" s="412"/>
      <c r="E704" s="33"/>
      <c r="F704" s="33"/>
    </row>
    <row r="705" spans="1:6" s="12" customFormat="1" x14ac:dyDescent="0.2">
      <c r="A705" s="317"/>
      <c r="B705" s="723"/>
      <c r="C705" s="412"/>
      <c r="D705" s="412"/>
      <c r="E705" s="33"/>
      <c r="F705" s="33"/>
    </row>
    <row r="706" spans="1:6" s="41" customFormat="1" x14ac:dyDescent="0.2">
      <c r="A706" s="42"/>
      <c r="B706" s="715" t="str">
        <f>'Notes-P&amp;L'!B113</f>
        <v>Power and Fuel</v>
      </c>
      <c r="C706" s="30">
        <f t="shared" ref="C706:F706" si="137">SUM(C707:C710)</f>
        <v>0</v>
      </c>
      <c r="D706" s="30">
        <f t="shared" si="137"/>
        <v>0</v>
      </c>
      <c r="E706" s="30">
        <f t="shared" si="137"/>
        <v>0</v>
      </c>
      <c r="F706" s="30">
        <f t="shared" si="137"/>
        <v>0</v>
      </c>
    </row>
    <row r="707" spans="1:6" s="12" customFormat="1" x14ac:dyDescent="0.2">
      <c r="A707" s="317"/>
      <c r="B707" s="710"/>
      <c r="C707" s="412"/>
      <c r="D707" s="412"/>
      <c r="E707" s="33"/>
      <c r="F707" s="33"/>
    </row>
    <row r="708" spans="1:6" s="12" customFormat="1" x14ac:dyDescent="0.2">
      <c r="A708" s="317"/>
      <c r="B708" s="710"/>
      <c r="C708" s="412"/>
      <c r="D708" s="412"/>
      <c r="E708" s="33"/>
      <c r="F708" s="33"/>
    </row>
    <row r="709" spans="1:6" s="12" customFormat="1" x14ac:dyDescent="0.2">
      <c r="A709" s="317"/>
      <c r="B709" s="710"/>
      <c r="C709" s="412"/>
      <c r="D709" s="412"/>
      <c r="E709" s="33"/>
      <c r="F709" s="33"/>
    </row>
    <row r="710" spans="1:6" s="12" customFormat="1" x14ac:dyDescent="0.2">
      <c r="A710" s="317"/>
      <c r="B710" s="710"/>
      <c r="C710" s="412"/>
      <c r="D710" s="412"/>
      <c r="E710" s="33"/>
      <c r="F710" s="33"/>
    </row>
    <row r="711" spans="1:6" s="41" customFormat="1" x14ac:dyDescent="0.2">
      <c r="A711" s="42"/>
      <c r="B711" s="715" t="str">
        <f>'Notes-P&amp;L'!B114</f>
        <v>Rent</v>
      </c>
      <c r="C711" s="30">
        <f t="shared" ref="C711:F711" si="138">SUM(C712:C714)</f>
        <v>0</v>
      </c>
      <c r="D711" s="30">
        <f t="shared" si="138"/>
        <v>0</v>
      </c>
      <c r="E711" s="30">
        <f t="shared" si="138"/>
        <v>0</v>
      </c>
      <c r="F711" s="30">
        <f t="shared" si="138"/>
        <v>0</v>
      </c>
    </row>
    <row r="712" spans="1:6" s="12" customFormat="1" x14ac:dyDescent="0.2">
      <c r="A712" s="317"/>
      <c r="B712" s="710"/>
      <c r="C712" s="412"/>
      <c r="D712" s="412"/>
      <c r="E712" s="33"/>
      <c r="F712" s="33"/>
    </row>
    <row r="713" spans="1:6" s="12" customFormat="1" x14ac:dyDescent="0.2">
      <c r="A713" s="317"/>
      <c r="B713" s="710"/>
      <c r="C713" s="412"/>
      <c r="D713" s="412"/>
      <c r="E713" s="33"/>
      <c r="F713" s="33"/>
    </row>
    <row r="714" spans="1:6" s="12" customFormat="1" x14ac:dyDescent="0.2">
      <c r="A714" s="317"/>
      <c r="B714" s="710"/>
      <c r="C714" s="412"/>
      <c r="D714" s="412"/>
      <c r="E714" s="33"/>
      <c r="F714" s="33"/>
    </row>
    <row r="715" spans="1:6" s="41" customFormat="1" x14ac:dyDescent="0.2">
      <c r="A715" s="42"/>
      <c r="B715" s="715" t="str">
        <f>'Notes-P&amp;L'!B115</f>
        <v>Repairs and maintenance:</v>
      </c>
      <c r="C715" s="40"/>
      <c r="D715" s="30"/>
      <c r="E715" s="40"/>
      <c r="F715" s="40"/>
    </row>
    <row r="716" spans="1:6" s="41" customFormat="1" x14ac:dyDescent="0.2">
      <c r="A716" s="42"/>
      <c r="B716" s="715" t="str">
        <f>'Notes-P&amp;L'!B116</f>
        <v xml:space="preserve">   - Buildings</v>
      </c>
      <c r="C716" s="40">
        <f t="shared" ref="C716:F716" si="139">SUM(C717:C718)</f>
        <v>0</v>
      </c>
      <c r="D716" s="40">
        <f t="shared" si="139"/>
        <v>0</v>
      </c>
      <c r="E716" s="40">
        <f t="shared" si="139"/>
        <v>0</v>
      </c>
      <c r="F716" s="40">
        <f t="shared" si="139"/>
        <v>0</v>
      </c>
    </row>
    <row r="717" spans="1:6" s="12" customFormat="1" x14ac:dyDescent="0.2">
      <c r="A717" s="317"/>
      <c r="B717" s="723"/>
      <c r="C717" s="32"/>
      <c r="D717" s="33"/>
      <c r="E717" s="32"/>
      <c r="F717" s="32"/>
    </row>
    <row r="718" spans="1:6" s="12" customFormat="1" x14ac:dyDescent="0.2">
      <c r="A718" s="317"/>
      <c r="B718" s="723"/>
      <c r="C718" s="32"/>
      <c r="D718" s="33"/>
      <c r="E718" s="32"/>
      <c r="F718" s="32"/>
    </row>
    <row r="719" spans="1:6" s="41" customFormat="1" x14ac:dyDescent="0.2">
      <c r="A719" s="42"/>
      <c r="B719" s="715" t="str">
        <f>'Notes-P&amp;L'!B117</f>
        <v xml:space="preserve">   - Machinery</v>
      </c>
      <c r="C719" s="40">
        <f t="shared" ref="C719:F719" si="140">SUM(C720:C721)</f>
        <v>0</v>
      </c>
      <c r="D719" s="40">
        <f t="shared" si="140"/>
        <v>0</v>
      </c>
      <c r="E719" s="40">
        <f t="shared" si="140"/>
        <v>0</v>
      </c>
      <c r="F719" s="40">
        <f t="shared" si="140"/>
        <v>0</v>
      </c>
    </row>
    <row r="720" spans="1:6" s="12" customFormat="1" x14ac:dyDescent="0.2">
      <c r="A720" s="317"/>
      <c r="B720" s="723"/>
      <c r="C720" s="32"/>
      <c r="D720" s="33"/>
      <c r="E720" s="32"/>
      <c r="F720" s="32"/>
    </row>
    <row r="721" spans="1:8" s="12" customFormat="1" x14ac:dyDescent="0.2">
      <c r="A721" s="317"/>
      <c r="B721" s="723"/>
      <c r="C721" s="32"/>
      <c r="D721" s="33"/>
      <c r="E721" s="32"/>
      <c r="F721" s="32"/>
    </row>
    <row r="722" spans="1:8" s="41" customFormat="1" x14ac:dyDescent="0.2">
      <c r="A722" s="42"/>
      <c r="B722" s="732" t="str">
        <f>'Notes-P&amp;L'!B118</f>
        <v>- Others</v>
      </c>
      <c r="C722" s="40">
        <f t="shared" ref="C722:F722" si="141">SUM(C723:C726)</f>
        <v>0</v>
      </c>
      <c r="D722" s="40">
        <f t="shared" si="141"/>
        <v>0</v>
      </c>
      <c r="E722" s="40">
        <f t="shared" si="141"/>
        <v>0</v>
      </c>
      <c r="F722" s="40">
        <f t="shared" si="141"/>
        <v>0</v>
      </c>
    </row>
    <row r="723" spans="1:8" s="12" customFormat="1" x14ac:dyDescent="0.2">
      <c r="A723" s="317"/>
      <c r="B723" s="723"/>
      <c r="C723" s="32"/>
      <c r="D723" s="33"/>
      <c r="E723" s="32"/>
      <c r="F723" s="32"/>
    </row>
    <row r="724" spans="1:8" s="12" customFormat="1" x14ac:dyDescent="0.2">
      <c r="A724" s="317"/>
      <c r="B724" s="723"/>
      <c r="C724" s="32"/>
      <c r="D724" s="33"/>
      <c r="E724" s="32"/>
      <c r="F724" s="32"/>
      <c r="G724" s="425"/>
    </row>
    <row r="725" spans="1:8" s="12" customFormat="1" x14ac:dyDescent="0.2">
      <c r="A725" s="317"/>
      <c r="B725" s="723"/>
      <c r="C725" s="32"/>
      <c r="D725" s="33"/>
      <c r="E725" s="32"/>
      <c r="F725" s="32"/>
    </row>
    <row r="726" spans="1:8" s="41" customFormat="1" x14ac:dyDescent="0.2">
      <c r="A726" s="42"/>
      <c r="B726" s="715"/>
      <c r="C726" s="40"/>
      <c r="D726" s="30"/>
      <c r="E726" s="40"/>
      <c r="F726" s="40"/>
    </row>
    <row r="727" spans="1:8" s="41" customFormat="1" x14ac:dyDescent="0.2">
      <c r="A727" s="42"/>
      <c r="B727" s="715" t="str">
        <f>'Notes-P&amp;L'!B119</f>
        <v>Insurance</v>
      </c>
      <c r="C727" s="40">
        <f t="shared" ref="C727:F727" si="142">SUM(C728:C730)</f>
        <v>0</v>
      </c>
      <c r="D727" s="40">
        <f t="shared" si="142"/>
        <v>0</v>
      </c>
      <c r="E727" s="40">
        <f t="shared" si="142"/>
        <v>0</v>
      </c>
      <c r="F727" s="40">
        <f t="shared" si="142"/>
        <v>0</v>
      </c>
    </row>
    <row r="728" spans="1:8" s="12" customFormat="1" x14ac:dyDescent="0.2">
      <c r="A728" s="317"/>
      <c r="B728" s="723"/>
      <c r="C728" s="32"/>
      <c r="D728" s="33"/>
      <c r="E728" s="32"/>
      <c r="F728" s="32"/>
    </row>
    <row r="729" spans="1:8" s="12" customFormat="1" x14ac:dyDescent="0.2">
      <c r="A729" s="317"/>
      <c r="B729" s="723"/>
      <c r="C729" s="32"/>
      <c r="D729" s="33"/>
      <c r="E729" s="32"/>
      <c r="F729" s="32"/>
    </row>
    <row r="730" spans="1:8" s="12" customFormat="1" x14ac:dyDescent="0.2">
      <c r="A730" s="317"/>
      <c r="B730" s="723"/>
      <c r="C730" s="32"/>
      <c r="D730" s="33"/>
      <c r="E730" s="32"/>
      <c r="F730" s="32"/>
    </row>
    <row r="731" spans="1:8" s="41" customFormat="1" x14ac:dyDescent="0.2">
      <c r="A731" s="42"/>
      <c r="B731" s="715" t="str">
        <f>'Notes-P&amp;L'!B120</f>
        <v>Rates and taxes</v>
      </c>
      <c r="C731" s="40">
        <f t="shared" ref="C731:F731" si="143">SUM(C732:C741)</f>
        <v>0</v>
      </c>
      <c r="D731" s="40">
        <f t="shared" si="143"/>
        <v>0</v>
      </c>
      <c r="E731" s="40">
        <f t="shared" si="143"/>
        <v>0</v>
      </c>
      <c r="F731" s="40">
        <f t="shared" si="143"/>
        <v>0</v>
      </c>
    </row>
    <row r="732" spans="1:8" s="12" customFormat="1" x14ac:dyDescent="0.2">
      <c r="A732" s="317"/>
      <c r="B732" s="710"/>
      <c r="C732" s="412"/>
      <c r="D732" s="412"/>
      <c r="E732" s="543"/>
      <c r="F732" s="33"/>
    </row>
    <row r="733" spans="1:8" s="12" customFormat="1" x14ac:dyDescent="0.2">
      <c r="A733" s="317"/>
      <c r="B733" s="710"/>
      <c r="C733" s="412"/>
      <c r="D733" s="412"/>
      <c r="E733" s="543"/>
      <c r="F733" s="33"/>
      <c r="H733" s="425"/>
    </row>
    <row r="734" spans="1:8" s="12" customFormat="1" x14ac:dyDescent="0.2">
      <c r="A734" s="317"/>
      <c r="B734" s="710"/>
      <c r="C734" s="412"/>
      <c r="D734" s="412"/>
      <c r="E734" s="543"/>
      <c r="F734" s="33"/>
    </row>
    <row r="735" spans="1:8" s="12" customFormat="1" x14ac:dyDescent="0.2">
      <c r="A735" s="317"/>
      <c r="B735" s="710"/>
      <c r="C735" s="412"/>
      <c r="D735" s="412"/>
      <c r="E735" s="543"/>
      <c r="F735" s="33"/>
    </row>
    <row r="736" spans="1:8" s="12" customFormat="1" x14ac:dyDescent="0.2">
      <c r="A736" s="317"/>
      <c r="B736" s="710"/>
      <c r="C736" s="412"/>
      <c r="D736" s="412"/>
      <c r="E736" s="543"/>
      <c r="F736" s="33"/>
    </row>
    <row r="737" spans="1:6" s="12" customFormat="1" x14ac:dyDescent="0.2">
      <c r="A737" s="317"/>
      <c r="B737" s="710"/>
      <c r="C737" s="412"/>
      <c r="D737" s="412"/>
      <c r="E737" s="420"/>
      <c r="F737" s="33"/>
    </row>
    <row r="738" spans="1:6" s="12" customFormat="1" x14ac:dyDescent="0.2">
      <c r="A738" s="317"/>
      <c r="B738" s="710"/>
      <c r="C738" s="412"/>
      <c r="D738" s="412"/>
      <c r="E738" s="420"/>
      <c r="F738" s="33"/>
    </row>
    <row r="739" spans="1:6" s="12" customFormat="1" x14ac:dyDescent="0.2">
      <c r="A739" s="317"/>
      <c r="B739" s="710"/>
      <c r="C739" s="412"/>
      <c r="D739" s="412"/>
      <c r="E739" s="420"/>
      <c r="F739" s="33"/>
    </row>
    <row r="740" spans="1:6" s="12" customFormat="1" x14ac:dyDescent="0.2">
      <c r="A740" s="317"/>
      <c r="B740" s="710"/>
      <c r="C740" s="412"/>
      <c r="D740" s="412"/>
      <c r="E740" s="420"/>
      <c r="F740" s="33"/>
    </row>
    <row r="741" spans="1:6" s="12" customFormat="1" x14ac:dyDescent="0.2">
      <c r="A741" s="317"/>
      <c r="B741" s="710"/>
      <c r="C741" s="412"/>
      <c r="D741" s="412"/>
      <c r="E741" s="420"/>
      <c r="F741" s="33"/>
    </row>
    <row r="742" spans="1:6" s="41" customFormat="1" x14ac:dyDescent="0.2">
      <c r="A742" s="42"/>
      <c r="B742" s="715" t="str">
        <f>'Notes-P&amp;L'!B121</f>
        <v>Miscellaneous Expenses</v>
      </c>
      <c r="C742" s="40">
        <f t="shared" ref="C742:F742" si="144">SUM(C743:C747)</f>
        <v>0</v>
      </c>
      <c r="D742" s="40">
        <f t="shared" si="144"/>
        <v>0</v>
      </c>
      <c r="E742" s="40">
        <f t="shared" si="144"/>
        <v>0</v>
      </c>
      <c r="F742" s="40">
        <f t="shared" si="144"/>
        <v>0</v>
      </c>
    </row>
    <row r="743" spans="1:6" s="12" customFormat="1" x14ac:dyDescent="0.2">
      <c r="A743" s="317"/>
      <c r="B743" s="723"/>
      <c r="C743" s="32"/>
      <c r="D743" s="33"/>
      <c r="E743" s="32"/>
      <c r="F743" s="32"/>
    </row>
    <row r="744" spans="1:6" s="12" customFormat="1" x14ac:dyDescent="0.2">
      <c r="A744" s="317"/>
      <c r="B744" s="723"/>
      <c r="C744" s="32"/>
      <c r="D744" s="33"/>
      <c r="E744" s="32"/>
      <c r="F744" s="32"/>
    </row>
    <row r="745" spans="1:6" s="12" customFormat="1" x14ac:dyDescent="0.2">
      <c r="A745" s="317"/>
      <c r="B745" s="723"/>
      <c r="C745" s="32"/>
      <c r="D745" s="33"/>
      <c r="E745" s="32"/>
      <c r="F745" s="32"/>
    </row>
    <row r="746" spans="1:6" s="12" customFormat="1" x14ac:dyDescent="0.2">
      <c r="A746" s="317"/>
      <c r="B746" s="723"/>
      <c r="C746" s="32"/>
      <c r="D746" s="33"/>
      <c r="E746" s="32"/>
      <c r="F746" s="32"/>
    </row>
    <row r="747" spans="1:6" s="12" customFormat="1" x14ac:dyDescent="0.2">
      <c r="A747" s="317"/>
      <c r="B747" s="723"/>
      <c r="C747" s="32"/>
      <c r="D747" s="33"/>
      <c r="E747" s="32"/>
      <c r="F747" s="32"/>
    </row>
    <row r="748" spans="1:6" s="41" customFormat="1" x14ac:dyDescent="0.2">
      <c r="A748" s="42"/>
      <c r="B748" s="715" t="str">
        <f>'Notes-P&amp;L'!B122</f>
        <v>Advertisement and sales promotion</v>
      </c>
      <c r="C748" s="40">
        <f t="shared" ref="C748:F748" si="145">SUM(C749:C752)</f>
        <v>0</v>
      </c>
      <c r="D748" s="40">
        <f t="shared" si="145"/>
        <v>0</v>
      </c>
      <c r="E748" s="40">
        <f t="shared" si="145"/>
        <v>0</v>
      </c>
      <c r="F748" s="40">
        <f t="shared" si="145"/>
        <v>0</v>
      </c>
    </row>
    <row r="749" spans="1:6" s="12" customFormat="1" x14ac:dyDescent="0.2">
      <c r="A749" s="317"/>
      <c r="B749" s="723"/>
      <c r="C749" s="32"/>
      <c r="D749" s="33"/>
      <c r="E749" s="32"/>
      <c r="F749" s="32"/>
    </row>
    <row r="750" spans="1:6" s="12" customFormat="1" x14ac:dyDescent="0.2">
      <c r="A750" s="317"/>
      <c r="B750" s="723"/>
      <c r="C750" s="32"/>
      <c r="D750" s="33"/>
      <c r="E750" s="32"/>
      <c r="F750" s="32"/>
    </row>
    <row r="751" spans="1:6" s="12" customFormat="1" x14ac:dyDescent="0.2">
      <c r="A751" s="317"/>
      <c r="B751" s="723"/>
      <c r="C751" s="32"/>
      <c r="D751" s="33"/>
      <c r="E751" s="32"/>
      <c r="F751" s="32"/>
    </row>
    <row r="752" spans="1:6" s="12" customFormat="1" x14ac:dyDescent="0.2">
      <c r="A752" s="317"/>
      <c r="B752" s="723"/>
      <c r="C752" s="32"/>
      <c r="D752" s="33"/>
      <c r="E752" s="32"/>
      <c r="F752" s="32"/>
    </row>
    <row r="753" spans="1:7" s="41" customFormat="1" x14ac:dyDescent="0.2">
      <c r="A753" s="42"/>
      <c r="B753" s="715" t="str">
        <f>'Notes-P&amp;L'!B123</f>
        <v>Communication Costs</v>
      </c>
      <c r="C753" s="40">
        <f t="shared" ref="C753:F753" si="146">SUM(C754:C759)</f>
        <v>0</v>
      </c>
      <c r="D753" s="40">
        <f t="shared" si="146"/>
        <v>0</v>
      </c>
      <c r="E753" s="40">
        <f t="shared" si="146"/>
        <v>0</v>
      </c>
      <c r="F753" s="40">
        <f t="shared" si="146"/>
        <v>0</v>
      </c>
    </row>
    <row r="754" spans="1:7" s="12" customFormat="1" x14ac:dyDescent="0.2">
      <c r="A754" s="317"/>
      <c r="B754" s="723"/>
      <c r="C754" s="32"/>
      <c r="D754" s="33"/>
      <c r="E754" s="32"/>
      <c r="F754" s="32"/>
    </row>
    <row r="755" spans="1:7" s="12" customFormat="1" x14ac:dyDescent="0.2">
      <c r="A755" s="317"/>
      <c r="B755" s="723"/>
      <c r="C755" s="32"/>
      <c r="D755" s="33"/>
      <c r="E755" s="32"/>
      <c r="F755" s="32"/>
    </row>
    <row r="756" spans="1:7" s="12" customFormat="1" x14ac:dyDescent="0.2">
      <c r="A756" s="317"/>
      <c r="B756" s="723"/>
      <c r="C756" s="32"/>
      <c r="D756" s="33"/>
      <c r="E756" s="32"/>
      <c r="F756" s="32"/>
    </row>
    <row r="757" spans="1:7" s="12" customFormat="1" x14ac:dyDescent="0.2">
      <c r="A757" s="317"/>
      <c r="B757" s="723"/>
      <c r="C757" s="32"/>
      <c r="D757" s="33"/>
      <c r="E757" s="32"/>
      <c r="F757" s="32"/>
    </row>
    <row r="758" spans="1:7" s="12" customFormat="1" x14ac:dyDescent="0.2">
      <c r="A758" s="317"/>
      <c r="B758" s="730"/>
      <c r="C758" s="33"/>
      <c r="D758" s="33"/>
      <c r="E758" s="420"/>
      <c r="F758" s="33"/>
    </row>
    <row r="759" spans="1:7" s="12" customFormat="1" x14ac:dyDescent="0.2">
      <c r="A759" s="317"/>
      <c r="B759" s="730"/>
      <c r="C759" s="33"/>
      <c r="D759" s="33"/>
      <c r="E759" s="420"/>
      <c r="F759" s="33"/>
    </row>
    <row r="760" spans="1:7" s="41" customFormat="1" x14ac:dyDescent="0.2">
      <c r="A760" s="42"/>
      <c r="B760" s="715" t="str">
        <f>'Notes-P&amp;L'!B124</f>
        <v>Travelling and Conveyance</v>
      </c>
      <c r="C760" s="40">
        <f t="shared" ref="C760:F760" si="147">SUM(C761:C764)</f>
        <v>0</v>
      </c>
      <c r="D760" s="40">
        <f t="shared" si="147"/>
        <v>0</v>
      </c>
      <c r="E760" s="40">
        <f t="shared" si="147"/>
        <v>0</v>
      </c>
      <c r="F760" s="40">
        <f t="shared" si="147"/>
        <v>0</v>
      </c>
    </row>
    <row r="761" spans="1:7" s="12" customFormat="1" x14ac:dyDescent="0.2">
      <c r="A761" s="317"/>
      <c r="B761" s="723"/>
      <c r="C761" s="32"/>
      <c r="D761" s="33"/>
      <c r="E761" s="32"/>
      <c r="F761" s="32"/>
    </row>
    <row r="762" spans="1:7" s="12" customFormat="1" x14ac:dyDescent="0.2">
      <c r="A762" s="317"/>
      <c r="B762" s="723"/>
      <c r="C762" s="32"/>
      <c r="D762" s="33"/>
      <c r="E762" s="32"/>
      <c r="F762" s="32"/>
      <c r="G762" s="425"/>
    </row>
    <row r="763" spans="1:7" s="12" customFormat="1" x14ac:dyDescent="0.2">
      <c r="A763" s="317"/>
      <c r="B763" s="723"/>
      <c r="C763" s="32"/>
      <c r="D763" s="33"/>
      <c r="E763" s="32"/>
      <c r="F763" s="32"/>
    </row>
    <row r="764" spans="1:7" s="12" customFormat="1" x14ac:dyDescent="0.2">
      <c r="A764" s="317"/>
      <c r="B764" s="730"/>
      <c r="C764" s="33"/>
      <c r="D764" s="33"/>
      <c r="E764" s="420"/>
      <c r="F764" s="33"/>
    </row>
    <row r="765" spans="1:7" s="41" customFormat="1" x14ac:dyDescent="0.2">
      <c r="A765" s="42"/>
      <c r="B765" s="715" t="str">
        <f>'Notes-P&amp;L'!B125</f>
        <v>Printing &amp; stationery</v>
      </c>
      <c r="C765" s="40">
        <f t="shared" ref="C765:F765" si="148">SUM(C766:C769)</f>
        <v>0</v>
      </c>
      <c r="D765" s="40">
        <f t="shared" si="148"/>
        <v>0</v>
      </c>
      <c r="E765" s="40">
        <f t="shared" si="148"/>
        <v>0</v>
      </c>
      <c r="F765" s="40">
        <f t="shared" si="148"/>
        <v>0</v>
      </c>
    </row>
    <row r="766" spans="1:7" s="12" customFormat="1" x14ac:dyDescent="0.2">
      <c r="A766" s="317"/>
      <c r="B766" s="723"/>
      <c r="C766" s="32"/>
      <c r="D766" s="33"/>
      <c r="E766" s="32"/>
      <c r="F766" s="32"/>
    </row>
    <row r="767" spans="1:7" s="12" customFormat="1" x14ac:dyDescent="0.2">
      <c r="A767" s="317"/>
      <c r="B767" s="723"/>
      <c r="C767" s="32"/>
      <c r="D767" s="33"/>
      <c r="E767" s="32"/>
      <c r="F767" s="32"/>
    </row>
    <row r="768" spans="1:7" s="12" customFormat="1" x14ac:dyDescent="0.2">
      <c r="A768" s="317"/>
      <c r="B768" s="723"/>
      <c r="C768" s="32"/>
      <c r="D768" s="33"/>
      <c r="E768" s="32"/>
      <c r="F768" s="32"/>
    </row>
    <row r="769" spans="1:7" s="12" customFormat="1" x14ac:dyDescent="0.2">
      <c r="A769" s="317"/>
      <c r="B769" s="730"/>
      <c r="C769" s="33"/>
      <c r="D769" s="33"/>
      <c r="E769" s="420"/>
      <c r="F769" s="33"/>
    </row>
    <row r="770" spans="1:7" s="41" customFormat="1" x14ac:dyDescent="0.2">
      <c r="A770" s="42"/>
      <c r="B770" s="715" t="str">
        <f>'Notes-P&amp;L'!B126</f>
        <v>Legal and professional fees</v>
      </c>
      <c r="C770" s="40">
        <f t="shared" ref="C770:F770" si="149">SUM(C771:C774)</f>
        <v>0</v>
      </c>
      <c r="D770" s="40">
        <f t="shared" si="149"/>
        <v>0</v>
      </c>
      <c r="E770" s="40">
        <f t="shared" si="149"/>
        <v>0</v>
      </c>
      <c r="F770" s="40">
        <f t="shared" si="149"/>
        <v>0</v>
      </c>
    </row>
    <row r="771" spans="1:7" s="12" customFormat="1" x14ac:dyDescent="0.2">
      <c r="A771" s="317"/>
      <c r="B771" s="723"/>
      <c r="C771" s="32"/>
      <c r="D771" s="33"/>
      <c r="E771" s="32"/>
      <c r="F771" s="32"/>
      <c r="G771" s="425"/>
    </row>
    <row r="772" spans="1:7" s="12" customFormat="1" x14ac:dyDescent="0.2">
      <c r="A772" s="317"/>
      <c r="B772" s="723"/>
      <c r="C772" s="32"/>
      <c r="D772" s="33"/>
      <c r="E772" s="32"/>
      <c r="F772" s="32"/>
    </row>
    <row r="773" spans="1:7" s="12" customFormat="1" x14ac:dyDescent="0.2">
      <c r="A773" s="317"/>
      <c r="B773" s="723"/>
      <c r="C773" s="32"/>
      <c r="D773" s="33"/>
      <c r="E773" s="32"/>
      <c r="F773" s="32"/>
    </row>
    <row r="774" spans="1:7" s="12" customFormat="1" x14ac:dyDescent="0.2">
      <c r="A774" s="317"/>
      <c r="B774" s="730"/>
      <c r="C774" s="33"/>
      <c r="D774" s="33"/>
      <c r="E774" s="420"/>
      <c r="F774" s="33"/>
    </row>
    <row r="775" spans="1:7" s="41" customFormat="1" x14ac:dyDescent="0.2">
      <c r="A775" s="42"/>
      <c r="B775" s="715" t="str">
        <f>'Notes-P&amp;L'!B127</f>
        <v>Payment to auditors (Refer note 19.1)</v>
      </c>
      <c r="C775" s="40">
        <f t="shared" ref="C775:F775" si="150">SUM(C776:C779)</f>
        <v>0</v>
      </c>
      <c r="D775" s="40">
        <f t="shared" si="150"/>
        <v>0</v>
      </c>
      <c r="E775" s="40">
        <f t="shared" si="150"/>
        <v>0</v>
      </c>
      <c r="F775" s="40">
        <f t="shared" si="150"/>
        <v>0</v>
      </c>
    </row>
    <row r="776" spans="1:7" s="12" customFormat="1" x14ac:dyDescent="0.2">
      <c r="A776" s="317"/>
      <c r="B776" s="723"/>
      <c r="C776" s="32"/>
      <c r="D776" s="33"/>
      <c r="E776" s="32"/>
      <c r="F776" s="32"/>
    </row>
    <row r="777" spans="1:7" s="12" customFormat="1" x14ac:dyDescent="0.2">
      <c r="A777" s="317"/>
      <c r="B777" s="723"/>
      <c r="C777" s="32"/>
      <c r="D777" s="33"/>
      <c r="E777" s="32"/>
      <c r="F777" s="32"/>
    </row>
    <row r="778" spans="1:7" s="12" customFormat="1" x14ac:dyDescent="0.2">
      <c r="A778" s="317"/>
      <c r="B778" s="723"/>
      <c r="C778" s="32"/>
      <c r="D778" s="33"/>
      <c r="E778" s="32"/>
      <c r="F778" s="32"/>
    </row>
    <row r="779" spans="1:7" s="12" customFormat="1" x14ac:dyDescent="0.2">
      <c r="A779" s="317"/>
      <c r="B779" s="730"/>
      <c r="C779" s="33"/>
      <c r="D779" s="33"/>
      <c r="E779" s="420"/>
      <c r="F779" s="33"/>
    </row>
    <row r="780" spans="1:7" s="41" customFormat="1" x14ac:dyDescent="0.2">
      <c r="A780" s="42"/>
      <c r="B780" s="715" t="str">
        <f>'Notes-P&amp;L'!B128</f>
        <v>Administrative Expenses</v>
      </c>
      <c r="C780" s="40">
        <f t="shared" ref="C780:F780" si="151">SUM(C781:C787)</f>
        <v>0</v>
      </c>
      <c r="D780" s="40">
        <f t="shared" si="151"/>
        <v>0</v>
      </c>
      <c r="E780" s="40">
        <f t="shared" si="151"/>
        <v>0</v>
      </c>
      <c r="F780" s="40">
        <f t="shared" si="151"/>
        <v>0</v>
      </c>
    </row>
    <row r="781" spans="1:7" s="12" customFormat="1" x14ac:dyDescent="0.2">
      <c r="A781" s="317"/>
      <c r="B781" s="723"/>
      <c r="C781" s="32"/>
      <c r="D781" s="33"/>
      <c r="E781" s="32"/>
      <c r="F781" s="32"/>
    </row>
    <row r="782" spans="1:7" s="12" customFormat="1" x14ac:dyDescent="0.2">
      <c r="A782" s="317"/>
      <c r="B782" s="723"/>
      <c r="C782" s="32"/>
      <c r="D782" s="33"/>
      <c r="E782" s="32"/>
      <c r="F782" s="32"/>
    </row>
    <row r="783" spans="1:7" s="12" customFormat="1" x14ac:dyDescent="0.2">
      <c r="A783" s="317"/>
      <c r="B783" s="723"/>
      <c r="C783" s="32"/>
      <c r="D783" s="33"/>
      <c r="E783" s="32"/>
      <c r="F783" s="32"/>
    </row>
    <row r="784" spans="1:7" s="12" customFormat="1" x14ac:dyDescent="0.2">
      <c r="A784" s="317"/>
      <c r="B784" s="723"/>
      <c r="C784" s="32"/>
      <c r="D784" s="33"/>
      <c r="E784" s="32"/>
      <c r="F784" s="32"/>
    </row>
    <row r="785" spans="1:6" s="12" customFormat="1" x14ac:dyDescent="0.2">
      <c r="A785" s="317"/>
      <c r="B785" s="723"/>
      <c r="C785" s="32"/>
      <c r="D785" s="33"/>
      <c r="E785" s="32"/>
      <c r="F785" s="32"/>
    </row>
    <row r="786" spans="1:6" s="12" customFormat="1" x14ac:dyDescent="0.2">
      <c r="A786" s="317"/>
      <c r="B786" s="723"/>
      <c r="C786" s="32"/>
      <c r="D786" s="33"/>
      <c r="E786" s="32"/>
      <c r="F786" s="32"/>
    </row>
    <row r="787" spans="1:6" s="12" customFormat="1" x14ac:dyDescent="0.2">
      <c r="A787" s="317"/>
      <c r="B787" s="730"/>
      <c r="C787" s="33"/>
      <c r="D787" s="33"/>
      <c r="E787" s="420"/>
      <c r="F787" s="33"/>
    </row>
    <row r="788" spans="1:6" s="41" customFormat="1" x14ac:dyDescent="0.2">
      <c r="A788" s="42"/>
      <c r="B788" s="715" t="str">
        <f>'Notes-P&amp;L'!B129</f>
        <v>Bad Debt</v>
      </c>
      <c r="C788" s="40">
        <v>0</v>
      </c>
      <c r="D788" s="40">
        <v>0</v>
      </c>
      <c r="E788" s="40">
        <v>0</v>
      </c>
      <c r="F788" s="40">
        <v>0</v>
      </c>
    </row>
    <row r="789" spans="1:6" s="41" customFormat="1" x14ac:dyDescent="0.2">
      <c r="A789" s="42"/>
      <c r="B789" s="715" t="str">
        <f>'Notes-P&amp;L'!B130</f>
        <v>Bank Charges</v>
      </c>
      <c r="C789" s="40">
        <v>0</v>
      </c>
      <c r="D789" s="30"/>
      <c r="E789" s="40">
        <v>0</v>
      </c>
      <c r="F789" s="40"/>
    </row>
    <row r="790" spans="1:6" s="41" customFormat="1" x14ac:dyDescent="0.2">
      <c r="A790" s="42"/>
      <c r="B790" s="715" t="str">
        <f>'Notes-P&amp;L'!B131</f>
        <v>Discount</v>
      </c>
      <c r="C790" s="40">
        <v>0</v>
      </c>
      <c r="D790" s="30"/>
      <c r="E790" s="40">
        <v>0</v>
      </c>
      <c r="F790" s="40"/>
    </row>
    <row r="791" spans="1:6" s="41" customFormat="1" x14ac:dyDescent="0.2">
      <c r="A791" s="42"/>
      <c r="B791" s="715" t="str">
        <f>'Notes-P&amp;L'!B132</f>
        <v>Donation</v>
      </c>
      <c r="C791" s="40"/>
      <c r="D791" s="30"/>
      <c r="E791" s="40">
        <v>0</v>
      </c>
      <c r="F791" s="40"/>
    </row>
    <row r="792" spans="1:6" s="41" customFormat="1" x14ac:dyDescent="0.2">
      <c r="A792" s="42"/>
      <c r="B792" s="715" t="str">
        <f>'Notes-P&amp;L'!B133</f>
        <v>Foreign Exchange Loss (Net)</v>
      </c>
      <c r="C792" s="40">
        <v>0</v>
      </c>
      <c r="D792" s="30"/>
      <c r="E792" s="40">
        <v>0</v>
      </c>
      <c r="F792" s="40"/>
    </row>
    <row r="793" spans="1:6" s="41" customFormat="1" x14ac:dyDescent="0.2">
      <c r="A793" s="42"/>
      <c r="B793" s="715" t="str">
        <f>'Notes-P&amp;L'!B134</f>
        <v>Loss on Sale / Scrap of Fixed Assets (Net)</v>
      </c>
      <c r="C793" s="30">
        <v>0</v>
      </c>
      <c r="D793" s="30"/>
      <c r="E793" s="738">
        <v>0</v>
      </c>
      <c r="F793" s="30"/>
    </row>
    <row r="794" spans="1:6" s="41" customFormat="1" x14ac:dyDescent="0.2">
      <c r="A794" s="42"/>
      <c r="B794" s="715" t="str">
        <f>'Notes-P&amp;L'!B135</f>
        <v>Loss on Sale of Investments (Net)</v>
      </c>
      <c r="C794" s="40">
        <f t="shared" ref="C794:F794" si="152">SUM(C795:C798)</f>
        <v>0</v>
      </c>
      <c r="D794" s="40">
        <f t="shared" si="152"/>
        <v>0</v>
      </c>
      <c r="E794" s="40">
        <f t="shared" si="152"/>
        <v>0</v>
      </c>
      <c r="F794" s="40">
        <f t="shared" si="152"/>
        <v>0</v>
      </c>
    </row>
    <row r="795" spans="1:6" s="12" customFormat="1" x14ac:dyDescent="0.2">
      <c r="A795" s="317"/>
      <c r="B795" s="723"/>
      <c r="C795" s="32"/>
      <c r="D795" s="33"/>
      <c r="E795" s="32"/>
      <c r="F795" s="32"/>
    </row>
    <row r="796" spans="1:6" s="12" customFormat="1" x14ac:dyDescent="0.2">
      <c r="A796" s="317"/>
      <c r="B796" s="723"/>
      <c r="C796" s="32"/>
      <c r="D796" s="33"/>
      <c r="E796" s="32"/>
      <c r="F796" s="32"/>
    </row>
    <row r="797" spans="1:6" s="12" customFormat="1" x14ac:dyDescent="0.2">
      <c r="A797" s="317"/>
      <c r="B797" s="723"/>
      <c r="C797" s="32"/>
      <c r="D797" s="33"/>
      <c r="E797" s="32"/>
      <c r="F797" s="32"/>
    </row>
    <row r="798" spans="1:6" s="12" customFormat="1" x14ac:dyDescent="0.2">
      <c r="A798" s="317"/>
      <c r="B798" s="730"/>
      <c r="C798" s="33"/>
      <c r="D798" s="33"/>
      <c r="E798" s="420"/>
      <c r="F798" s="33"/>
    </row>
    <row r="799" spans="1:6" s="41" customFormat="1" x14ac:dyDescent="0.2">
      <c r="A799" s="42"/>
      <c r="B799" s="715" t="str">
        <f>'Notes-P&amp;L'!B136</f>
        <v>Portfolio Management Expense</v>
      </c>
      <c r="C799" s="40"/>
      <c r="D799" s="30"/>
      <c r="E799" s="40"/>
      <c r="F799" s="40"/>
    </row>
    <row r="800" spans="1:6" s="652" customFormat="1" x14ac:dyDescent="0.2">
      <c r="A800" s="650"/>
      <c r="B800" s="715" t="str">
        <f>'Notes-P&amp;L'!B137</f>
        <v>Prior Period Expense</v>
      </c>
      <c r="C800" s="656"/>
      <c r="D800" s="656"/>
      <c r="E800" s="659"/>
      <c r="F800" s="656"/>
    </row>
    <row r="801" spans="1:7" s="41" customFormat="1" x14ac:dyDescent="0.2">
      <c r="A801" s="42"/>
      <c r="B801" s="715" t="str">
        <f>'Notes-P&amp;L'!B138</f>
        <v>Share of loss from Firm</v>
      </c>
      <c r="C801" s="30"/>
      <c r="D801" s="30"/>
      <c r="E801" s="738">
        <v>0</v>
      </c>
      <c r="F801" s="30"/>
    </row>
    <row r="802" spans="1:7" s="41" customFormat="1" x14ac:dyDescent="0.2">
      <c r="A802" s="42"/>
      <c r="B802" s="715" t="str">
        <f>'Notes-P&amp;L'!B139</f>
        <v>Sundry Balance W/off</v>
      </c>
      <c r="C802" s="40">
        <f t="shared" ref="C802:F802" si="153">SUM(C803:C806)</f>
        <v>0</v>
      </c>
      <c r="D802" s="40">
        <f t="shared" si="153"/>
        <v>0</v>
      </c>
      <c r="E802" s="40">
        <f t="shared" si="153"/>
        <v>0</v>
      </c>
      <c r="F802" s="40">
        <f t="shared" si="153"/>
        <v>0</v>
      </c>
    </row>
    <row r="803" spans="1:7" s="12" customFormat="1" x14ac:dyDescent="0.2">
      <c r="A803" s="317"/>
      <c r="B803" s="723"/>
      <c r="C803" s="32"/>
      <c r="D803" s="33"/>
      <c r="E803" s="32"/>
      <c r="F803" s="32"/>
    </row>
    <row r="804" spans="1:7" s="12" customFormat="1" x14ac:dyDescent="0.2">
      <c r="A804" s="317"/>
      <c r="B804" s="723"/>
      <c r="C804" s="32"/>
      <c r="D804" s="33"/>
      <c r="E804" s="32"/>
      <c r="F804" s="32"/>
    </row>
    <row r="805" spans="1:7" s="12" customFormat="1" x14ac:dyDescent="0.2">
      <c r="A805" s="317"/>
      <c r="B805" s="723"/>
      <c r="C805" s="32"/>
      <c r="D805" s="33"/>
      <c r="E805" s="32"/>
      <c r="F805" s="32"/>
    </row>
    <row r="806" spans="1:7" s="12" customFormat="1" x14ac:dyDescent="0.2">
      <c r="A806" s="317"/>
      <c r="B806" s="730"/>
      <c r="C806" s="33"/>
      <c r="D806" s="33"/>
      <c r="E806" s="420"/>
      <c r="F806" s="33"/>
    </row>
    <row r="807" spans="1:7" s="41" customFormat="1" x14ac:dyDescent="0.2">
      <c r="A807" s="42"/>
      <c r="B807" s="715" t="str">
        <f>'Notes-P&amp;L'!B140</f>
        <v>Vehicle Expense</v>
      </c>
      <c r="C807" s="40">
        <f t="shared" ref="C807:F807" si="154">SUM(C808:C811)</f>
        <v>0</v>
      </c>
      <c r="D807" s="40">
        <f t="shared" si="154"/>
        <v>0</v>
      </c>
      <c r="E807" s="40">
        <f t="shared" si="154"/>
        <v>0</v>
      </c>
      <c r="F807" s="40">
        <f t="shared" si="154"/>
        <v>0</v>
      </c>
    </row>
    <row r="808" spans="1:7" s="12" customFormat="1" x14ac:dyDescent="0.2">
      <c r="A808" s="317"/>
      <c r="B808" s="723"/>
      <c r="C808" s="32"/>
      <c r="D808" s="33"/>
      <c r="E808" s="32"/>
      <c r="F808" s="32"/>
    </row>
    <row r="809" spans="1:7" s="12" customFormat="1" x14ac:dyDescent="0.2">
      <c r="A809" s="317"/>
      <c r="B809" s="723"/>
      <c r="C809" s="32"/>
      <c r="D809" s="33"/>
      <c r="E809" s="32"/>
      <c r="F809" s="32"/>
    </row>
    <row r="810" spans="1:7" s="12" customFormat="1" x14ac:dyDescent="0.2">
      <c r="A810" s="317"/>
      <c r="B810" s="723"/>
      <c r="C810" s="32"/>
      <c r="D810" s="33"/>
      <c r="E810" s="32"/>
      <c r="F810" s="32"/>
    </row>
    <row r="811" spans="1:7" s="12" customFormat="1" x14ac:dyDescent="0.2">
      <c r="A811" s="317"/>
      <c r="B811" s="730"/>
      <c r="C811" s="33"/>
      <c r="D811" s="33"/>
      <c r="E811" s="420"/>
      <c r="F811" s="33"/>
    </row>
    <row r="812" spans="1:7" s="12" customFormat="1" x14ac:dyDescent="0.2">
      <c r="A812" s="648"/>
      <c r="B812" s="721" t="s">
        <v>342</v>
      </c>
      <c r="C812" s="645">
        <f t="shared" ref="C812:F812" si="155">SUM(C813:C815)</f>
        <v>0</v>
      </c>
      <c r="D812" s="645">
        <f t="shared" si="155"/>
        <v>0</v>
      </c>
      <c r="E812" s="645">
        <f>SUM(E813:E815)</f>
        <v>0</v>
      </c>
      <c r="F812" s="645">
        <f t="shared" si="155"/>
        <v>0</v>
      </c>
      <c r="G812" s="334"/>
    </row>
    <row r="813" spans="1:7" s="12" customFormat="1" x14ac:dyDescent="0.2">
      <c r="A813" s="317"/>
      <c r="B813" s="709" t="s">
        <v>343</v>
      </c>
      <c r="C813" s="32"/>
      <c r="D813" s="33">
        <v>0</v>
      </c>
      <c r="E813" s="420"/>
      <c r="F813" s="33"/>
      <c r="G813" s="334"/>
    </row>
    <row r="814" spans="1:7" s="12" customFormat="1" x14ac:dyDescent="0.2">
      <c r="A814" s="317"/>
      <c r="B814" s="709" t="s">
        <v>344</v>
      </c>
      <c r="C814" s="33"/>
      <c r="D814" s="33">
        <v>0</v>
      </c>
      <c r="E814" s="32"/>
      <c r="F814" s="33"/>
    </row>
    <row r="815" spans="1:7" s="12" customFormat="1" x14ac:dyDescent="0.2">
      <c r="A815" s="317"/>
      <c r="B815" s="709" t="s">
        <v>227</v>
      </c>
      <c r="C815" s="32">
        <f>-IF(DT!F33&lt;0,DT!F33,0)</f>
        <v>0</v>
      </c>
      <c r="D815" s="32">
        <f>IF(DT!F33&gt;0,DT!F33,0)</f>
        <v>0</v>
      </c>
      <c r="E815" s="32">
        <v>0</v>
      </c>
      <c r="F815" s="33"/>
    </row>
    <row r="816" spans="1:7" s="318" customFormat="1" x14ac:dyDescent="0.2">
      <c r="A816" s="422"/>
      <c r="B816" s="720"/>
      <c r="C816" s="34">
        <f>C9+C13+C21+C65+C83+C110+C119+C193+C207+C272+C322+C344+C367+C424+C432+C446+C495+C534+C543+C559+C585+C624+C630+C634+C644+C669+C681+C686+C812</f>
        <v>0</v>
      </c>
      <c r="D816" s="34">
        <f>D9+D13+D21+D65+D83+D110+D119+D193+D207+D272+D322+D344+D367+D424+D432+D446+D495+D534+D543+D559+D585+D624+D630+D634+D644+D669+D681+D686+D812</f>
        <v>0</v>
      </c>
      <c r="E816" s="34">
        <f>E9+E13+E21+E65+E83+E110+E119+E193+E207+E272+E322+E344+E367+E424+E432+E446+E495+E534+E543+E559+E585+E624+E630+E634+E644+E669+E681+E686+E812</f>
        <v>0</v>
      </c>
      <c r="F816" s="34">
        <f>F9+F13+F21+F65+F83+F110+F119+F193+F207+F272+F322+F344+F367+F424+F432+F446+F495+F534+F543+F559+F585+F624+F630+F634+F644+F669+F681+F686+F812</f>
        <v>0</v>
      </c>
    </row>
    <row r="817" spans="1:8" s="12" customFormat="1" x14ac:dyDescent="0.2">
      <c r="A817" s="317"/>
      <c r="B817" s="723"/>
      <c r="C817" s="33">
        <f>D816-C816</f>
        <v>0</v>
      </c>
      <c r="D817" s="33"/>
      <c r="E817" s="33">
        <f>F816-E816</f>
        <v>0</v>
      </c>
      <c r="F817" s="33"/>
    </row>
    <row r="819" spans="1:8" x14ac:dyDescent="0.2">
      <c r="H819" s="535"/>
    </row>
    <row r="820" spans="1:8" x14ac:dyDescent="0.2">
      <c r="F820" s="425"/>
      <c r="H820" s="535"/>
    </row>
  </sheetData>
  <autoFilter ref="A6:F817"/>
  <dataConsolidate/>
  <customSheetViews>
    <customSheetView guid="{C5EB18DA-5BC3-470B-A693-770CAEFB0C7E}" scale="110" showAutoFilter="1">
      <pane xSplit="3" ySplit="5" topLeftCell="D61" activePane="bottomRight" state="frozen"/>
      <selection pane="bottomRight" activeCell="E45" sqref="E45:E53"/>
      <pageMargins left="0.75" right="0.75" top="1" bottom="1" header="0.5" footer="0.5"/>
      <pageSetup orientation="portrait" r:id="rId1"/>
      <headerFooter alignWithMargins="0"/>
      <autoFilter ref="A5:AB2639"/>
    </customSheetView>
    <customSheetView guid="{59EEFE1C-830C-4B34-8BB2-BA8F8F575ED1}" scale="110">
      <pane ySplit="4" topLeftCell="A2537" activePane="bottomLeft" state="frozen"/>
      <selection pane="bottomLeft" activeCell="C2550" sqref="C2550"/>
      <pageMargins left="0.75" right="0.75" top="1" bottom="1" header="0.5" footer="0.5"/>
      <pageSetup orientation="portrait" r:id="rId2"/>
      <headerFooter alignWithMargins="0"/>
    </customSheetView>
    <customSheetView guid="{386AE23A-9A3E-410D-8B5E-676DEBEE7E20}" scale="110">
      <pane xSplit="3" ySplit="5" topLeftCell="D2299" activePane="bottomRight" state="frozen"/>
      <selection pane="bottomRight" activeCell="C2317" sqref="C2317"/>
      <pageMargins left="0.75" right="0.75" top="1" bottom="1" header="0.5" footer="0.5"/>
      <pageSetup orientation="portrait" r:id="rId3"/>
      <headerFooter alignWithMargins="0"/>
    </customSheetView>
    <customSheetView guid="{C6D79C6A-5AF7-4DA3-AC5F-B0B4944FACED}" scale="110" showPageBreaks="1" hiddenColumns="1">
      <pane xSplit="2" ySplit="10" topLeftCell="C852" activePane="bottomRight" state="frozen"/>
      <selection pane="bottomRight" activeCell="D860" sqref="D860"/>
      <pageMargins left="0.75" right="0.75" top="1" bottom="1" header="0.5" footer="0.5"/>
      <pageSetup orientation="portrait" r:id="rId4"/>
      <headerFooter alignWithMargins="0"/>
    </customSheetView>
    <customSheetView guid="{EECB371C-66EC-4C0D-942D-3ED79B4EEA67}" hiddenColumns="1">
      <selection activeCell="H5" sqref="A5:IV5"/>
      <pageMargins left="0.75" right="0.75" top="1" bottom="1" header="0.5" footer="0.5"/>
      <pageSetup orientation="portrait" r:id="rId5"/>
      <headerFooter alignWithMargins="0"/>
    </customSheetView>
    <customSheetView guid="{B67E0783-32C7-4916-9505-88189BDB8069}" hiddenColumns="1" topLeftCell="A894">
      <selection activeCell="V909" sqref="V909"/>
      <pageMargins left="0.75" right="0.75" top="1" bottom="1" header="0.5" footer="0.5"/>
      <pageSetup orientation="portrait" r:id="rId6"/>
      <headerFooter alignWithMargins="0"/>
    </customSheetView>
    <customSheetView guid="{8D9C7370-7CD0-4CFD-AA55-CD7C6316B3BE}" hiddenColumns="1">
      <pane xSplit="2" ySplit="10" topLeftCell="O403" activePane="bottomRight" state="frozen"/>
      <selection pane="bottomRight" activeCell="B411" sqref="B411"/>
      <pageMargins left="0.75" right="0.75" top="1" bottom="1" header="0.5" footer="0.5"/>
      <pageSetup orientation="portrait" r:id="rId7"/>
      <headerFooter alignWithMargins="0"/>
    </customSheetView>
    <customSheetView guid="{9C953071-229B-4EDA-9F66-5DCFAB36DE07}" filter="1" showAutoFilter="1">
      <pane xSplit="3" ySplit="9" topLeftCell="X2326" activePane="bottomRight" state="frozen"/>
      <selection pane="bottomRight" activeCell="Y2052" sqref="Y2052"/>
      <pageMargins left="0.75" right="0.75" top="1" bottom="1" header="0.5" footer="0.5"/>
      <pageSetup orientation="portrait" r:id="rId8"/>
      <headerFooter alignWithMargins="0"/>
      <autoFilter ref="B1:AD1">
        <filterColumn colId="4">
          <customFilters and="1">
            <customFilter operator="notEqual" val=" "/>
          </customFilters>
        </filterColumn>
      </autoFilter>
    </customSheetView>
    <customSheetView guid="{DC3D0C87-25B8-485D-86CA-33743CDC051F}" showAutoFilter="1">
      <pane xSplit="2" ySplit="5" topLeftCell="C2037" activePane="bottomRight" state="frozen"/>
      <selection pane="bottomRight" activeCell="C2275" sqref="C2275"/>
      <pageMargins left="0.75" right="0.75" top="1" bottom="1" header="0.5" footer="0.5"/>
      <pageSetup orientation="portrait" r:id="rId9"/>
      <headerFooter alignWithMargins="0"/>
      <autoFilter ref="B1:W1"/>
    </customSheetView>
    <customSheetView guid="{9E1E05CF-2502-4CB7-996F-CD1432D0C305}" showAutoFilter="1">
      <pane xSplit="2" ySplit="5" topLeftCell="S2034" activePane="bottomRight" state="frozen"/>
      <selection pane="bottomRight" activeCell="Y2045" sqref="Y2045"/>
      <pageMargins left="0.75" right="0.75" top="1" bottom="1" header="0.5" footer="0.5"/>
      <pageSetup orientation="portrait" r:id="rId10"/>
      <headerFooter alignWithMargins="0"/>
      <autoFilter ref="B1:V1"/>
    </customSheetView>
    <customSheetView guid="{2D4C151A-363C-4956-8BF4-4C5C3398E8C2}" scale="115" topLeftCell="Q1">
      <pane ySplit="4" topLeftCell="A5" activePane="bottomLeft" state="frozen"/>
      <selection pane="bottomLeft" activeCell="Z8" sqref="Z8"/>
      <pageMargins left="0.75" right="0.75" top="1" bottom="1" header="0.5" footer="0.5"/>
      <pageSetup orientation="portrait" r:id="rId11"/>
      <headerFooter alignWithMargins="0"/>
    </customSheetView>
    <customSheetView guid="{67017509-107A-43BA-8CE2-E639D7D16D07}" scale="110" showPageBreaks="1" showAutoFilter="1" hiddenColumns="1">
      <pane xSplit="2" ySplit="9" topLeftCell="C2629" activePane="bottomRight" state="frozen"/>
      <selection pane="bottomRight" activeCell="H2573" sqref="H2573"/>
      <pageMargins left="0.75" right="0.75" top="1" bottom="1" header="0.5" footer="0.5"/>
      <pageSetup paperSize="0" orientation="portrait" horizontalDpi="0" verticalDpi="0" copies="0"/>
      <headerFooter alignWithMargins="0"/>
      <autoFilter ref="B1:Y1"/>
    </customSheetView>
    <customSheetView guid="{CCC916F6-ED0B-4F0B-9017-B066FDEB2573}" scale="110">
      <pane ySplit="4" topLeftCell="A2451" activePane="bottomLeft" state="frozen"/>
      <selection pane="bottomLeft" activeCell="A2460" sqref="A2460"/>
      <pageMargins left="0.75" right="0.75" top="1" bottom="1" header="0.5" footer="0.5"/>
      <pageSetup orientation="portrait" r:id="rId12"/>
      <headerFooter alignWithMargins="0"/>
    </customSheetView>
    <customSheetView guid="{2E9ADF42-D73A-405A-9253-2A4BA7711EA9}" scale="110" topLeftCell="A2557">
      <selection activeCell="C2558" sqref="C2558:W2587"/>
      <pageMargins left="0.75" right="0.75" top="1" bottom="1" header="0.5" footer="0.5"/>
      <pageSetup orientation="portrait" r:id="rId13"/>
      <headerFooter alignWithMargins="0"/>
    </customSheetView>
  </customSheetViews>
  <mergeCells count="6">
    <mergeCell ref="E3:F3"/>
    <mergeCell ref="E4:F4"/>
    <mergeCell ref="E5:F5"/>
    <mergeCell ref="C3:D3"/>
    <mergeCell ref="C4:D4"/>
    <mergeCell ref="C5:D5"/>
  </mergeCells>
  <phoneticPr fontId="0" type="noConversion"/>
  <printOptions horizontalCentered="1"/>
  <pageMargins left="0.19685039370078741" right="0.11811023622047245" top="0.19685039370078741" bottom="0.19685039370078741" header="0.11811023622047245" footer="0.11811023622047245"/>
  <pageSetup paperSize="9" scale="80" orientation="portrait" r:id="rId14"/>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X257"/>
  <sheetViews>
    <sheetView workbookViewId="0">
      <pane xSplit="3" ySplit="7" topLeftCell="D8" activePane="bottomRight" state="frozen"/>
      <selection pane="topRight" activeCell="D1" sqref="D1"/>
      <selection pane="bottomLeft" activeCell="A8" sqref="A8"/>
      <selection pane="bottomRight" activeCell="D5" sqref="D5:D7"/>
    </sheetView>
  </sheetViews>
  <sheetFormatPr defaultRowHeight="12.75" x14ac:dyDescent="0.2"/>
  <cols>
    <col min="2" max="2" width="30.7109375" customWidth="1"/>
    <col min="3" max="3" width="20.7109375" customWidth="1"/>
    <col min="4" max="24" width="12.7109375" customWidth="1"/>
  </cols>
  <sheetData>
    <row r="1" spans="1:24" ht="26.25" x14ac:dyDescent="0.4">
      <c r="A1" s="1176" t="str">
        <f>'Balance Sheet'!A1</f>
        <v>Private Limited</v>
      </c>
      <c r="B1" s="1176"/>
      <c r="C1" s="1177"/>
      <c r="D1" s="1177"/>
      <c r="E1" s="1177"/>
      <c r="F1" s="1177"/>
      <c r="G1" s="1177"/>
      <c r="H1" s="1177"/>
      <c r="I1" s="1177"/>
      <c r="J1" s="1177"/>
      <c r="K1" s="1177"/>
      <c r="L1" s="1177"/>
      <c r="M1" s="1177"/>
      <c r="N1" s="1177"/>
      <c r="O1" s="1177"/>
      <c r="P1" s="1177"/>
      <c r="Q1" s="1177"/>
      <c r="R1" s="1177"/>
      <c r="S1" s="1177"/>
      <c r="T1" s="1177"/>
      <c r="U1" s="1177"/>
      <c r="V1" s="1177"/>
      <c r="W1" s="1177"/>
      <c r="X1" s="1177"/>
    </row>
    <row r="2" spans="1:24" ht="15" x14ac:dyDescent="0.25">
      <c r="A2" s="1178"/>
      <c r="B2" s="1178"/>
      <c r="C2" s="1177"/>
      <c r="D2" s="1177"/>
      <c r="E2" s="1177"/>
      <c r="F2" s="1177"/>
      <c r="G2" s="1177"/>
      <c r="H2" s="1177"/>
      <c r="I2" s="1177"/>
      <c r="J2" s="1177"/>
      <c r="K2" s="1177"/>
      <c r="L2" s="1177"/>
      <c r="M2" s="1177"/>
      <c r="N2" s="1177"/>
      <c r="O2" s="1177"/>
      <c r="P2" s="1177"/>
      <c r="Q2" s="1177"/>
      <c r="R2" s="1177"/>
      <c r="S2" s="1177"/>
      <c r="T2" s="1177"/>
      <c r="U2" s="1177"/>
      <c r="V2" s="1177"/>
      <c r="W2" s="1177"/>
      <c r="X2" s="1177"/>
    </row>
    <row r="3" spans="1:24" ht="23.25" x14ac:dyDescent="0.35">
      <c r="A3" s="1179" t="s">
        <v>139</v>
      </c>
      <c r="B3" s="1179"/>
      <c r="C3" s="1177"/>
      <c r="D3" s="1177"/>
      <c r="E3" s="1177"/>
      <c r="F3" s="1177"/>
      <c r="G3" s="1177"/>
      <c r="H3" s="1177"/>
      <c r="I3" s="1177"/>
      <c r="J3" s="1177"/>
      <c r="K3" s="1177"/>
      <c r="L3" s="1177"/>
      <c r="M3" s="1177"/>
      <c r="N3" s="1177"/>
      <c r="O3" s="1177"/>
      <c r="P3" s="1177"/>
      <c r="Q3" s="1177"/>
      <c r="R3" s="1177"/>
      <c r="S3" s="1177"/>
      <c r="T3" s="1177"/>
      <c r="U3" s="1177"/>
      <c r="V3" s="1177"/>
      <c r="W3" s="1177"/>
      <c r="X3" s="1177"/>
    </row>
    <row r="4" spans="1:24" s="1197" customFormat="1" ht="15.75" customHeight="1" x14ac:dyDescent="0.35">
      <c r="A4" s="1194"/>
      <c r="B4" s="1195"/>
      <c r="C4" s="1196"/>
      <c r="D4" s="1196"/>
      <c r="E4" s="1196">
        <f>SUBTOTAL(9,E8:E251)</f>
        <v>0</v>
      </c>
      <c r="F4" s="1196">
        <f t="shared" ref="F4:X4" si="0">SUBTOTAL(9,F8:F251)</f>
        <v>0</v>
      </c>
      <c r="G4" s="1196">
        <f t="shared" si="0"/>
        <v>0</v>
      </c>
      <c r="H4" s="1196">
        <f t="shared" si="0"/>
        <v>0</v>
      </c>
      <c r="I4" s="1196">
        <f t="shared" si="0"/>
        <v>0</v>
      </c>
      <c r="J4" s="1196">
        <f t="shared" si="0"/>
        <v>0</v>
      </c>
      <c r="K4" s="1196">
        <f t="shared" si="0"/>
        <v>0</v>
      </c>
      <c r="L4" s="1196">
        <f t="shared" si="0"/>
        <v>0</v>
      </c>
      <c r="M4" s="1196">
        <f t="shared" si="0"/>
        <v>0</v>
      </c>
      <c r="N4" s="1196">
        <f t="shared" si="0"/>
        <v>0</v>
      </c>
      <c r="O4" s="1196">
        <f t="shared" si="0"/>
        <v>0</v>
      </c>
      <c r="P4" s="1196">
        <f t="shared" si="0"/>
        <v>0</v>
      </c>
      <c r="Q4" s="1196">
        <f t="shared" si="0"/>
        <v>0</v>
      </c>
      <c r="R4" s="1196">
        <f t="shared" si="0"/>
        <v>0</v>
      </c>
      <c r="S4" s="1196">
        <f t="shared" si="0"/>
        <v>0</v>
      </c>
      <c r="T4" s="1196">
        <f t="shared" si="0"/>
        <v>0</v>
      </c>
      <c r="U4" s="1196">
        <f t="shared" si="0"/>
        <v>0</v>
      </c>
      <c r="V4" s="1196">
        <f t="shared" si="0"/>
        <v>0</v>
      </c>
      <c r="W4" s="1196">
        <f t="shared" si="0"/>
        <v>0</v>
      </c>
      <c r="X4" s="1196">
        <f t="shared" si="0"/>
        <v>0</v>
      </c>
    </row>
    <row r="5" spans="1:24" x14ac:dyDescent="0.2">
      <c r="A5" s="1339" t="s">
        <v>907</v>
      </c>
      <c r="B5" s="1339" t="s">
        <v>908</v>
      </c>
      <c r="C5" s="1342" t="s">
        <v>909</v>
      </c>
      <c r="D5" s="1342" t="s">
        <v>930</v>
      </c>
      <c r="E5" s="1345" t="str">
        <f>TB!C5</f>
        <v>As at  
31 March, 2022</v>
      </c>
      <c r="F5" s="1346"/>
      <c r="G5" s="1346"/>
      <c r="H5" s="1346"/>
      <c r="I5" s="1346"/>
      <c r="J5" s="1346"/>
      <c r="K5" s="1346"/>
      <c r="L5" s="1346"/>
      <c r="M5" s="1346"/>
      <c r="N5" s="1347"/>
      <c r="O5" s="1348" t="str">
        <f>TB!E5</f>
        <v xml:space="preserve">                  As at  
31 March, 2021</v>
      </c>
      <c r="P5" s="1349"/>
      <c r="Q5" s="1349"/>
      <c r="R5" s="1349"/>
      <c r="S5" s="1349"/>
      <c r="T5" s="1349"/>
      <c r="U5" s="1349"/>
      <c r="V5" s="1349"/>
      <c r="W5" s="1349"/>
      <c r="X5" s="1350"/>
    </row>
    <row r="6" spans="1:24" x14ac:dyDescent="0.2">
      <c r="A6" s="1340"/>
      <c r="B6" s="1340"/>
      <c r="C6" s="1343"/>
      <c r="D6" s="1343"/>
      <c r="E6" s="1352" t="s">
        <v>15</v>
      </c>
      <c r="F6" s="1346"/>
      <c r="G6" s="1346"/>
      <c r="H6" s="1346"/>
      <c r="I6" s="1347"/>
      <c r="J6" s="1352" t="s">
        <v>16</v>
      </c>
      <c r="K6" s="1346"/>
      <c r="L6" s="1346"/>
      <c r="M6" s="1346"/>
      <c r="N6" s="1347"/>
      <c r="O6" s="1351" t="s">
        <v>15</v>
      </c>
      <c r="P6" s="1349"/>
      <c r="Q6" s="1349"/>
      <c r="R6" s="1349"/>
      <c r="S6" s="1350"/>
      <c r="T6" s="1351" t="s">
        <v>16</v>
      </c>
      <c r="U6" s="1349"/>
      <c r="V6" s="1349"/>
      <c r="W6" s="1349"/>
      <c r="X6" s="1350"/>
    </row>
    <row r="7" spans="1:24" ht="25.5" x14ac:dyDescent="0.2">
      <c r="A7" s="1341"/>
      <c r="B7" s="1341"/>
      <c r="C7" s="1344"/>
      <c r="D7" s="1344"/>
      <c r="E7" s="1180" t="s">
        <v>793</v>
      </c>
      <c r="F7" s="1180" t="s">
        <v>794</v>
      </c>
      <c r="G7" s="1180" t="s">
        <v>795</v>
      </c>
      <c r="H7" s="1180" t="s">
        <v>796</v>
      </c>
      <c r="I7" s="1181" t="s">
        <v>10</v>
      </c>
      <c r="J7" s="1180" t="s">
        <v>793</v>
      </c>
      <c r="K7" s="1180" t="s">
        <v>794</v>
      </c>
      <c r="L7" s="1180" t="s">
        <v>795</v>
      </c>
      <c r="M7" s="1180" t="s">
        <v>796</v>
      </c>
      <c r="N7" s="1181" t="s">
        <v>10</v>
      </c>
      <c r="O7" s="1187" t="s">
        <v>793</v>
      </c>
      <c r="P7" s="1187" t="s">
        <v>794</v>
      </c>
      <c r="Q7" s="1187" t="s">
        <v>795</v>
      </c>
      <c r="R7" s="1187" t="s">
        <v>796</v>
      </c>
      <c r="S7" s="1188" t="s">
        <v>10</v>
      </c>
      <c r="T7" s="1187" t="s">
        <v>793</v>
      </c>
      <c r="U7" s="1187" t="s">
        <v>794</v>
      </c>
      <c r="V7" s="1187" t="s">
        <v>795</v>
      </c>
      <c r="W7" s="1187" t="s">
        <v>796</v>
      </c>
      <c r="X7" s="1188" t="s">
        <v>10</v>
      </c>
    </row>
    <row r="8" spans="1:24" x14ac:dyDescent="0.2">
      <c r="A8" s="1182">
        <v>1</v>
      </c>
      <c r="B8" s="1182"/>
      <c r="C8" s="1183" t="s">
        <v>910</v>
      </c>
      <c r="D8" s="1183" t="s">
        <v>929</v>
      </c>
      <c r="E8" s="1189"/>
      <c r="F8" s="1189"/>
      <c r="G8" s="1189"/>
      <c r="H8" s="1189"/>
      <c r="I8" s="1190">
        <f>SUM(E8:H8)</f>
        <v>0</v>
      </c>
      <c r="J8" s="1191"/>
      <c r="K8" s="1191"/>
      <c r="L8" s="1191"/>
      <c r="M8" s="1191"/>
      <c r="N8" s="1190">
        <f>SUM(J8:M8)</f>
        <v>0</v>
      </c>
      <c r="O8" s="1189"/>
      <c r="P8" s="1189"/>
      <c r="Q8" s="1189"/>
      <c r="R8" s="1189"/>
      <c r="S8" s="1190">
        <f>SUM(O8:R8)</f>
        <v>0</v>
      </c>
      <c r="T8" s="1191"/>
      <c r="U8" s="1191"/>
      <c r="V8" s="1191"/>
      <c r="W8" s="1191"/>
      <c r="X8" s="1190">
        <f>SUM(T8:W8)</f>
        <v>0</v>
      </c>
    </row>
    <row r="9" spans="1:24" x14ac:dyDescent="0.2">
      <c r="A9" s="1182">
        <f>A8+1</f>
        <v>2</v>
      </c>
      <c r="B9" s="1182"/>
      <c r="C9" s="1183" t="s">
        <v>108</v>
      </c>
      <c r="D9" s="1183"/>
      <c r="E9" s="1189"/>
      <c r="F9" s="1189"/>
      <c r="G9" s="1189"/>
      <c r="H9" s="1189"/>
      <c r="I9" s="1190">
        <f t="shared" ref="I9:I72" si="1">SUM(E9:H9)</f>
        <v>0</v>
      </c>
      <c r="J9" s="1191"/>
      <c r="K9" s="1191"/>
      <c r="L9" s="1191"/>
      <c r="M9" s="1191"/>
      <c r="N9" s="1190">
        <f t="shared" ref="N9:N72" si="2">SUM(J9:M9)</f>
        <v>0</v>
      </c>
      <c r="O9" s="1189"/>
      <c r="P9" s="1189"/>
      <c r="Q9" s="1189"/>
      <c r="R9" s="1189"/>
      <c r="S9" s="1190">
        <f t="shared" ref="S9:S72" si="3">SUM(O9:R9)</f>
        <v>0</v>
      </c>
      <c r="T9" s="1191"/>
      <c r="U9" s="1191"/>
      <c r="V9" s="1191"/>
      <c r="W9" s="1191"/>
      <c r="X9" s="1190">
        <f t="shared" ref="X9:X72" si="4">SUM(T9:W9)</f>
        <v>0</v>
      </c>
    </row>
    <row r="10" spans="1:24" x14ac:dyDescent="0.2">
      <c r="A10" s="1182">
        <f t="shared" ref="A10:A73" si="5">A9+1</f>
        <v>3</v>
      </c>
      <c r="B10" s="1182"/>
      <c r="C10" s="1183" t="s">
        <v>911</v>
      </c>
      <c r="D10" s="1183"/>
      <c r="E10" s="1189"/>
      <c r="F10" s="1189"/>
      <c r="G10" s="1189"/>
      <c r="H10" s="1189"/>
      <c r="I10" s="1190">
        <f t="shared" si="1"/>
        <v>0</v>
      </c>
      <c r="J10" s="1191"/>
      <c r="K10" s="1191"/>
      <c r="L10" s="1191"/>
      <c r="M10" s="1191"/>
      <c r="N10" s="1190">
        <f t="shared" si="2"/>
        <v>0</v>
      </c>
      <c r="O10" s="1189"/>
      <c r="P10" s="1189"/>
      <c r="Q10" s="1189"/>
      <c r="R10" s="1189"/>
      <c r="S10" s="1190">
        <f t="shared" si="3"/>
        <v>0</v>
      </c>
      <c r="T10" s="1191"/>
      <c r="U10" s="1191"/>
      <c r="V10" s="1191"/>
      <c r="W10" s="1191"/>
      <c r="X10" s="1190">
        <f t="shared" si="4"/>
        <v>0</v>
      </c>
    </row>
    <row r="11" spans="1:24" x14ac:dyDescent="0.2">
      <c r="A11" s="1182">
        <f t="shared" si="5"/>
        <v>4</v>
      </c>
      <c r="B11" s="1182"/>
      <c r="C11" s="1183" t="s">
        <v>912</v>
      </c>
      <c r="D11" s="1183"/>
      <c r="E11" s="1189"/>
      <c r="F11" s="1189"/>
      <c r="G11" s="1189"/>
      <c r="H11" s="1189"/>
      <c r="I11" s="1190">
        <f t="shared" si="1"/>
        <v>0</v>
      </c>
      <c r="J11" s="1191"/>
      <c r="K11" s="1191"/>
      <c r="L11" s="1191"/>
      <c r="M11" s="1191"/>
      <c r="N11" s="1190">
        <f t="shared" si="2"/>
        <v>0</v>
      </c>
      <c r="O11" s="1189"/>
      <c r="P11" s="1189"/>
      <c r="Q11" s="1189"/>
      <c r="R11" s="1189"/>
      <c r="S11" s="1190">
        <f t="shared" si="3"/>
        <v>0</v>
      </c>
      <c r="T11" s="1191"/>
      <c r="U11" s="1191"/>
      <c r="V11" s="1191"/>
      <c r="W11" s="1191"/>
      <c r="X11" s="1190">
        <f t="shared" si="4"/>
        <v>0</v>
      </c>
    </row>
    <row r="12" spans="1:24" x14ac:dyDescent="0.2">
      <c r="A12" s="1182">
        <f t="shared" si="5"/>
        <v>5</v>
      </c>
      <c r="B12" s="1182"/>
      <c r="C12" s="1183"/>
      <c r="D12" s="1183"/>
      <c r="E12" s="1189"/>
      <c r="F12" s="1189"/>
      <c r="G12" s="1189"/>
      <c r="H12" s="1189"/>
      <c r="I12" s="1190">
        <f t="shared" si="1"/>
        <v>0</v>
      </c>
      <c r="J12" s="1191"/>
      <c r="K12" s="1191"/>
      <c r="L12" s="1191"/>
      <c r="M12" s="1191"/>
      <c r="N12" s="1190">
        <f t="shared" si="2"/>
        <v>0</v>
      </c>
      <c r="O12" s="1189"/>
      <c r="P12" s="1189"/>
      <c r="Q12" s="1189"/>
      <c r="R12" s="1189"/>
      <c r="S12" s="1190">
        <f t="shared" si="3"/>
        <v>0</v>
      </c>
      <c r="T12" s="1191"/>
      <c r="U12" s="1191"/>
      <c r="V12" s="1191"/>
      <c r="W12" s="1191"/>
      <c r="X12" s="1190">
        <f t="shared" si="4"/>
        <v>0</v>
      </c>
    </row>
    <row r="13" spans="1:24" x14ac:dyDescent="0.2">
      <c r="A13" s="1182">
        <f t="shared" si="5"/>
        <v>6</v>
      </c>
      <c r="B13" s="1182"/>
      <c r="C13" s="1183"/>
      <c r="D13" s="1183"/>
      <c r="E13" s="1189"/>
      <c r="F13" s="1189"/>
      <c r="G13" s="1189"/>
      <c r="H13" s="1189"/>
      <c r="I13" s="1190">
        <f t="shared" si="1"/>
        <v>0</v>
      </c>
      <c r="J13" s="1191"/>
      <c r="K13" s="1191"/>
      <c r="L13" s="1191"/>
      <c r="M13" s="1191"/>
      <c r="N13" s="1190">
        <f t="shared" si="2"/>
        <v>0</v>
      </c>
      <c r="O13" s="1189"/>
      <c r="P13" s="1189"/>
      <c r="Q13" s="1189"/>
      <c r="R13" s="1189"/>
      <c r="S13" s="1190">
        <f t="shared" si="3"/>
        <v>0</v>
      </c>
      <c r="T13" s="1191"/>
      <c r="U13" s="1191"/>
      <c r="V13" s="1191"/>
      <c r="W13" s="1191"/>
      <c r="X13" s="1190">
        <f t="shared" si="4"/>
        <v>0</v>
      </c>
    </row>
    <row r="14" spans="1:24" x14ac:dyDescent="0.2">
      <c r="A14" s="1182">
        <f t="shared" si="5"/>
        <v>7</v>
      </c>
      <c r="B14" s="1182"/>
      <c r="C14" s="1183"/>
      <c r="D14" s="1183"/>
      <c r="E14" s="1189"/>
      <c r="F14" s="1189"/>
      <c r="G14" s="1189"/>
      <c r="H14" s="1189"/>
      <c r="I14" s="1190">
        <f t="shared" si="1"/>
        <v>0</v>
      </c>
      <c r="J14" s="1191"/>
      <c r="K14" s="1191"/>
      <c r="L14" s="1191"/>
      <c r="M14" s="1191"/>
      <c r="N14" s="1190">
        <f t="shared" si="2"/>
        <v>0</v>
      </c>
      <c r="O14" s="1189"/>
      <c r="P14" s="1189"/>
      <c r="Q14" s="1189"/>
      <c r="R14" s="1189"/>
      <c r="S14" s="1190">
        <f t="shared" si="3"/>
        <v>0</v>
      </c>
      <c r="T14" s="1191"/>
      <c r="U14" s="1191"/>
      <c r="V14" s="1191"/>
      <c r="W14" s="1191"/>
      <c r="X14" s="1190">
        <f t="shared" si="4"/>
        <v>0</v>
      </c>
    </row>
    <row r="15" spans="1:24" x14ac:dyDescent="0.2">
      <c r="A15" s="1182">
        <f t="shared" si="5"/>
        <v>8</v>
      </c>
      <c r="B15" s="1182"/>
      <c r="C15" s="1183"/>
      <c r="D15" s="1183"/>
      <c r="E15" s="1189"/>
      <c r="F15" s="1189"/>
      <c r="G15" s="1189"/>
      <c r="H15" s="1189"/>
      <c r="I15" s="1190">
        <f t="shared" si="1"/>
        <v>0</v>
      </c>
      <c r="J15" s="1191"/>
      <c r="K15" s="1191"/>
      <c r="L15" s="1191"/>
      <c r="M15" s="1191"/>
      <c r="N15" s="1190">
        <f t="shared" si="2"/>
        <v>0</v>
      </c>
      <c r="O15" s="1189"/>
      <c r="P15" s="1189"/>
      <c r="Q15" s="1189"/>
      <c r="R15" s="1189"/>
      <c r="S15" s="1190">
        <f t="shared" si="3"/>
        <v>0</v>
      </c>
      <c r="T15" s="1191"/>
      <c r="U15" s="1191"/>
      <c r="V15" s="1191"/>
      <c r="W15" s="1191"/>
      <c r="X15" s="1190">
        <f t="shared" si="4"/>
        <v>0</v>
      </c>
    </row>
    <row r="16" spans="1:24" x14ac:dyDescent="0.2">
      <c r="A16" s="1182">
        <f t="shared" si="5"/>
        <v>9</v>
      </c>
      <c r="B16" s="1182"/>
      <c r="C16" s="1183"/>
      <c r="D16" s="1183"/>
      <c r="E16" s="1189"/>
      <c r="F16" s="1189"/>
      <c r="G16" s="1189"/>
      <c r="H16" s="1189"/>
      <c r="I16" s="1190">
        <f t="shared" si="1"/>
        <v>0</v>
      </c>
      <c r="J16" s="1191"/>
      <c r="K16" s="1191"/>
      <c r="L16" s="1191"/>
      <c r="M16" s="1191"/>
      <c r="N16" s="1190">
        <f t="shared" si="2"/>
        <v>0</v>
      </c>
      <c r="O16" s="1189"/>
      <c r="P16" s="1189"/>
      <c r="Q16" s="1189"/>
      <c r="R16" s="1189"/>
      <c r="S16" s="1190">
        <f t="shared" si="3"/>
        <v>0</v>
      </c>
      <c r="T16" s="1191"/>
      <c r="U16" s="1191"/>
      <c r="V16" s="1191"/>
      <c r="W16" s="1191"/>
      <c r="X16" s="1190">
        <f t="shared" si="4"/>
        <v>0</v>
      </c>
    </row>
    <row r="17" spans="1:24" x14ac:dyDescent="0.2">
      <c r="A17" s="1182">
        <f t="shared" si="5"/>
        <v>10</v>
      </c>
      <c r="B17" s="1182"/>
      <c r="C17" s="1183"/>
      <c r="D17" s="1183"/>
      <c r="E17" s="1189"/>
      <c r="F17" s="1189"/>
      <c r="G17" s="1189"/>
      <c r="H17" s="1189"/>
      <c r="I17" s="1190">
        <f t="shared" si="1"/>
        <v>0</v>
      </c>
      <c r="J17" s="1191"/>
      <c r="K17" s="1191"/>
      <c r="L17" s="1191"/>
      <c r="M17" s="1191"/>
      <c r="N17" s="1190">
        <f t="shared" si="2"/>
        <v>0</v>
      </c>
      <c r="O17" s="1189"/>
      <c r="P17" s="1189"/>
      <c r="Q17" s="1189"/>
      <c r="R17" s="1189"/>
      <c r="S17" s="1190">
        <f t="shared" si="3"/>
        <v>0</v>
      </c>
      <c r="T17" s="1191"/>
      <c r="U17" s="1191"/>
      <c r="V17" s="1191"/>
      <c r="W17" s="1191"/>
      <c r="X17" s="1190">
        <f t="shared" si="4"/>
        <v>0</v>
      </c>
    </row>
    <row r="18" spans="1:24" x14ac:dyDescent="0.2">
      <c r="A18" s="1182">
        <f t="shared" si="5"/>
        <v>11</v>
      </c>
      <c r="B18" s="1182"/>
      <c r="C18" s="1183"/>
      <c r="D18" s="1183"/>
      <c r="E18" s="1189"/>
      <c r="F18" s="1189"/>
      <c r="G18" s="1189"/>
      <c r="H18" s="1189"/>
      <c r="I18" s="1190">
        <f t="shared" si="1"/>
        <v>0</v>
      </c>
      <c r="J18" s="1191"/>
      <c r="K18" s="1191"/>
      <c r="L18" s="1191"/>
      <c r="M18" s="1191"/>
      <c r="N18" s="1190">
        <f t="shared" si="2"/>
        <v>0</v>
      </c>
      <c r="O18" s="1189"/>
      <c r="P18" s="1189"/>
      <c r="Q18" s="1189"/>
      <c r="R18" s="1189"/>
      <c r="S18" s="1190">
        <f t="shared" si="3"/>
        <v>0</v>
      </c>
      <c r="T18" s="1191"/>
      <c r="U18" s="1191"/>
      <c r="V18" s="1191"/>
      <c r="W18" s="1191"/>
      <c r="X18" s="1190">
        <f t="shared" si="4"/>
        <v>0</v>
      </c>
    </row>
    <row r="19" spans="1:24" x14ac:dyDescent="0.2">
      <c r="A19" s="1182">
        <f t="shared" si="5"/>
        <v>12</v>
      </c>
      <c r="B19" s="1182"/>
      <c r="C19" s="1183"/>
      <c r="D19" s="1183"/>
      <c r="E19" s="1189"/>
      <c r="F19" s="1189"/>
      <c r="G19" s="1189"/>
      <c r="H19" s="1189"/>
      <c r="I19" s="1190">
        <f t="shared" si="1"/>
        <v>0</v>
      </c>
      <c r="J19" s="1191"/>
      <c r="K19" s="1191"/>
      <c r="L19" s="1191"/>
      <c r="M19" s="1191"/>
      <c r="N19" s="1190">
        <f t="shared" si="2"/>
        <v>0</v>
      </c>
      <c r="O19" s="1189"/>
      <c r="P19" s="1189"/>
      <c r="Q19" s="1189"/>
      <c r="R19" s="1189"/>
      <c r="S19" s="1190">
        <f t="shared" si="3"/>
        <v>0</v>
      </c>
      <c r="T19" s="1191"/>
      <c r="U19" s="1191"/>
      <c r="V19" s="1191"/>
      <c r="W19" s="1191"/>
      <c r="X19" s="1190">
        <f t="shared" si="4"/>
        <v>0</v>
      </c>
    </row>
    <row r="20" spans="1:24" x14ac:dyDescent="0.2">
      <c r="A20" s="1182">
        <f t="shared" si="5"/>
        <v>13</v>
      </c>
      <c r="B20" s="1182"/>
      <c r="C20" s="1183"/>
      <c r="D20" s="1183"/>
      <c r="E20" s="1189"/>
      <c r="F20" s="1189"/>
      <c r="G20" s="1189"/>
      <c r="H20" s="1189"/>
      <c r="I20" s="1190">
        <f t="shared" si="1"/>
        <v>0</v>
      </c>
      <c r="J20" s="1191"/>
      <c r="K20" s="1191"/>
      <c r="L20" s="1191"/>
      <c r="M20" s="1191"/>
      <c r="N20" s="1190">
        <f t="shared" si="2"/>
        <v>0</v>
      </c>
      <c r="O20" s="1189"/>
      <c r="P20" s="1189"/>
      <c r="Q20" s="1189"/>
      <c r="R20" s="1189"/>
      <c r="S20" s="1190">
        <f t="shared" si="3"/>
        <v>0</v>
      </c>
      <c r="T20" s="1191"/>
      <c r="U20" s="1191"/>
      <c r="V20" s="1191"/>
      <c r="W20" s="1191"/>
      <c r="X20" s="1190">
        <f t="shared" si="4"/>
        <v>0</v>
      </c>
    </row>
    <row r="21" spans="1:24" x14ac:dyDescent="0.2">
      <c r="A21" s="1182">
        <f t="shared" si="5"/>
        <v>14</v>
      </c>
      <c r="B21" s="1182"/>
      <c r="C21" s="1183"/>
      <c r="D21" s="1183"/>
      <c r="E21" s="1189"/>
      <c r="F21" s="1189"/>
      <c r="G21" s="1189"/>
      <c r="H21" s="1189"/>
      <c r="I21" s="1190">
        <f t="shared" si="1"/>
        <v>0</v>
      </c>
      <c r="J21" s="1191"/>
      <c r="K21" s="1191"/>
      <c r="L21" s="1191"/>
      <c r="M21" s="1191"/>
      <c r="N21" s="1190">
        <f t="shared" si="2"/>
        <v>0</v>
      </c>
      <c r="O21" s="1189"/>
      <c r="P21" s="1189"/>
      <c r="Q21" s="1189"/>
      <c r="R21" s="1189"/>
      <c r="S21" s="1190">
        <f t="shared" si="3"/>
        <v>0</v>
      </c>
      <c r="T21" s="1191"/>
      <c r="U21" s="1191"/>
      <c r="V21" s="1191"/>
      <c r="W21" s="1191"/>
      <c r="X21" s="1190">
        <f t="shared" si="4"/>
        <v>0</v>
      </c>
    </row>
    <row r="22" spans="1:24" x14ac:dyDescent="0.2">
      <c r="A22" s="1182">
        <f t="shared" si="5"/>
        <v>15</v>
      </c>
      <c r="B22" s="1182"/>
      <c r="C22" s="1183"/>
      <c r="D22" s="1183"/>
      <c r="E22" s="1189"/>
      <c r="F22" s="1189"/>
      <c r="G22" s="1189"/>
      <c r="H22" s="1189"/>
      <c r="I22" s="1190">
        <f t="shared" si="1"/>
        <v>0</v>
      </c>
      <c r="J22" s="1191"/>
      <c r="K22" s="1191"/>
      <c r="L22" s="1191"/>
      <c r="M22" s="1191"/>
      <c r="N22" s="1190">
        <f t="shared" si="2"/>
        <v>0</v>
      </c>
      <c r="O22" s="1189"/>
      <c r="P22" s="1189"/>
      <c r="Q22" s="1189"/>
      <c r="R22" s="1189"/>
      <c r="S22" s="1190">
        <f t="shared" si="3"/>
        <v>0</v>
      </c>
      <c r="T22" s="1191"/>
      <c r="U22" s="1191"/>
      <c r="V22" s="1191"/>
      <c r="W22" s="1191"/>
      <c r="X22" s="1190">
        <f t="shared" si="4"/>
        <v>0</v>
      </c>
    </row>
    <row r="23" spans="1:24" x14ac:dyDescent="0.2">
      <c r="A23" s="1182">
        <f t="shared" si="5"/>
        <v>16</v>
      </c>
      <c r="B23" s="1182"/>
      <c r="C23" s="1183"/>
      <c r="D23" s="1183"/>
      <c r="E23" s="1189"/>
      <c r="F23" s="1189"/>
      <c r="G23" s="1189"/>
      <c r="H23" s="1189"/>
      <c r="I23" s="1190">
        <f t="shared" si="1"/>
        <v>0</v>
      </c>
      <c r="J23" s="1191"/>
      <c r="K23" s="1191"/>
      <c r="L23" s="1191"/>
      <c r="M23" s="1191"/>
      <c r="N23" s="1190">
        <f t="shared" si="2"/>
        <v>0</v>
      </c>
      <c r="O23" s="1189"/>
      <c r="P23" s="1189"/>
      <c r="Q23" s="1189"/>
      <c r="R23" s="1189"/>
      <c r="S23" s="1190">
        <f t="shared" si="3"/>
        <v>0</v>
      </c>
      <c r="T23" s="1191"/>
      <c r="U23" s="1191"/>
      <c r="V23" s="1191"/>
      <c r="W23" s="1191"/>
      <c r="X23" s="1190">
        <f t="shared" si="4"/>
        <v>0</v>
      </c>
    </row>
    <row r="24" spans="1:24" x14ac:dyDescent="0.2">
      <c r="A24" s="1182">
        <f t="shared" si="5"/>
        <v>17</v>
      </c>
      <c r="B24" s="1182"/>
      <c r="C24" s="1183"/>
      <c r="D24" s="1183"/>
      <c r="E24" s="1189"/>
      <c r="F24" s="1189"/>
      <c r="G24" s="1189"/>
      <c r="H24" s="1189"/>
      <c r="I24" s="1190">
        <f t="shared" si="1"/>
        <v>0</v>
      </c>
      <c r="J24" s="1191"/>
      <c r="K24" s="1191"/>
      <c r="L24" s="1191"/>
      <c r="M24" s="1191"/>
      <c r="N24" s="1190">
        <f t="shared" si="2"/>
        <v>0</v>
      </c>
      <c r="O24" s="1189"/>
      <c r="P24" s="1189"/>
      <c r="Q24" s="1189"/>
      <c r="R24" s="1189"/>
      <c r="S24" s="1190">
        <f t="shared" si="3"/>
        <v>0</v>
      </c>
      <c r="T24" s="1191"/>
      <c r="U24" s="1191"/>
      <c r="V24" s="1191"/>
      <c r="W24" s="1191"/>
      <c r="X24" s="1190">
        <f t="shared" si="4"/>
        <v>0</v>
      </c>
    </row>
    <row r="25" spans="1:24" x14ac:dyDescent="0.2">
      <c r="A25" s="1182">
        <f t="shared" si="5"/>
        <v>18</v>
      </c>
      <c r="B25" s="1182"/>
      <c r="C25" s="1183"/>
      <c r="D25" s="1183"/>
      <c r="E25" s="1189"/>
      <c r="F25" s="1189"/>
      <c r="G25" s="1189"/>
      <c r="H25" s="1189"/>
      <c r="I25" s="1190">
        <f t="shared" si="1"/>
        <v>0</v>
      </c>
      <c r="J25" s="1191"/>
      <c r="K25" s="1191"/>
      <c r="L25" s="1191"/>
      <c r="M25" s="1191"/>
      <c r="N25" s="1190">
        <f t="shared" si="2"/>
        <v>0</v>
      </c>
      <c r="O25" s="1189"/>
      <c r="P25" s="1189"/>
      <c r="Q25" s="1189"/>
      <c r="R25" s="1189"/>
      <c r="S25" s="1190">
        <f t="shared" si="3"/>
        <v>0</v>
      </c>
      <c r="T25" s="1191"/>
      <c r="U25" s="1191"/>
      <c r="V25" s="1191"/>
      <c r="W25" s="1191"/>
      <c r="X25" s="1190">
        <f t="shared" si="4"/>
        <v>0</v>
      </c>
    </row>
    <row r="26" spans="1:24" x14ac:dyDescent="0.2">
      <c r="A26" s="1182">
        <f t="shared" si="5"/>
        <v>19</v>
      </c>
      <c r="B26" s="1182"/>
      <c r="C26" s="1183"/>
      <c r="D26" s="1183"/>
      <c r="E26" s="1189"/>
      <c r="F26" s="1189"/>
      <c r="G26" s="1189"/>
      <c r="H26" s="1189"/>
      <c r="I26" s="1190">
        <f t="shared" si="1"/>
        <v>0</v>
      </c>
      <c r="J26" s="1191"/>
      <c r="K26" s="1191"/>
      <c r="L26" s="1191"/>
      <c r="M26" s="1191"/>
      <c r="N26" s="1190">
        <f t="shared" si="2"/>
        <v>0</v>
      </c>
      <c r="O26" s="1189"/>
      <c r="P26" s="1189"/>
      <c r="Q26" s="1189"/>
      <c r="R26" s="1189"/>
      <c r="S26" s="1190">
        <f t="shared" si="3"/>
        <v>0</v>
      </c>
      <c r="T26" s="1191"/>
      <c r="U26" s="1191"/>
      <c r="V26" s="1191"/>
      <c r="W26" s="1191"/>
      <c r="X26" s="1190">
        <f t="shared" si="4"/>
        <v>0</v>
      </c>
    </row>
    <row r="27" spans="1:24" x14ac:dyDescent="0.2">
      <c r="A27" s="1182">
        <f t="shared" si="5"/>
        <v>20</v>
      </c>
      <c r="B27" s="1182"/>
      <c r="C27" s="1183"/>
      <c r="D27" s="1183"/>
      <c r="E27" s="1189"/>
      <c r="F27" s="1189"/>
      <c r="G27" s="1189"/>
      <c r="H27" s="1189"/>
      <c r="I27" s="1190">
        <f t="shared" si="1"/>
        <v>0</v>
      </c>
      <c r="J27" s="1191"/>
      <c r="K27" s="1191"/>
      <c r="L27" s="1191"/>
      <c r="M27" s="1191"/>
      <c r="N27" s="1190">
        <f t="shared" si="2"/>
        <v>0</v>
      </c>
      <c r="O27" s="1189"/>
      <c r="P27" s="1189"/>
      <c r="Q27" s="1189"/>
      <c r="R27" s="1189"/>
      <c r="S27" s="1190">
        <f t="shared" si="3"/>
        <v>0</v>
      </c>
      <c r="T27" s="1191"/>
      <c r="U27" s="1191"/>
      <c r="V27" s="1191"/>
      <c r="W27" s="1191"/>
      <c r="X27" s="1190">
        <f t="shared" si="4"/>
        <v>0</v>
      </c>
    </row>
    <row r="28" spans="1:24" x14ac:dyDescent="0.2">
      <c r="A28" s="1182">
        <f t="shared" si="5"/>
        <v>21</v>
      </c>
      <c r="B28" s="1182"/>
      <c r="C28" s="1183"/>
      <c r="D28" s="1183"/>
      <c r="E28" s="1189"/>
      <c r="F28" s="1189"/>
      <c r="G28" s="1189"/>
      <c r="H28" s="1189"/>
      <c r="I28" s="1190">
        <f t="shared" si="1"/>
        <v>0</v>
      </c>
      <c r="J28" s="1191"/>
      <c r="K28" s="1191"/>
      <c r="L28" s="1191"/>
      <c r="M28" s="1191"/>
      <c r="N28" s="1190">
        <f t="shared" si="2"/>
        <v>0</v>
      </c>
      <c r="O28" s="1189"/>
      <c r="P28" s="1189"/>
      <c r="Q28" s="1189"/>
      <c r="R28" s="1189"/>
      <c r="S28" s="1190">
        <f t="shared" si="3"/>
        <v>0</v>
      </c>
      <c r="T28" s="1191"/>
      <c r="U28" s="1191"/>
      <c r="V28" s="1191"/>
      <c r="W28" s="1191"/>
      <c r="X28" s="1190">
        <f t="shared" si="4"/>
        <v>0</v>
      </c>
    </row>
    <row r="29" spans="1:24" x14ac:dyDescent="0.2">
      <c r="A29" s="1182">
        <f t="shared" si="5"/>
        <v>22</v>
      </c>
      <c r="B29" s="1182"/>
      <c r="C29" s="1183"/>
      <c r="D29" s="1183"/>
      <c r="E29" s="1189"/>
      <c r="F29" s="1189"/>
      <c r="G29" s="1189"/>
      <c r="H29" s="1189"/>
      <c r="I29" s="1190">
        <f t="shared" si="1"/>
        <v>0</v>
      </c>
      <c r="J29" s="1191"/>
      <c r="K29" s="1191"/>
      <c r="L29" s="1191"/>
      <c r="M29" s="1191"/>
      <c r="N29" s="1190">
        <f t="shared" si="2"/>
        <v>0</v>
      </c>
      <c r="O29" s="1189"/>
      <c r="P29" s="1189"/>
      <c r="Q29" s="1189"/>
      <c r="R29" s="1189"/>
      <c r="S29" s="1190">
        <f t="shared" si="3"/>
        <v>0</v>
      </c>
      <c r="T29" s="1191"/>
      <c r="U29" s="1191"/>
      <c r="V29" s="1191"/>
      <c r="W29" s="1191"/>
      <c r="X29" s="1190">
        <f t="shared" si="4"/>
        <v>0</v>
      </c>
    </row>
    <row r="30" spans="1:24" x14ac:dyDescent="0.2">
      <c r="A30" s="1182">
        <f t="shared" si="5"/>
        <v>23</v>
      </c>
      <c r="B30" s="1182"/>
      <c r="C30" s="1183"/>
      <c r="D30" s="1183"/>
      <c r="E30" s="1189"/>
      <c r="F30" s="1189"/>
      <c r="G30" s="1189"/>
      <c r="H30" s="1189"/>
      <c r="I30" s="1190">
        <f t="shared" si="1"/>
        <v>0</v>
      </c>
      <c r="J30" s="1191"/>
      <c r="K30" s="1191"/>
      <c r="L30" s="1191"/>
      <c r="M30" s="1191"/>
      <c r="N30" s="1190">
        <f t="shared" si="2"/>
        <v>0</v>
      </c>
      <c r="O30" s="1189"/>
      <c r="P30" s="1189"/>
      <c r="Q30" s="1189"/>
      <c r="R30" s="1189"/>
      <c r="S30" s="1190">
        <f t="shared" si="3"/>
        <v>0</v>
      </c>
      <c r="T30" s="1191"/>
      <c r="U30" s="1191"/>
      <c r="V30" s="1191"/>
      <c r="W30" s="1191"/>
      <c r="X30" s="1190">
        <f t="shared" si="4"/>
        <v>0</v>
      </c>
    </row>
    <row r="31" spans="1:24" x14ac:dyDescent="0.2">
      <c r="A31" s="1182">
        <f t="shared" si="5"/>
        <v>24</v>
      </c>
      <c r="B31" s="1182"/>
      <c r="C31" s="1183"/>
      <c r="D31" s="1183"/>
      <c r="E31" s="1189"/>
      <c r="F31" s="1189"/>
      <c r="G31" s="1189"/>
      <c r="H31" s="1189"/>
      <c r="I31" s="1190">
        <f t="shared" si="1"/>
        <v>0</v>
      </c>
      <c r="J31" s="1191"/>
      <c r="K31" s="1191"/>
      <c r="L31" s="1191"/>
      <c r="M31" s="1191"/>
      <c r="N31" s="1190">
        <f t="shared" si="2"/>
        <v>0</v>
      </c>
      <c r="O31" s="1189"/>
      <c r="P31" s="1189"/>
      <c r="Q31" s="1189"/>
      <c r="R31" s="1189"/>
      <c r="S31" s="1190">
        <f t="shared" si="3"/>
        <v>0</v>
      </c>
      <c r="T31" s="1191"/>
      <c r="U31" s="1191"/>
      <c r="V31" s="1191"/>
      <c r="W31" s="1191"/>
      <c r="X31" s="1190">
        <f t="shared" si="4"/>
        <v>0</v>
      </c>
    </row>
    <row r="32" spans="1:24" x14ac:dyDescent="0.2">
      <c r="A32" s="1182">
        <f t="shared" si="5"/>
        <v>25</v>
      </c>
      <c r="B32" s="1182"/>
      <c r="C32" s="1183"/>
      <c r="D32" s="1183"/>
      <c r="E32" s="1189"/>
      <c r="F32" s="1189"/>
      <c r="G32" s="1189"/>
      <c r="H32" s="1189"/>
      <c r="I32" s="1190">
        <f t="shared" si="1"/>
        <v>0</v>
      </c>
      <c r="J32" s="1191"/>
      <c r="K32" s="1191"/>
      <c r="L32" s="1191"/>
      <c r="M32" s="1191"/>
      <c r="N32" s="1190">
        <f t="shared" si="2"/>
        <v>0</v>
      </c>
      <c r="O32" s="1189"/>
      <c r="P32" s="1189"/>
      <c r="Q32" s="1189"/>
      <c r="R32" s="1189"/>
      <c r="S32" s="1190">
        <f t="shared" si="3"/>
        <v>0</v>
      </c>
      <c r="T32" s="1191"/>
      <c r="U32" s="1191"/>
      <c r="V32" s="1191"/>
      <c r="W32" s="1191"/>
      <c r="X32" s="1190">
        <f t="shared" si="4"/>
        <v>0</v>
      </c>
    </row>
    <row r="33" spans="1:24" x14ac:dyDescent="0.2">
      <c r="A33" s="1182">
        <f t="shared" si="5"/>
        <v>26</v>
      </c>
      <c r="B33" s="1182"/>
      <c r="C33" s="1183"/>
      <c r="D33" s="1183"/>
      <c r="E33" s="1189"/>
      <c r="F33" s="1189"/>
      <c r="G33" s="1189"/>
      <c r="H33" s="1189"/>
      <c r="I33" s="1190">
        <f t="shared" si="1"/>
        <v>0</v>
      </c>
      <c r="J33" s="1191"/>
      <c r="K33" s="1191"/>
      <c r="L33" s="1191"/>
      <c r="M33" s="1191"/>
      <c r="N33" s="1190">
        <f t="shared" si="2"/>
        <v>0</v>
      </c>
      <c r="O33" s="1189"/>
      <c r="P33" s="1189"/>
      <c r="Q33" s="1189"/>
      <c r="R33" s="1189"/>
      <c r="S33" s="1190">
        <f t="shared" si="3"/>
        <v>0</v>
      </c>
      <c r="T33" s="1191"/>
      <c r="U33" s="1191"/>
      <c r="V33" s="1191"/>
      <c r="W33" s="1191"/>
      <c r="X33" s="1190">
        <f t="shared" si="4"/>
        <v>0</v>
      </c>
    </row>
    <row r="34" spans="1:24" x14ac:dyDescent="0.2">
      <c r="A34" s="1182">
        <f t="shared" si="5"/>
        <v>27</v>
      </c>
      <c r="B34" s="1182"/>
      <c r="C34" s="1183"/>
      <c r="D34" s="1183"/>
      <c r="E34" s="1189"/>
      <c r="F34" s="1189"/>
      <c r="G34" s="1189"/>
      <c r="H34" s="1189"/>
      <c r="I34" s="1190">
        <f t="shared" si="1"/>
        <v>0</v>
      </c>
      <c r="J34" s="1191"/>
      <c r="K34" s="1191"/>
      <c r="L34" s="1191"/>
      <c r="M34" s="1191"/>
      <c r="N34" s="1190">
        <f t="shared" si="2"/>
        <v>0</v>
      </c>
      <c r="O34" s="1189"/>
      <c r="P34" s="1189"/>
      <c r="Q34" s="1189"/>
      <c r="R34" s="1189"/>
      <c r="S34" s="1190">
        <f t="shared" si="3"/>
        <v>0</v>
      </c>
      <c r="T34" s="1191"/>
      <c r="U34" s="1191"/>
      <c r="V34" s="1191"/>
      <c r="W34" s="1191"/>
      <c r="X34" s="1190">
        <f t="shared" si="4"/>
        <v>0</v>
      </c>
    </row>
    <row r="35" spans="1:24" x14ac:dyDescent="0.2">
      <c r="A35" s="1182">
        <f t="shared" si="5"/>
        <v>28</v>
      </c>
      <c r="B35" s="1182"/>
      <c r="C35" s="1183"/>
      <c r="D35" s="1183"/>
      <c r="E35" s="1189"/>
      <c r="F35" s="1189"/>
      <c r="G35" s="1189"/>
      <c r="H35" s="1189"/>
      <c r="I35" s="1190">
        <f t="shared" si="1"/>
        <v>0</v>
      </c>
      <c r="J35" s="1191"/>
      <c r="K35" s="1191"/>
      <c r="L35" s="1191"/>
      <c r="M35" s="1191"/>
      <c r="N35" s="1190">
        <f t="shared" si="2"/>
        <v>0</v>
      </c>
      <c r="O35" s="1189"/>
      <c r="P35" s="1189"/>
      <c r="Q35" s="1189"/>
      <c r="R35" s="1189"/>
      <c r="S35" s="1190">
        <f t="shared" si="3"/>
        <v>0</v>
      </c>
      <c r="T35" s="1191"/>
      <c r="U35" s="1191"/>
      <c r="V35" s="1191"/>
      <c r="W35" s="1191"/>
      <c r="X35" s="1190">
        <f t="shared" si="4"/>
        <v>0</v>
      </c>
    </row>
    <row r="36" spans="1:24" x14ac:dyDescent="0.2">
      <c r="A36" s="1182">
        <f t="shared" si="5"/>
        <v>29</v>
      </c>
      <c r="B36" s="1182"/>
      <c r="C36" s="1183"/>
      <c r="D36" s="1183"/>
      <c r="E36" s="1189"/>
      <c r="F36" s="1189"/>
      <c r="G36" s="1189"/>
      <c r="H36" s="1189"/>
      <c r="I36" s="1190">
        <f t="shared" si="1"/>
        <v>0</v>
      </c>
      <c r="J36" s="1191"/>
      <c r="K36" s="1191"/>
      <c r="L36" s="1191"/>
      <c r="M36" s="1191"/>
      <c r="N36" s="1190">
        <f t="shared" si="2"/>
        <v>0</v>
      </c>
      <c r="O36" s="1189"/>
      <c r="P36" s="1189"/>
      <c r="Q36" s="1189"/>
      <c r="R36" s="1189"/>
      <c r="S36" s="1190">
        <f t="shared" si="3"/>
        <v>0</v>
      </c>
      <c r="T36" s="1191"/>
      <c r="U36" s="1191"/>
      <c r="V36" s="1191"/>
      <c r="W36" s="1191"/>
      <c r="X36" s="1190">
        <f t="shared" si="4"/>
        <v>0</v>
      </c>
    </row>
    <row r="37" spans="1:24" x14ac:dyDescent="0.2">
      <c r="A37" s="1182">
        <f t="shared" si="5"/>
        <v>30</v>
      </c>
      <c r="B37" s="1182"/>
      <c r="C37" s="1183"/>
      <c r="D37" s="1183"/>
      <c r="E37" s="1189"/>
      <c r="F37" s="1189"/>
      <c r="G37" s="1189"/>
      <c r="H37" s="1189"/>
      <c r="I37" s="1190">
        <f t="shared" si="1"/>
        <v>0</v>
      </c>
      <c r="J37" s="1191"/>
      <c r="K37" s="1191"/>
      <c r="L37" s="1191"/>
      <c r="M37" s="1191"/>
      <c r="N37" s="1190">
        <f t="shared" si="2"/>
        <v>0</v>
      </c>
      <c r="O37" s="1189"/>
      <c r="P37" s="1189"/>
      <c r="Q37" s="1189"/>
      <c r="R37" s="1189"/>
      <c r="S37" s="1190">
        <f t="shared" si="3"/>
        <v>0</v>
      </c>
      <c r="T37" s="1191"/>
      <c r="U37" s="1191"/>
      <c r="V37" s="1191"/>
      <c r="W37" s="1191"/>
      <c r="X37" s="1190">
        <f t="shared" si="4"/>
        <v>0</v>
      </c>
    </row>
    <row r="38" spans="1:24" x14ac:dyDescent="0.2">
      <c r="A38" s="1182">
        <f t="shared" si="5"/>
        <v>31</v>
      </c>
      <c r="B38" s="1182"/>
      <c r="C38" s="1183"/>
      <c r="D38" s="1183"/>
      <c r="E38" s="1189"/>
      <c r="F38" s="1189"/>
      <c r="G38" s="1189"/>
      <c r="H38" s="1189"/>
      <c r="I38" s="1190">
        <f t="shared" si="1"/>
        <v>0</v>
      </c>
      <c r="J38" s="1191"/>
      <c r="K38" s="1191"/>
      <c r="L38" s="1191"/>
      <c r="M38" s="1191"/>
      <c r="N38" s="1190">
        <f t="shared" si="2"/>
        <v>0</v>
      </c>
      <c r="O38" s="1189"/>
      <c r="P38" s="1189"/>
      <c r="Q38" s="1189"/>
      <c r="R38" s="1189"/>
      <c r="S38" s="1190">
        <f t="shared" si="3"/>
        <v>0</v>
      </c>
      <c r="T38" s="1191"/>
      <c r="U38" s="1191"/>
      <c r="V38" s="1191"/>
      <c r="W38" s="1191"/>
      <c r="X38" s="1190">
        <f t="shared" si="4"/>
        <v>0</v>
      </c>
    </row>
    <row r="39" spans="1:24" x14ac:dyDescent="0.2">
      <c r="A39" s="1182">
        <f t="shared" si="5"/>
        <v>32</v>
      </c>
      <c r="B39" s="1182"/>
      <c r="C39" s="1183"/>
      <c r="D39" s="1183"/>
      <c r="E39" s="1189"/>
      <c r="F39" s="1189"/>
      <c r="G39" s="1189"/>
      <c r="H39" s="1189"/>
      <c r="I39" s="1190">
        <f t="shared" si="1"/>
        <v>0</v>
      </c>
      <c r="J39" s="1191"/>
      <c r="K39" s="1191"/>
      <c r="L39" s="1191"/>
      <c r="M39" s="1191"/>
      <c r="N39" s="1190">
        <f t="shared" si="2"/>
        <v>0</v>
      </c>
      <c r="O39" s="1189"/>
      <c r="P39" s="1189"/>
      <c r="Q39" s="1189"/>
      <c r="R39" s="1189"/>
      <c r="S39" s="1190">
        <f t="shared" si="3"/>
        <v>0</v>
      </c>
      <c r="T39" s="1191"/>
      <c r="U39" s="1191"/>
      <c r="V39" s="1191"/>
      <c r="W39" s="1191"/>
      <c r="X39" s="1190">
        <f t="shared" si="4"/>
        <v>0</v>
      </c>
    </row>
    <row r="40" spans="1:24" x14ac:dyDescent="0.2">
      <c r="A40" s="1182">
        <f t="shared" si="5"/>
        <v>33</v>
      </c>
      <c r="B40" s="1182"/>
      <c r="C40" s="1183"/>
      <c r="D40" s="1183"/>
      <c r="E40" s="1189"/>
      <c r="F40" s="1189"/>
      <c r="G40" s="1189"/>
      <c r="H40" s="1189"/>
      <c r="I40" s="1190">
        <f t="shared" si="1"/>
        <v>0</v>
      </c>
      <c r="J40" s="1191"/>
      <c r="K40" s="1191"/>
      <c r="L40" s="1191"/>
      <c r="M40" s="1191"/>
      <c r="N40" s="1190">
        <f t="shared" si="2"/>
        <v>0</v>
      </c>
      <c r="O40" s="1189"/>
      <c r="P40" s="1189"/>
      <c r="Q40" s="1189"/>
      <c r="R40" s="1189"/>
      <c r="S40" s="1190">
        <f t="shared" si="3"/>
        <v>0</v>
      </c>
      <c r="T40" s="1191"/>
      <c r="U40" s="1191"/>
      <c r="V40" s="1191"/>
      <c r="W40" s="1191"/>
      <c r="X40" s="1190">
        <f t="shared" si="4"/>
        <v>0</v>
      </c>
    </row>
    <row r="41" spans="1:24" x14ac:dyDescent="0.2">
      <c r="A41" s="1182">
        <f t="shared" si="5"/>
        <v>34</v>
      </c>
      <c r="B41" s="1182"/>
      <c r="C41" s="1183"/>
      <c r="D41" s="1183"/>
      <c r="E41" s="1189"/>
      <c r="F41" s="1189"/>
      <c r="G41" s="1189"/>
      <c r="H41" s="1189"/>
      <c r="I41" s="1190">
        <f t="shared" si="1"/>
        <v>0</v>
      </c>
      <c r="J41" s="1191"/>
      <c r="K41" s="1191"/>
      <c r="L41" s="1191"/>
      <c r="M41" s="1191"/>
      <c r="N41" s="1190">
        <f t="shared" si="2"/>
        <v>0</v>
      </c>
      <c r="O41" s="1189"/>
      <c r="P41" s="1189"/>
      <c r="Q41" s="1189"/>
      <c r="R41" s="1189"/>
      <c r="S41" s="1190">
        <f t="shared" si="3"/>
        <v>0</v>
      </c>
      <c r="T41" s="1191"/>
      <c r="U41" s="1191"/>
      <c r="V41" s="1191"/>
      <c r="W41" s="1191"/>
      <c r="X41" s="1190">
        <f t="shared" si="4"/>
        <v>0</v>
      </c>
    </row>
    <row r="42" spans="1:24" x14ac:dyDescent="0.2">
      <c r="A42" s="1182">
        <f t="shared" si="5"/>
        <v>35</v>
      </c>
      <c r="B42" s="1182"/>
      <c r="C42" s="1183"/>
      <c r="D42" s="1183"/>
      <c r="E42" s="1189"/>
      <c r="F42" s="1189"/>
      <c r="G42" s="1189"/>
      <c r="H42" s="1189"/>
      <c r="I42" s="1190">
        <f t="shared" si="1"/>
        <v>0</v>
      </c>
      <c r="J42" s="1191"/>
      <c r="K42" s="1191"/>
      <c r="L42" s="1191"/>
      <c r="M42" s="1191"/>
      <c r="N42" s="1190">
        <f t="shared" si="2"/>
        <v>0</v>
      </c>
      <c r="O42" s="1189"/>
      <c r="P42" s="1189"/>
      <c r="Q42" s="1189"/>
      <c r="R42" s="1189"/>
      <c r="S42" s="1190">
        <f t="shared" si="3"/>
        <v>0</v>
      </c>
      <c r="T42" s="1191"/>
      <c r="U42" s="1191"/>
      <c r="V42" s="1191"/>
      <c r="W42" s="1191"/>
      <c r="X42" s="1190">
        <f t="shared" si="4"/>
        <v>0</v>
      </c>
    </row>
    <row r="43" spans="1:24" x14ac:dyDescent="0.2">
      <c r="A43" s="1182">
        <f t="shared" si="5"/>
        <v>36</v>
      </c>
      <c r="B43" s="1182"/>
      <c r="C43" s="1183"/>
      <c r="D43" s="1183"/>
      <c r="E43" s="1189"/>
      <c r="F43" s="1189"/>
      <c r="G43" s="1189"/>
      <c r="H43" s="1189"/>
      <c r="I43" s="1190">
        <f t="shared" si="1"/>
        <v>0</v>
      </c>
      <c r="J43" s="1191"/>
      <c r="K43" s="1191"/>
      <c r="L43" s="1191"/>
      <c r="M43" s="1191"/>
      <c r="N43" s="1190">
        <f t="shared" si="2"/>
        <v>0</v>
      </c>
      <c r="O43" s="1189"/>
      <c r="P43" s="1189"/>
      <c r="Q43" s="1189"/>
      <c r="R43" s="1189"/>
      <c r="S43" s="1190">
        <f t="shared" si="3"/>
        <v>0</v>
      </c>
      <c r="T43" s="1191"/>
      <c r="U43" s="1191"/>
      <c r="V43" s="1191"/>
      <c r="W43" s="1191"/>
      <c r="X43" s="1190">
        <f t="shared" si="4"/>
        <v>0</v>
      </c>
    </row>
    <row r="44" spans="1:24" x14ac:dyDescent="0.2">
      <c r="A44" s="1182">
        <f t="shared" si="5"/>
        <v>37</v>
      </c>
      <c r="B44" s="1182"/>
      <c r="C44" s="1183"/>
      <c r="D44" s="1183"/>
      <c r="E44" s="1189"/>
      <c r="F44" s="1189"/>
      <c r="G44" s="1189"/>
      <c r="H44" s="1189"/>
      <c r="I44" s="1190">
        <f t="shared" si="1"/>
        <v>0</v>
      </c>
      <c r="J44" s="1191"/>
      <c r="K44" s="1191"/>
      <c r="L44" s="1191"/>
      <c r="M44" s="1191"/>
      <c r="N44" s="1190">
        <f t="shared" si="2"/>
        <v>0</v>
      </c>
      <c r="O44" s="1189"/>
      <c r="P44" s="1189"/>
      <c r="Q44" s="1189"/>
      <c r="R44" s="1189"/>
      <c r="S44" s="1190">
        <f t="shared" si="3"/>
        <v>0</v>
      </c>
      <c r="T44" s="1191"/>
      <c r="U44" s="1191"/>
      <c r="V44" s="1191"/>
      <c r="W44" s="1191"/>
      <c r="X44" s="1190">
        <f t="shared" si="4"/>
        <v>0</v>
      </c>
    </row>
    <row r="45" spans="1:24" x14ac:dyDescent="0.2">
      <c r="A45" s="1182">
        <f t="shared" si="5"/>
        <v>38</v>
      </c>
      <c r="B45" s="1182"/>
      <c r="C45" s="1183"/>
      <c r="D45" s="1183"/>
      <c r="E45" s="1189"/>
      <c r="F45" s="1189"/>
      <c r="G45" s="1189"/>
      <c r="H45" s="1189"/>
      <c r="I45" s="1190">
        <f t="shared" si="1"/>
        <v>0</v>
      </c>
      <c r="J45" s="1191"/>
      <c r="K45" s="1191"/>
      <c r="L45" s="1191"/>
      <c r="M45" s="1191"/>
      <c r="N45" s="1190">
        <f t="shared" si="2"/>
        <v>0</v>
      </c>
      <c r="O45" s="1189"/>
      <c r="P45" s="1189"/>
      <c r="Q45" s="1189"/>
      <c r="R45" s="1189"/>
      <c r="S45" s="1190">
        <f t="shared" si="3"/>
        <v>0</v>
      </c>
      <c r="T45" s="1191"/>
      <c r="U45" s="1191"/>
      <c r="V45" s="1191"/>
      <c r="W45" s="1191"/>
      <c r="X45" s="1190">
        <f t="shared" si="4"/>
        <v>0</v>
      </c>
    </row>
    <row r="46" spans="1:24" x14ac:dyDescent="0.2">
      <c r="A46" s="1182">
        <f t="shared" si="5"/>
        <v>39</v>
      </c>
      <c r="B46" s="1182"/>
      <c r="C46" s="1183"/>
      <c r="D46" s="1183"/>
      <c r="E46" s="1189"/>
      <c r="F46" s="1189"/>
      <c r="G46" s="1189"/>
      <c r="H46" s="1189"/>
      <c r="I46" s="1190">
        <f t="shared" si="1"/>
        <v>0</v>
      </c>
      <c r="J46" s="1191"/>
      <c r="K46" s="1191"/>
      <c r="L46" s="1191"/>
      <c r="M46" s="1191"/>
      <c r="N46" s="1190">
        <f t="shared" si="2"/>
        <v>0</v>
      </c>
      <c r="O46" s="1189"/>
      <c r="P46" s="1189"/>
      <c r="Q46" s="1189"/>
      <c r="R46" s="1189"/>
      <c r="S46" s="1190">
        <f t="shared" si="3"/>
        <v>0</v>
      </c>
      <c r="T46" s="1191"/>
      <c r="U46" s="1191"/>
      <c r="V46" s="1191"/>
      <c r="W46" s="1191"/>
      <c r="X46" s="1190">
        <f t="shared" si="4"/>
        <v>0</v>
      </c>
    </row>
    <row r="47" spans="1:24" x14ac:dyDescent="0.2">
      <c r="A47" s="1182">
        <f t="shared" si="5"/>
        <v>40</v>
      </c>
      <c r="B47" s="1182"/>
      <c r="C47" s="1183"/>
      <c r="D47" s="1183"/>
      <c r="E47" s="1189"/>
      <c r="F47" s="1189"/>
      <c r="G47" s="1189"/>
      <c r="H47" s="1189"/>
      <c r="I47" s="1190">
        <f t="shared" si="1"/>
        <v>0</v>
      </c>
      <c r="J47" s="1191"/>
      <c r="K47" s="1191"/>
      <c r="L47" s="1191"/>
      <c r="M47" s="1191"/>
      <c r="N47" s="1190">
        <f t="shared" si="2"/>
        <v>0</v>
      </c>
      <c r="O47" s="1189"/>
      <c r="P47" s="1189"/>
      <c r="Q47" s="1189"/>
      <c r="R47" s="1189"/>
      <c r="S47" s="1190">
        <f t="shared" si="3"/>
        <v>0</v>
      </c>
      <c r="T47" s="1191"/>
      <c r="U47" s="1191"/>
      <c r="V47" s="1191"/>
      <c r="W47" s="1191"/>
      <c r="X47" s="1190">
        <f t="shared" si="4"/>
        <v>0</v>
      </c>
    </row>
    <row r="48" spans="1:24" x14ac:dyDescent="0.2">
      <c r="A48" s="1182">
        <f t="shared" si="5"/>
        <v>41</v>
      </c>
      <c r="B48" s="1182"/>
      <c r="C48" s="1183"/>
      <c r="D48" s="1183"/>
      <c r="E48" s="1189"/>
      <c r="F48" s="1189"/>
      <c r="G48" s="1189"/>
      <c r="H48" s="1189"/>
      <c r="I48" s="1190">
        <f t="shared" si="1"/>
        <v>0</v>
      </c>
      <c r="J48" s="1191"/>
      <c r="K48" s="1191"/>
      <c r="L48" s="1191"/>
      <c r="M48" s="1191"/>
      <c r="N48" s="1190">
        <f t="shared" si="2"/>
        <v>0</v>
      </c>
      <c r="O48" s="1189"/>
      <c r="P48" s="1189"/>
      <c r="Q48" s="1189"/>
      <c r="R48" s="1189"/>
      <c r="S48" s="1190">
        <f t="shared" si="3"/>
        <v>0</v>
      </c>
      <c r="T48" s="1191"/>
      <c r="U48" s="1191"/>
      <c r="V48" s="1191"/>
      <c r="W48" s="1191"/>
      <c r="X48" s="1190">
        <f t="shared" si="4"/>
        <v>0</v>
      </c>
    </row>
    <row r="49" spans="1:24" x14ac:dyDescent="0.2">
      <c r="A49" s="1182">
        <f t="shared" si="5"/>
        <v>42</v>
      </c>
      <c r="B49" s="1182"/>
      <c r="C49" s="1183"/>
      <c r="D49" s="1183"/>
      <c r="E49" s="1189"/>
      <c r="F49" s="1189"/>
      <c r="G49" s="1189"/>
      <c r="H49" s="1189"/>
      <c r="I49" s="1190">
        <f t="shared" si="1"/>
        <v>0</v>
      </c>
      <c r="J49" s="1191"/>
      <c r="K49" s="1191"/>
      <c r="L49" s="1191"/>
      <c r="M49" s="1191"/>
      <c r="N49" s="1190">
        <f t="shared" si="2"/>
        <v>0</v>
      </c>
      <c r="O49" s="1189"/>
      <c r="P49" s="1189"/>
      <c r="Q49" s="1189"/>
      <c r="R49" s="1189"/>
      <c r="S49" s="1190">
        <f t="shared" si="3"/>
        <v>0</v>
      </c>
      <c r="T49" s="1191"/>
      <c r="U49" s="1191"/>
      <c r="V49" s="1191"/>
      <c r="W49" s="1191"/>
      <c r="X49" s="1190">
        <f t="shared" si="4"/>
        <v>0</v>
      </c>
    </row>
    <row r="50" spans="1:24" x14ac:dyDescent="0.2">
      <c r="A50" s="1182">
        <f t="shared" si="5"/>
        <v>43</v>
      </c>
      <c r="B50" s="1182"/>
      <c r="C50" s="1183"/>
      <c r="D50" s="1183"/>
      <c r="E50" s="1189"/>
      <c r="F50" s="1189"/>
      <c r="G50" s="1189"/>
      <c r="H50" s="1189"/>
      <c r="I50" s="1190">
        <f t="shared" si="1"/>
        <v>0</v>
      </c>
      <c r="J50" s="1191"/>
      <c r="K50" s="1191"/>
      <c r="L50" s="1191"/>
      <c r="M50" s="1191"/>
      <c r="N50" s="1190">
        <f t="shared" si="2"/>
        <v>0</v>
      </c>
      <c r="O50" s="1189"/>
      <c r="P50" s="1189"/>
      <c r="Q50" s="1189"/>
      <c r="R50" s="1189"/>
      <c r="S50" s="1190">
        <f t="shared" si="3"/>
        <v>0</v>
      </c>
      <c r="T50" s="1191"/>
      <c r="U50" s="1191"/>
      <c r="V50" s="1191"/>
      <c r="W50" s="1191"/>
      <c r="X50" s="1190">
        <f t="shared" si="4"/>
        <v>0</v>
      </c>
    </row>
    <row r="51" spans="1:24" x14ac:dyDescent="0.2">
      <c r="A51" s="1182">
        <f t="shared" si="5"/>
        <v>44</v>
      </c>
      <c r="B51" s="1182"/>
      <c r="C51" s="1183"/>
      <c r="D51" s="1183"/>
      <c r="E51" s="1189"/>
      <c r="F51" s="1189"/>
      <c r="G51" s="1189"/>
      <c r="H51" s="1189"/>
      <c r="I51" s="1190">
        <f t="shared" si="1"/>
        <v>0</v>
      </c>
      <c r="J51" s="1191"/>
      <c r="K51" s="1191"/>
      <c r="L51" s="1191"/>
      <c r="M51" s="1191"/>
      <c r="N51" s="1190">
        <f t="shared" si="2"/>
        <v>0</v>
      </c>
      <c r="O51" s="1189"/>
      <c r="P51" s="1189"/>
      <c r="Q51" s="1189"/>
      <c r="R51" s="1189"/>
      <c r="S51" s="1190">
        <f t="shared" si="3"/>
        <v>0</v>
      </c>
      <c r="T51" s="1191"/>
      <c r="U51" s="1191"/>
      <c r="V51" s="1191"/>
      <c r="W51" s="1191"/>
      <c r="X51" s="1190">
        <f t="shared" si="4"/>
        <v>0</v>
      </c>
    </row>
    <row r="52" spans="1:24" x14ac:dyDescent="0.2">
      <c r="A52" s="1182">
        <f t="shared" si="5"/>
        <v>45</v>
      </c>
      <c r="B52" s="1182"/>
      <c r="C52" s="1183"/>
      <c r="D52" s="1183"/>
      <c r="E52" s="1189"/>
      <c r="F52" s="1189"/>
      <c r="G52" s="1189"/>
      <c r="H52" s="1189"/>
      <c r="I52" s="1190">
        <f t="shared" si="1"/>
        <v>0</v>
      </c>
      <c r="J52" s="1191"/>
      <c r="K52" s="1191"/>
      <c r="L52" s="1191"/>
      <c r="M52" s="1191"/>
      <c r="N52" s="1190">
        <f t="shared" si="2"/>
        <v>0</v>
      </c>
      <c r="O52" s="1189"/>
      <c r="P52" s="1189"/>
      <c r="Q52" s="1189"/>
      <c r="R52" s="1189"/>
      <c r="S52" s="1190">
        <f t="shared" si="3"/>
        <v>0</v>
      </c>
      <c r="T52" s="1191"/>
      <c r="U52" s="1191"/>
      <c r="V52" s="1191"/>
      <c r="W52" s="1191"/>
      <c r="X52" s="1190">
        <f t="shared" si="4"/>
        <v>0</v>
      </c>
    </row>
    <row r="53" spans="1:24" x14ac:dyDescent="0.2">
      <c r="A53" s="1182">
        <f t="shared" si="5"/>
        <v>46</v>
      </c>
      <c r="B53" s="1182"/>
      <c r="C53" s="1183"/>
      <c r="D53" s="1183"/>
      <c r="E53" s="1189"/>
      <c r="F53" s="1189"/>
      <c r="G53" s="1189"/>
      <c r="H53" s="1189"/>
      <c r="I53" s="1190">
        <f t="shared" si="1"/>
        <v>0</v>
      </c>
      <c r="J53" s="1191"/>
      <c r="K53" s="1191"/>
      <c r="L53" s="1191"/>
      <c r="M53" s="1191"/>
      <c r="N53" s="1190">
        <f t="shared" si="2"/>
        <v>0</v>
      </c>
      <c r="O53" s="1189"/>
      <c r="P53" s="1189"/>
      <c r="Q53" s="1189"/>
      <c r="R53" s="1189"/>
      <c r="S53" s="1190">
        <f t="shared" si="3"/>
        <v>0</v>
      </c>
      <c r="T53" s="1191"/>
      <c r="U53" s="1191"/>
      <c r="V53" s="1191"/>
      <c r="W53" s="1191"/>
      <c r="X53" s="1190">
        <f t="shared" si="4"/>
        <v>0</v>
      </c>
    </row>
    <row r="54" spans="1:24" x14ac:dyDescent="0.2">
      <c r="A54" s="1182">
        <f t="shared" si="5"/>
        <v>47</v>
      </c>
      <c r="B54" s="1182"/>
      <c r="C54" s="1183"/>
      <c r="D54" s="1183"/>
      <c r="E54" s="1189"/>
      <c r="F54" s="1189"/>
      <c r="G54" s="1189"/>
      <c r="H54" s="1189"/>
      <c r="I54" s="1190">
        <f t="shared" si="1"/>
        <v>0</v>
      </c>
      <c r="J54" s="1191"/>
      <c r="K54" s="1191"/>
      <c r="L54" s="1191"/>
      <c r="M54" s="1191"/>
      <c r="N54" s="1190">
        <f t="shared" si="2"/>
        <v>0</v>
      </c>
      <c r="O54" s="1189"/>
      <c r="P54" s="1189"/>
      <c r="Q54" s="1189"/>
      <c r="R54" s="1189"/>
      <c r="S54" s="1190">
        <f t="shared" si="3"/>
        <v>0</v>
      </c>
      <c r="T54" s="1191"/>
      <c r="U54" s="1191"/>
      <c r="V54" s="1191"/>
      <c r="W54" s="1191"/>
      <c r="X54" s="1190">
        <f t="shared" si="4"/>
        <v>0</v>
      </c>
    </row>
    <row r="55" spans="1:24" x14ac:dyDescent="0.2">
      <c r="A55" s="1182">
        <f t="shared" si="5"/>
        <v>48</v>
      </c>
      <c r="B55" s="1182"/>
      <c r="C55" s="1183"/>
      <c r="D55" s="1183"/>
      <c r="E55" s="1189"/>
      <c r="F55" s="1189"/>
      <c r="G55" s="1189"/>
      <c r="H55" s="1189"/>
      <c r="I55" s="1190">
        <f t="shared" si="1"/>
        <v>0</v>
      </c>
      <c r="J55" s="1191"/>
      <c r="K55" s="1191"/>
      <c r="L55" s="1191"/>
      <c r="M55" s="1191"/>
      <c r="N55" s="1190">
        <f t="shared" si="2"/>
        <v>0</v>
      </c>
      <c r="O55" s="1189"/>
      <c r="P55" s="1189"/>
      <c r="Q55" s="1189"/>
      <c r="R55" s="1189"/>
      <c r="S55" s="1190">
        <f t="shared" si="3"/>
        <v>0</v>
      </c>
      <c r="T55" s="1191"/>
      <c r="U55" s="1191"/>
      <c r="V55" s="1191"/>
      <c r="W55" s="1191"/>
      <c r="X55" s="1190">
        <f t="shared" si="4"/>
        <v>0</v>
      </c>
    </row>
    <row r="56" spans="1:24" x14ac:dyDescent="0.2">
      <c r="A56" s="1182">
        <f t="shared" si="5"/>
        <v>49</v>
      </c>
      <c r="B56" s="1182"/>
      <c r="C56" s="1183"/>
      <c r="D56" s="1183"/>
      <c r="E56" s="1189"/>
      <c r="F56" s="1189"/>
      <c r="G56" s="1189"/>
      <c r="H56" s="1189"/>
      <c r="I56" s="1190">
        <f t="shared" si="1"/>
        <v>0</v>
      </c>
      <c r="J56" s="1191"/>
      <c r="K56" s="1191"/>
      <c r="L56" s="1191"/>
      <c r="M56" s="1191"/>
      <c r="N56" s="1190">
        <f t="shared" si="2"/>
        <v>0</v>
      </c>
      <c r="O56" s="1189"/>
      <c r="P56" s="1189"/>
      <c r="Q56" s="1189"/>
      <c r="R56" s="1189"/>
      <c r="S56" s="1190">
        <f t="shared" si="3"/>
        <v>0</v>
      </c>
      <c r="T56" s="1191"/>
      <c r="U56" s="1191"/>
      <c r="V56" s="1191"/>
      <c r="W56" s="1191"/>
      <c r="X56" s="1190">
        <f t="shared" si="4"/>
        <v>0</v>
      </c>
    </row>
    <row r="57" spans="1:24" x14ac:dyDescent="0.2">
      <c r="A57" s="1182">
        <f t="shared" si="5"/>
        <v>50</v>
      </c>
      <c r="B57" s="1182"/>
      <c r="C57" s="1183"/>
      <c r="D57" s="1183"/>
      <c r="E57" s="1189"/>
      <c r="F57" s="1189"/>
      <c r="G57" s="1189"/>
      <c r="H57" s="1189"/>
      <c r="I57" s="1190">
        <f t="shared" si="1"/>
        <v>0</v>
      </c>
      <c r="J57" s="1191"/>
      <c r="K57" s="1191"/>
      <c r="L57" s="1191"/>
      <c r="M57" s="1191"/>
      <c r="N57" s="1190">
        <f t="shared" si="2"/>
        <v>0</v>
      </c>
      <c r="O57" s="1189"/>
      <c r="P57" s="1189"/>
      <c r="Q57" s="1189"/>
      <c r="R57" s="1189"/>
      <c r="S57" s="1190">
        <f t="shared" si="3"/>
        <v>0</v>
      </c>
      <c r="T57" s="1191"/>
      <c r="U57" s="1191"/>
      <c r="V57" s="1191"/>
      <c r="W57" s="1191"/>
      <c r="X57" s="1190">
        <f t="shared" si="4"/>
        <v>0</v>
      </c>
    </row>
    <row r="58" spans="1:24" x14ac:dyDescent="0.2">
      <c r="A58" s="1182">
        <f t="shared" si="5"/>
        <v>51</v>
      </c>
      <c r="B58" s="1182"/>
      <c r="C58" s="1183"/>
      <c r="D58" s="1183"/>
      <c r="E58" s="1189"/>
      <c r="F58" s="1189"/>
      <c r="G58" s="1189"/>
      <c r="H58" s="1189"/>
      <c r="I58" s="1190">
        <f t="shared" si="1"/>
        <v>0</v>
      </c>
      <c r="J58" s="1191"/>
      <c r="K58" s="1191"/>
      <c r="L58" s="1191"/>
      <c r="M58" s="1191"/>
      <c r="N58" s="1190">
        <f t="shared" si="2"/>
        <v>0</v>
      </c>
      <c r="O58" s="1189"/>
      <c r="P58" s="1189"/>
      <c r="Q58" s="1189"/>
      <c r="R58" s="1189"/>
      <c r="S58" s="1190">
        <f t="shared" si="3"/>
        <v>0</v>
      </c>
      <c r="T58" s="1191"/>
      <c r="U58" s="1191"/>
      <c r="V58" s="1191"/>
      <c r="W58" s="1191"/>
      <c r="X58" s="1190">
        <f t="shared" si="4"/>
        <v>0</v>
      </c>
    </row>
    <row r="59" spans="1:24" x14ac:dyDescent="0.2">
      <c r="A59" s="1182">
        <f t="shared" si="5"/>
        <v>52</v>
      </c>
      <c r="B59" s="1182"/>
      <c r="C59" s="1183"/>
      <c r="D59" s="1183"/>
      <c r="E59" s="1189"/>
      <c r="F59" s="1189"/>
      <c r="G59" s="1189"/>
      <c r="H59" s="1189"/>
      <c r="I59" s="1190">
        <f t="shared" si="1"/>
        <v>0</v>
      </c>
      <c r="J59" s="1191"/>
      <c r="K59" s="1191"/>
      <c r="L59" s="1191"/>
      <c r="M59" s="1191"/>
      <c r="N59" s="1190">
        <f t="shared" si="2"/>
        <v>0</v>
      </c>
      <c r="O59" s="1189"/>
      <c r="P59" s="1189"/>
      <c r="Q59" s="1189"/>
      <c r="R59" s="1189"/>
      <c r="S59" s="1190">
        <f t="shared" si="3"/>
        <v>0</v>
      </c>
      <c r="T59" s="1191"/>
      <c r="U59" s="1191"/>
      <c r="V59" s="1191"/>
      <c r="W59" s="1191"/>
      <c r="X59" s="1190">
        <f t="shared" si="4"/>
        <v>0</v>
      </c>
    </row>
    <row r="60" spans="1:24" x14ac:dyDescent="0.2">
      <c r="A60" s="1182">
        <f t="shared" si="5"/>
        <v>53</v>
      </c>
      <c r="B60" s="1182"/>
      <c r="C60" s="1183"/>
      <c r="D60" s="1183"/>
      <c r="E60" s="1189"/>
      <c r="F60" s="1189"/>
      <c r="G60" s="1189"/>
      <c r="H60" s="1189"/>
      <c r="I60" s="1190">
        <f t="shared" si="1"/>
        <v>0</v>
      </c>
      <c r="J60" s="1191"/>
      <c r="K60" s="1191"/>
      <c r="L60" s="1191"/>
      <c r="M60" s="1191"/>
      <c r="N60" s="1190">
        <f t="shared" si="2"/>
        <v>0</v>
      </c>
      <c r="O60" s="1189"/>
      <c r="P60" s="1189"/>
      <c r="Q60" s="1189"/>
      <c r="R60" s="1189"/>
      <c r="S60" s="1190">
        <f t="shared" si="3"/>
        <v>0</v>
      </c>
      <c r="T60" s="1191"/>
      <c r="U60" s="1191"/>
      <c r="V60" s="1191"/>
      <c r="W60" s="1191"/>
      <c r="X60" s="1190">
        <f t="shared" si="4"/>
        <v>0</v>
      </c>
    </row>
    <row r="61" spans="1:24" x14ac:dyDescent="0.2">
      <c r="A61" s="1182">
        <f t="shared" si="5"/>
        <v>54</v>
      </c>
      <c r="B61" s="1182"/>
      <c r="C61" s="1183"/>
      <c r="D61" s="1183"/>
      <c r="E61" s="1189"/>
      <c r="F61" s="1189"/>
      <c r="G61" s="1189"/>
      <c r="H61" s="1189"/>
      <c r="I61" s="1190">
        <f t="shared" si="1"/>
        <v>0</v>
      </c>
      <c r="J61" s="1191"/>
      <c r="K61" s="1191"/>
      <c r="L61" s="1191"/>
      <c r="M61" s="1191"/>
      <c r="N61" s="1190">
        <f t="shared" si="2"/>
        <v>0</v>
      </c>
      <c r="O61" s="1189"/>
      <c r="P61" s="1189"/>
      <c r="Q61" s="1189"/>
      <c r="R61" s="1189"/>
      <c r="S61" s="1190">
        <f t="shared" si="3"/>
        <v>0</v>
      </c>
      <c r="T61" s="1191"/>
      <c r="U61" s="1191"/>
      <c r="V61" s="1191"/>
      <c r="W61" s="1191"/>
      <c r="X61" s="1190">
        <f t="shared" si="4"/>
        <v>0</v>
      </c>
    </row>
    <row r="62" spans="1:24" x14ac:dyDescent="0.2">
      <c r="A62" s="1182">
        <f t="shared" si="5"/>
        <v>55</v>
      </c>
      <c r="B62" s="1182"/>
      <c r="C62" s="1183"/>
      <c r="D62" s="1183"/>
      <c r="E62" s="1189"/>
      <c r="F62" s="1189"/>
      <c r="G62" s="1189"/>
      <c r="H62" s="1189"/>
      <c r="I62" s="1190">
        <f t="shared" si="1"/>
        <v>0</v>
      </c>
      <c r="J62" s="1191"/>
      <c r="K62" s="1191"/>
      <c r="L62" s="1191"/>
      <c r="M62" s="1191"/>
      <c r="N62" s="1190">
        <f t="shared" si="2"/>
        <v>0</v>
      </c>
      <c r="O62" s="1189"/>
      <c r="P62" s="1189"/>
      <c r="Q62" s="1189"/>
      <c r="R62" s="1189"/>
      <c r="S62" s="1190">
        <f t="shared" si="3"/>
        <v>0</v>
      </c>
      <c r="T62" s="1191"/>
      <c r="U62" s="1191"/>
      <c r="V62" s="1191"/>
      <c r="W62" s="1191"/>
      <c r="X62" s="1190">
        <f t="shared" si="4"/>
        <v>0</v>
      </c>
    </row>
    <row r="63" spans="1:24" x14ac:dyDescent="0.2">
      <c r="A63" s="1182">
        <f t="shared" si="5"/>
        <v>56</v>
      </c>
      <c r="B63" s="1182"/>
      <c r="C63" s="1183"/>
      <c r="D63" s="1183"/>
      <c r="E63" s="1189"/>
      <c r="F63" s="1189"/>
      <c r="G63" s="1189"/>
      <c r="H63" s="1189"/>
      <c r="I63" s="1190">
        <f t="shared" si="1"/>
        <v>0</v>
      </c>
      <c r="J63" s="1191"/>
      <c r="K63" s="1191"/>
      <c r="L63" s="1191"/>
      <c r="M63" s="1191"/>
      <c r="N63" s="1190">
        <f t="shared" si="2"/>
        <v>0</v>
      </c>
      <c r="O63" s="1189"/>
      <c r="P63" s="1189"/>
      <c r="Q63" s="1189"/>
      <c r="R63" s="1189"/>
      <c r="S63" s="1190">
        <f t="shared" si="3"/>
        <v>0</v>
      </c>
      <c r="T63" s="1191"/>
      <c r="U63" s="1191"/>
      <c r="V63" s="1191"/>
      <c r="W63" s="1191"/>
      <c r="X63" s="1190">
        <f t="shared" si="4"/>
        <v>0</v>
      </c>
    </row>
    <row r="64" spans="1:24" x14ac:dyDescent="0.2">
      <c r="A64" s="1182">
        <f t="shared" si="5"/>
        <v>57</v>
      </c>
      <c r="B64" s="1182"/>
      <c r="C64" s="1183"/>
      <c r="D64" s="1183"/>
      <c r="E64" s="1189"/>
      <c r="F64" s="1189"/>
      <c r="G64" s="1189"/>
      <c r="H64" s="1189"/>
      <c r="I64" s="1190">
        <f t="shared" si="1"/>
        <v>0</v>
      </c>
      <c r="J64" s="1191"/>
      <c r="K64" s="1191"/>
      <c r="L64" s="1191"/>
      <c r="M64" s="1191"/>
      <c r="N64" s="1190">
        <f t="shared" si="2"/>
        <v>0</v>
      </c>
      <c r="O64" s="1189"/>
      <c r="P64" s="1189"/>
      <c r="Q64" s="1189"/>
      <c r="R64" s="1189"/>
      <c r="S64" s="1190">
        <f t="shared" si="3"/>
        <v>0</v>
      </c>
      <c r="T64" s="1191"/>
      <c r="U64" s="1191"/>
      <c r="V64" s="1191"/>
      <c r="W64" s="1191"/>
      <c r="X64" s="1190">
        <f t="shared" si="4"/>
        <v>0</v>
      </c>
    </row>
    <row r="65" spans="1:24" x14ac:dyDescent="0.2">
      <c r="A65" s="1182">
        <f t="shared" si="5"/>
        <v>58</v>
      </c>
      <c r="B65" s="1182"/>
      <c r="C65" s="1183"/>
      <c r="D65" s="1183"/>
      <c r="E65" s="1189"/>
      <c r="F65" s="1189"/>
      <c r="G65" s="1189"/>
      <c r="H65" s="1189"/>
      <c r="I65" s="1190">
        <f t="shared" si="1"/>
        <v>0</v>
      </c>
      <c r="J65" s="1191"/>
      <c r="K65" s="1191"/>
      <c r="L65" s="1191"/>
      <c r="M65" s="1191"/>
      <c r="N65" s="1190">
        <f t="shared" si="2"/>
        <v>0</v>
      </c>
      <c r="O65" s="1189"/>
      <c r="P65" s="1189"/>
      <c r="Q65" s="1189"/>
      <c r="R65" s="1189"/>
      <c r="S65" s="1190">
        <f t="shared" si="3"/>
        <v>0</v>
      </c>
      <c r="T65" s="1191"/>
      <c r="U65" s="1191"/>
      <c r="V65" s="1191"/>
      <c r="W65" s="1191"/>
      <c r="X65" s="1190">
        <f t="shared" si="4"/>
        <v>0</v>
      </c>
    </row>
    <row r="66" spans="1:24" x14ac:dyDescent="0.2">
      <c r="A66" s="1182">
        <f t="shared" si="5"/>
        <v>59</v>
      </c>
      <c r="B66" s="1182"/>
      <c r="C66" s="1183"/>
      <c r="D66" s="1183"/>
      <c r="E66" s="1189"/>
      <c r="F66" s="1189"/>
      <c r="G66" s="1189"/>
      <c r="H66" s="1189"/>
      <c r="I66" s="1190">
        <f t="shared" si="1"/>
        <v>0</v>
      </c>
      <c r="J66" s="1191"/>
      <c r="K66" s="1191"/>
      <c r="L66" s="1191"/>
      <c r="M66" s="1191"/>
      <c r="N66" s="1190">
        <f t="shared" si="2"/>
        <v>0</v>
      </c>
      <c r="O66" s="1189"/>
      <c r="P66" s="1189"/>
      <c r="Q66" s="1189"/>
      <c r="R66" s="1189"/>
      <c r="S66" s="1190">
        <f t="shared" si="3"/>
        <v>0</v>
      </c>
      <c r="T66" s="1191"/>
      <c r="U66" s="1191"/>
      <c r="V66" s="1191"/>
      <c r="W66" s="1191"/>
      <c r="X66" s="1190">
        <f t="shared" si="4"/>
        <v>0</v>
      </c>
    </row>
    <row r="67" spans="1:24" x14ac:dyDescent="0.2">
      <c r="A67" s="1182">
        <f t="shared" si="5"/>
        <v>60</v>
      </c>
      <c r="B67" s="1182"/>
      <c r="C67" s="1183"/>
      <c r="D67" s="1183"/>
      <c r="E67" s="1189"/>
      <c r="F67" s="1189"/>
      <c r="G67" s="1189"/>
      <c r="H67" s="1189"/>
      <c r="I67" s="1190">
        <f t="shared" si="1"/>
        <v>0</v>
      </c>
      <c r="J67" s="1191"/>
      <c r="K67" s="1191"/>
      <c r="L67" s="1191"/>
      <c r="M67" s="1191"/>
      <c r="N67" s="1190">
        <f t="shared" si="2"/>
        <v>0</v>
      </c>
      <c r="O67" s="1189"/>
      <c r="P67" s="1189"/>
      <c r="Q67" s="1189"/>
      <c r="R67" s="1189"/>
      <c r="S67" s="1190">
        <f t="shared" si="3"/>
        <v>0</v>
      </c>
      <c r="T67" s="1191"/>
      <c r="U67" s="1191"/>
      <c r="V67" s="1191"/>
      <c r="W67" s="1191"/>
      <c r="X67" s="1190">
        <f t="shared" si="4"/>
        <v>0</v>
      </c>
    </row>
    <row r="68" spans="1:24" x14ac:dyDescent="0.2">
      <c r="A68" s="1182">
        <f t="shared" si="5"/>
        <v>61</v>
      </c>
      <c r="B68" s="1182"/>
      <c r="C68" s="1183"/>
      <c r="D68" s="1183"/>
      <c r="E68" s="1189"/>
      <c r="F68" s="1189"/>
      <c r="G68" s="1189"/>
      <c r="H68" s="1189"/>
      <c r="I68" s="1190">
        <f t="shared" si="1"/>
        <v>0</v>
      </c>
      <c r="J68" s="1191"/>
      <c r="K68" s="1191"/>
      <c r="L68" s="1191"/>
      <c r="M68" s="1191"/>
      <c r="N68" s="1190">
        <f t="shared" si="2"/>
        <v>0</v>
      </c>
      <c r="O68" s="1189"/>
      <c r="P68" s="1189"/>
      <c r="Q68" s="1189"/>
      <c r="R68" s="1189"/>
      <c r="S68" s="1190">
        <f t="shared" si="3"/>
        <v>0</v>
      </c>
      <c r="T68" s="1191"/>
      <c r="U68" s="1191"/>
      <c r="V68" s="1191"/>
      <c r="W68" s="1191"/>
      <c r="X68" s="1190">
        <f t="shared" si="4"/>
        <v>0</v>
      </c>
    </row>
    <row r="69" spans="1:24" x14ac:dyDescent="0.2">
      <c r="A69" s="1182">
        <f t="shared" si="5"/>
        <v>62</v>
      </c>
      <c r="B69" s="1182"/>
      <c r="C69" s="1183"/>
      <c r="D69" s="1183"/>
      <c r="E69" s="1189"/>
      <c r="F69" s="1189"/>
      <c r="G69" s="1189"/>
      <c r="H69" s="1189"/>
      <c r="I69" s="1190">
        <f t="shared" si="1"/>
        <v>0</v>
      </c>
      <c r="J69" s="1191"/>
      <c r="K69" s="1191"/>
      <c r="L69" s="1191"/>
      <c r="M69" s="1191"/>
      <c r="N69" s="1190">
        <f t="shared" si="2"/>
        <v>0</v>
      </c>
      <c r="O69" s="1189"/>
      <c r="P69" s="1189"/>
      <c r="Q69" s="1189"/>
      <c r="R69" s="1189"/>
      <c r="S69" s="1190">
        <f t="shared" si="3"/>
        <v>0</v>
      </c>
      <c r="T69" s="1191"/>
      <c r="U69" s="1191"/>
      <c r="V69" s="1191"/>
      <c r="W69" s="1191"/>
      <c r="X69" s="1190">
        <f t="shared" si="4"/>
        <v>0</v>
      </c>
    </row>
    <row r="70" spans="1:24" x14ac:dyDescent="0.2">
      <c r="A70" s="1182">
        <f t="shared" si="5"/>
        <v>63</v>
      </c>
      <c r="B70" s="1182"/>
      <c r="C70" s="1183"/>
      <c r="D70" s="1183"/>
      <c r="E70" s="1189"/>
      <c r="F70" s="1189"/>
      <c r="G70" s="1189"/>
      <c r="H70" s="1189"/>
      <c r="I70" s="1190">
        <f t="shared" si="1"/>
        <v>0</v>
      </c>
      <c r="J70" s="1191"/>
      <c r="K70" s="1191"/>
      <c r="L70" s="1191"/>
      <c r="M70" s="1191"/>
      <c r="N70" s="1190">
        <f t="shared" si="2"/>
        <v>0</v>
      </c>
      <c r="O70" s="1189"/>
      <c r="P70" s="1189"/>
      <c r="Q70" s="1189"/>
      <c r="R70" s="1189"/>
      <c r="S70" s="1190">
        <f t="shared" si="3"/>
        <v>0</v>
      </c>
      <c r="T70" s="1191"/>
      <c r="U70" s="1191"/>
      <c r="V70" s="1191"/>
      <c r="W70" s="1191"/>
      <c r="X70" s="1190">
        <f t="shared" si="4"/>
        <v>0</v>
      </c>
    </row>
    <row r="71" spans="1:24" x14ac:dyDescent="0.2">
      <c r="A71" s="1182">
        <f t="shared" si="5"/>
        <v>64</v>
      </c>
      <c r="B71" s="1182"/>
      <c r="C71" s="1183"/>
      <c r="D71" s="1183"/>
      <c r="E71" s="1189"/>
      <c r="F71" s="1189"/>
      <c r="G71" s="1189"/>
      <c r="H71" s="1189"/>
      <c r="I71" s="1190">
        <f t="shared" si="1"/>
        <v>0</v>
      </c>
      <c r="J71" s="1191"/>
      <c r="K71" s="1191"/>
      <c r="L71" s="1191"/>
      <c r="M71" s="1191"/>
      <c r="N71" s="1190">
        <f t="shared" si="2"/>
        <v>0</v>
      </c>
      <c r="O71" s="1189"/>
      <c r="P71" s="1189"/>
      <c r="Q71" s="1189"/>
      <c r="R71" s="1189"/>
      <c r="S71" s="1190">
        <f t="shared" si="3"/>
        <v>0</v>
      </c>
      <c r="T71" s="1191"/>
      <c r="U71" s="1191"/>
      <c r="V71" s="1191"/>
      <c r="W71" s="1191"/>
      <c r="X71" s="1190">
        <f t="shared" si="4"/>
        <v>0</v>
      </c>
    </row>
    <row r="72" spans="1:24" x14ac:dyDescent="0.2">
      <c r="A72" s="1182">
        <f t="shared" si="5"/>
        <v>65</v>
      </c>
      <c r="B72" s="1182"/>
      <c r="C72" s="1183"/>
      <c r="D72" s="1183"/>
      <c r="E72" s="1189"/>
      <c r="F72" s="1189"/>
      <c r="G72" s="1189"/>
      <c r="H72" s="1189"/>
      <c r="I72" s="1190">
        <f t="shared" si="1"/>
        <v>0</v>
      </c>
      <c r="J72" s="1191"/>
      <c r="K72" s="1191"/>
      <c r="L72" s="1191"/>
      <c r="M72" s="1191"/>
      <c r="N72" s="1190">
        <f t="shared" si="2"/>
        <v>0</v>
      </c>
      <c r="O72" s="1189"/>
      <c r="P72" s="1189"/>
      <c r="Q72" s="1189"/>
      <c r="R72" s="1189"/>
      <c r="S72" s="1190">
        <f t="shared" si="3"/>
        <v>0</v>
      </c>
      <c r="T72" s="1191"/>
      <c r="U72" s="1191"/>
      <c r="V72" s="1191"/>
      <c r="W72" s="1191"/>
      <c r="X72" s="1190">
        <f t="shared" si="4"/>
        <v>0</v>
      </c>
    </row>
    <row r="73" spans="1:24" x14ac:dyDescent="0.2">
      <c r="A73" s="1182">
        <f t="shared" si="5"/>
        <v>66</v>
      </c>
      <c r="B73" s="1182"/>
      <c r="C73" s="1183"/>
      <c r="D73" s="1183"/>
      <c r="E73" s="1189"/>
      <c r="F73" s="1189"/>
      <c r="G73" s="1189"/>
      <c r="H73" s="1189"/>
      <c r="I73" s="1190">
        <f t="shared" ref="I73:I136" si="6">SUM(E73:H73)</f>
        <v>0</v>
      </c>
      <c r="J73" s="1191"/>
      <c r="K73" s="1191"/>
      <c r="L73" s="1191"/>
      <c r="M73" s="1191"/>
      <c r="N73" s="1190">
        <f t="shared" ref="N73:N136" si="7">SUM(J73:M73)</f>
        <v>0</v>
      </c>
      <c r="O73" s="1189"/>
      <c r="P73" s="1189"/>
      <c r="Q73" s="1189"/>
      <c r="R73" s="1189"/>
      <c r="S73" s="1190">
        <f t="shared" ref="S73:S136" si="8">SUM(O73:R73)</f>
        <v>0</v>
      </c>
      <c r="T73" s="1191"/>
      <c r="U73" s="1191"/>
      <c r="V73" s="1191"/>
      <c r="W73" s="1191"/>
      <c r="X73" s="1190">
        <f t="shared" ref="X73:X136" si="9">SUM(T73:W73)</f>
        <v>0</v>
      </c>
    </row>
    <row r="74" spans="1:24" x14ac:dyDescent="0.2">
      <c r="A74" s="1182">
        <f t="shared" ref="A74:A137" si="10">A73+1</f>
        <v>67</v>
      </c>
      <c r="B74" s="1182"/>
      <c r="C74" s="1183"/>
      <c r="D74" s="1183"/>
      <c r="E74" s="1189"/>
      <c r="F74" s="1189"/>
      <c r="G74" s="1189"/>
      <c r="H74" s="1189"/>
      <c r="I74" s="1190">
        <f t="shared" si="6"/>
        <v>0</v>
      </c>
      <c r="J74" s="1191"/>
      <c r="K74" s="1191"/>
      <c r="L74" s="1191"/>
      <c r="M74" s="1191"/>
      <c r="N74" s="1190">
        <f t="shared" si="7"/>
        <v>0</v>
      </c>
      <c r="O74" s="1189"/>
      <c r="P74" s="1189"/>
      <c r="Q74" s="1189"/>
      <c r="R74" s="1189"/>
      <c r="S74" s="1190">
        <f t="shared" si="8"/>
        <v>0</v>
      </c>
      <c r="T74" s="1191"/>
      <c r="U74" s="1191"/>
      <c r="V74" s="1191"/>
      <c r="W74" s="1191"/>
      <c r="X74" s="1190">
        <f t="shared" si="9"/>
        <v>0</v>
      </c>
    </row>
    <row r="75" spans="1:24" x14ac:dyDescent="0.2">
      <c r="A75" s="1182">
        <f t="shared" si="10"/>
        <v>68</v>
      </c>
      <c r="B75" s="1182"/>
      <c r="C75" s="1183"/>
      <c r="D75" s="1183"/>
      <c r="E75" s="1189"/>
      <c r="F75" s="1189"/>
      <c r="G75" s="1189"/>
      <c r="H75" s="1189"/>
      <c r="I75" s="1190">
        <f t="shared" si="6"/>
        <v>0</v>
      </c>
      <c r="J75" s="1191"/>
      <c r="K75" s="1191"/>
      <c r="L75" s="1191"/>
      <c r="M75" s="1191"/>
      <c r="N75" s="1190">
        <f t="shared" si="7"/>
        <v>0</v>
      </c>
      <c r="O75" s="1189"/>
      <c r="P75" s="1189"/>
      <c r="Q75" s="1189"/>
      <c r="R75" s="1189"/>
      <c r="S75" s="1190">
        <f t="shared" si="8"/>
        <v>0</v>
      </c>
      <c r="T75" s="1191"/>
      <c r="U75" s="1191"/>
      <c r="V75" s="1191"/>
      <c r="W75" s="1191"/>
      <c r="X75" s="1190">
        <f t="shared" si="9"/>
        <v>0</v>
      </c>
    </row>
    <row r="76" spans="1:24" x14ac:dyDescent="0.2">
      <c r="A76" s="1182">
        <f t="shared" si="10"/>
        <v>69</v>
      </c>
      <c r="B76" s="1182"/>
      <c r="C76" s="1183"/>
      <c r="D76" s="1183"/>
      <c r="E76" s="1189"/>
      <c r="F76" s="1189"/>
      <c r="G76" s="1189"/>
      <c r="H76" s="1189"/>
      <c r="I76" s="1190">
        <f t="shared" si="6"/>
        <v>0</v>
      </c>
      <c r="J76" s="1191"/>
      <c r="K76" s="1191"/>
      <c r="L76" s="1191"/>
      <c r="M76" s="1191"/>
      <c r="N76" s="1190">
        <f t="shared" si="7"/>
        <v>0</v>
      </c>
      <c r="O76" s="1189"/>
      <c r="P76" s="1189"/>
      <c r="Q76" s="1189"/>
      <c r="R76" s="1189"/>
      <c r="S76" s="1190">
        <f t="shared" si="8"/>
        <v>0</v>
      </c>
      <c r="T76" s="1191"/>
      <c r="U76" s="1191"/>
      <c r="V76" s="1191"/>
      <c r="W76" s="1191"/>
      <c r="X76" s="1190">
        <f t="shared" si="9"/>
        <v>0</v>
      </c>
    </row>
    <row r="77" spans="1:24" x14ac:dyDescent="0.2">
      <c r="A77" s="1182">
        <f t="shared" si="10"/>
        <v>70</v>
      </c>
      <c r="B77" s="1182"/>
      <c r="C77" s="1183"/>
      <c r="D77" s="1183"/>
      <c r="E77" s="1189"/>
      <c r="F77" s="1189"/>
      <c r="G77" s="1189"/>
      <c r="H77" s="1189"/>
      <c r="I77" s="1190">
        <f t="shared" si="6"/>
        <v>0</v>
      </c>
      <c r="J77" s="1191"/>
      <c r="K77" s="1191"/>
      <c r="L77" s="1191"/>
      <c r="M77" s="1191"/>
      <c r="N77" s="1190">
        <f t="shared" si="7"/>
        <v>0</v>
      </c>
      <c r="O77" s="1189"/>
      <c r="P77" s="1189"/>
      <c r="Q77" s="1189"/>
      <c r="R77" s="1189"/>
      <c r="S77" s="1190">
        <f t="shared" si="8"/>
        <v>0</v>
      </c>
      <c r="T77" s="1191"/>
      <c r="U77" s="1191"/>
      <c r="V77" s="1191"/>
      <c r="W77" s="1191"/>
      <c r="X77" s="1190">
        <f t="shared" si="9"/>
        <v>0</v>
      </c>
    </row>
    <row r="78" spans="1:24" x14ac:dyDescent="0.2">
      <c r="A78" s="1182">
        <f t="shared" si="10"/>
        <v>71</v>
      </c>
      <c r="B78" s="1182"/>
      <c r="C78" s="1183"/>
      <c r="D78" s="1183"/>
      <c r="E78" s="1189"/>
      <c r="F78" s="1189"/>
      <c r="G78" s="1189"/>
      <c r="H78" s="1189"/>
      <c r="I78" s="1190">
        <f t="shared" si="6"/>
        <v>0</v>
      </c>
      <c r="J78" s="1191"/>
      <c r="K78" s="1191"/>
      <c r="L78" s="1191"/>
      <c r="M78" s="1191"/>
      <c r="N78" s="1190">
        <f t="shared" si="7"/>
        <v>0</v>
      </c>
      <c r="O78" s="1189"/>
      <c r="P78" s="1189"/>
      <c r="Q78" s="1189"/>
      <c r="R78" s="1189"/>
      <c r="S78" s="1190">
        <f t="shared" si="8"/>
        <v>0</v>
      </c>
      <c r="T78" s="1191"/>
      <c r="U78" s="1191"/>
      <c r="V78" s="1191"/>
      <c r="W78" s="1191"/>
      <c r="X78" s="1190">
        <f t="shared" si="9"/>
        <v>0</v>
      </c>
    </row>
    <row r="79" spans="1:24" x14ac:dyDescent="0.2">
      <c r="A79" s="1182">
        <f t="shared" si="10"/>
        <v>72</v>
      </c>
      <c r="B79" s="1182"/>
      <c r="C79" s="1183"/>
      <c r="D79" s="1183"/>
      <c r="E79" s="1189"/>
      <c r="F79" s="1189"/>
      <c r="G79" s="1189"/>
      <c r="H79" s="1189"/>
      <c r="I79" s="1190">
        <f t="shared" si="6"/>
        <v>0</v>
      </c>
      <c r="J79" s="1191"/>
      <c r="K79" s="1191"/>
      <c r="L79" s="1191"/>
      <c r="M79" s="1191"/>
      <c r="N79" s="1190">
        <f t="shared" si="7"/>
        <v>0</v>
      </c>
      <c r="O79" s="1189"/>
      <c r="P79" s="1189"/>
      <c r="Q79" s="1189"/>
      <c r="R79" s="1189"/>
      <c r="S79" s="1190">
        <f t="shared" si="8"/>
        <v>0</v>
      </c>
      <c r="T79" s="1191"/>
      <c r="U79" s="1191"/>
      <c r="V79" s="1191"/>
      <c r="W79" s="1191"/>
      <c r="X79" s="1190">
        <f t="shared" si="9"/>
        <v>0</v>
      </c>
    </row>
    <row r="80" spans="1:24" x14ac:dyDescent="0.2">
      <c r="A80" s="1182">
        <f t="shared" si="10"/>
        <v>73</v>
      </c>
      <c r="B80" s="1182"/>
      <c r="C80" s="1183"/>
      <c r="D80" s="1183"/>
      <c r="E80" s="1189"/>
      <c r="F80" s="1189"/>
      <c r="G80" s="1189"/>
      <c r="H80" s="1189"/>
      <c r="I80" s="1190">
        <f t="shared" si="6"/>
        <v>0</v>
      </c>
      <c r="J80" s="1191"/>
      <c r="K80" s="1191"/>
      <c r="L80" s="1191"/>
      <c r="M80" s="1191"/>
      <c r="N80" s="1190">
        <f t="shared" si="7"/>
        <v>0</v>
      </c>
      <c r="O80" s="1189"/>
      <c r="P80" s="1189"/>
      <c r="Q80" s="1189"/>
      <c r="R80" s="1189"/>
      <c r="S80" s="1190">
        <f t="shared" si="8"/>
        <v>0</v>
      </c>
      <c r="T80" s="1191"/>
      <c r="U80" s="1191"/>
      <c r="V80" s="1191"/>
      <c r="W80" s="1191"/>
      <c r="X80" s="1190">
        <f t="shared" si="9"/>
        <v>0</v>
      </c>
    </row>
    <row r="81" spans="1:24" x14ac:dyDescent="0.2">
      <c r="A81" s="1182">
        <f t="shared" si="10"/>
        <v>74</v>
      </c>
      <c r="B81" s="1182"/>
      <c r="C81" s="1183"/>
      <c r="D81" s="1183"/>
      <c r="E81" s="1189"/>
      <c r="F81" s="1189"/>
      <c r="G81" s="1189"/>
      <c r="H81" s="1189"/>
      <c r="I81" s="1190">
        <f t="shared" si="6"/>
        <v>0</v>
      </c>
      <c r="J81" s="1191"/>
      <c r="K81" s="1191"/>
      <c r="L81" s="1191"/>
      <c r="M81" s="1191"/>
      <c r="N81" s="1190">
        <f t="shared" si="7"/>
        <v>0</v>
      </c>
      <c r="O81" s="1189"/>
      <c r="P81" s="1189"/>
      <c r="Q81" s="1189"/>
      <c r="R81" s="1189"/>
      <c r="S81" s="1190">
        <f t="shared" si="8"/>
        <v>0</v>
      </c>
      <c r="T81" s="1191"/>
      <c r="U81" s="1191"/>
      <c r="V81" s="1191"/>
      <c r="W81" s="1191"/>
      <c r="X81" s="1190">
        <f t="shared" si="9"/>
        <v>0</v>
      </c>
    </row>
    <row r="82" spans="1:24" x14ac:dyDescent="0.2">
      <c r="A82" s="1182">
        <f t="shared" si="10"/>
        <v>75</v>
      </c>
      <c r="B82" s="1182"/>
      <c r="C82" s="1183"/>
      <c r="D82" s="1183"/>
      <c r="E82" s="1189"/>
      <c r="F82" s="1189"/>
      <c r="G82" s="1189"/>
      <c r="H82" s="1189"/>
      <c r="I82" s="1190">
        <f t="shared" si="6"/>
        <v>0</v>
      </c>
      <c r="J82" s="1191"/>
      <c r="K82" s="1191"/>
      <c r="L82" s="1191"/>
      <c r="M82" s="1191"/>
      <c r="N82" s="1190">
        <f t="shared" si="7"/>
        <v>0</v>
      </c>
      <c r="O82" s="1189"/>
      <c r="P82" s="1189"/>
      <c r="Q82" s="1189"/>
      <c r="R82" s="1189"/>
      <c r="S82" s="1190">
        <f t="shared" si="8"/>
        <v>0</v>
      </c>
      <c r="T82" s="1191"/>
      <c r="U82" s="1191"/>
      <c r="V82" s="1191"/>
      <c r="W82" s="1191"/>
      <c r="X82" s="1190">
        <f t="shared" si="9"/>
        <v>0</v>
      </c>
    </row>
    <row r="83" spans="1:24" x14ac:dyDescent="0.2">
      <c r="A83" s="1182">
        <f t="shared" si="10"/>
        <v>76</v>
      </c>
      <c r="B83" s="1182"/>
      <c r="C83" s="1183"/>
      <c r="D83" s="1183"/>
      <c r="E83" s="1189"/>
      <c r="F83" s="1189"/>
      <c r="G83" s="1189"/>
      <c r="H83" s="1189"/>
      <c r="I83" s="1190">
        <f t="shared" si="6"/>
        <v>0</v>
      </c>
      <c r="J83" s="1191"/>
      <c r="K83" s="1191"/>
      <c r="L83" s="1191"/>
      <c r="M83" s="1191"/>
      <c r="N83" s="1190">
        <f t="shared" si="7"/>
        <v>0</v>
      </c>
      <c r="O83" s="1189"/>
      <c r="P83" s="1189"/>
      <c r="Q83" s="1189"/>
      <c r="R83" s="1189"/>
      <c r="S83" s="1190">
        <f t="shared" si="8"/>
        <v>0</v>
      </c>
      <c r="T83" s="1191"/>
      <c r="U83" s="1191"/>
      <c r="V83" s="1191"/>
      <c r="W83" s="1191"/>
      <c r="X83" s="1190">
        <f t="shared" si="9"/>
        <v>0</v>
      </c>
    </row>
    <row r="84" spans="1:24" x14ac:dyDescent="0.2">
      <c r="A84" s="1182">
        <f t="shared" si="10"/>
        <v>77</v>
      </c>
      <c r="B84" s="1182"/>
      <c r="C84" s="1183"/>
      <c r="D84" s="1183"/>
      <c r="E84" s="1189"/>
      <c r="F84" s="1189"/>
      <c r="G84" s="1189"/>
      <c r="H84" s="1189"/>
      <c r="I84" s="1190">
        <f t="shared" si="6"/>
        <v>0</v>
      </c>
      <c r="J84" s="1191"/>
      <c r="K84" s="1191"/>
      <c r="L84" s="1191"/>
      <c r="M84" s="1191"/>
      <c r="N84" s="1190">
        <f t="shared" si="7"/>
        <v>0</v>
      </c>
      <c r="O84" s="1189"/>
      <c r="P84" s="1189"/>
      <c r="Q84" s="1189"/>
      <c r="R84" s="1189"/>
      <c r="S84" s="1190">
        <f t="shared" si="8"/>
        <v>0</v>
      </c>
      <c r="T84" s="1191"/>
      <c r="U84" s="1191"/>
      <c r="V84" s="1191"/>
      <c r="W84" s="1191"/>
      <c r="X84" s="1190">
        <f t="shared" si="9"/>
        <v>0</v>
      </c>
    </row>
    <row r="85" spans="1:24" x14ac:dyDescent="0.2">
      <c r="A85" s="1182">
        <f t="shared" si="10"/>
        <v>78</v>
      </c>
      <c r="B85" s="1182"/>
      <c r="C85" s="1183"/>
      <c r="D85" s="1183"/>
      <c r="E85" s="1189"/>
      <c r="F85" s="1189"/>
      <c r="G85" s="1189"/>
      <c r="H85" s="1189"/>
      <c r="I85" s="1190">
        <f t="shared" si="6"/>
        <v>0</v>
      </c>
      <c r="J85" s="1191"/>
      <c r="K85" s="1191"/>
      <c r="L85" s="1191"/>
      <c r="M85" s="1191"/>
      <c r="N85" s="1190">
        <f t="shared" si="7"/>
        <v>0</v>
      </c>
      <c r="O85" s="1189"/>
      <c r="P85" s="1189"/>
      <c r="Q85" s="1189"/>
      <c r="R85" s="1189"/>
      <c r="S85" s="1190">
        <f t="shared" si="8"/>
        <v>0</v>
      </c>
      <c r="T85" s="1191"/>
      <c r="U85" s="1191"/>
      <c r="V85" s="1191"/>
      <c r="W85" s="1191"/>
      <c r="X85" s="1190">
        <f t="shared" si="9"/>
        <v>0</v>
      </c>
    </row>
    <row r="86" spans="1:24" x14ac:dyDescent="0.2">
      <c r="A86" s="1182">
        <f t="shared" si="10"/>
        <v>79</v>
      </c>
      <c r="B86" s="1182"/>
      <c r="C86" s="1183"/>
      <c r="D86" s="1183"/>
      <c r="E86" s="1189"/>
      <c r="F86" s="1189"/>
      <c r="G86" s="1189"/>
      <c r="H86" s="1189"/>
      <c r="I86" s="1190">
        <f t="shared" si="6"/>
        <v>0</v>
      </c>
      <c r="J86" s="1191"/>
      <c r="K86" s="1191"/>
      <c r="L86" s="1191"/>
      <c r="M86" s="1191"/>
      <c r="N86" s="1190">
        <f t="shared" si="7"/>
        <v>0</v>
      </c>
      <c r="O86" s="1189"/>
      <c r="P86" s="1189"/>
      <c r="Q86" s="1189"/>
      <c r="R86" s="1189"/>
      <c r="S86" s="1190">
        <f t="shared" si="8"/>
        <v>0</v>
      </c>
      <c r="T86" s="1191"/>
      <c r="U86" s="1191"/>
      <c r="V86" s="1191"/>
      <c r="W86" s="1191"/>
      <c r="X86" s="1190">
        <f t="shared" si="9"/>
        <v>0</v>
      </c>
    </row>
    <row r="87" spans="1:24" x14ac:dyDescent="0.2">
      <c r="A87" s="1182">
        <f t="shared" si="10"/>
        <v>80</v>
      </c>
      <c r="B87" s="1182"/>
      <c r="C87" s="1183"/>
      <c r="D87" s="1183"/>
      <c r="E87" s="1189"/>
      <c r="F87" s="1189"/>
      <c r="G87" s="1189"/>
      <c r="H87" s="1189"/>
      <c r="I87" s="1190">
        <f t="shared" si="6"/>
        <v>0</v>
      </c>
      <c r="J87" s="1191"/>
      <c r="K87" s="1191"/>
      <c r="L87" s="1191"/>
      <c r="M87" s="1191"/>
      <c r="N87" s="1190">
        <f t="shared" si="7"/>
        <v>0</v>
      </c>
      <c r="O87" s="1189"/>
      <c r="P87" s="1189"/>
      <c r="Q87" s="1189"/>
      <c r="R87" s="1189"/>
      <c r="S87" s="1190">
        <f t="shared" si="8"/>
        <v>0</v>
      </c>
      <c r="T87" s="1191"/>
      <c r="U87" s="1191"/>
      <c r="V87" s="1191"/>
      <c r="W87" s="1191"/>
      <c r="X87" s="1190">
        <f t="shared" si="9"/>
        <v>0</v>
      </c>
    </row>
    <row r="88" spans="1:24" x14ac:dyDescent="0.2">
      <c r="A88" s="1182">
        <f t="shared" si="10"/>
        <v>81</v>
      </c>
      <c r="B88" s="1182"/>
      <c r="C88" s="1183"/>
      <c r="D88" s="1183"/>
      <c r="E88" s="1189"/>
      <c r="F88" s="1189"/>
      <c r="G88" s="1189"/>
      <c r="H88" s="1189"/>
      <c r="I88" s="1190">
        <f t="shared" si="6"/>
        <v>0</v>
      </c>
      <c r="J88" s="1191"/>
      <c r="K88" s="1191"/>
      <c r="L88" s="1191"/>
      <c r="M88" s="1191"/>
      <c r="N88" s="1190">
        <f t="shared" si="7"/>
        <v>0</v>
      </c>
      <c r="O88" s="1189"/>
      <c r="P88" s="1189"/>
      <c r="Q88" s="1189"/>
      <c r="R88" s="1189"/>
      <c r="S88" s="1190">
        <f t="shared" si="8"/>
        <v>0</v>
      </c>
      <c r="T88" s="1191"/>
      <c r="U88" s="1191"/>
      <c r="V88" s="1191"/>
      <c r="W88" s="1191"/>
      <c r="X88" s="1190">
        <f t="shared" si="9"/>
        <v>0</v>
      </c>
    </row>
    <row r="89" spans="1:24" x14ac:dyDescent="0.2">
      <c r="A89" s="1182">
        <f t="shared" si="10"/>
        <v>82</v>
      </c>
      <c r="B89" s="1182"/>
      <c r="C89" s="1183"/>
      <c r="D89" s="1183"/>
      <c r="E89" s="1189"/>
      <c r="F89" s="1189"/>
      <c r="G89" s="1189"/>
      <c r="H89" s="1189"/>
      <c r="I89" s="1190">
        <f t="shared" si="6"/>
        <v>0</v>
      </c>
      <c r="J89" s="1191"/>
      <c r="K89" s="1191"/>
      <c r="L89" s="1191"/>
      <c r="M89" s="1191"/>
      <c r="N89" s="1190">
        <f t="shared" si="7"/>
        <v>0</v>
      </c>
      <c r="O89" s="1189"/>
      <c r="P89" s="1189"/>
      <c r="Q89" s="1189"/>
      <c r="R89" s="1189"/>
      <c r="S89" s="1190">
        <f t="shared" si="8"/>
        <v>0</v>
      </c>
      <c r="T89" s="1191"/>
      <c r="U89" s="1191"/>
      <c r="V89" s="1191"/>
      <c r="W89" s="1191"/>
      <c r="X89" s="1190">
        <f t="shared" si="9"/>
        <v>0</v>
      </c>
    </row>
    <row r="90" spans="1:24" x14ac:dyDescent="0.2">
      <c r="A90" s="1182">
        <f t="shared" si="10"/>
        <v>83</v>
      </c>
      <c r="B90" s="1182"/>
      <c r="C90" s="1183"/>
      <c r="D90" s="1183"/>
      <c r="E90" s="1189"/>
      <c r="F90" s="1189"/>
      <c r="G90" s="1189"/>
      <c r="H90" s="1189"/>
      <c r="I90" s="1190">
        <f t="shared" si="6"/>
        <v>0</v>
      </c>
      <c r="J90" s="1191"/>
      <c r="K90" s="1191"/>
      <c r="L90" s="1191"/>
      <c r="M90" s="1191"/>
      <c r="N90" s="1190">
        <f t="shared" si="7"/>
        <v>0</v>
      </c>
      <c r="O90" s="1189"/>
      <c r="P90" s="1189"/>
      <c r="Q90" s="1189"/>
      <c r="R90" s="1189"/>
      <c r="S90" s="1190">
        <f t="shared" si="8"/>
        <v>0</v>
      </c>
      <c r="T90" s="1191"/>
      <c r="U90" s="1191"/>
      <c r="V90" s="1191"/>
      <c r="W90" s="1191"/>
      <c r="X90" s="1190">
        <f t="shared" si="9"/>
        <v>0</v>
      </c>
    </row>
    <row r="91" spans="1:24" x14ac:dyDescent="0.2">
      <c r="A91" s="1182">
        <f t="shared" si="10"/>
        <v>84</v>
      </c>
      <c r="B91" s="1182"/>
      <c r="C91" s="1183"/>
      <c r="D91" s="1183"/>
      <c r="E91" s="1189"/>
      <c r="F91" s="1189"/>
      <c r="G91" s="1189"/>
      <c r="H91" s="1189"/>
      <c r="I91" s="1190">
        <f t="shared" si="6"/>
        <v>0</v>
      </c>
      <c r="J91" s="1191"/>
      <c r="K91" s="1191"/>
      <c r="L91" s="1191"/>
      <c r="M91" s="1191"/>
      <c r="N91" s="1190">
        <f t="shared" si="7"/>
        <v>0</v>
      </c>
      <c r="O91" s="1189"/>
      <c r="P91" s="1189"/>
      <c r="Q91" s="1189"/>
      <c r="R91" s="1189"/>
      <c r="S91" s="1190">
        <f t="shared" si="8"/>
        <v>0</v>
      </c>
      <c r="T91" s="1191"/>
      <c r="U91" s="1191"/>
      <c r="V91" s="1191"/>
      <c r="W91" s="1191"/>
      <c r="X91" s="1190">
        <f t="shared" si="9"/>
        <v>0</v>
      </c>
    </row>
    <row r="92" spans="1:24" x14ac:dyDescent="0.2">
      <c r="A92" s="1182">
        <f t="shared" si="10"/>
        <v>85</v>
      </c>
      <c r="B92" s="1182"/>
      <c r="C92" s="1183"/>
      <c r="D92" s="1183"/>
      <c r="E92" s="1189"/>
      <c r="F92" s="1189"/>
      <c r="G92" s="1189"/>
      <c r="H92" s="1189"/>
      <c r="I92" s="1190">
        <f t="shared" si="6"/>
        <v>0</v>
      </c>
      <c r="J92" s="1191"/>
      <c r="K92" s="1191"/>
      <c r="L92" s="1191"/>
      <c r="M92" s="1191"/>
      <c r="N92" s="1190">
        <f t="shared" si="7"/>
        <v>0</v>
      </c>
      <c r="O92" s="1189"/>
      <c r="P92" s="1189"/>
      <c r="Q92" s="1189"/>
      <c r="R92" s="1189"/>
      <c r="S92" s="1190">
        <f t="shared" si="8"/>
        <v>0</v>
      </c>
      <c r="T92" s="1191"/>
      <c r="U92" s="1191"/>
      <c r="V92" s="1191"/>
      <c r="W92" s="1191"/>
      <c r="X92" s="1190">
        <f t="shared" si="9"/>
        <v>0</v>
      </c>
    </row>
    <row r="93" spans="1:24" x14ac:dyDescent="0.2">
      <c r="A93" s="1182">
        <f t="shared" si="10"/>
        <v>86</v>
      </c>
      <c r="B93" s="1182"/>
      <c r="C93" s="1183"/>
      <c r="D93" s="1183"/>
      <c r="E93" s="1189"/>
      <c r="F93" s="1189"/>
      <c r="G93" s="1189"/>
      <c r="H93" s="1189"/>
      <c r="I93" s="1190">
        <f t="shared" si="6"/>
        <v>0</v>
      </c>
      <c r="J93" s="1191"/>
      <c r="K93" s="1191"/>
      <c r="L93" s="1191"/>
      <c r="M93" s="1191"/>
      <c r="N93" s="1190">
        <f t="shared" si="7"/>
        <v>0</v>
      </c>
      <c r="O93" s="1189"/>
      <c r="P93" s="1189"/>
      <c r="Q93" s="1189"/>
      <c r="R93" s="1189"/>
      <c r="S93" s="1190">
        <f t="shared" si="8"/>
        <v>0</v>
      </c>
      <c r="T93" s="1191"/>
      <c r="U93" s="1191"/>
      <c r="V93" s="1191"/>
      <c r="W93" s="1191"/>
      <c r="X93" s="1190">
        <f t="shared" si="9"/>
        <v>0</v>
      </c>
    </row>
    <row r="94" spans="1:24" x14ac:dyDescent="0.2">
      <c r="A94" s="1182">
        <f t="shared" si="10"/>
        <v>87</v>
      </c>
      <c r="B94" s="1182"/>
      <c r="C94" s="1183"/>
      <c r="D94" s="1183"/>
      <c r="E94" s="1189"/>
      <c r="F94" s="1189"/>
      <c r="G94" s="1189"/>
      <c r="H94" s="1189"/>
      <c r="I94" s="1190">
        <f t="shared" si="6"/>
        <v>0</v>
      </c>
      <c r="J94" s="1191"/>
      <c r="K94" s="1191"/>
      <c r="L94" s="1191"/>
      <c r="M94" s="1191"/>
      <c r="N94" s="1190">
        <f t="shared" si="7"/>
        <v>0</v>
      </c>
      <c r="O94" s="1189"/>
      <c r="P94" s="1189"/>
      <c r="Q94" s="1189"/>
      <c r="R94" s="1189"/>
      <c r="S94" s="1190">
        <f t="shared" si="8"/>
        <v>0</v>
      </c>
      <c r="T94" s="1191"/>
      <c r="U94" s="1191"/>
      <c r="V94" s="1191"/>
      <c r="W94" s="1191"/>
      <c r="X94" s="1190">
        <f t="shared" si="9"/>
        <v>0</v>
      </c>
    </row>
    <row r="95" spans="1:24" x14ac:dyDescent="0.2">
      <c r="A95" s="1182">
        <f t="shared" si="10"/>
        <v>88</v>
      </c>
      <c r="B95" s="1182"/>
      <c r="C95" s="1183"/>
      <c r="D95" s="1183"/>
      <c r="E95" s="1189"/>
      <c r="F95" s="1189"/>
      <c r="G95" s="1189"/>
      <c r="H95" s="1189"/>
      <c r="I95" s="1190">
        <f t="shared" si="6"/>
        <v>0</v>
      </c>
      <c r="J95" s="1191"/>
      <c r="K95" s="1191"/>
      <c r="L95" s="1191"/>
      <c r="M95" s="1191"/>
      <c r="N95" s="1190">
        <f t="shared" si="7"/>
        <v>0</v>
      </c>
      <c r="O95" s="1189"/>
      <c r="P95" s="1189"/>
      <c r="Q95" s="1189"/>
      <c r="R95" s="1189"/>
      <c r="S95" s="1190">
        <f t="shared" si="8"/>
        <v>0</v>
      </c>
      <c r="T95" s="1191"/>
      <c r="U95" s="1191"/>
      <c r="V95" s="1191"/>
      <c r="W95" s="1191"/>
      <c r="X95" s="1190">
        <f t="shared" si="9"/>
        <v>0</v>
      </c>
    </row>
    <row r="96" spans="1:24" x14ac:dyDescent="0.2">
      <c r="A96" s="1182">
        <f t="shared" si="10"/>
        <v>89</v>
      </c>
      <c r="B96" s="1182"/>
      <c r="C96" s="1183"/>
      <c r="D96" s="1183"/>
      <c r="E96" s="1189"/>
      <c r="F96" s="1189"/>
      <c r="G96" s="1189"/>
      <c r="H96" s="1189"/>
      <c r="I96" s="1190">
        <f t="shared" si="6"/>
        <v>0</v>
      </c>
      <c r="J96" s="1191"/>
      <c r="K96" s="1191"/>
      <c r="L96" s="1191"/>
      <c r="M96" s="1191"/>
      <c r="N96" s="1190">
        <f t="shared" si="7"/>
        <v>0</v>
      </c>
      <c r="O96" s="1189"/>
      <c r="P96" s="1189"/>
      <c r="Q96" s="1189"/>
      <c r="R96" s="1189"/>
      <c r="S96" s="1190">
        <f t="shared" si="8"/>
        <v>0</v>
      </c>
      <c r="T96" s="1191"/>
      <c r="U96" s="1191"/>
      <c r="V96" s="1191"/>
      <c r="W96" s="1191"/>
      <c r="X96" s="1190">
        <f t="shared" si="9"/>
        <v>0</v>
      </c>
    </row>
    <row r="97" spans="1:24" x14ac:dyDescent="0.2">
      <c r="A97" s="1182">
        <f t="shared" si="10"/>
        <v>90</v>
      </c>
      <c r="B97" s="1182"/>
      <c r="C97" s="1183"/>
      <c r="D97" s="1183"/>
      <c r="E97" s="1189"/>
      <c r="F97" s="1189"/>
      <c r="G97" s="1189"/>
      <c r="H97" s="1189"/>
      <c r="I97" s="1190">
        <f t="shared" si="6"/>
        <v>0</v>
      </c>
      <c r="J97" s="1191"/>
      <c r="K97" s="1191"/>
      <c r="L97" s="1191"/>
      <c r="M97" s="1191"/>
      <c r="N97" s="1190">
        <f t="shared" si="7"/>
        <v>0</v>
      </c>
      <c r="O97" s="1189"/>
      <c r="P97" s="1189"/>
      <c r="Q97" s="1189"/>
      <c r="R97" s="1189"/>
      <c r="S97" s="1190">
        <f t="shared" si="8"/>
        <v>0</v>
      </c>
      <c r="T97" s="1191"/>
      <c r="U97" s="1191"/>
      <c r="V97" s="1191"/>
      <c r="W97" s="1191"/>
      <c r="X97" s="1190">
        <f t="shared" si="9"/>
        <v>0</v>
      </c>
    </row>
    <row r="98" spans="1:24" x14ac:dyDescent="0.2">
      <c r="A98" s="1182">
        <f t="shared" si="10"/>
        <v>91</v>
      </c>
      <c r="B98" s="1182"/>
      <c r="C98" s="1183"/>
      <c r="D98" s="1183"/>
      <c r="E98" s="1189"/>
      <c r="F98" s="1189"/>
      <c r="G98" s="1189"/>
      <c r="H98" s="1189"/>
      <c r="I98" s="1190">
        <f t="shared" si="6"/>
        <v>0</v>
      </c>
      <c r="J98" s="1191"/>
      <c r="K98" s="1191"/>
      <c r="L98" s="1191"/>
      <c r="M98" s="1191"/>
      <c r="N98" s="1190">
        <f t="shared" si="7"/>
        <v>0</v>
      </c>
      <c r="O98" s="1189"/>
      <c r="P98" s="1189"/>
      <c r="Q98" s="1189"/>
      <c r="R98" s="1189"/>
      <c r="S98" s="1190">
        <f t="shared" si="8"/>
        <v>0</v>
      </c>
      <c r="T98" s="1191"/>
      <c r="U98" s="1191"/>
      <c r="V98" s="1191"/>
      <c r="W98" s="1191"/>
      <c r="X98" s="1190">
        <f t="shared" si="9"/>
        <v>0</v>
      </c>
    </row>
    <row r="99" spans="1:24" x14ac:dyDescent="0.2">
      <c r="A99" s="1182">
        <f t="shared" si="10"/>
        <v>92</v>
      </c>
      <c r="B99" s="1182"/>
      <c r="C99" s="1183"/>
      <c r="D99" s="1183"/>
      <c r="E99" s="1189"/>
      <c r="F99" s="1189"/>
      <c r="G99" s="1189"/>
      <c r="H99" s="1189"/>
      <c r="I99" s="1190">
        <f t="shared" si="6"/>
        <v>0</v>
      </c>
      <c r="J99" s="1191"/>
      <c r="K99" s="1191"/>
      <c r="L99" s="1191"/>
      <c r="M99" s="1191"/>
      <c r="N99" s="1190">
        <f t="shared" si="7"/>
        <v>0</v>
      </c>
      <c r="O99" s="1189"/>
      <c r="P99" s="1189"/>
      <c r="Q99" s="1189"/>
      <c r="R99" s="1189"/>
      <c r="S99" s="1190">
        <f t="shared" si="8"/>
        <v>0</v>
      </c>
      <c r="T99" s="1191"/>
      <c r="U99" s="1191"/>
      <c r="V99" s="1191"/>
      <c r="W99" s="1191"/>
      <c r="X99" s="1190">
        <f t="shared" si="9"/>
        <v>0</v>
      </c>
    </row>
    <row r="100" spans="1:24" x14ac:dyDescent="0.2">
      <c r="A100" s="1182">
        <f t="shared" si="10"/>
        <v>93</v>
      </c>
      <c r="B100" s="1182"/>
      <c r="C100" s="1183"/>
      <c r="D100" s="1183"/>
      <c r="E100" s="1189"/>
      <c r="F100" s="1189"/>
      <c r="G100" s="1189"/>
      <c r="H100" s="1189"/>
      <c r="I100" s="1190">
        <f t="shared" si="6"/>
        <v>0</v>
      </c>
      <c r="J100" s="1191"/>
      <c r="K100" s="1191"/>
      <c r="L100" s="1191"/>
      <c r="M100" s="1191"/>
      <c r="N100" s="1190">
        <f t="shared" si="7"/>
        <v>0</v>
      </c>
      <c r="O100" s="1189"/>
      <c r="P100" s="1189"/>
      <c r="Q100" s="1189"/>
      <c r="R100" s="1189"/>
      <c r="S100" s="1190">
        <f t="shared" si="8"/>
        <v>0</v>
      </c>
      <c r="T100" s="1191"/>
      <c r="U100" s="1191"/>
      <c r="V100" s="1191"/>
      <c r="W100" s="1191"/>
      <c r="X100" s="1190">
        <f t="shared" si="9"/>
        <v>0</v>
      </c>
    </row>
    <row r="101" spans="1:24" x14ac:dyDescent="0.2">
      <c r="A101" s="1182">
        <f t="shared" si="10"/>
        <v>94</v>
      </c>
      <c r="B101" s="1182"/>
      <c r="C101" s="1183"/>
      <c r="D101" s="1183"/>
      <c r="E101" s="1189"/>
      <c r="F101" s="1189"/>
      <c r="G101" s="1189"/>
      <c r="H101" s="1189"/>
      <c r="I101" s="1190">
        <f t="shared" si="6"/>
        <v>0</v>
      </c>
      <c r="J101" s="1191"/>
      <c r="K101" s="1191"/>
      <c r="L101" s="1191"/>
      <c r="M101" s="1191"/>
      <c r="N101" s="1190">
        <f t="shared" si="7"/>
        <v>0</v>
      </c>
      <c r="O101" s="1189"/>
      <c r="P101" s="1189"/>
      <c r="Q101" s="1189"/>
      <c r="R101" s="1189"/>
      <c r="S101" s="1190">
        <f t="shared" si="8"/>
        <v>0</v>
      </c>
      <c r="T101" s="1191"/>
      <c r="U101" s="1191"/>
      <c r="V101" s="1191"/>
      <c r="W101" s="1191"/>
      <c r="X101" s="1190">
        <f t="shared" si="9"/>
        <v>0</v>
      </c>
    </row>
    <row r="102" spans="1:24" x14ac:dyDescent="0.2">
      <c r="A102" s="1182">
        <f t="shared" si="10"/>
        <v>95</v>
      </c>
      <c r="B102" s="1182"/>
      <c r="C102" s="1183"/>
      <c r="D102" s="1183"/>
      <c r="E102" s="1189"/>
      <c r="F102" s="1189"/>
      <c r="G102" s="1189"/>
      <c r="H102" s="1189"/>
      <c r="I102" s="1190">
        <f t="shared" si="6"/>
        <v>0</v>
      </c>
      <c r="J102" s="1191"/>
      <c r="K102" s="1191"/>
      <c r="L102" s="1191"/>
      <c r="M102" s="1191"/>
      <c r="N102" s="1190">
        <f t="shared" si="7"/>
        <v>0</v>
      </c>
      <c r="O102" s="1189"/>
      <c r="P102" s="1189"/>
      <c r="Q102" s="1189"/>
      <c r="R102" s="1189"/>
      <c r="S102" s="1190">
        <f t="shared" si="8"/>
        <v>0</v>
      </c>
      <c r="T102" s="1191"/>
      <c r="U102" s="1191"/>
      <c r="V102" s="1191"/>
      <c r="W102" s="1191"/>
      <c r="X102" s="1190">
        <f t="shared" si="9"/>
        <v>0</v>
      </c>
    </row>
    <row r="103" spans="1:24" x14ac:dyDescent="0.2">
      <c r="A103" s="1182">
        <f t="shared" si="10"/>
        <v>96</v>
      </c>
      <c r="B103" s="1182"/>
      <c r="C103" s="1183"/>
      <c r="D103" s="1183"/>
      <c r="E103" s="1189"/>
      <c r="F103" s="1189"/>
      <c r="G103" s="1189"/>
      <c r="H103" s="1189"/>
      <c r="I103" s="1190">
        <f t="shared" si="6"/>
        <v>0</v>
      </c>
      <c r="J103" s="1191"/>
      <c r="K103" s="1191"/>
      <c r="L103" s="1191"/>
      <c r="M103" s="1191"/>
      <c r="N103" s="1190">
        <f t="shared" si="7"/>
        <v>0</v>
      </c>
      <c r="O103" s="1189"/>
      <c r="P103" s="1189"/>
      <c r="Q103" s="1189"/>
      <c r="R103" s="1189"/>
      <c r="S103" s="1190">
        <f t="shared" si="8"/>
        <v>0</v>
      </c>
      <c r="T103" s="1191"/>
      <c r="U103" s="1191"/>
      <c r="V103" s="1191"/>
      <c r="W103" s="1191"/>
      <c r="X103" s="1190">
        <f t="shared" si="9"/>
        <v>0</v>
      </c>
    </row>
    <row r="104" spans="1:24" x14ac:dyDescent="0.2">
      <c r="A104" s="1182">
        <f t="shared" si="10"/>
        <v>97</v>
      </c>
      <c r="B104" s="1182"/>
      <c r="C104" s="1183"/>
      <c r="D104" s="1183"/>
      <c r="E104" s="1189"/>
      <c r="F104" s="1189"/>
      <c r="G104" s="1189"/>
      <c r="H104" s="1189"/>
      <c r="I104" s="1190">
        <f t="shared" si="6"/>
        <v>0</v>
      </c>
      <c r="J104" s="1191"/>
      <c r="K104" s="1191"/>
      <c r="L104" s="1191"/>
      <c r="M104" s="1191"/>
      <c r="N104" s="1190">
        <f t="shared" si="7"/>
        <v>0</v>
      </c>
      <c r="O104" s="1189"/>
      <c r="P104" s="1189"/>
      <c r="Q104" s="1189"/>
      <c r="R104" s="1189"/>
      <c r="S104" s="1190">
        <f t="shared" si="8"/>
        <v>0</v>
      </c>
      <c r="T104" s="1191"/>
      <c r="U104" s="1191"/>
      <c r="V104" s="1191"/>
      <c r="W104" s="1191"/>
      <c r="X104" s="1190">
        <f t="shared" si="9"/>
        <v>0</v>
      </c>
    </row>
    <row r="105" spans="1:24" x14ac:dyDescent="0.2">
      <c r="A105" s="1182">
        <f t="shared" si="10"/>
        <v>98</v>
      </c>
      <c r="B105" s="1182"/>
      <c r="C105" s="1183"/>
      <c r="D105" s="1183"/>
      <c r="E105" s="1189"/>
      <c r="F105" s="1189"/>
      <c r="G105" s="1189"/>
      <c r="H105" s="1189"/>
      <c r="I105" s="1190">
        <f t="shared" si="6"/>
        <v>0</v>
      </c>
      <c r="J105" s="1191"/>
      <c r="K105" s="1191"/>
      <c r="L105" s="1191"/>
      <c r="M105" s="1191"/>
      <c r="N105" s="1190">
        <f t="shared" si="7"/>
        <v>0</v>
      </c>
      <c r="O105" s="1189"/>
      <c r="P105" s="1189"/>
      <c r="Q105" s="1189"/>
      <c r="R105" s="1189"/>
      <c r="S105" s="1190">
        <f t="shared" si="8"/>
        <v>0</v>
      </c>
      <c r="T105" s="1191"/>
      <c r="U105" s="1191"/>
      <c r="V105" s="1191"/>
      <c r="W105" s="1191"/>
      <c r="X105" s="1190">
        <f t="shared" si="9"/>
        <v>0</v>
      </c>
    </row>
    <row r="106" spans="1:24" x14ac:dyDescent="0.2">
      <c r="A106" s="1182">
        <f t="shared" si="10"/>
        <v>99</v>
      </c>
      <c r="B106" s="1182"/>
      <c r="C106" s="1183"/>
      <c r="D106" s="1183"/>
      <c r="E106" s="1189"/>
      <c r="F106" s="1189"/>
      <c r="G106" s="1189"/>
      <c r="H106" s="1189"/>
      <c r="I106" s="1190">
        <f t="shared" si="6"/>
        <v>0</v>
      </c>
      <c r="J106" s="1191"/>
      <c r="K106" s="1191"/>
      <c r="L106" s="1191"/>
      <c r="M106" s="1191"/>
      <c r="N106" s="1190">
        <f t="shared" si="7"/>
        <v>0</v>
      </c>
      <c r="O106" s="1189"/>
      <c r="P106" s="1189"/>
      <c r="Q106" s="1189"/>
      <c r="R106" s="1189"/>
      <c r="S106" s="1190">
        <f t="shared" si="8"/>
        <v>0</v>
      </c>
      <c r="T106" s="1191"/>
      <c r="U106" s="1191"/>
      <c r="V106" s="1191"/>
      <c r="W106" s="1191"/>
      <c r="X106" s="1190">
        <f t="shared" si="9"/>
        <v>0</v>
      </c>
    </row>
    <row r="107" spans="1:24" x14ac:dyDescent="0.2">
      <c r="A107" s="1182">
        <f t="shared" si="10"/>
        <v>100</v>
      </c>
      <c r="B107" s="1182"/>
      <c r="C107" s="1183"/>
      <c r="D107" s="1183"/>
      <c r="E107" s="1189"/>
      <c r="F107" s="1189"/>
      <c r="G107" s="1189"/>
      <c r="H107" s="1189"/>
      <c r="I107" s="1190">
        <f t="shared" si="6"/>
        <v>0</v>
      </c>
      <c r="J107" s="1191"/>
      <c r="K107" s="1191"/>
      <c r="L107" s="1191"/>
      <c r="M107" s="1191"/>
      <c r="N107" s="1190">
        <f t="shared" si="7"/>
        <v>0</v>
      </c>
      <c r="O107" s="1189"/>
      <c r="P107" s="1189"/>
      <c r="Q107" s="1189"/>
      <c r="R107" s="1189"/>
      <c r="S107" s="1190">
        <f t="shared" si="8"/>
        <v>0</v>
      </c>
      <c r="T107" s="1191"/>
      <c r="U107" s="1191"/>
      <c r="V107" s="1191"/>
      <c r="W107" s="1191"/>
      <c r="X107" s="1190">
        <f t="shared" si="9"/>
        <v>0</v>
      </c>
    </row>
    <row r="108" spans="1:24" x14ac:dyDescent="0.2">
      <c r="A108" s="1182">
        <f t="shared" si="10"/>
        <v>101</v>
      </c>
      <c r="B108" s="1182"/>
      <c r="C108" s="1183"/>
      <c r="D108" s="1183"/>
      <c r="E108" s="1189"/>
      <c r="F108" s="1189"/>
      <c r="G108" s="1189"/>
      <c r="H108" s="1189"/>
      <c r="I108" s="1190">
        <f t="shared" si="6"/>
        <v>0</v>
      </c>
      <c r="J108" s="1191"/>
      <c r="K108" s="1191"/>
      <c r="L108" s="1191"/>
      <c r="M108" s="1191"/>
      <c r="N108" s="1190">
        <f t="shared" si="7"/>
        <v>0</v>
      </c>
      <c r="O108" s="1189"/>
      <c r="P108" s="1189"/>
      <c r="Q108" s="1189"/>
      <c r="R108" s="1189"/>
      <c r="S108" s="1190">
        <f t="shared" si="8"/>
        <v>0</v>
      </c>
      <c r="T108" s="1191"/>
      <c r="U108" s="1191"/>
      <c r="V108" s="1191"/>
      <c r="W108" s="1191"/>
      <c r="X108" s="1190">
        <f t="shared" si="9"/>
        <v>0</v>
      </c>
    </row>
    <row r="109" spans="1:24" x14ac:dyDescent="0.2">
      <c r="A109" s="1182">
        <f t="shared" si="10"/>
        <v>102</v>
      </c>
      <c r="B109" s="1182"/>
      <c r="C109" s="1183"/>
      <c r="D109" s="1183"/>
      <c r="E109" s="1189"/>
      <c r="F109" s="1189"/>
      <c r="G109" s="1189"/>
      <c r="H109" s="1189"/>
      <c r="I109" s="1190">
        <f t="shared" si="6"/>
        <v>0</v>
      </c>
      <c r="J109" s="1191"/>
      <c r="K109" s="1191"/>
      <c r="L109" s="1191"/>
      <c r="M109" s="1191"/>
      <c r="N109" s="1190">
        <f t="shared" si="7"/>
        <v>0</v>
      </c>
      <c r="O109" s="1189"/>
      <c r="P109" s="1189"/>
      <c r="Q109" s="1189"/>
      <c r="R109" s="1189"/>
      <c r="S109" s="1190">
        <f t="shared" si="8"/>
        <v>0</v>
      </c>
      <c r="T109" s="1191"/>
      <c r="U109" s="1191"/>
      <c r="V109" s="1191"/>
      <c r="W109" s="1191"/>
      <c r="X109" s="1190">
        <f t="shared" si="9"/>
        <v>0</v>
      </c>
    </row>
    <row r="110" spans="1:24" x14ac:dyDescent="0.2">
      <c r="A110" s="1182">
        <f t="shared" si="10"/>
        <v>103</v>
      </c>
      <c r="B110" s="1182"/>
      <c r="C110" s="1183"/>
      <c r="D110" s="1183"/>
      <c r="E110" s="1189"/>
      <c r="F110" s="1189"/>
      <c r="G110" s="1189"/>
      <c r="H110" s="1189"/>
      <c r="I110" s="1190">
        <f t="shared" si="6"/>
        <v>0</v>
      </c>
      <c r="J110" s="1191"/>
      <c r="K110" s="1191"/>
      <c r="L110" s="1191"/>
      <c r="M110" s="1191"/>
      <c r="N110" s="1190">
        <f t="shared" si="7"/>
        <v>0</v>
      </c>
      <c r="O110" s="1189"/>
      <c r="P110" s="1189"/>
      <c r="Q110" s="1189"/>
      <c r="R110" s="1189"/>
      <c r="S110" s="1190">
        <f t="shared" si="8"/>
        <v>0</v>
      </c>
      <c r="T110" s="1191"/>
      <c r="U110" s="1191"/>
      <c r="V110" s="1191"/>
      <c r="W110" s="1191"/>
      <c r="X110" s="1190">
        <f t="shared" si="9"/>
        <v>0</v>
      </c>
    </row>
    <row r="111" spans="1:24" x14ac:dyDescent="0.2">
      <c r="A111" s="1182">
        <f t="shared" si="10"/>
        <v>104</v>
      </c>
      <c r="B111" s="1182"/>
      <c r="C111" s="1183"/>
      <c r="D111" s="1183"/>
      <c r="E111" s="1189"/>
      <c r="F111" s="1189"/>
      <c r="G111" s="1189"/>
      <c r="H111" s="1189"/>
      <c r="I111" s="1190">
        <f t="shared" si="6"/>
        <v>0</v>
      </c>
      <c r="J111" s="1191"/>
      <c r="K111" s="1191"/>
      <c r="L111" s="1191"/>
      <c r="M111" s="1191"/>
      <c r="N111" s="1190">
        <f t="shared" si="7"/>
        <v>0</v>
      </c>
      <c r="O111" s="1189"/>
      <c r="P111" s="1189"/>
      <c r="Q111" s="1189"/>
      <c r="R111" s="1189"/>
      <c r="S111" s="1190">
        <f t="shared" si="8"/>
        <v>0</v>
      </c>
      <c r="T111" s="1191"/>
      <c r="U111" s="1191"/>
      <c r="V111" s="1191"/>
      <c r="W111" s="1191"/>
      <c r="X111" s="1190">
        <f t="shared" si="9"/>
        <v>0</v>
      </c>
    </row>
    <row r="112" spans="1:24" x14ac:dyDescent="0.2">
      <c r="A112" s="1182">
        <f t="shared" si="10"/>
        <v>105</v>
      </c>
      <c r="B112" s="1182"/>
      <c r="C112" s="1183"/>
      <c r="D112" s="1183"/>
      <c r="E112" s="1189"/>
      <c r="F112" s="1189"/>
      <c r="G112" s="1189"/>
      <c r="H112" s="1189"/>
      <c r="I112" s="1190">
        <f t="shared" si="6"/>
        <v>0</v>
      </c>
      <c r="J112" s="1191"/>
      <c r="K112" s="1191"/>
      <c r="L112" s="1191"/>
      <c r="M112" s="1191"/>
      <c r="N112" s="1190">
        <f t="shared" si="7"/>
        <v>0</v>
      </c>
      <c r="O112" s="1189"/>
      <c r="P112" s="1189"/>
      <c r="Q112" s="1189"/>
      <c r="R112" s="1189"/>
      <c r="S112" s="1190">
        <f t="shared" si="8"/>
        <v>0</v>
      </c>
      <c r="T112" s="1191"/>
      <c r="U112" s="1191"/>
      <c r="V112" s="1191"/>
      <c r="W112" s="1191"/>
      <c r="X112" s="1190">
        <f t="shared" si="9"/>
        <v>0</v>
      </c>
    </row>
    <row r="113" spans="1:24" x14ac:dyDescent="0.2">
      <c r="A113" s="1182">
        <f t="shared" si="10"/>
        <v>106</v>
      </c>
      <c r="B113" s="1182"/>
      <c r="C113" s="1183"/>
      <c r="D113" s="1183"/>
      <c r="E113" s="1189"/>
      <c r="F113" s="1189"/>
      <c r="G113" s="1189"/>
      <c r="H113" s="1189"/>
      <c r="I113" s="1190">
        <f t="shared" si="6"/>
        <v>0</v>
      </c>
      <c r="J113" s="1191"/>
      <c r="K113" s="1191"/>
      <c r="L113" s="1191"/>
      <c r="M113" s="1191"/>
      <c r="N113" s="1190">
        <f t="shared" si="7"/>
        <v>0</v>
      </c>
      <c r="O113" s="1189"/>
      <c r="P113" s="1189"/>
      <c r="Q113" s="1189"/>
      <c r="R113" s="1189"/>
      <c r="S113" s="1190">
        <f t="shared" si="8"/>
        <v>0</v>
      </c>
      <c r="T113" s="1191"/>
      <c r="U113" s="1191"/>
      <c r="V113" s="1191"/>
      <c r="W113" s="1191"/>
      <c r="X113" s="1190">
        <f t="shared" si="9"/>
        <v>0</v>
      </c>
    </row>
    <row r="114" spans="1:24" x14ac:dyDescent="0.2">
      <c r="A114" s="1182">
        <f t="shared" si="10"/>
        <v>107</v>
      </c>
      <c r="B114" s="1182"/>
      <c r="C114" s="1183"/>
      <c r="D114" s="1183"/>
      <c r="E114" s="1189"/>
      <c r="F114" s="1189"/>
      <c r="G114" s="1189"/>
      <c r="H114" s="1189"/>
      <c r="I114" s="1190">
        <f t="shared" si="6"/>
        <v>0</v>
      </c>
      <c r="J114" s="1191"/>
      <c r="K114" s="1191"/>
      <c r="L114" s="1191"/>
      <c r="M114" s="1191"/>
      <c r="N114" s="1190">
        <f t="shared" si="7"/>
        <v>0</v>
      </c>
      <c r="O114" s="1189"/>
      <c r="P114" s="1189"/>
      <c r="Q114" s="1189"/>
      <c r="R114" s="1189"/>
      <c r="S114" s="1190">
        <f t="shared" si="8"/>
        <v>0</v>
      </c>
      <c r="T114" s="1191"/>
      <c r="U114" s="1191"/>
      <c r="V114" s="1191"/>
      <c r="W114" s="1191"/>
      <c r="X114" s="1190">
        <f t="shared" si="9"/>
        <v>0</v>
      </c>
    </row>
    <row r="115" spans="1:24" x14ac:dyDescent="0.2">
      <c r="A115" s="1182">
        <f t="shared" si="10"/>
        <v>108</v>
      </c>
      <c r="B115" s="1182"/>
      <c r="C115" s="1183"/>
      <c r="D115" s="1183"/>
      <c r="E115" s="1189"/>
      <c r="F115" s="1189"/>
      <c r="G115" s="1189"/>
      <c r="H115" s="1189"/>
      <c r="I115" s="1190">
        <f t="shared" si="6"/>
        <v>0</v>
      </c>
      <c r="J115" s="1191"/>
      <c r="K115" s="1191"/>
      <c r="L115" s="1191"/>
      <c r="M115" s="1191"/>
      <c r="N115" s="1190">
        <f t="shared" si="7"/>
        <v>0</v>
      </c>
      <c r="O115" s="1189"/>
      <c r="P115" s="1189"/>
      <c r="Q115" s="1189"/>
      <c r="R115" s="1189"/>
      <c r="S115" s="1190">
        <f t="shared" si="8"/>
        <v>0</v>
      </c>
      <c r="T115" s="1191"/>
      <c r="U115" s="1191"/>
      <c r="V115" s="1191"/>
      <c r="W115" s="1191"/>
      <c r="X115" s="1190">
        <f t="shared" si="9"/>
        <v>0</v>
      </c>
    </row>
    <row r="116" spans="1:24" x14ac:dyDescent="0.2">
      <c r="A116" s="1182">
        <f t="shared" si="10"/>
        <v>109</v>
      </c>
      <c r="B116" s="1182"/>
      <c r="C116" s="1183"/>
      <c r="D116" s="1183"/>
      <c r="E116" s="1189"/>
      <c r="F116" s="1189"/>
      <c r="G116" s="1189"/>
      <c r="H116" s="1189"/>
      <c r="I116" s="1190">
        <f t="shared" si="6"/>
        <v>0</v>
      </c>
      <c r="J116" s="1191"/>
      <c r="K116" s="1191"/>
      <c r="L116" s="1191"/>
      <c r="M116" s="1191"/>
      <c r="N116" s="1190">
        <f t="shared" si="7"/>
        <v>0</v>
      </c>
      <c r="O116" s="1189"/>
      <c r="P116" s="1189"/>
      <c r="Q116" s="1189"/>
      <c r="R116" s="1189"/>
      <c r="S116" s="1190">
        <f t="shared" si="8"/>
        <v>0</v>
      </c>
      <c r="T116" s="1191"/>
      <c r="U116" s="1191"/>
      <c r="V116" s="1191"/>
      <c r="W116" s="1191"/>
      <c r="X116" s="1190">
        <f t="shared" si="9"/>
        <v>0</v>
      </c>
    </row>
    <row r="117" spans="1:24" x14ac:dyDescent="0.2">
      <c r="A117" s="1182">
        <f t="shared" si="10"/>
        <v>110</v>
      </c>
      <c r="B117" s="1182"/>
      <c r="C117" s="1183"/>
      <c r="D117" s="1183"/>
      <c r="E117" s="1189"/>
      <c r="F117" s="1189"/>
      <c r="G117" s="1189"/>
      <c r="H117" s="1189"/>
      <c r="I117" s="1190">
        <f t="shared" si="6"/>
        <v>0</v>
      </c>
      <c r="J117" s="1191"/>
      <c r="K117" s="1191"/>
      <c r="L117" s="1191"/>
      <c r="M117" s="1191"/>
      <c r="N117" s="1190">
        <f t="shared" si="7"/>
        <v>0</v>
      </c>
      <c r="O117" s="1189"/>
      <c r="P117" s="1189"/>
      <c r="Q117" s="1189"/>
      <c r="R117" s="1189"/>
      <c r="S117" s="1190">
        <f t="shared" si="8"/>
        <v>0</v>
      </c>
      <c r="T117" s="1191"/>
      <c r="U117" s="1191"/>
      <c r="V117" s="1191"/>
      <c r="W117" s="1191"/>
      <c r="X117" s="1190">
        <f t="shared" si="9"/>
        <v>0</v>
      </c>
    </row>
    <row r="118" spans="1:24" x14ac:dyDescent="0.2">
      <c r="A118" s="1182">
        <f t="shared" si="10"/>
        <v>111</v>
      </c>
      <c r="B118" s="1182"/>
      <c r="C118" s="1183"/>
      <c r="D118" s="1183"/>
      <c r="E118" s="1189"/>
      <c r="F118" s="1189"/>
      <c r="G118" s="1189"/>
      <c r="H118" s="1189"/>
      <c r="I118" s="1190">
        <f t="shared" si="6"/>
        <v>0</v>
      </c>
      <c r="J118" s="1191"/>
      <c r="K118" s="1191"/>
      <c r="L118" s="1191"/>
      <c r="M118" s="1191"/>
      <c r="N118" s="1190">
        <f t="shared" si="7"/>
        <v>0</v>
      </c>
      <c r="O118" s="1189"/>
      <c r="P118" s="1189"/>
      <c r="Q118" s="1189"/>
      <c r="R118" s="1189"/>
      <c r="S118" s="1190">
        <f t="shared" si="8"/>
        <v>0</v>
      </c>
      <c r="T118" s="1191"/>
      <c r="U118" s="1191"/>
      <c r="V118" s="1191"/>
      <c r="W118" s="1191"/>
      <c r="X118" s="1190">
        <f t="shared" si="9"/>
        <v>0</v>
      </c>
    </row>
    <row r="119" spans="1:24" x14ac:dyDescent="0.2">
      <c r="A119" s="1182">
        <f t="shared" si="10"/>
        <v>112</v>
      </c>
      <c r="B119" s="1182"/>
      <c r="C119" s="1183"/>
      <c r="D119" s="1183"/>
      <c r="E119" s="1189"/>
      <c r="F119" s="1189"/>
      <c r="G119" s="1189"/>
      <c r="H119" s="1189"/>
      <c r="I119" s="1190">
        <f t="shared" si="6"/>
        <v>0</v>
      </c>
      <c r="J119" s="1191"/>
      <c r="K119" s="1191"/>
      <c r="L119" s="1191"/>
      <c r="M119" s="1191"/>
      <c r="N119" s="1190">
        <f t="shared" si="7"/>
        <v>0</v>
      </c>
      <c r="O119" s="1189"/>
      <c r="P119" s="1189"/>
      <c r="Q119" s="1189"/>
      <c r="R119" s="1189"/>
      <c r="S119" s="1190">
        <f t="shared" si="8"/>
        <v>0</v>
      </c>
      <c r="T119" s="1191"/>
      <c r="U119" s="1191"/>
      <c r="V119" s="1191"/>
      <c r="W119" s="1191"/>
      <c r="X119" s="1190">
        <f t="shared" si="9"/>
        <v>0</v>
      </c>
    </row>
    <row r="120" spans="1:24" x14ac:dyDescent="0.2">
      <c r="A120" s="1182">
        <f t="shared" si="10"/>
        <v>113</v>
      </c>
      <c r="B120" s="1182"/>
      <c r="C120" s="1183"/>
      <c r="D120" s="1183"/>
      <c r="E120" s="1189"/>
      <c r="F120" s="1189"/>
      <c r="G120" s="1189"/>
      <c r="H120" s="1189"/>
      <c r="I120" s="1190">
        <f t="shared" si="6"/>
        <v>0</v>
      </c>
      <c r="J120" s="1191"/>
      <c r="K120" s="1191"/>
      <c r="L120" s="1191"/>
      <c r="M120" s="1191"/>
      <c r="N120" s="1190">
        <f t="shared" si="7"/>
        <v>0</v>
      </c>
      <c r="O120" s="1189"/>
      <c r="P120" s="1189"/>
      <c r="Q120" s="1189"/>
      <c r="R120" s="1189"/>
      <c r="S120" s="1190">
        <f t="shared" si="8"/>
        <v>0</v>
      </c>
      <c r="T120" s="1191"/>
      <c r="U120" s="1191"/>
      <c r="V120" s="1191"/>
      <c r="W120" s="1191"/>
      <c r="X120" s="1190">
        <f t="shared" si="9"/>
        <v>0</v>
      </c>
    </row>
    <row r="121" spans="1:24" x14ac:dyDescent="0.2">
      <c r="A121" s="1182">
        <f t="shared" si="10"/>
        <v>114</v>
      </c>
      <c r="B121" s="1182"/>
      <c r="C121" s="1183"/>
      <c r="D121" s="1183"/>
      <c r="E121" s="1189"/>
      <c r="F121" s="1189"/>
      <c r="G121" s="1189"/>
      <c r="H121" s="1189"/>
      <c r="I121" s="1190">
        <f t="shared" si="6"/>
        <v>0</v>
      </c>
      <c r="J121" s="1191"/>
      <c r="K121" s="1191"/>
      <c r="L121" s="1191"/>
      <c r="M121" s="1191"/>
      <c r="N121" s="1190">
        <f t="shared" si="7"/>
        <v>0</v>
      </c>
      <c r="O121" s="1189"/>
      <c r="P121" s="1189"/>
      <c r="Q121" s="1189"/>
      <c r="R121" s="1189"/>
      <c r="S121" s="1190">
        <f t="shared" si="8"/>
        <v>0</v>
      </c>
      <c r="T121" s="1191"/>
      <c r="U121" s="1191"/>
      <c r="V121" s="1191"/>
      <c r="W121" s="1191"/>
      <c r="X121" s="1190">
        <f t="shared" si="9"/>
        <v>0</v>
      </c>
    </row>
    <row r="122" spans="1:24" x14ac:dyDescent="0.2">
      <c r="A122" s="1182">
        <f t="shared" si="10"/>
        <v>115</v>
      </c>
      <c r="B122" s="1182"/>
      <c r="C122" s="1183"/>
      <c r="D122" s="1183"/>
      <c r="E122" s="1189"/>
      <c r="F122" s="1189"/>
      <c r="G122" s="1189"/>
      <c r="H122" s="1189"/>
      <c r="I122" s="1190">
        <f t="shared" si="6"/>
        <v>0</v>
      </c>
      <c r="J122" s="1191"/>
      <c r="K122" s="1191"/>
      <c r="L122" s="1191"/>
      <c r="M122" s="1191"/>
      <c r="N122" s="1190">
        <f t="shared" si="7"/>
        <v>0</v>
      </c>
      <c r="O122" s="1189"/>
      <c r="P122" s="1189"/>
      <c r="Q122" s="1189"/>
      <c r="R122" s="1189"/>
      <c r="S122" s="1190">
        <f t="shared" si="8"/>
        <v>0</v>
      </c>
      <c r="T122" s="1191"/>
      <c r="U122" s="1191"/>
      <c r="V122" s="1191"/>
      <c r="W122" s="1191"/>
      <c r="X122" s="1190">
        <f t="shared" si="9"/>
        <v>0</v>
      </c>
    </row>
    <row r="123" spans="1:24" x14ac:dyDescent="0.2">
      <c r="A123" s="1182">
        <f t="shared" si="10"/>
        <v>116</v>
      </c>
      <c r="B123" s="1182"/>
      <c r="C123" s="1183"/>
      <c r="D123" s="1183"/>
      <c r="E123" s="1189"/>
      <c r="F123" s="1189"/>
      <c r="G123" s="1189"/>
      <c r="H123" s="1189"/>
      <c r="I123" s="1190">
        <f t="shared" si="6"/>
        <v>0</v>
      </c>
      <c r="J123" s="1191"/>
      <c r="K123" s="1191"/>
      <c r="L123" s="1191"/>
      <c r="M123" s="1191"/>
      <c r="N123" s="1190">
        <f t="shared" si="7"/>
        <v>0</v>
      </c>
      <c r="O123" s="1189"/>
      <c r="P123" s="1189"/>
      <c r="Q123" s="1189"/>
      <c r="R123" s="1189"/>
      <c r="S123" s="1190">
        <f t="shared" si="8"/>
        <v>0</v>
      </c>
      <c r="T123" s="1191"/>
      <c r="U123" s="1191"/>
      <c r="V123" s="1191"/>
      <c r="W123" s="1191"/>
      <c r="X123" s="1190">
        <f t="shared" si="9"/>
        <v>0</v>
      </c>
    </row>
    <row r="124" spans="1:24" x14ac:dyDescent="0.2">
      <c r="A124" s="1182">
        <f t="shared" si="10"/>
        <v>117</v>
      </c>
      <c r="B124" s="1182"/>
      <c r="C124" s="1183"/>
      <c r="D124" s="1183"/>
      <c r="E124" s="1189"/>
      <c r="F124" s="1189"/>
      <c r="G124" s="1189"/>
      <c r="H124" s="1189"/>
      <c r="I124" s="1190">
        <f t="shared" si="6"/>
        <v>0</v>
      </c>
      <c r="J124" s="1191"/>
      <c r="K124" s="1191"/>
      <c r="L124" s="1191"/>
      <c r="M124" s="1191"/>
      <c r="N124" s="1190">
        <f t="shared" si="7"/>
        <v>0</v>
      </c>
      <c r="O124" s="1189"/>
      <c r="P124" s="1189"/>
      <c r="Q124" s="1189"/>
      <c r="R124" s="1189"/>
      <c r="S124" s="1190">
        <f t="shared" si="8"/>
        <v>0</v>
      </c>
      <c r="T124" s="1191"/>
      <c r="U124" s="1191"/>
      <c r="V124" s="1191"/>
      <c r="W124" s="1191"/>
      <c r="X124" s="1190">
        <f t="shared" si="9"/>
        <v>0</v>
      </c>
    </row>
    <row r="125" spans="1:24" x14ac:dyDescent="0.2">
      <c r="A125" s="1182">
        <f t="shared" si="10"/>
        <v>118</v>
      </c>
      <c r="B125" s="1182"/>
      <c r="C125" s="1183"/>
      <c r="D125" s="1183"/>
      <c r="E125" s="1189"/>
      <c r="F125" s="1189"/>
      <c r="G125" s="1189"/>
      <c r="H125" s="1189"/>
      <c r="I125" s="1190">
        <f t="shared" si="6"/>
        <v>0</v>
      </c>
      <c r="J125" s="1191"/>
      <c r="K125" s="1191"/>
      <c r="L125" s="1191"/>
      <c r="M125" s="1191"/>
      <c r="N125" s="1190">
        <f t="shared" si="7"/>
        <v>0</v>
      </c>
      <c r="O125" s="1189"/>
      <c r="P125" s="1189"/>
      <c r="Q125" s="1189"/>
      <c r="R125" s="1189"/>
      <c r="S125" s="1190">
        <f t="shared" si="8"/>
        <v>0</v>
      </c>
      <c r="T125" s="1191"/>
      <c r="U125" s="1191"/>
      <c r="V125" s="1191"/>
      <c r="W125" s="1191"/>
      <c r="X125" s="1190">
        <f t="shared" si="9"/>
        <v>0</v>
      </c>
    </row>
    <row r="126" spans="1:24" x14ac:dyDescent="0.2">
      <c r="A126" s="1182">
        <f t="shared" si="10"/>
        <v>119</v>
      </c>
      <c r="B126" s="1182"/>
      <c r="C126" s="1183"/>
      <c r="D126" s="1183"/>
      <c r="E126" s="1189"/>
      <c r="F126" s="1189"/>
      <c r="G126" s="1189"/>
      <c r="H126" s="1189"/>
      <c r="I126" s="1190">
        <f t="shared" si="6"/>
        <v>0</v>
      </c>
      <c r="J126" s="1191"/>
      <c r="K126" s="1191"/>
      <c r="L126" s="1191"/>
      <c r="M126" s="1191"/>
      <c r="N126" s="1190">
        <f t="shared" si="7"/>
        <v>0</v>
      </c>
      <c r="O126" s="1189"/>
      <c r="P126" s="1189"/>
      <c r="Q126" s="1189"/>
      <c r="R126" s="1189"/>
      <c r="S126" s="1190">
        <f t="shared" si="8"/>
        <v>0</v>
      </c>
      <c r="T126" s="1191"/>
      <c r="U126" s="1191"/>
      <c r="V126" s="1191"/>
      <c r="W126" s="1191"/>
      <c r="X126" s="1190">
        <f t="shared" si="9"/>
        <v>0</v>
      </c>
    </row>
    <row r="127" spans="1:24" x14ac:dyDescent="0.2">
      <c r="A127" s="1182">
        <f t="shared" si="10"/>
        <v>120</v>
      </c>
      <c r="B127" s="1182"/>
      <c r="C127" s="1183"/>
      <c r="D127" s="1183"/>
      <c r="E127" s="1189"/>
      <c r="F127" s="1189"/>
      <c r="G127" s="1189"/>
      <c r="H127" s="1189"/>
      <c r="I127" s="1190">
        <f t="shared" si="6"/>
        <v>0</v>
      </c>
      <c r="J127" s="1191"/>
      <c r="K127" s="1191"/>
      <c r="L127" s="1191"/>
      <c r="M127" s="1191"/>
      <c r="N127" s="1190">
        <f t="shared" si="7"/>
        <v>0</v>
      </c>
      <c r="O127" s="1189"/>
      <c r="P127" s="1189"/>
      <c r="Q127" s="1189"/>
      <c r="R127" s="1189"/>
      <c r="S127" s="1190">
        <f t="shared" si="8"/>
        <v>0</v>
      </c>
      <c r="T127" s="1191"/>
      <c r="U127" s="1191"/>
      <c r="V127" s="1191"/>
      <c r="W127" s="1191"/>
      <c r="X127" s="1190">
        <f t="shared" si="9"/>
        <v>0</v>
      </c>
    </row>
    <row r="128" spans="1:24" x14ac:dyDescent="0.2">
      <c r="A128" s="1182">
        <f t="shared" si="10"/>
        <v>121</v>
      </c>
      <c r="B128" s="1182"/>
      <c r="C128" s="1183"/>
      <c r="D128" s="1183"/>
      <c r="E128" s="1189"/>
      <c r="F128" s="1189"/>
      <c r="G128" s="1189"/>
      <c r="H128" s="1189"/>
      <c r="I128" s="1190">
        <f t="shared" si="6"/>
        <v>0</v>
      </c>
      <c r="J128" s="1191"/>
      <c r="K128" s="1191"/>
      <c r="L128" s="1191"/>
      <c r="M128" s="1191"/>
      <c r="N128" s="1190">
        <f t="shared" si="7"/>
        <v>0</v>
      </c>
      <c r="O128" s="1189"/>
      <c r="P128" s="1189"/>
      <c r="Q128" s="1189"/>
      <c r="R128" s="1189"/>
      <c r="S128" s="1190">
        <f t="shared" si="8"/>
        <v>0</v>
      </c>
      <c r="T128" s="1191"/>
      <c r="U128" s="1191"/>
      <c r="V128" s="1191"/>
      <c r="W128" s="1191"/>
      <c r="X128" s="1190">
        <f t="shared" si="9"/>
        <v>0</v>
      </c>
    </row>
    <row r="129" spans="1:24" x14ac:dyDescent="0.2">
      <c r="A129" s="1182">
        <f t="shared" si="10"/>
        <v>122</v>
      </c>
      <c r="B129" s="1182"/>
      <c r="C129" s="1183"/>
      <c r="D129" s="1183"/>
      <c r="E129" s="1189"/>
      <c r="F129" s="1189"/>
      <c r="G129" s="1189"/>
      <c r="H129" s="1189"/>
      <c r="I129" s="1190">
        <f t="shared" si="6"/>
        <v>0</v>
      </c>
      <c r="J129" s="1191"/>
      <c r="K129" s="1191"/>
      <c r="L129" s="1191"/>
      <c r="M129" s="1191"/>
      <c r="N129" s="1190">
        <f t="shared" si="7"/>
        <v>0</v>
      </c>
      <c r="O129" s="1189"/>
      <c r="P129" s="1189"/>
      <c r="Q129" s="1189"/>
      <c r="R129" s="1189"/>
      <c r="S129" s="1190">
        <f t="shared" si="8"/>
        <v>0</v>
      </c>
      <c r="T129" s="1191"/>
      <c r="U129" s="1191"/>
      <c r="V129" s="1191"/>
      <c r="W129" s="1191"/>
      <c r="X129" s="1190">
        <f t="shared" si="9"/>
        <v>0</v>
      </c>
    </row>
    <row r="130" spans="1:24" x14ac:dyDescent="0.2">
      <c r="A130" s="1182">
        <f t="shared" si="10"/>
        <v>123</v>
      </c>
      <c r="B130" s="1182"/>
      <c r="C130" s="1183"/>
      <c r="D130" s="1183"/>
      <c r="E130" s="1189"/>
      <c r="F130" s="1189"/>
      <c r="G130" s="1189"/>
      <c r="H130" s="1189"/>
      <c r="I130" s="1190">
        <f t="shared" si="6"/>
        <v>0</v>
      </c>
      <c r="J130" s="1191"/>
      <c r="K130" s="1191"/>
      <c r="L130" s="1191"/>
      <c r="M130" s="1191"/>
      <c r="N130" s="1190">
        <f t="shared" si="7"/>
        <v>0</v>
      </c>
      <c r="O130" s="1189"/>
      <c r="P130" s="1189"/>
      <c r="Q130" s="1189"/>
      <c r="R130" s="1189"/>
      <c r="S130" s="1190">
        <f t="shared" si="8"/>
        <v>0</v>
      </c>
      <c r="T130" s="1191"/>
      <c r="U130" s="1191"/>
      <c r="V130" s="1191"/>
      <c r="W130" s="1191"/>
      <c r="X130" s="1190">
        <f t="shared" si="9"/>
        <v>0</v>
      </c>
    </row>
    <row r="131" spans="1:24" x14ac:dyDescent="0.2">
      <c r="A131" s="1182">
        <f t="shared" si="10"/>
        <v>124</v>
      </c>
      <c r="B131" s="1182"/>
      <c r="C131" s="1183"/>
      <c r="D131" s="1183"/>
      <c r="E131" s="1189"/>
      <c r="F131" s="1189"/>
      <c r="G131" s="1189"/>
      <c r="H131" s="1189"/>
      <c r="I131" s="1190">
        <f t="shared" si="6"/>
        <v>0</v>
      </c>
      <c r="J131" s="1191"/>
      <c r="K131" s="1191"/>
      <c r="L131" s="1191"/>
      <c r="M131" s="1191"/>
      <c r="N131" s="1190">
        <f t="shared" si="7"/>
        <v>0</v>
      </c>
      <c r="O131" s="1189"/>
      <c r="P131" s="1189"/>
      <c r="Q131" s="1189"/>
      <c r="R131" s="1189"/>
      <c r="S131" s="1190">
        <f t="shared" si="8"/>
        <v>0</v>
      </c>
      <c r="T131" s="1191"/>
      <c r="U131" s="1191"/>
      <c r="V131" s="1191"/>
      <c r="W131" s="1191"/>
      <c r="X131" s="1190">
        <f t="shared" si="9"/>
        <v>0</v>
      </c>
    </row>
    <row r="132" spans="1:24" x14ac:dyDescent="0.2">
      <c r="A132" s="1182">
        <f t="shared" si="10"/>
        <v>125</v>
      </c>
      <c r="B132" s="1182"/>
      <c r="C132" s="1183"/>
      <c r="D132" s="1183"/>
      <c r="E132" s="1189"/>
      <c r="F132" s="1189"/>
      <c r="G132" s="1189"/>
      <c r="H132" s="1189"/>
      <c r="I132" s="1190">
        <f t="shared" si="6"/>
        <v>0</v>
      </c>
      <c r="J132" s="1191"/>
      <c r="K132" s="1191"/>
      <c r="L132" s="1191"/>
      <c r="M132" s="1191"/>
      <c r="N132" s="1190">
        <f t="shared" si="7"/>
        <v>0</v>
      </c>
      <c r="O132" s="1189"/>
      <c r="P132" s="1189"/>
      <c r="Q132" s="1189"/>
      <c r="R132" s="1189"/>
      <c r="S132" s="1190">
        <f t="shared" si="8"/>
        <v>0</v>
      </c>
      <c r="T132" s="1191"/>
      <c r="U132" s="1191"/>
      <c r="V132" s="1191"/>
      <c r="W132" s="1191"/>
      <c r="X132" s="1190">
        <f t="shared" si="9"/>
        <v>0</v>
      </c>
    </row>
    <row r="133" spans="1:24" x14ac:dyDescent="0.2">
      <c r="A133" s="1182">
        <f t="shared" si="10"/>
        <v>126</v>
      </c>
      <c r="B133" s="1182"/>
      <c r="C133" s="1183"/>
      <c r="D133" s="1183"/>
      <c r="E133" s="1189"/>
      <c r="F133" s="1189"/>
      <c r="G133" s="1189"/>
      <c r="H133" s="1189"/>
      <c r="I133" s="1190">
        <f t="shared" si="6"/>
        <v>0</v>
      </c>
      <c r="J133" s="1191"/>
      <c r="K133" s="1191"/>
      <c r="L133" s="1191"/>
      <c r="M133" s="1191"/>
      <c r="N133" s="1190">
        <f t="shared" si="7"/>
        <v>0</v>
      </c>
      <c r="O133" s="1189"/>
      <c r="P133" s="1189"/>
      <c r="Q133" s="1189"/>
      <c r="R133" s="1189"/>
      <c r="S133" s="1190">
        <f t="shared" si="8"/>
        <v>0</v>
      </c>
      <c r="T133" s="1191"/>
      <c r="U133" s="1191"/>
      <c r="V133" s="1191"/>
      <c r="W133" s="1191"/>
      <c r="X133" s="1190">
        <f t="shared" si="9"/>
        <v>0</v>
      </c>
    </row>
    <row r="134" spans="1:24" x14ac:dyDescent="0.2">
      <c r="A134" s="1182">
        <f t="shared" si="10"/>
        <v>127</v>
      </c>
      <c r="B134" s="1182"/>
      <c r="C134" s="1183"/>
      <c r="D134" s="1183"/>
      <c r="E134" s="1189"/>
      <c r="F134" s="1189"/>
      <c r="G134" s="1189"/>
      <c r="H134" s="1189"/>
      <c r="I134" s="1190">
        <f t="shared" si="6"/>
        <v>0</v>
      </c>
      <c r="J134" s="1191"/>
      <c r="K134" s="1191"/>
      <c r="L134" s="1191"/>
      <c r="M134" s="1191"/>
      <c r="N134" s="1190">
        <f t="shared" si="7"/>
        <v>0</v>
      </c>
      <c r="O134" s="1189"/>
      <c r="P134" s="1189"/>
      <c r="Q134" s="1189"/>
      <c r="R134" s="1189"/>
      <c r="S134" s="1190">
        <f t="shared" si="8"/>
        <v>0</v>
      </c>
      <c r="T134" s="1191"/>
      <c r="U134" s="1191"/>
      <c r="V134" s="1191"/>
      <c r="W134" s="1191"/>
      <c r="X134" s="1190">
        <f t="shared" si="9"/>
        <v>0</v>
      </c>
    </row>
    <row r="135" spans="1:24" x14ac:dyDescent="0.2">
      <c r="A135" s="1182">
        <f t="shared" si="10"/>
        <v>128</v>
      </c>
      <c r="B135" s="1182"/>
      <c r="C135" s="1183"/>
      <c r="D135" s="1183"/>
      <c r="E135" s="1189"/>
      <c r="F135" s="1189"/>
      <c r="G135" s="1189"/>
      <c r="H135" s="1189"/>
      <c r="I135" s="1190">
        <f t="shared" si="6"/>
        <v>0</v>
      </c>
      <c r="J135" s="1191"/>
      <c r="K135" s="1191"/>
      <c r="L135" s="1191"/>
      <c r="M135" s="1191"/>
      <c r="N135" s="1190">
        <f t="shared" si="7"/>
        <v>0</v>
      </c>
      <c r="O135" s="1189"/>
      <c r="P135" s="1189"/>
      <c r="Q135" s="1189"/>
      <c r="R135" s="1189"/>
      <c r="S135" s="1190">
        <f t="shared" si="8"/>
        <v>0</v>
      </c>
      <c r="T135" s="1191"/>
      <c r="U135" s="1191"/>
      <c r="V135" s="1191"/>
      <c r="W135" s="1191"/>
      <c r="X135" s="1190">
        <f t="shared" si="9"/>
        <v>0</v>
      </c>
    </row>
    <row r="136" spans="1:24" x14ac:dyDescent="0.2">
      <c r="A136" s="1182">
        <f t="shared" si="10"/>
        <v>129</v>
      </c>
      <c r="B136" s="1182"/>
      <c r="C136" s="1183"/>
      <c r="D136" s="1183"/>
      <c r="E136" s="1189"/>
      <c r="F136" s="1189"/>
      <c r="G136" s="1189"/>
      <c r="H136" s="1189"/>
      <c r="I136" s="1190">
        <f t="shared" si="6"/>
        <v>0</v>
      </c>
      <c r="J136" s="1191"/>
      <c r="K136" s="1191"/>
      <c r="L136" s="1191"/>
      <c r="M136" s="1191"/>
      <c r="N136" s="1190">
        <f t="shared" si="7"/>
        <v>0</v>
      </c>
      <c r="O136" s="1189"/>
      <c r="P136" s="1189"/>
      <c r="Q136" s="1189"/>
      <c r="R136" s="1189"/>
      <c r="S136" s="1190">
        <f t="shared" si="8"/>
        <v>0</v>
      </c>
      <c r="T136" s="1191"/>
      <c r="U136" s="1191"/>
      <c r="V136" s="1191"/>
      <c r="W136" s="1191"/>
      <c r="X136" s="1190">
        <f t="shared" si="9"/>
        <v>0</v>
      </c>
    </row>
    <row r="137" spans="1:24" x14ac:dyDescent="0.2">
      <c r="A137" s="1182">
        <f t="shared" si="10"/>
        <v>130</v>
      </c>
      <c r="B137" s="1182"/>
      <c r="C137" s="1183"/>
      <c r="D137" s="1183"/>
      <c r="E137" s="1189"/>
      <c r="F137" s="1189"/>
      <c r="G137" s="1189"/>
      <c r="H137" s="1189"/>
      <c r="I137" s="1190">
        <f t="shared" ref="I137:I200" si="11">SUM(E137:H137)</f>
        <v>0</v>
      </c>
      <c r="J137" s="1191"/>
      <c r="K137" s="1191"/>
      <c r="L137" s="1191"/>
      <c r="M137" s="1191"/>
      <c r="N137" s="1190">
        <f t="shared" ref="N137:N200" si="12">SUM(J137:M137)</f>
        <v>0</v>
      </c>
      <c r="O137" s="1189"/>
      <c r="P137" s="1189"/>
      <c r="Q137" s="1189"/>
      <c r="R137" s="1189"/>
      <c r="S137" s="1190">
        <f t="shared" ref="S137:S200" si="13">SUM(O137:R137)</f>
        <v>0</v>
      </c>
      <c r="T137" s="1191"/>
      <c r="U137" s="1191"/>
      <c r="V137" s="1191"/>
      <c r="W137" s="1191"/>
      <c r="X137" s="1190">
        <f t="shared" ref="X137:X200" si="14">SUM(T137:W137)</f>
        <v>0</v>
      </c>
    </row>
    <row r="138" spans="1:24" x14ac:dyDescent="0.2">
      <c r="A138" s="1182">
        <f t="shared" ref="A138:A201" si="15">A137+1</f>
        <v>131</v>
      </c>
      <c r="B138" s="1182"/>
      <c r="C138" s="1183"/>
      <c r="D138" s="1183"/>
      <c r="E138" s="1189"/>
      <c r="F138" s="1189"/>
      <c r="G138" s="1189"/>
      <c r="H138" s="1189"/>
      <c r="I138" s="1190">
        <f t="shared" si="11"/>
        <v>0</v>
      </c>
      <c r="J138" s="1191"/>
      <c r="K138" s="1191"/>
      <c r="L138" s="1191"/>
      <c r="M138" s="1191"/>
      <c r="N138" s="1190">
        <f t="shared" si="12"/>
        <v>0</v>
      </c>
      <c r="O138" s="1189"/>
      <c r="P138" s="1189"/>
      <c r="Q138" s="1189"/>
      <c r="R138" s="1189"/>
      <c r="S138" s="1190">
        <f t="shared" si="13"/>
        <v>0</v>
      </c>
      <c r="T138" s="1191"/>
      <c r="U138" s="1191"/>
      <c r="V138" s="1191"/>
      <c r="W138" s="1191"/>
      <c r="X138" s="1190">
        <f t="shared" si="14"/>
        <v>0</v>
      </c>
    </row>
    <row r="139" spans="1:24" x14ac:dyDescent="0.2">
      <c r="A139" s="1182">
        <f t="shared" si="15"/>
        <v>132</v>
      </c>
      <c r="B139" s="1182"/>
      <c r="C139" s="1183"/>
      <c r="D139" s="1183"/>
      <c r="E139" s="1189"/>
      <c r="F139" s="1189"/>
      <c r="G139" s="1189"/>
      <c r="H139" s="1189"/>
      <c r="I139" s="1190">
        <f t="shared" si="11"/>
        <v>0</v>
      </c>
      <c r="J139" s="1191"/>
      <c r="K139" s="1191"/>
      <c r="L139" s="1191"/>
      <c r="M139" s="1191"/>
      <c r="N139" s="1190">
        <f t="shared" si="12"/>
        <v>0</v>
      </c>
      <c r="O139" s="1189"/>
      <c r="P139" s="1189"/>
      <c r="Q139" s="1189"/>
      <c r="R139" s="1189"/>
      <c r="S139" s="1190">
        <f t="shared" si="13"/>
        <v>0</v>
      </c>
      <c r="T139" s="1191"/>
      <c r="U139" s="1191"/>
      <c r="V139" s="1191"/>
      <c r="W139" s="1191"/>
      <c r="X139" s="1190">
        <f t="shared" si="14"/>
        <v>0</v>
      </c>
    </row>
    <row r="140" spans="1:24" x14ac:dyDescent="0.2">
      <c r="A140" s="1182">
        <f t="shared" si="15"/>
        <v>133</v>
      </c>
      <c r="B140" s="1182"/>
      <c r="C140" s="1183"/>
      <c r="D140" s="1183"/>
      <c r="E140" s="1189"/>
      <c r="F140" s="1189"/>
      <c r="G140" s="1189"/>
      <c r="H140" s="1189"/>
      <c r="I140" s="1190">
        <f t="shared" si="11"/>
        <v>0</v>
      </c>
      <c r="J140" s="1191"/>
      <c r="K140" s="1191"/>
      <c r="L140" s="1191"/>
      <c r="M140" s="1191"/>
      <c r="N140" s="1190">
        <f t="shared" si="12"/>
        <v>0</v>
      </c>
      <c r="O140" s="1189"/>
      <c r="P140" s="1189"/>
      <c r="Q140" s="1189"/>
      <c r="R140" s="1189"/>
      <c r="S140" s="1190">
        <f t="shared" si="13"/>
        <v>0</v>
      </c>
      <c r="T140" s="1191"/>
      <c r="U140" s="1191"/>
      <c r="V140" s="1191"/>
      <c r="W140" s="1191"/>
      <c r="X140" s="1190">
        <f t="shared" si="14"/>
        <v>0</v>
      </c>
    </row>
    <row r="141" spans="1:24" x14ac:dyDescent="0.2">
      <c r="A141" s="1182">
        <f t="shared" si="15"/>
        <v>134</v>
      </c>
      <c r="B141" s="1182"/>
      <c r="C141" s="1183"/>
      <c r="D141" s="1183"/>
      <c r="E141" s="1189"/>
      <c r="F141" s="1189"/>
      <c r="G141" s="1189"/>
      <c r="H141" s="1189"/>
      <c r="I141" s="1190">
        <f t="shared" si="11"/>
        <v>0</v>
      </c>
      <c r="J141" s="1191"/>
      <c r="K141" s="1191"/>
      <c r="L141" s="1191"/>
      <c r="M141" s="1191"/>
      <c r="N141" s="1190">
        <f t="shared" si="12"/>
        <v>0</v>
      </c>
      <c r="O141" s="1189"/>
      <c r="P141" s="1189"/>
      <c r="Q141" s="1189"/>
      <c r="R141" s="1189"/>
      <c r="S141" s="1190">
        <f t="shared" si="13"/>
        <v>0</v>
      </c>
      <c r="T141" s="1191"/>
      <c r="U141" s="1191"/>
      <c r="V141" s="1191"/>
      <c r="W141" s="1191"/>
      <c r="X141" s="1190">
        <f t="shared" si="14"/>
        <v>0</v>
      </c>
    </row>
    <row r="142" spans="1:24" x14ac:dyDescent="0.2">
      <c r="A142" s="1182">
        <f t="shared" si="15"/>
        <v>135</v>
      </c>
      <c r="B142" s="1182"/>
      <c r="C142" s="1183"/>
      <c r="D142" s="1183"/>
      <c r="E142" s="1189"/>
      <c r="F142" s="1189"/>
      <c r="G142" s="1189"/>
      <c r="H142" s="1189"/>
      <c r="I142" s="1190">
        <f t="shared" si="11"/>
        <v>0</v>
      </c>
      <c r="J142" s="1191"/>
      <c r="K142" s="1191"/>
      <c r="L142" s="1191"/>
      <c r="M142" s="1191"/>
      <c r="N142" s="1190">
        <f t="shared" si="12"/>
        <v>0</v>
      </c>
      <c r="O142" s="1189"/>
      <c r="P142" s="1189"/>
      <c r="Q142" s="1189"/>
      <c r="R142" s="1189"/>
      <c r="S142" s="1190">
        <f t="shared" si="13"/>
        <v>0</v>
      </c>
      <c r="T142" s="1191"/>
      <c r="U142" s="1191"/>
      <c r="V142" s="1191"/>
      <c r="W142" s="1191"/>
      <c r="X142" s="1190">
        <f t="shared" si="14"/>
        <v>0</v>
      </c>
    </row>
    <row r="143" spans="1:24" x14ac:dyDescent="0.2">
      <c r="A143" s="1182">
        <f t="shared" si="15"/>
        <v>136</v>
      </c>
      <c r="B143" s="1182"/>
      <c r="C143" s="1183"/>
      <c r="D143" s="1183"/>
      <c r="E143" s="1189"/>
      <c r="F143" s="1189"/>
      <c r="G143" s="1189"/>
      <c r="H143" s="1189"/>
      <c r="I143" s="1190">
        <f t="shared" si="11"/>
        <v>0</v>
      </c>
      <c r="J143" s="1191"/>
      <c r="K143" s="1191"/>
      <c r="L143" s="1191"/>
      <c r="M143" s="1191"/>
      <c r="N143" s="1190">
        <f t="shared" si="12"/>
        <v>0</v>
      </c>
      <c r="O143" s="1189"/>
      <c r="P143" s="1189"/>
      <c r="Q143" s="1189"/>
      <c r="R143" s="1189"/>
      <c r="S143" s="1190">
        <f t="shared" si="13"/>
        <v>0</v>
      </c>
      <c r="T143" s="1191"/>
      <c r="U143" s="1191"/>
      <c r="V143" s="1191"/>
      <c r="W143" s="1191"/>
      <c r="X143" s="1190">
        <f t="shared" si="14"/>
        <v>0</v>
      </c>
    </row>
    <row r="144" spans="1:24" x14ac:dyDescent="0.2">
      <c r="A144" s="1182">
        <f t="shared" si="15"/>
        <v>137</v>
      </c>
      <c r="B144" s="1182"/>
      <c r="C144" s="1183"/>
      <c r="D144" s="1183"/>
      <c r="E144" s="1189"/>
      <c r="F144" s="1189"/>
      <c r="G144" s="1189"/>
      <c r="H144" s="1189"/>
      <c r="I144" s="1190">
        <f t="shared" si="11"/>
        <v>0</v>
      </c>
      <c r="J144" s="1191"/>
      <c r="K144" s="1191"/>
      <c r="L144" s="1191"/>
      <c r="M144" s="1191"/>
      <c r="N144" s="1190">
        <f t="shared" si="12"/>
        <v>0</v>
      </c>
      <c r="O144" s="1189"/>
      <c r="P144" s="1189"/>
      <c r="Q144" s="1189"/>
      <c r="R144" s="1189"/>
      <c r="S144" s="1190">
        <f t="shared" si="13"/>
        <v>0</v>
      </c>
      <c r="T144" s="1191"/>
      <c r="U144" s="1191"/>
      <c r="V144" s="1191"/>
      <c r="W144" s="1191"/>
      <c r="X144" s="1190">
        <f t="shared" si="14"/>
        <v>0</v>
      </c>
    </row>
    <row r="145" spans="1:24" x14ac:dyDescent="0.2">
      <c r="A145" s="1182">
        <f t="shared" si="15"/>
        <v>138</v>
      </c>
      <c r="B145" s="1182"/>
      <c r="C145" s="1183"/>
      <c r="D145" s="1183"/>
      <c r="E145" s="1189"/>
      <c r="F145" s="1189"/>
      <c r="G145" s="1189"/>
      <c r="H145" s="1189"/>
      <c r="I145" s="1190">
        <f t="shared" si="11"/>
        <v>0</v>
      </c>
      <c r="J145" s="1191"/>
      <c r="K145" s="1191"/>
      <c r="L145" s="1191"/>
      <c r="M145" s="1191"/>
      <c r="N145" s="1190">
        <f t="shared" si="12"/>
        <v>0</v>
      </c>
      <c r="O145" s="1189"/>
      <c r="P145" s="1189"/>
      <c r="Q145" s="1189"/>
      <c r="R145" s="1189"/>
      <c r="S145" s="1190">
        <f t="shared" si="13"/>
        <v>0</v>
      </c>
      <c r="T145" s="1191"/>
      <c r="U145" s="1191"/>
      <c r="V145" s="1191"/>
      <c r="W145" s="1191"/>
      <c r="X145" s="1190">
        <f t="shared" si="14"/>
        <v>0</v>
      </c>
    </row>
    <row r="146" spans="1:24" x14ac:dyDescent="0.2">
      <c r="A146" s="1182">
        <f t="shared" si="15"/>
        <v>139</v>
      </c>
      <c r="B146" s="1182"/>
      <c r="C146" s="1183"/>
      <c r="D146" s="1183"/>
      <c r="E146" s="1189"/>
      <c r="F146" s="1189"/>
      <c r="G146" s="1189"/>
      <c r="H146" s="1189"/>
      <c r="I146" s="1190">
        <f t="shared" si="11"/>
        <v>0</v>
      </c>
      <c r="J146" s="1191"/>
      <c r="K146" s="1191"/>
      <c r="L146" s="1191"/>
      <c r="M146" s="1191"/>
      <c r="N146" s="1190">
        <f t="shared" si="12"/>
        <v>0</v>
      </c>
      <c r="O146" s="1189"/>
      <c r="P146" s="1189"/>
      <c r="Q146" s="1189"/>
      <c r="R146" s="1189"/>
      <c r="S146" s="1190">
        <f t="shared" si="13"/>
        <v>0</v>
      </c>
      <c r="T146" s="1191"/>
      <c r="U146" s="1191"/>
      <c r="V146" s="1191"/>
      <c r="W146" s="1191"/>
      <c r="X146" s="1190">
        <f t="shared" si="14"/>
        <v>0</v>
      </c>
    </row>
    <row r="147" spans="1:24" x14ac:dyDescent="0.2">
      <c r="A147" s="1182">
        <f t="shared" si="15"/>
        <v>140</v>
      </c>
      <c r="B147" s="1182"/>
      <c r="C147" s="1183"/>
      <c r="D147" s="1183"/>
      <c r="E147" s="1189"/>
      <c r="F147" s="1189"/>
      <c r="G147" s="1189"/>
      <c r="H147" s="1189"/>
      <c r="I147" s="1190">
        <f t="shared" si="11"/>
        <v>0</v>
      </c>
      <c r="J147" s="1191"/>
      <c r="K147" s="1191"/>
      <c r="L147" s="1191"/>
      <c r="M147" s="1191"/>
      <c r="N147" s="1190">
        <f t="shared" si="12"/>
        <v>0</v>
      </c>
      <c r="O147" s="1189"/>
      <c r="P147" s="1189"/>
      <c r="Q147" s="1189"/>
      <c r="R147" s="1189"/>
      <c r="S147" s="1190">
        <f t="shared" si="13"/>
        <v>0</v>
      </c>
      <c r="T147" s="1191"/>
      <c r="U147" s="1191"/>
      <c r="V147" s="1191"/>
      <c r="W147" s="1191"/>
      <c r="X147" s="1190">
        <f t="shared" si="14"/>
        <v>0</v>
      </c>
    </row>
    <row r="148" spans="1:24" x14ac:dyDescent="0.2">
      <c r="A148" s="1182">
        <f t="shared" si="15"/>
        <v>141</v>
      </c>
      <c r="B148" s="1182"/>
      <c r="C148" s="1183"/>
      <c r="D148" s="1183"/>
      <c r="E148" s="1189"/>
      <c r="F148" s="1189"/>
      <c r="G148" s="1189"/>
      <c r="H148" s="1189"/>
      <c r="I148" s="1190">
        <f t="shared" si="11"/>
        <v>0</v>
      </c>
      <c r="J148" s="1191"/>
      <c r="K148" s="1191"/>
      <c r="L148" s="1191"/>
      <c r="M148" s="1191"/>
      <c r="N148" s="1190">
        <f t="shared" si="12"/>
        <v>0</v>
      </c>
      <c r="O148" s="1189"/>
      <c r="P148" s="1189"/>
      <c r="Q148" s="1189"/>
      <c r="R148" s="1189"/>
      <c r="S148" s="1190">
        <f t="shared" si="13"/>
        <v>0</v>
      </c>
      <c r="T148" s="1191"/>
      <c r="U148" s="1191"/>
      <c r="V148" s="1191"/>
      <c r="W148" s="1191"/>
      <c r="X148" s="1190">
        <f t="shared" si="14"/>
        <v>0</v>
      </c>
    </row>
    <row r="149" spans="1:24" x14ac:dyDescent="0.2">
      <c r="A149" s="1182">
        <f t="shared" si="15"/>
        <v>142</v>
      </c>
      <c r="B149" s="1182"/>
      <c r="C149" s="1183"/>
      <c r="D149" s="1183"/>
      <c r="E149" s="1189"/>
      <c r="F149" s="1189"/>
      <c r="G149" s="1189"/>
      <c r="H149" s="1189"/>
      <c r="I149" s="1190">
        <f t="shared" si="11"/>
        <v>0</v>
      </c>
      <c r="J149" s="1191"/>
      <c r="K149" s="1191"/>
      <c r="L149" s="1191"/>
      <c r="M149" s="1191"/>
      <c r="N149" s="1190">
        <f t="shared" si="12"/>
        <v>0</v>
      </c>
      <c r="O149" s="1189"/>
      <c r="P149" s="1189"/>
      <c r="Q149" s="1189"/>
      <c r="R149" s="1189"/>
      <c r="S149" s="1190">
        <f t="shared" si="13"/>
        <v>0</v>
      </c>
      <c r="T149" s="1191"/>
      <c r="U149" s="1191"/>
      <c r="V149" s="1191"/>
      <c r="W149" s="1191"/>
      <c r="X149" s="1190">
        <f t="shared" si="14"/>
        <v>0</v>
      </c>
    </row>
    <row r="150" spans="1:24" x14ac:dyDescent="0.2">
      <c r="A150" s="1182">
        <f t="shared" si="15"/>
        <v>143</v>
      </c>
      <c r="B150" s="1182"/>
      <c r="C150" s="1183"/>
      <c r="D150" s="1183"/>
      <c r="E150" s="1189"/>
      <c r="F150" s="1189"/>
      <c r="G150" s="1189"/>
      <c r="H150" s="1189"/>
      <c r="I150" s="1190">
        <f t="shared" si="11"/>
        <v>0</v>
      </c>
      <c r="J150" s="1191"/>
      <c r="K150" s="1191"/>
      <c r="L150" s="1191"/>
      <c r="M150" s="1191"/>
      <c r="N150" s="1190">
        <f t="shared" si="12"/>
        <v>0</v>
      </c>
      <c r="O150" s="1189"/>
      <c r="P150" s="1189"/>
      <c r="Q150" s="1189"/>
      <c r="R150" s="1189"/>
      <c r="S150" s="1190">
        <f t="shared" si="13"/>
        <v>0</v>
      </c>
      <c r="T150" s="1191"/>
      <c r="U150" s="1191"/>
      <c r="V150" s="1191"/>
      <c r="W150" s="1191"/>
      <c r="X150" s="1190">
        <f t="shared" si="14"/>
        <v>0</v>
      </c>
    </row>
    <row r="151" spans="1:24" x14ac:dyDescent="0.2">
      <c r="A151" s="1182">
        <f t="shared" si="15"/>
        <v>144</v>
      </c>
      <c r="B151" s="1182"/>
      <c r="C151" s="1183"/>
      <c r="D151" s="1183"/>
      <c r="E151" s="1189"/>
      <c r="F151" s="1189"/>
      <c r="G151" s="1189"/>
      <c r="H151" s="1189"/>
      <c r="I151" s="1190">
        <f t="shared" si="11"/>
        <v>0</v>
      </c>
      <c r="J151" s="1191"/>
      <c r="K151" s="1191"/>
      <c r="L151" s="1191"/>
      <c r="M151" s="1191"/>
      <c r="N151" s="1190">
        <f t="shared" si="12"/>
        <v>0</v>
      </c>
      <c r="O151" s="1189"/>
      <c r="P151" s="1189"/>
      <c r="Q151" s="1189"/>
      <c r="R151" s="1189"/>
      <c r="S151" s="1190">
        <f t="shared" si="13"/>
        <v>0</v>
      </c>
      <c r="T151" s="1191"/>
      <c r="U151" s="1191"/>
      <c r="V151" s="1191"/>
      <c r="W151" s="1191"/>
      <c r="X151" s="1190">
        <f t="shared" si="14"/>
        <v>0</v>
      </c>
    </row>
    <row r="152" spans="1:24" x14ac:dyDescent="0.2">
      <c r="A152" s="1182">
        <f t="shared" si="15"/>
        <v>145</v>
      </c>
      <c r="B152" s="1182"/>
      <c r="C152" s="1183"/>
      <c r="D152" s="1183"/>
      <c r="E152" s="1189"/>
      <c r="F152" s="1189"/>
      <c r="G152" s="1189"/>
      <c r="H152" s="1189"/>
      <c r="I152" s="1190">
        <f t="shared" si="11"/>
        <v>0</v>
      </c>
      <c r="J152" s="1191"/>
      <c r="K152" s="1191"/>
      <c r="L152" s="1191"/>
      <c r="M152" s="1191"/>
      <c r="N152" s="1190">
        <f t="shared" si="12"/>
        <v>0</v>
      </c>
      <c r="O152" s="1189"/>
      <c r="P152" s="1189"/>
      <c r="Q152" s="1189"/>
      <c r="R152" s="1189"/>
      <c r="S152" s="1190">
        <f t="shared" si="13"/>
        <v>0</v>
      </c>
      <c r="T152" s="1191"/>
      <c r="U152" s="1191"/>
      <c r="V152" s="1191"/>
      <c r="W152" s="1191"/>
      <c r="X152" s="1190">
        <f t="shared" si="14"/>
        <v>0</v>
      </c>
    </row>
    <row r="153" spans="1:24" x14ac:dyDescent="0.2">
      <c r="A153" s="1182">
        <f t="shared" si="15"/>
        <v>146</v>
      </c>
      <c r="B153" s="1182"/>
      <c r="C153" s="1183"/>
      <c r="D153" s="1183"/>
      <c r="E153" s="1189"/>
      <c r="F153" s="1189"/>
      <c r="G153" s="1189"/>
      <c r="H153" s="1189"/>
      <c r="I153" s="1190">
        <f t="shared" si="11"/>
        <v>0</v>
      </c>
      <c r="J153" s="1191"/>
      <c r="K153" s="1191"/>
      <c r="L153" s="1191"/>
      <c r="M153" s="1191"/>
      <c r="N153" s="1190">
        <f t="shared" si="12"/>
        <v>0</v>
      </c>
      <c r="O153" s="1189"/>
      <c r="P153" s="1189"/>
      <c r="Q153" s="1189"/>
      <c r="R153" s="1189"/>
      <c r="S153" s="1190">
        <f t="shared" si="13"/>
        <v>0</v>
      </c>
      <c r="T153" s="1191"/>
      <c r="U153" s="1191"/>
      <c r="V153" s="1191"/>
      <c r="W153" s="1191"/>
      <c r="X153" s="1190">
        <f t="shared" si="14"/>
        <v>0</v>
      </c>
    </row>
    <row r="154" spans="1:24" x14ac:dyDescent="0.2">
      <c r="A154" s="1182">
        <f t="shared" si="15"/>
        <v>147</v>
      </c>
      <c r="B154" s="1182"/>
      <c r="C154" s="1183"/>
      <c r="D154" s="1183"/>
      <c r="E154" s="1189"/>
      <c r="F154" s="1189"/>
      <c r="G154" s="1189"/>
      <c r="H154" s="1189"/>
      <c r="I154" s="1190">
        <f t="shared" si="11"/>
        <v>0</v>
      </c>
      <c r="J154" s="1191"/>
      <c r="K154" s="1191"/>
      <c r="L154" s="1191"/>
      <c r="M154" s="1191"/>
      <c r="N154" s="1190">
        <f t="shared" si="12"/>
        <v>0</v>
      </c>
      <c r="O154" s="1189"/>
      <c r="P154" s="1189"/>
      <c r="Q154" s="1189"/>
      <c r="R154" s="1189"/>
      <c r="S154" s="1190">
        <f t="shared" si="13"/>
        <v>0</v>
      </c>
      <c r="T154" s="1191"/>
      <c r="U154" s="1191"/>
      <c r="V154" s="1191"/>
      <c r="W154" s="1191"/>
      <c r="X154" s="1190">
        <f t="shared" si="14"/>
        <v>0</v>
      </c>
    </row>
    <row r="155" spans="1:24" x14ac:dyDescent="0.2">
      <c r="A155" s="1182">
        <f t="shared" si="15"/>
        <v>148</v>
      </c>
      <c r="B155" s="1182"/>
      <c r="C155" s="1183"/>
      <c r="D155" s="1183"/>
      <c r="E155" s="1189"/>
      <c r="F155" s="1189"/>
      <c r="G155" s="1189"/>
      <c r="H155" s="1189"/>
      <c r="I155" s="1190">
        <f t="shared" si="11"/>
        <v>0</v>
      </c>
      <c r="J155" s="1191"/>
      <c r="K155" s="1191"/>
      <c r="L155" s="1191"/>
      <c r="M155" s="1191"/>
      <c r="N155" s="1190">
        <f t="shared" si="12"/>
        <v>0</v>
      </c>
      <c r="O155" s="1189"/>
      <c r="P155" s="1189"/>
      <c r="Q155" s="1189"/>
      <c r="R155" s="1189"/>
      <c r="S155" s="1190">
        <f t="shared" si="13"/>
        <v>0</v>
      </c>
      <c r="T155" s="1191"/>
      <c r="U155" s="1191"/>
      <c r="V155" s="1191"/>
      <c r="W155" s="1191"/>
      <c r="X155" s="1190">
        <f t="shared" si="14"/>
        <v>0</v>
      </c>
    </row>
    <row r="156" spans="1:24" x14ac:dyDescent="0.2">
      <c r="A156" s="1182">
        <f t="shared" si="15"/>
        <v>149</v>
      </c>
      <c r="B156" s="1182"/>
      <c r="C156" s="1183"/>
      <c r="D156" s="1183"/>
      <c r="E156" s="1189"/>
      <c r="F156" s="1189"/>
      <c r="G156" s="1189"/>
      <c r="H156" s="1189"/>
      <c r="I156" s="1190">
        <f t="shared" si="11"/>
        <v>0</v>
      </c>
      <c r="J156" s="1191"/>
      <c r="K156" s="1191"/>
      <c r="L156" s="1191"/>
      <c r="M156" s="1191"/>
      <c r="N156" s="1190">
        <f t="shared" si="12"/>
        <v>0</v>
      </c>
      <c r="O156" s="1189"/>
      <c r="P156" s="1189"/>
      <c r="Q156" s="1189"/>
      <c r="R156" s="1189"/>
      <c r="S156" s="1190">
        <f t="shared" si="13"/>
        <v>0</v>
      </c>
      <c r="T156" s="1191"/>
      <c r="U156" s="1191"/>
      <c r="V156" s="1191"/>
      <c r="W156" s="1191"/>
      <c r="X156" s="1190">
        <f t="shared" si="14"/>
        <v>0</v>
      </c>
    </row>
    <row r="157" spans="1:24" x14ac:dyDescent="0.2">
      <c r="A157" s="1182">
        <f t="shared" si="15"/>
        <v>150</v>
      </c>
      <c r="B157" s="1182"/>
      <c r="C157" s="1183"/>
      <c r="D157" s="1183"/>
      <c r="E157" s="1189"/>
      <c r="F157" s="1189"/>
      <c r="G157" s="1189"/>
      <c r="H157" s="1189"/>
      <c r="I157" s="1190">
        <f t="shared" si="11"/>
        <v>0</v>
      </c>
      <c r="J157" s="1191"/>
      <c r="K157" s="1191"/>
      <c r="L157" s="1191"/>
      <c r="M157" s="1191"/>
      <c r="N157" s="1190">
        <f t="shared" si="12"/>
        <v>0</v>
      </c>
      <c r="O157" s="1189"/>
      <c r="P157" s="1189"/>
      <c r="Q157" s="1189"/>
      <c r="R157" s="1189"/>
      <c r="S157" s="1190">
        <f t="shared" si="13"/>
        <v>0</v>
      </c>
      <c r="T157" s="1191"/>
      <c r="U157" s="1191"/>
      <c r="V157" s="1191"/>
      <c r="W157" s="1191"/>
      <c r="X157" s="1190">
        <f t="shared" si="14"/>
        <v>0</v>
      </c>
    </row>
    <row r="158" spans="1:24" x14ac:dyDescent="0.2">
      <c r="A158" s="1182">
        <f t="shared" si="15"/>
        <v>151</v>
      </c>
      <c r="B158" s="1182"/>
      <c r="C158" s="1183"/>
      <c r="D158" s="1183"/>
      <c r="E158" s="1189"/>
      <c r="F158" s="1189"/>
      <c r="G158" s="1189"/>
      <c r="H158" s="1189"/>
      <c r="I158" s="1190">
        <f t="shared" si="11"/>
        <v>0</v>
      </c>
      <c r="J158" s="1191"/>
      <c r="K158" s="1191"/>
      <c r="L158" s="1191"/>
      <c r="M158" s="1191"/>
      <c r="N158" s="1190">
        <f t="shared" si="12"/>
        <v>0</v>
      </c>
      <c r="O158" s="1189"/>
      <c r="P158" s="1189"/>
      <c r="Q158" s="1189"/>
      <c r="R158" s="1189"/>
      <c r="S158" s="1190">
        <f t="shared" si="13"/>
        <v>0</v>
      </c>
      <c r="T158" s="1191"/>
      <c r="U158" s="1191"/>
      <c r="V158" s="1191"/>
      <c r="W158" s="1191"/>
      <c r="X158" s="1190">
        <f t="shared" si="14"/>
        <v>0</v>
      </c>
    </row>
    <row r="159" spans="1:24" x14ac:dyDescent="0.2">
      <c r="A159" s="1182">
        <f t="shared" si="15"/>
        <v>152</v>
      </c>
      <c r="B159" s="1182"/>
      <c r="C159" s="1183"/>
      <c r="D159" s="1183"/>
      <c r="E159" s="1189"/>
      <c r="F159" s="1189"/>
      <c r="G159" s="1189"/>
      <c r="H159" s="1189"/>
      <c r="I159" s="1190">
        <f t="shared" si="11"/>
        <v>0</v>
      </c>
      <c r="J159" s="1191"/>
      <c r="K159" s="1191"/>
      <c r="L159" s="1191"/>
      <c r="M159" s="1191"/>
      <c r="N159" s="1190">
        <f t="shared" si="12"/>
        <v>0</v>
      </c>
      <c r="O159" s="1189"/>
      <c r="P159" s="1189"/>
      <c r="Q159" s="1189"/>
      <c r="R159" s="1189"/>
      <c r="S159" s="1190">
        <f t="shared" si="13"/>
        <v>0</v>
      </c>
      <c r="T159" s="1191"/>
      <c r="U159" s="1191"/>
      <c r="V159" s="1191"/>
      <c r="W159" s="1191"/>
      <c r="X159" s="1190">
        <f t="shared" si="14"/>
        <v>0</v>
      </c>
    </row>
    <row r="160" spans="1:24" x14ac:dyDescent="0.2">
      <c r="A160" s="1182">
        <f t="shared" si="15"/>
        <v>153</v>
      </c>
      <c r="B160" s="1182"/>
      <c r="C160" s="1183"/>
      <c r="D160" s="1183"/>
      <c r="E160" s="1189"/>
      <c r="F160" s="1189"/>
      <c r="G160" s="1189"/>
      <c r="H160" s="1189"/>
      <c r="I160" s="1190">
        <f t="shared" si="11"/>
        <v>0</v>
      </c>
      <c r="J160" s="1191"/>
      <c r="K160" s="1191"/>
      <c r="L160" s="1191"/>
      <c r="M160" s="1191"/>
      <c r="N160" s="1190">
        <f t="shared" si="12"/>
        <v>0</v>
      </c>
      <c r="O160" s="1189"/>
      <c r="P160" s="1189"/>
      <c r="Q160" s="1189"/>
      <c r="R160" s="1189"/>
      <c r="S160" s="1190">
        <f t="shared" si="13"/>
        <v>0</v>
      </c>
      <c r="T160" s="1191"/>
      <c r="U160" s="1191"/>
      <c r="V160" s="1191"/>
      <c r="W160" s="1191"/>
      <c r="X160" s="1190">
        <f t="shared" si="14"/>
        <v>0</v>
      </c>
    </row>
    <row r="161" spans="1:24" x14ac:dyDescent="0.2">
      <c r="A161" s="1182">
        <f t="shared" si="15"/>
        <v>154</v>
      </c>
      <c r="B161" s="1182"/>
      <c r="C161" s="1183"/>
      <c r="D161" s="1183"/>
      <c r="E161" s="1189"/>
      <c r="F161" s="1189"/>
      <c r="G161" s="1189"/>
      <c r="H161" s="1189"/>
      <c r="I161" s="1190">
        <f t="shared" si="11"/>
        <v>0</v>
      </c>
      <c r="J161" s="1191"/>
      <c r="K161" s="1191"/>
      <c r="L161" s="1191"/>
      <c r="M161" s="1191"/>
      <c r="N161" s="1190">
        <f t="shared" si="12"/>
        <v>0</v>
      </c>
      <c r="O161" s="1189"/>
      <c r="P161" s="1189"/>
      <c r="Q161" s="1189"/>
      <c r="R161" s="1189"/>
      <c r="S161" s="1190">
        <f t="shared" si="13"/>
        <v>0</v>
      </c>
      <c r="T161" s="1191"/>
      <c r="U161" s="1191"/>
      <c r="V161" s="1191"/>
      <c r="W161" s="1191"/>
      <c r="X161" s="1190">
        <f t="shared" si="14"/>
        <v>0</v>
      </c>
    </row>
    <row r="162" spans="1:24" x14ac:dyDescent="0.2">
      <c r="A162" s="1182">
        <f t="shared" si="15"/>
        <v>155</v>
      </c>
      <c r="B162" s="1182"/>
      <c r="C162" s="1183"/>
      <c r="D162" s="1183"/>
      <c r="E162" s="1189"/>
      <c r="F162" s="1189"/>
      <c r="G162" s="1189"/>
      <c r="H162" s="1189"/>
      <c r="I162" s="1190">
        <f t="shared" si="11"/>
        <v>0</v>
      </c>
      <c r="J162" s="1191"/>
      <c r="K162" s="1191"/>
      <c r="L162" s="1191"/>
      <c r="M162" s="1191"/>
      <c r="N162" s="1190">
        <f t="shared" si="12"/>
        <v>0</v>
      </c>
      <c r="O162" s="1189"/>
      <c r="P162" s="1189"/>
      <c r="Q162" s="1189"/>
      <c r="R162" s="1189"/>
      <c r="S162" s="1190">
        <f t="shared" si="13"/>
        <v>0</v>
      </c>
      <c r="T162" s="1191"/>
      <c r="U162" s="1191"/>
      <c r="V162" s="1191"/>
      <c r="W162" s="1191"/>
      <c r="X162" s="1190">
        <f t="shared" si="14"/>
        <v>0</v>
      </c>
    </row>
    <row r="163" spans="1:24" x14ac:dyDescent="0.2">
      <c r="A163" s="1182">
        <f t="shared" si="15"/>
        <v>156</v>
      </c>
      <c r="B163" s="1182"/>
      <c r="C163" s="1183"/>
      <c r="D163" s="1183"/>
      <c r="E163" s="1189"/>
      <c r="F163" s="1189"/>
      <c r="G163" s="1189"/>
      <c r="H163" s="1189"/>
      <c r="I163" s="1190">
        <f t="shared" si="11"/>
        <v>0</v>
      </c>
      <c r="J163" s="1191"/>
      <c r="K163" s="1191"/>
      <c r="L163" s="1191"/>
      <c r="M163" s="1191"/>
      <c r="N163" s="1190">
        <f t="shared" si="12"/>
        <v>0</v>
      </c>
      <c r="O163" s="1189"/>
      <c r="P163" s="1189"/>
      <c r="Q163" s="1189"/>
      <c r="R163" s="1189"/>
      <c r="S163" s="1190">
        <f t="shared" si="13"/>
        <v>0</v>
      </c>
      <c r="T163" s="1191"/>
      <c r="U163" s="1191"/>
      <c r="V163" s="1191"/>
      <c r="W163" s="1191"/>
      <c r="X163" s="1190">
        <f t="shared" si="14"/>
        <v>0</v>
      </c>
    </row>
    <row r="164" spans="1:24" x14ac:dyDescent="0.2">
      <c r="A164" s="1182">
        <f t="shared" si="15"/>
        <v>157</v>
      </c>
      <c r="B164" s="1182"/>
      <c r="C164" s="1183"/>
      <c r="D164" s="1183"/>
      <c r="E164" s="1189"/>
      <c r="F164" s="1189"/>
      <c r="G164" s="1189"/>
      <c r="H164" s="1189"/>
      <c r="I164" s="1190">
        <f t="shared" si="11"/>
        <v>0</v>
      </c>
      <c r="J164" s="1191"/>
      <c r="K164" s="1191"/>
      <c r="L164" s="1191"/>
      <c r="M164" s="1191"/>
      <c r="N164" s="1190">
        <f t="shared" si="12"/>
        <v>0</v>
      </c>
      <c r="O164" s="1189"/>
      <c r="P164" s="1189"/>
      <c r="Q164" s="1189"/>
      <c r="R164" s="1189"/>
      <c r="S164" s="1190">
        <f t="shared" si="13"/>
        <v>0</v>
      </c>
      <c r="T164" s="1191"/>
      <c r="U164" s="1191"/>
      <c r="V164" s="1191"/>
      <c r="W164" s="1191"/>
      <c r="X164" s="1190">
        <f t="shared" si="14"/>
        <v>0</v>
      </c>
    </row>
    <row r="165" spans="1:24" x14ac:dyDescent="0.2">
      <c r="A165" s="1182">
        <f t="shared" si="15"/>
        <v>158</v>
      </c>
      <c r="B165" s="1182"/>
      <c r="C165" s="1183"/>
      <c r="D165" s="1183"/>
      <c r="E165" s="1189"/>
      <c r="F165" s="1189"/>
      <c r="G165" s="1189"/>
      <c r="H165" s="1189"/>
      <c r="I165" s="1190">
        <f t="shared" si="11"/>
        <v>0</v>
      </c>
      <c r="J165" s="1191"/>
      <c r="K165" s="1191"/>
      <c r="L165" s="1191"/>
      <c r="M165" s="1191"/>
      <c r="N165" s="1190">
        <f t="shared" si="12"/>
        <v>0</v>
      </c>
      <c r="O165" s="1189"/>
      <c r="P165" s="1189"/>
      <c r="Q165" s="1189"/>
      <c r="R165" s="1189"/>
      <c r="S165" s="1190">
        <f t="shared" si="13"/>
        <v>0</v>
      </c>
      <c r="T165" s="1191"/>
      <c r="U165" s="1191"/>
      <c r="V165" s="1191"/>
      <c r="W165" s="1191"/>
      <c r="X165" s="1190">
        <f t="shared" si="14"/>
        <v>0</v>
      </c>
    </row>
    <row r="166" spans="1:24" x14ac:dyDescent="0.2">
      <c r="A166" s="1182">
        <f t="shared" si="15"/>
        <v>159</v>
      </c>
      <c r="B166" s="1182"/>
      <c r="C166" s="1183"/>
      <c r="D166" s="1183"/>
      <c r="E166" s="1189"/>
      <c r="F166" s="1189"/>
      <c r="G166" s="1189"/>
      <c r="H166" s="1189"/>
      <c r="I166" s="1190">
        <f t="shared" si="11"/>
        <v>0</v>
      </c>
      <c r="J166" s="1191"/>
      <c r="K166" s="1191"/>
      <c r="L166" s="1191"/>
      <c r="M166" s="1191"/>
      <c r="N166" s="1190">
        <f t="shared" si="12"/>
        <v>0</v>
      </c>
      <c r="O166" s="1189"/>
      <c r="P166" s="1189"/>
      <c r="Q166" s="1189"/>
      <c r="R166" s="1189"/>
      <c r="S166" s="1190">
        <f t="shared" si="13"/>
        <v>0</v>
      </c>
      <c r="T166" s="1191"/>
      <c r="U166" s="1191"/>
      <c r="V166" s="1191"/>
      <c r="W166" s="1191"/>
      <c r="X166" s="1190">
        <f t="shared" si="14"/>
        <v>0</v>
      </c>
    </row>
    <row r="167" spans="1:24" x14ac:dyDescent="0.2">
      <c r="A167" s="1182">
        <f t="shared" si="15"/>
        <v>160</v>
      </c>
      <c r="B167" s="1182"/>
      <c r="C167" s="1183"/>
      <c r="D167" s="1183"/>
      <c r="E167" s="1189"/>
      <c r="F167" s="1189"/>
      <c r="G167" s="1189"/>
      <c r="H167" s="1189"/>
      <c r="I167" s="1190">
        <f t="shared" si="11"/>
        <v>0</v>
      </c>
      <c r="J167" s="1191"/>
      <c r="K167" s="1191"/>
      <c r="L167" s="1191"/>
      <c r="M167" s="1191"/>
      <c r="N167" s="1190">
        <f t="shared" si="12"/>
        <v>0</v>
      </c>
      <c r="O167" s="1189"/>
      <c r="P167" s="1189"/>
      <c r="Q167" s="1189"/>
      <c r="R167" s="1189"/>
      <c r="S167" s="1190">
        <f t="shared" si="13"/>
        <v>0</v>
      </c>
      <c r="T167" s="1191"/>
      <c r="U167" s="1191"/>
      <c r="V167" s="1191"/>
      <c r="W167" s="1191"/>
      <c r="X167" s="1190">
        <f t="shared" si="14"/>
        <v>0</v>
      </c>
    </row>
    <row r="168" spans="1:24" x14ac:dyDescent="0.2">
      <c r="A168" s="1182">
        <f t="shared" si="15"/>
        <v>161</v>
      </c>
      <c r="B168" s="1182"/>
      <c r="C168" s="1183"/>
      <c r="D168" s="1183"/>
      <c r="E168" s="1189"/>
      <c r="F168" s="1189"/>
      <c r="G168" s="1189"/>
      <c r="H168" s="1189"/>
      <c r="I168" s="1190">
        <f t="shared" si="11"/>
        <v>0</v>
      </c>
      <c r="J168" s="1191"/>
      <c r="K168" s="1191"/>
      <c r="L168" s="1191"/>
      <c r="M168" s="1191"/>
      <c r="N168" s="1190">
        <f t="shared" si="12"/>
        <v>0</v>
      </c>
      <c r="O168" s="1189"/>
      <c r="P168" s="1189"/>
      <c r="Q168" s="1189"/>
      <c r="R168" s="1189"/>
      <c r="S168" s="1190">
        <f t="shared" si="13"/>
        <v>0</v>
      </c>
      <c r="T168" s="1191"/>
      <c r="U168" s="1191"/>
      <c r="V168" s="1191"/>
      <c r="W168" s="1191"/>
      <c r="X168" s="1190">
        <f t="shared" si="14"/>
        <v>0</v>
      </c>
    </row>
    <row r="169" spans="1:24" x14ac:dyDescent="0.2">
      <c r="A169" s="1182">
        <f t="shared" si="15"/>
        <v>162</v>
      </c>
      <c r="B169" s="1182"/>
      <c r="C169" s="1183"/>
      <c r="D169" s="1183"/>
      <c r="E169" s="1189"/>
      <c r="F169" s="1189"/>
      <c r="G169" s="1189"/>
      <c r="H169" s="1189"/>
      <c r="I169" s="1190">
        <f t="shared" si="11"/>
        <v>0</v>
      </c>
      <c r="J169" s="1191"/>
      <c r="K169" s="1191"/>
      <c r="L169" s="1191"/>
      <c r="M169" s="1191"/>
      <c r="N169" s="1190">
        <f t="shared" si="12"/>
        <v>0</v>
      </c>
      <c r="O169" s="1189"/>
      <c r="P169" s="1189"/>
      <c r="Q169" s="1189"/>
      <c r="R169" s="1189"/>
      <c r="S169" s="1190">
        <f t="shared" si="13"/>
        <v>0</v>
      </c>
      <c r="T169" s="1191"/>
      <c r="U169" s="1191"/>
      <c r="V169" s="1191"/>
      <c r="W169" s="1191"/>
      <c r="X169" s="1190">
        <f t="shared" si="14"/>
        <v>0</v>
      </c>
    </row>
    <row r="170" spans="1:24" x14ac:dyDescent="0.2">
      <c r="A170" s="1182">
        <f t="shared" si="15"/>
        <v>163</v>
      </c>
      <c r="B170" s="1182"/>
      <c r="C170" s="1183"/>
      <c r="D170" s="1183"/>
      <c r="E170" s="1189"/>
      <c r="F170" s="1189"/>
      <c r="G170" s="1189"/>
      <c r="H170" s="1189"/>
      <c r="I170" s="1190">
        <f t="shared" si="11"/>
        <v>0</v>
      </c>
      <c r="J170" s="1191"/>
      <c r="K170" s="1191"/>
      <c r="L170" s="1191"/>
      <c r="M170" s="1191"/>
      <c r="N170" s="1190">
        <f t="shared" si="12"/>
        <v>0</v>
      </c>
      <c r="O170" s="1189"/>
      <c r="P170" s="1189"/>
      <c r="Q170" s="1189"/>
      <c r="R170" s="1189"/>
      <c r="S170" s="1190">
        <f t="shared" si="13"/>
        <v>0</v>
      </c>
      <c r="T170" s="1191"/>
      <c r="U170" s="1191"/>
      <c r="V170" s="1191"/>
      <c r="W170" s="1191"/>
      <c r="X170" s="1190">
        <f t="shared" si="14"/>
        <v>0</v>
      </c>
    </row>
    <row r="171" spans="1:24" x14ac:dyDescent="0.2">
      <c r="A171" s="1182">
        <f t="shared" si="15"/>
        <v>164</v>
      </c>
      <c r="B171" s="1182"/>
      <c r="C171" s="1183"/>
      <c r="D171" s="1183"/>
      <c r="E171" s="1189"/>
      <c r="F171" s="1189"/>
      <c r="G171" s="1189"/>
      <c r="H171" s="1189"/>
      <c r="I171" s="1190">
        <f t="shared" si="11"/>
        <v>0</v>
      </c>
      <c r="J171" s="1191"/>
      <c r="K171" s="1191"/>
      <c r="L171" s="1191"/>
      <c r="M171" s="1191"/>
      <c r="N171" s="1190">
        <f t="shared" si="12"/>
        <v>0</v>
      </c>
      <c r="O171" s="1189"/>
      <c r="P171" s="1189"/>
      <c r="Q171" s="1189"/>
      <c r="R171" s="1189"/>
      <c r="S171" s="1190">
        <f t="shared" si="13"/>
        <v>0</v>
      </c>
      <c r="T171" s="1191"/>
      <c r="U171" s="1191"/>
      <c r="V171" s="1191"/>
      <c r="W171" s="1191"/>
      <c r="X171" s="1190">
        <f t="shared" si="14"/>
        <v>0</v>
      </c>
    </row>
    <row r="172" spans="1:24" x14ac:dyDescent="0.2">
      <c r="A172" s="1182">
        <f t="shared" si="15"/>
        <v>165</v>
      </c>
      <c r="B172" s="1182"/>
      <c r="C172" s="1183"/>
      <c r="D172" s="1183"/>
      <c r="E172" s="1189"/>
      <c r="F172" s="1189"/>
      <c r="G172" s="1189"/>
      <c r="H172" s="1189"/>
      <c r="I172" s="1190">
        <f t="shared" si="11"/>
        <v>0</v>
      </c>
      <c r="J172" s="1191"/>
      <c r="K172" s="1191"/>
      <c r="L172" s="1191"/>
      <c r="M172" s="1191"/>
      <c r="N172" s="1190">
        <f t="shared" si="12"/>
        <v>0</v>
      </c>
      <c r="O172" s="1189"/>
      <c r="P172" s="1189"/>
      <c r="Q172" s="1189"/>
      <c r="R172" s="1189"/>
      <c r="S172" s="1190">
        <f t="shared" si="13"/>
        <v>0</v>
      </c>
      <c r="T172" s="1191"/>
      <c r="U172" s="1191"/>
      <c r="V172" s="1191"/>
      <c r="W172" s="1191"/>
      <c r="X172" s="1190">
        <f t="shared" si="14"/>
        <v>0</v>
      </c>
    </row>
    <row r="173" spans="1:24" x14ac:dyDescent="0.2">
      <c r="A173" s="1182">
        <f t="shared" si="15"/>
        <v>166</v>
      </c>
      <c r="B173" s="1182"/>
      <c r="C173" s="1183"/>
      <c r="D173" s="1183"/>
      <c r="E173" s="1189"/>
      <c r="F173" s="1189"/>
      <c r="G173" s="1189"/>
      <c r="H173" s="1189"/>
      <c r="I173" s="1190">
        <f t="shared" si="11"/>
        <v>0</v>
      </c>
      <c r="J173" s="1191"/>
      <c r="K173" s="1191"/>
      <c r="L173" s="1191"/>
      <c r="M173" s="1191"/>
      <c r="N173" s="1190">
        <f t="shared" si="12"/>
        <v>0</v>
      </c>
      <c r="O173" s="1189"/>
      <c r="P173" s="1189"/>
      <c r="Q173" s="1189"/>
      <c r="R173" s="1189"/>
      <c r="S173" s="1190">
        <f t="shared" si="13"/>
        <v>0</v>
      </c>
      <c r="T173" s="1191"/>
      <c r="U173" s="1191"/>
      <c r="V173" s="1191"/>
      <c r="W173" s="1191"/>
      <c r="X173" s="1190">
        <f t="shared" si="14"/>
        <v>0</v>
      </c>
    </row>
    <row r="174" spans="1:24" x14ac:dyDescent="0.2">
      <c r="A174" s="1182">
        <f t="shared" si="15"/>
        <v>167</v>
      </c>
      <c r="B174" s="1182"/>
      <c r="C174" s="1183"/>
      <c r="D174" s="1183"/>
      <c r="E174" s="1189"/>
      <c r="F174" s="1189"/>
      <c r="G174" s="1189"/>
      <c r="H174" s="1189"/>
      <c r="I174" s="1190">
        <f t="shared" si="11"/>
        <v>0</v>
      </c>
      <c r="J174" s="1191"/>
      <c r="K174" s="1191"/>
      <c r="L174" s="1191"/>
      <c r="M174" s="1191"/>
      <c r="N174" s="1190">
        <f t="shared" si="12"/>
        <v>0</v>
      </c>
      <c r="O174" s="1189"/>
      <c r="P174" s="1189"/>
      <c r="Q174" s="1189"/>
      <c r="R174" s="1189"/>
      <c r="S174" s="1190">
        <f t="shared" si="13"/>
        <v>0</v>
      </c>
      <c r="T174" s="1191"/>
      <c r="U174" s="1191"/>
      <c r="V174" s="1191"/>
      <c r="W174" s="1191"/>
      <c r="X174" s="1190">
        <f t="shared" si="14"/>
        <v>0</v>
      </c>
    </row>
    <row r="175" spans="1:24" x14ac:dyDescent="0.2">
      <c r="A175" s="1182">
        <f t="shared" si="15"/>
        <v>168</v>
      </c>
      <c r="B175" s="1182"/>
      <c r="C175" s="1183"/>
      <c r="D175" s="1183"/>
      <c r="E175" s="1189"/>
      <c r="F175" s="1189"/>
      <c r="G175" s="1189"/>
      <c r="H175" s="1189"/>
      <c r="I175" s="1190">
        <f t="shared" si="11"/>
        <v>0</v>
      </c>
      <c r="J175" s="1191"/>
      <c r="K175" s="1191"/>
      <c r="L175" s="1191"/>
      <c r="M175" s="1191"/>
      <c r="N175" s="1190">
        <f t="shared" si="12"/>
        <v>0</v>
      </c>
      <c r="O175" s="1189"/>
      <c r="P175" s="1189"/>
      <c r="Q175" s="1189"/>
      <c r="R175" s="1189"/>
      <c r="S175" s="1190">
        <f t="shared" si="13"/>
        <v>0</v>
      </c>
      <c r="T175" s="1191"/>
      <c r="U175" s="1191"/>
      <c r="V175" s="1191"/>
      <c r="W175" s="1191"/>
      <c r="X175" s="1190">
        <f t="shared" si="14"/>
        <v>0</v>
      </c>
    </row>
    <row r="176" spans="1:24" x14ac:dyDescent="0.2">
      <c r="A176" s="1182">
        <f t="shared" si="15"/>
        <v>169</v>
      </c>
      <c r="B176" s="1182"/>
      <c r="C176" s="1183"/>
      <c r="D176" s="1183"/>
      <c r="E176" s="1189"/>
      <c r="F176" s="1189"/>
      <c r="G176" s="1189"/>
      <c r="H176" s="1189"/>
      <c r="I176" s="1190">
        <f t="shared" si="11"/>
        <v>0</v>
      </c>
      <c r="J176" s="1191"/>
      <c r="K176" s="1191"/>
      <c r="L176" s="1191"/>
      <c r="M176" s="1191"/>
      <c r="N176" s="1190">
        <f t="shared" si="12"/>
        <v>0</v>
      </c>
      <c r="O176" s="1189"/>
      <c r="P176" s="1189"/>
      <c r="Q176" s="1189"/>
      <c r="R176" s="1189"/>
      <c r="S176" s="1190">
        <f t="shared" si="13"/>
        <v>0</v>
      </c>
      <c r="T176" s="1191"/>
      <c r="U176" s="1191"/>
      <c r="V176" s="1191"/>
      <c r="W176" s="1191"/>
      <c r="X176" s="1190">
        <f t="shared" si="14"/>
        <v>0</v>
      </c>
    </row>
    <row r="177" spans="1:24" x14ac:dyDescent="0.2">
      <c r="A177" s="1182">
        <f t="shared" si="15"/>
        <v>170</v>
      </c>
      <c r="B177" s="1182"/>
      <c r="C177" s="1183"/>
      <c r="D177" s="1183"/>
      <c r="E177" s="1189"/>
      <c r="F177" s="1189"/>
      <c r="G177" s="1189"/>
      <c r="H177" s="1189"/>
      <c r="I177" s="1190">
        <f t="shared" si="11"/>
        <v>0</v>
      </c>
      <c r="J177" s="1191"/>
      <c r="K177" s="1191"/>
      <c r="L177" s="1191"/>
      <c r="M177" s="1191"/>
      <c r="N177" s="1190">
        <f t="shared" si="12"/>
        <v>0</v>
      </c>
      <c r="O177" s="1189"/>
      <c r="P177" s="1189"/>
      <c r="Q177" s="1189"/>
      <c r="R177" s="1189"/>
      <c r="S177" s="1190">
        <f t="shared" si="13"/>
        <v>0</v>
      </c>
      <c r="T177" s="1191"/>
      <c r="U177" s="1191"/>
      <c r="V177" s="1191"/>
      <c r="W177" s="1191"/>
      <c r="X177" s="1190">
        <f t="shared" si="14"/>
        <v>0</v>
      </c>
    </row>
    <row r="178" spans="1:24" x14ac:dyDescent="0.2">
      <c r="A178" s="1182">
        <f t="shared" si="15"/>
        <v>171</v>
      </c>
      <c r="B178" s="1182"/>
      <c r="C178" s="1183"/>
      <c r="D178" s="1183"/>
      <c r="E178" s="1189"/>
      <c r="F178" s="1189"/>
      <c r="G178" s="1189"/>
      <c r="H178" s="1189"/>
      <c r="I178" s="1190">
        <f t="shared" si="11"/>
        <v>0</v>
      </c>
      <c r="J178" s="1191"/>
      <c r="K178" s="1191"/>
      <c r="L178" s="1191"/>
      <c r="M178" s="1191"/>
      <c r="N178" s="1190">
        <f t="shared" si="12"/>
        <v>0</v>
      </c>
      <c r="O178" s="1189"/>
      <c r="P178" s="1189"/>
      <c r="Q178" s="1189"/>
      <c r="R178" s="1189"/>
      <c r="S178" s="1190">
        <f t="shared" si="13"/>
        <v>0</v>
      </c>
      <c r="T178" s="1191"/>
      <c r="U178" s="1191"/>
      <c r="V178" s="1191"/>
      <c r="W178" s="1191"/>
      <c r="X178" s="1190">
        <f t="shared" si="14"/>
        <v>0</v>
      </c>
    </row>
    <row r="179" spans="1:24" x14ac:dyDescent="0.2">
      <c r="A179" s="1182">
        <f t="shared" si="15"/>
        <v>172</v>
      </c>
      <c r="B179" s="1182"/>
      <c r="C179" s="1183"/>
      <c r="D179" s="1183"/>
      <c r="E179" s="1189"/>
      <c r="F179" s="1189"/>
      <c r="G179" s="1189"/>
      <c r="H179" s="1189"/>
      <c r="I179" s="1190">
        <f t="shared" si="11"/>
        <v>0</v>
      </c>
      <c r="J179" s="1191"/>
      <c r="K179" s="1191"/>
      <c r="L179" s="1191"/>
      <c r="M179" s="1191"/>
      <c r="N179" s="1190">
        <f t="shared" si="12"/>
        <v>0</v>
      </c>
      <c r="O179" s="1189"/>
      <c r="P179" s="1189"/>
      <c r="Q179" s="1189"/>
      <c r="R179" s="1189"/>
      <c r="S179" s="1190">
        <f t="shared" si="13"/>
        <v>0</v>
      </c>
      <c r="T179" s="1191"/>
      <c r="U179" s="1191"/>
      <c r="V179" s="1191"/>
      <c r="W179" s="1191"/>
      <c r="X179" s="1190">
        <f t="shared" si="14"/>
        <v>0</v>
      </c>
    </row>
    <row r="180" spans="1:24" x14ac:dyDescent="0.2">
      <c r="A180" s="1182">
        <f t="shared" si="15"/>
        <v>173</v>
      </c>
      <c r="B180" s="1182"/>
      <c r="C180" s="1183"/>
      <c r="D180" s="1183"/>
      <c r="E180" s="1189"/>
      <c r="F180" s="1189"/>
      <c r="G180" s="1189"/>
      <c r="H180" s="1189"/>
      <c r="I180" s="1190">
        <f t="shared" si="11"/>
        <v>0</v>
      </c>
      <c r="J180" s="1191"/>
      <c r="K180" s="1191"/>
      <c r="L180" s="1191"/>
      <c r="M180" s="1191"/>
      <c r="N180" s="1190">
        <f t="shared" si="12"/>
        <v>0</v>
      </c>
      <c r="O180" s="1189"/>
      <c r="P180" s="1189"/>
      <c r="Q180" s="1189"/>
      <c r="R180" s="1189"/>
      <c r="S180" s="1190">
        <f t="shared" si="13"/>
        <v>0</v>
      </c>
      <c r="T180" s="1191"/>
      <c r="U180" s="1191"/>
      <c r="V180" s="1191"/>
      <c r="W180" s="1191"/>
      <c r="X180" s="1190">
        <f t="shared" si="14"/>
        <v>0</v>
      </c>
    </row>
    <row r="181" spans="1:24" x14ac:dyDescent="0.2">
      <c r="A181" s="1182">
        <f t="shared" si="15"/>
        <v>174</v>
      </c>
      <c r="B181" s="1182"/>
      <c r="C181" s="1183"/>
      <c r="D181" s="1183"/>
      <c r="E181" s="1189"/>
      <c r="F181" s="1189"/>
      <c r="G181" s="1189"/>
      <c r="H181" s="1189"/>
      <c r="I181" s="1190">
        <f t="shared" si="11"/>
        <v>0</v>
      </c>
      <c r="J181" s="1191"/>
      <c r="K181" s="1191"/>
      <c r="L181" s="1191"/>
      <c r="M181" s="1191"/>
      <c r="N181" s="1190">
        <f t="shared" si="12"/>
        <v>0</v>
      </c>
      <c r="O181" s="1189"/>
      <c r="P181" s="1189"/>
      <c r="Q181" s="1189"/>
      <c r="R181" s="1189"/>
      <c r="S181" s="1190">
        <f t="shared" si="13"/>
        <v>0</v>
      </c>
      <c r="T181" s="1191"/>
      <c r="U181" s="1191"/>
      <c r="V181" s="1191"/>
      <c r="W181" s="1191"/>
      <c r="X181" s="1190">
        <f t="shared" si="14"/>
        <v>0</v>
      </c>
    </row>
    <row r="182" spans="1:24" x14ac:dyDescent="0.2">
      <c r="A182" s="1182">
        <f t="shared" si="15"/>
        <v>175</v>
      </c>
      <c r="B182" s="1182"/>
      <c r="C182" s="1183"/>
      <c r="D182" s="1183"/>
      <c r="E182" s="1189"/>
      <c r="F182" s="1189"/>
      <c r="G182" s="1189"/>
      <c r="H182" s="1189"/>
      <c r="I182" s="1190">
        <f t="shared" si="11"/>
        <v>0</v>
      </c>
      <c r="J182" s="1191"/>
      <c r="K182" s="1191"/>
      <c r="L182" s="1191"/>
      <c r="M182" s="1191"/>
      <c r="N182" s="1190">
        <f t="shared" si="12"/>
        <v>0</v>
      </c>
      <c r="O182" s="1189"/>
      <c r="P182" s="1189"/>
      <c r="Q182" s="1189"/>
      <c r="R182" s="1189"/>
      <c r="S182" s="1190">
        <f t="shared" si="13"/>
        <v>0</v>
      </c>
      <c r="T182" s="1191"/>
      <c r="U182" s="1191"/>
      <c r="V182" s="1191"/>
      <c r="W182" s="1191"/>
      <c r="X182" s="1190">
        <f t="shared" si="14"/>
        <v>0</v>
      </c>
    </row>
    <row r="183" spans="1:24" x14ac:dyDescent="0.2">
      <c r="A183" s="1182">
        <f t="shared" si="15"/>
        <v>176</v>
      </c>
      <c r="B183" s="1182"/>
      <c r="C183" s="1183"/>
      <c r="D183" s="1183"/>
      <c r="E183" s="1189"/>
      <c r="F183" s="1189"/>
      <c r="G183" s="1189"/>
      <c r="H183" s="1189"/>
      <c r="I183" s="1190">
        <f t="shared" si="11"/>
        <v>0</v>
      </c>
      <c r="J183" s="1191"/>
      <c r="K183" s="1191"/>
      <c r="L183" s="1191"/>
      <c r="M183" s="1191"/>
      <c r="N183" s="1190">
        <f t="shared" si="12"/>
        <v>0</v>
      </c>
      <c r="O183" s="1189"/>
      <c r="P183" s="1189"/>
      <c r="Q183" s="1189"/>
      <c r="R183" s="1189"/>
      <c r="S183" s="1190">
        <f t="shared" si="13"/>
        <v>0</v>
      </c>
      <c r="T183" s="1191"/>
      <c r="U183" s="1191"/>
      <c r="V183" s="1191"/>
      <c r="W183" s="1191"/>
      <c r="X183" s="1190">
        <f t="shared" si="14"/>
        <v>0</v>
      </c>
    </row>
    <row r="184" spans="1:24" x14ac:dyDescent="0.2">
      <c r="A184" s="1182">
        <f t="shared" si="15"/>
        <v>177</v>
      </c>
      <c r="B184" s="1182"/>
      <c r="C184" s="1183"/>
      <c r="D184" s="1183"/>
      <c r="E184" s="1189"/>
      <c r="F184" s="1189"/>
      <c r="G184" s="1189"/>
      <c r="H184" s="1189"/>
      <c r="I184" s="1190">
        <f t="shared" si="11"/>
        <v>0</v>
      </c>
      <c r="J184" s="1191"/>
      <c r="K184" s="1191"/>
      <c r="L184" s="1191"/>
      <c r="M184" s="1191"/>
      <c r="N184" s="1190">
        <f t="shared" si="12"/>
        <v>0</v>
      </c>
      <c r="O184" s="1189"/>
      <c r="P184" s="1189"/>
      <c r="Q184" s="1189"/>
      <c r="R184" s="1189"/>
      <c r="S184" s="1190">
        <f t="shared" si="13"/>
        <v>0</v>
      </c>
      <c r="T184" s="1191"/>
      <c r="U184" s="1191"/>
      <c r="V184" s="1191"/>
      <c r="W184" s="1191"/>
      <c r="X184" s="1190">
        <f t="shared" si="14"/>
        <v>0</v>
      </c>
    </row>
    <row r="185" spans="1:24" x14ac:dyDescent="0.2">
      <c r="A185" s="1182">
        <f t="shared" si="15"/>
        <v>178</v>
      </c>
      <c r="B185" s="1182"/>
      <c r="C185" s="1183"/>
      <c r="D185" s="1183"/>
      <c r="E185" s="1189"/>
      <c r="F185" s="1189"/>
      <c r="G185" s="1189"/>
      <c r="H185" s="1189"/>
      <c r="I185" s="1190">
        <f t="shared" si="11"/>
        <v>0</v>
      </c>
      <c r="J185" s="1191"/>
      <c r="K185" s="1191"/>
      <c r="L185" s="1191"/>
      <c r="M185" s="1191"/>
      <c r="N185" s="1190">
        <f t="shared" si="12"/>
        <v>0</v>
      </c>
      <c r="O185" s="1189"/>
      <c r="P185" s="1189"/>
      <c r="Q185" s="1189"/>
      <c r="R185" s="1189"/>
      <c r="S185" s="1190">
        <f t="shared" si="13"/>
        <v>0</v>
      </c>
      <c r="T185" s="1191"/>
      <c r="U185" s="1191"/>
      <c r="V185" s="1191"/>
      <c r="W185" s="1191"/>
      <c r="X185" s="1190">
        <f t="shared" si="14"/>
        <v>0</v>
      </c>
    </row>
    <row r="186" spans="1:24" x14ac:dyDescent="0.2">
      <c r="A186" s="1182">
        <f t="shared" si="15"/>
        <v>179</v>
      </c>
      <c r="B186" s="1182"/>
      <c r="C186" s="1183"/>
      <c r="D186" s="1183"/>
      <c r="E186" s="1189"/>
      <c r="F186" s="1189"/>
      <c r="G186" s="1189"/>
      <c r="H186" s="1189"/>
      <c r="I186" s="1190">
        <f t="shared" si="11"/>
        <v>0</v>
      </c>
      <c r="J186" s="1191"/>
      <c r="K186" s="1191"/>
      <c r="L186" s="1191"/>
      <c r="M186" s="1191"/>
      <c r="N186" s="1190">
        <f t="shared" si="12"/>
        <v>0</v>
      </c>
      <c r="O186" s="1189"/>
      <c r="P186" s="1189"/>
      <c r="Q186" s="1189"/>
      <c r="R186" s="1189"/>
      <c r="S186" s="1190">
        <f t="shared" si="13"/>
        <v>0</v>
      </c>
      <c r="T186" s="1191"/>
      <c r="U186" s="1191"/>
      <c r="V186" s="1191"/>
      <c r="W186" s="1191"/>
      <c r="X186" s="1190">
        <f t="shared" si="14"/>
        <v>0</v>
      </c>
    </row>
    <row r="187" spans="1:24" x14ac:dyDescent="0.2">
      <c r="A187" s="1182">
        <f t="shared" si="15"/>
        <v>180</v>
      </c>
      <c r="B187" s="1182"/>
      <c r="C187" s="1183"/>
      <c r="D187" s="1183"/>
      <c r="E187" s="1189"/>
      <c r="F187" s="1189"/>
      <c r="G187" s="1189"/>
      <c r="H187" s="1189"/>
      <c r="I187" s="1190">
        <f t="shared" si="11"/>
        <v>0</v>
      </c>
      <c r="J187" s="1191"/>
      <c r="K187" s="1191"/>
      <c r="L187" s="1191"/>
      <c r="M187" s="1191"/>
      <c r="N187" s="1190">
        <f t="shared" si="12"/>
        <v>0</v>
      </c>
      <c r="O187" s="1189"/>
      <c r="P187" s="1189"/>
      <c r="Q187" s="1189"/>
      <c r="R187" s="1189"/>
      <c r="S187" s="1190">
        <f t="shared" si="13"/>
        <v>0</v>
      </c>
      <c r="T187" s="1191"/>
      <c r="U187" s="1191"/>
      <c r="V187" s="1191"/>
      <c r="W187" s="1191"/>
      <c r="X187" s="1190">
        <f t="shared" si="14"/>
        <v>0</v>
      </c>
    </row>
    <row r="188" spans="1:24" x14ac:dyDescent="0.2">
      <c r="A188" s="1182">
        <f t="shared" si="15"/>
        <v>181</v>
      </c>
      <c r="B188" s="1182"/>
      <c r="C188" s="1183"/>
      <c r="D188" s="1183"/>
      <c r="E188" s="1189"/>
      <c r="F188" s="1189"/>
      <c r="G188" s="1189"/>
      <c r="H188" s="1189"/>
      <c r="I188" s="1190">
        <f t="shared" si="11"/>
        <v>0</v>
      </c>
      <c r="J188" s="1191"/>
      <c r="K188" s="1191"/>
      <c r="L188" s="1191"/>
      <c r="M188" s="1191"/>
      <c r="N188" s="1190">
        <f t="shared" si="12"/>
        <v>0</v>
      </c>
      <c r="O188" s="1189"/>
      <c r="P188" s="1189"/>
      <c r="Q188" s="1189"/>
      <c r="R188" s="1189"/>
      <c r="S188" s="1190">
        <f t="shared" si="13"/>
        <v>0</v>
      </c>
      <c r="T188" s="1191"/>
      <c r="U188" s="1191"/>
      <c r="V188" s="1191"/>
      <c r="W188" s="1191"/>
      <c r="X188" s="1190">
        <f t="shared" si="14"/>
        <v>0</v>
      </c>
    </row>
    <row r="189" spans="1:24" x14ac:dyDescent="0.2">
      <c r="A189" s="1182">
        <f t="shared" si="15"/>
        <v>182</v>
      </c>
      <c r="B189" s="1182"/>
      <c r="C189" s="1183"/>
      <c r="D189" s="1183"/>
      <c r="E189" s="1189"/>
      <c r="F189" s="1189"/>
      <c r="G189" s="1189"/>
      <c r="H189" s="1189"/>
      <c r="I189" s="1190">
        <f t="shared" si="11"/>
        <v>0</v>
      </c>
      <c r="J189" s="1191"/>
      <c r="K189" s="1191"/>
      <c r="L189" s="1191"/>
      <c r="M189" s="1191"/>
      <c r="N189" s="1190">
        <f t="shared" si="12"/>
        <v>0</v>
      </c>
      <c r="O189" s="1189"/>
      <c r="P189" s="1189"/>
      <c r="Q189" s="1189"/>
      <c r="R189" s="1189"/>
      <c r="S189" s="1190">
        <f t="shared" si="13"/>
        <v>0</v>
      </c>
      <c r="T189" s="1191"/>
      <c r="U189" s="1191"/>
      <c r="V189" s="1191"/>
      <c r="W189" s="1191"/>
      <c r="X189" s="1190">
        <f t="shared" si="14"/>
        <v>0</v>
      </c>
    </row>
    <row r="190" spans="1:24" x14ac:dyDescent="0.2">
      <c r="A190" s="1182">
        <f t="shared" si="15"/>
        <v>183</v>
      </c>
      <c r="B190" s="1182"/>
      <c r="C190" s="1183"/>
      <c r="D190" s="1183"/>
      <c r="E190" s="1189"/>
      <c r="F190" s="1189"/>
      <c r="G190" s="1189"/>
      <c r="H190" s="1189"/>
      <c r="I190" s="1190">
        <f t="shared" si="11"/>
        <v>0</v>
      </c>
      <c r="J190" s="1191"/>
      <c r="K190" s="1191"/>
      <c r="L190" s="1191"/>
      <c r="M190" s="1191"/>
      <c r="N190" s="1190">
        <f t="shared" si="12"/>
        <v>0</v>
      </c>
      <c r="O190" s="1189"/>
      <c r="P190" s="1189"/>
      <c r="Q190" s="1189"/>
      <c r="R190" s="1189"/>
      <c r="S190" s="1190">
        <f t="shared" si="13"/>
        <v>0</v>
      </c>
      <c r="T190" s="1191"/>
      <c r="U190" s="1191"/>
      <c r="V190" s="1191"/>
      <c r="W190" s="1191"/>
      <c r="X190" s="1190">
        <f t="shared" si="14"/>
        <v>0</v>
      </c>
    </row>
    <row r="191" spans="1:24" x14ac:dyDescent="0.2">
      <c r="A191" s="1182">
        <f t="shared" si="15"/>
        <v>184</v>
      </c>
      <c r="B191" s="1182"/>
      <c r="C191" s="1183"/>
      <c r="D191" s="1183"/>
      <c r="E191" s="1189"/>
      <c r="F191" s="1189"/>
      <c r="G191" s="1189"/>
      <c r="H191" s="1189"/>
      <c r="I191" s="1190">
        <f t="shared" si="11"/>
        <v>0</v>
      </c>
      <c r="J191" s="1191"/>
      <c r="K191" s="1191"/>
      <c r="L191" s="1191"/>
      <c r="M191" s="1191"/>
      <c r="N191" s="1190">
        <f t="shared" si="12"/>
        <v>0</v>
      </c>
      <c r="O191" s="1189"/>
      <c r="P191" s="1189"/>
      <c r="Q191" s="1189"/>
      <c r="R191" s="1189"/>
      <c r="S191" s="1190">
        <f t="shared" si="13"/>
        <v>0</v>
      </c>
      <c r="T191" s="1191"/>
      <c r="U191" s="1191"/>
      <c r="V191" s="1191"/>
      <c r="W191" s="1191"/>
      <c r="X191" s="1190">
        <f t="shared" si="14"/>
        <v>0</v>
      </c>
    </row>
    <row r="192" spans="1:24" x14ac:dyDescent="0.2">
      <c r="A192" s="1182">
        <f t="shared" si="15"/>
        <v>185</v>
      </c>
      <c r="B192" s="1182"/>
      <c r="C192" s="1183"/>
      <c r="D192" s="1183"/>
      <c r="E192" s="1189"/>
      <c r="F192" s="1189"/>
      <c r="G192" s="1189"/>
      <c r="H192" s="1189"/>
      <c r="I192" s="1190">
        <f t="shared" si="11"/>
        <v>0</v>
      </c>
      <c r="J192" s="1191"/>
      <c r="K192" s="1191"/>
      <c r="L192" s="1191"/>
      <c r="M192" s="1191"/>
      <c r="N192" s="1190">
        <f t="shared" si="12"/>
        <v>0</v>
      </c>
      <c r="O192" s="1189"/>
      <c r="P192" s="1189"/>
      <c r="Q192" s="1189"/>
      <c r="R192" s="1189"/>
      <c r="S192" s="1190">
        <f t="shared" si="13"/>
        <v>0</v>
      </c>
      <c r="T192" s="1191"/>
      <c r="U192" s="1191"/>
      <c r="V192" s="1191"/>
      <c r="W192" s="1191"/>
      <c r="X192" s="1190">
        <f t="shared" si="14"/>
        <v>0</v>
      </c>
    </row>
    <row r="193" spans="1:24" x14ac:dyDescent="0.2">
      <c r="A193" s="1182">
        <f t="shared" si="15"/>
        <v>186</v>
      </c>
      <c r="B193" s="1182"/>
      <c r="C193" s="1183"/>
      <c r="D193" s="1183"/>
      <c r="E193" s="1189"/>
      <c r="F193" s="1189"/>
      <c r="G193" s="1189"/>
      <c r="H193" s="1189"/>
      <c r="I193" s="1190">
        <f t="shared" si="11"/>
        <v>0</v>
      </c>
      <c r="J193" s="1191"/>
      <c r="K193" s="1191"/>
      <c r="L193" s="1191"/>
      <c r="M193" s="1191"/>
      <c r="N193" s="1190">
        <f t="shared" si="12"/>
        <v>0</v>
      </c>
      <c r="O193" s="1189"/>
      <c r="P193" s="1189"/>
      <c r="Q193" s="1189"/>
      <c r="R193" s="1189"/>
      <c r="S193" s="1190">
        <f t="shared" si="13"/>
        <v>0</v>
      </c>
      <c r="T193" s="1191"/>
      <c r="U193" s="1191"/>
      <c r="V193" s="1191"/>
      <c r="W193" s="1191"/>
      <c r="X193" s="1190">
        <f t="shared" si="14"/>
        <v>0</v>
      </c>
    </row>
    <row r="194" spans="1:24" x14ac:dyDescent="0.2">
      <c r="A194" s="1182">
        <f t="shared" si="15"/>
        <v>187</v>
      </c>
      <c r="B194" s="1182"/>
      <c r="C194" s="1183"/>
      <c r="D194" s="1183"/>
      <c r="E194" s="1189"/>
      <c r="F194" s="1189"/>
      <c r="G194" s="1189"/>
      <c r="H194" s="1189"/>
      <c r="I194" s="1190">
        <f t="shared" si="11"/>
        <v>0</v>
      </c>
      <c r="J194" s="1191"/>
      <c r="K194" s="1191"/>
      <c r="L194" s="1191"/>
      <c r="M194" s="1191"/>
      <c r="N194" s="1190">
        <f t="shared" si="12"/>
        <v>0</v>
      </c>
      <c r="O194" s="1189"/>
      <c r="P194" s="1189"/>
      <c r="Q194" s="1189"/>
      <c r="R194" s="1189"/>
      <c r="S194" s="1190">
        <f t="shared" si="13"/>
        <v>0</v>
      </c>
      <c r="T194" s="1191"/>
      <c r="U194" s="1191"/>
      <c r="V194" s="1191"/>
      <c r="W194" s="1191"/>
      <c r="X194" s="1190">
        <f t="shared" si="14"/>
        <v>0</v>
      </c>
    </row>
    <row r="195" spans="1:24" x14ac:dyDescent="0.2">
      <c r="A195" s="1182">
        <f t="shared" si="15"/>
        <v>188</v>
      </c>
      <c r="B195" s="1182"/>
      <c r="C195" s="1183"/>
      <c r="D195" s="1183"/>
      <c r="E195" s="1189"/>
      <c r="F195" s="1189"/>
      <c r="G195" s="1189"/>
      <c r="H195" s="1189"/>
      <c r="I195" s="1190">
        <f t="shared" si="11"/>
        <v>0</v>
      </c>
      <c r="J195" s="1191"/>
      <c r="K195" s="1191"/>
      <c r="L195" s="1191"/>
      <c r="M195" s="1191"/>
      <c r="N195" s="1190">
        <f t="shared" si="12"/>
        <v>0</v>
      </c>
      <c r="O195" s="1189"/>
      <c r="P195" s="1189"/>
      <c r="Q195" s="1189"/>
      <c r="R195" s="1189"/>
      <c r="S195" s="1190">
        <f t="shared" si="13"/>
        <v>0</v>
      </c>
      <c r="T195" s="1191"/>
      <c r="U195" s="1191"/>
      <c r="V195" s="1191"/>
      <c r="W195" s="1191"/>
      <c r="X195" s="1190">
        <f t="shared" si="14"/>
        <v>0</v>
      </c>
    </row>
    <row r="196" spans="1:24" x14ac:dyDescent="0.2">
      <c r="A196" s="1182">
        <f t="shared" si="15"/>
        <v>189</v>
      </c>
      <c r="B196" s="1182"/>
      <c r="C196" s="1183"/>
      <c r="D196" s="1183"/>
      <c r="E196" s="1189"/>
      <c r="F196" s="1189"/>
      <c r="G196" s="1189"/>
      <c r="H196" s="1189"/>
      <c r="I196" s="1190">
        <f t="shared" si="11"/>
        <v>0</v>
      </c>
      <c r="J196" s="1191"/>
      <c r="K196" s="1191"/>
      <c r="L196" s="1191"/>
      <c r="M196" s="1191"/>
      <c r="N196" s="1190">
        <f t="shared" si="12"/>
        <v>0</v>
      </c>
      <c r="O196" s="1189"/>
      <c r="P196" s="1189"/>
      <c r="Q196" s="1189"/>
      <c r="R196" s="1189"/>
      <c r="S196" s="1190">
        <f t="shared" si="13"/>
        <v>0</v>
      </c>
      <c r="T196" s="1191"/>
      <c r="U196" s="1191"/>
      <c r="V196" s="1191"/>
      <c r="W196" s="1191"/>
      <c r="X196" s="1190">
        <f t="shared" si="14"/>
        <v>0</v>
      </c>
    </row>
    <row r="197" spans="1:24" x14ac:dyDescent="0.2">
      <c r="A197" s="1182">
        <f t="shared" si="15"/>
        <v>190</v>
      </c>
      <c r="B197" s="1182"/>
      <c r="C197" s="1183"/>
      <c r="D197" s="1183"/>
      <c r="E197" s="1189"/>
      <c r="F197" s="1189"/>
      <c r="G197" s="1189"/>
      <c r="H197" s="1189"/>
      <c r="I197" s="1190">
        <f t="shared" si="11"/>
        <v>0</v>
      </c>
      <c r="J197" s="1191"/>
      <c r="K197" s="1191"/>
      <c r="L197" s="1191"/>
      <c r="M197" s="1191"/>
      <c r="N197" s="1190">
        <f t="shared" si="12"/>
        <v>0</v>
      </c>
      <c r="O197" s="1189"/>
      <c r="P197" s="1189"/>
      <c r="Q197" s="1189"/>
      <c r="R197" s="1189"/>
      <c r="S197" s="1190">
        <f t="shared" si="13"/>
        <v>0</v>
      </c>
      <c r="T197" s="1191"/>
      <c r="U197" s="1191"/>
      <c r="V197" s="1191"/>
      <c r="W197" s="1191"/>
      <c r="X197" s="1190">
        <f t="shared" si="14"/>
        <v>0</v>
      </c>
    </row>
    <row r="198" spans="1:24" x14ac:dyDescent="0.2">
      <c r="A198" s="1182">
        <f t="shared" si="15"/>
        <v>191</v>
      </c>
      <c r="B198" s="1182"/>
      <c r="C198" s="1183"/>
      <c r="D198" s="1183"/>
      <c r="E198" s="1189"/>
      <c r="F198" s="1189"/>
      <c r="G198" s="1189"/>
      <c r="H198" s="1189"/>
      <c r="I198" s="1190">
        <f t="shared" si="11"/>
        <v>0</v>
      </c>
      <c r="J198" s="1191"/>
      <c r="K198" s="1191"/>
      <c r="L198" s="1191"/>
      <c r="M198" s="1191"/>
      <c r="N198" s="1190">
        <f t="shared" si="12"/>
        <v>0</v>
      </c>
      <c r="O198" s="1189"/>
      <c r="P198" s="1189"/>
      <c r="Q198" s="1189"/>
      <c r="R198" s="1189"/>
      <c r="S198" s="1190">
        <f t="shared" si="13"/>
        <v>0</v>
      </c>
      <c r="T198" s="1191"/>
      <c r="U198" s="1191"/>
      <c r="V198" s="1191"/>
      <c r="W198" s="1191"/>
      <c r="X198" s="1190">
        <f t="shared" si="14"/>
        <v>0</v>
      </c>
    </row>
    <row r="199" spans="1:24" x14ac:dyDescent="0.2">
      <c r="A199" s="1182">
        <f t="shared" si="15"/>
        <v>192</v>
      </c>
      <c r="B199" s="1182"/>
      <c r="C199" s="1183"/>
      <c r="D199" s="1183"/>
      <c r="E199" s="1189"/>
      <c r="F199" s="1189"/>
      <c r="G199" s="1189"/>
      <c r="H199" s="1189"/>
      <c r="I199" s="1190">
        <f t="shared" si="11"/>
        <v>0</v>
      </c>
      <c r="J199" s="1191"/>
      <c r="K199" s="1191"/>
      <c r="L199" s="1191"/>
      <c r="M199" s="1191"/>
      <c r="N199" s="1190">
        <f t="shared" si="12"/>
        <v>0</v>
      </c>
      <c r="O199" s="1189"/>
      <c r="P199" s="1189"/>
      <c r="Q199" s="1189"/>
      <c r="R199" s="1189"/>
      <c r="S199" s="1190">
        <f t="shared" si="13"/>
        <v>0</v>
      </c>
      <c r="T199" s="1191"/>
      <c r="U199" s="1191"/>
      <c r="V199" s="1191"/>
      <c r="W199" s="1191"/>
      <c r="X199" s="1190">
        <f t="shared" si="14"/>
        <v>0</v>
      </c>
    </row>
    <row r="200" spans="1:24" x14ac:dyDescent="0.2">
      <c r="A200" s="1182">
        <f t="shared" si="15"/>
        <v>193</v>
      </c>
      <c r="B200" s="1182"/>
      <c r="C200" s="1183"/>
      <c r="D200" s="1183"/>
      <c r="E200" s="1189"/>
      <c r="F200" s="1189"/>
      <c r="G200" s="1189"/>
      <c r="H200" s="1189"/>
      <c r="I200" s="1190">
        <f t="shared" si="11"/>
        <v>0</v>
      </c>
      <c r="J200" s="1191"/>
      <c r="K200" s="1191"/>
      <c r="L200" s="1191"/>
      <c r="M200" s="1191"/>
      <c r="N200" s="1190">
        <f t="shared" si="12"/>
        <v>0</v>
      </c>
      <c r="O200" s="1189"/>
      <c r="P200" s="1189"/>
      <c r="Q200" s="1189"/>
      <c r="R200" s="1189"/>
      <c r="S200" s="1190">
        <f t="shared" si="13"/>
        <v>0</v>
      </c>
      <c r="T200" s="1191"/>
      <c r="U200" s="1191"/>
      <c r="V200" s="1191"/>
      <c r="W200" s="1191"/>
      <c r="X200" s="1190">
        <f t="shared" si="14"/>
        <v>0</v>
      </c>
    </row>
    <row r="201" spans="1:24" x14ac:dyDescent="0.2">
      <c r="A201" s="1182">
        <f t="shared" si="15"/>
        <v>194</v>
      </c>
      <c r="B201" s="1182"/>
      <c r="C201" s="1183"/>
      <c r="D201" s="1183"/>
      <c r="E201" s="1189"/>
      <c r="F201" s="1189"/>
      <c r="G201" s="1189"/>
      <c r="H201" s="1189"/>
      <c r="I201" s="1190">
        <f t="shared" ref="I201:I251" si="16">SUM(E201:H201)</f>
        <v>0</v>
      </c>
      <c r="J201" s="1191"/>
      <c r="K201" s="1191"/>
      <c r="L201" s="1191"/>
      <c r="M201" s="1191"/>
      <c r="N201" s="1190">
        <f t="shared" ref="N201:N251" si="17">SUM(J201:M201)</f>
        <v>0</v>
      </c>
      <c r="O201" s="1189"/>
      <c r="P201" s="1189"/>
      <c r="Q201" s="1189"/>
      <c r="R201" s="1189"/>
      <c r="S201" s="1190">
        <f t="shared" ref="S201:S251" si="18">SUM(O201:R201)</f>
        <v>0</v>
      </c>
      <c r="T201" s="1191"/>
      <c r="U201" s="1191"/>
      <c r="V201" s="1191"/>
      <c r="W201" s="1191"/>
      <c r="X201" s="1190">
        <f t="shared" ref="X201:X251" si="19">SUM(T201:W201)</f>
        <v>0</v>
      </c>
    </row>
    <row r="202" spans="1:24" x14ac:dyDescent="0.2">
      <c r="A202" s="1182">
        <f t="shared" ref="A202:A257" si="20">A201+1</f>
        <v>195</v>
      </c>
      <c r="B202" s="1182"/>
      <c r="C202" s="1183"/>
      <c r="D202" s="1183"/>
      <c r="E202" s="1189"/>
      <c r="F202" s="1189"/>
      <c r="G202" s="1189"/>
      <c r="H202" s="1189"/>
      <c r="I202" s="1190">
        <f t="shared" si="16"/>
        <v>0</v>
      </c>
      <c r="J202" s="1191"/>
      <c r="K202" s="1191"/>
      <c r="L202" s="1191"/>
      <c r="M202" s="1191"/>
      <c r="N202" s="1190">
        <f t="shared" si="17"/>
        <v>0</v>
      </c>
      <c r="O202" s="1189"/>
      <c r="P202" s="1189"/>
      <c r="Q202" s="1189"/>
      <c r="R202" s="1189"/>
      <c r="S202" s="1190">
        <f t="shared" si="18"/>
        <v>0</v>
      </c>
      <c r="T202" s="1191"/>
      <c r="U202" s="1191"/>
      <c r="V202" s="1191"/>
      <c r="W202" s="1191"/>
      <c r="X202" s="1190">
        <f t="shared" si="19"/>
        <v>0</v>
      </c>
    </row>
    <row r="203" spans="1:24" x14ac:dyDescent="0.2">
      <c r="A203" s="1182">
        <f t="shared" si="20"/>
        <v>196</v>
      </c>
      <c r="B203" s="1182"/>
      <c r="C203" s="1183"/>
      <c r="D203" s="1183"/>
      <c r="E203" s="1189"/>
      <c r="F203" s="1189"/>
      <c r="G203" s="1189"/>
      <c r="H203" s="1189"/>
      <c r="I203" s="1190">
        <f t="shared" si="16"/>
        <v>0</v>
      </c>
      <c r="J203" s="1191"/>
      <c r="K203" s="1191"/>
      <c r="L203" s="1191"/>
      <c r="M203" s="1191"/>
      <c r="N203" s="1190">
        <f t="shared" si="17"/>
        <v>0</v>
      </c>
      <c r="O203" s="1189"/>
      <c r="P203" s="1189"/>
      <c r="Q203" s="1189"/>
      <c r="R203" s="1189"/>
      <c r="S203" s="1190">
        <f t="shared" si="18"/>
        <v>0</v>
      </c>
      <c r="T203" s="1191"/>
      <c r="U203" s="1191"/>
      <c r="V203" s="1191"/>
      <c r="W203" s="1191"/>
      <c r="X203" s="1190">
        <f t="shared" si="19"/>
        <v>0</v>
      </c>
    </row>
    <row r="204" spans="1:24" x14ac:dyDescent="0.2">
      <c r="A204" s="1182">
        <f t="shared" si="20"/>
        <v>197</v>
      </c>
      <c r="B204" s="1182"/>
      <c r="C204" s="1183"/>
      <c r="D204" s="1183"/>
      <c r="E204" s="1189"/>
      <c r="F204" s="1189"/>
      <c r="G204" s="1189"/>
      <c r="H204" s="1189"/>
      <c r="I204" s="1190">
        <f t="shared" si="16"/>
        <v>0</v>
      </c>
      <c r="J204" s="1191"/>
      <c r="K204" s="1191"/>
      <c r="L204" s="1191"/>
      <c r="M204" s="1191"/>
      <c r="N204" s="1190">
        <f t="shared" si="17"/>
        <v>0</v>
      </c>
      <c r="O204" s="1189"/>
      <c r="P204" s="1189"/>
      <c r="Q204" s="1189"/>
      <c r="R204" s="1189"/>
      <c r="S204" s="1190">
        <f t="shared" si="18"/>
        <v>0</v>
      </c>
      <c r="T204" s="1191"/>
      <c r="U204" s="1191"/>
      <c r="V204" s="1191"/>
      <c r="W204" s="1191"/>
      <c r="X204" s="1190">
        <f t="shared" si="19"/>
        <v>0</v>
      </c>
    </row>
    <row r="205" spans="1:24" x14ac:dyDescent="0.2">
      <c r="A205" s="1182">
        <f t="shared" si="20"/>
        <v>198</v>
      </c>
      <c r="B205" s="1182"/>
      <c r="C205" s="1183"/>
      <c r="D205" s="1183"/>
      <c r="E205" s="1189"/>
      <c r="F205" s="1189"/>
      <c r="G205" s="1189"/>
      <c r="H205" s="1189"/>
      <c r="I205" s="1190">
        <f t="shared" si="16"/>
        <v>0</v>
      </c>
      <c r="J205" s="1191"/>
      <c r="K205" s="1191"/>
      <c r="L205" s="1191"/>
      <c r="M205" s="1191"/>
      <c r="N205" s="1190">
        <f t="shared" si="17"/>
        <v>0</v>
      </c>
      <c r="O205" s="1189"/>
      <c r="P205" s="1189"/>
      <c r="Q205" s="1189"/>
      <c r="R205" s="1189"/>
      <c r="S205" s="1190">
        <f t="shared" si="18"/>
        <v>0</v>
      </c>
      <c r="T205" s="1191"/>
      <c r="U205" s="1191"/>
      <c r="V205" s="1191"/>
      <c r="W205" s="1191"/>
      <c r="X205" s="1190">
        <f t="shared" si="19"/>
        <v>0</v>
      </c>
    </row>
    <row r="206" spans="1:24" x14ac:dyDescent="0.2">
      <c r="A206" s="1182">
        <f t="shared" si="20"/>
        <v>199</v>
      </c>
      <c r="B206" s="1182"/>
      <c r="C206" s="1183"/>
      <c r="D206" s="1183"/>
      <c r="E206" s="1189"/>
      <c r="F206" s="1189"/>
      <c r="G206" s="1189"/>
      <c r="H206" s="1189"/>
      <c r="I206" s="1190">
        <f t="shared" si="16"/>
        <v>0</v>
      </c>
      <c r="J206" s="1191"/>
      <c r="K206" s="1191"/>
      <c r="L206" s="1191"/>
      <c r="M206" s="1191"/>
      <c r="N206" s="1190">
        <f t="shared" si="17"/>
        <v>0</v>
      </c>
      <c r="O206" s="1189"/>
      <c r="P206" s="1189"/>
      <c r="Q206" s="1189"/>
      <c r="R206" s="1189"/>
      <c r="S206" s="1190">
        <f t="shared" si="18"/>
        <v>0</v>
      </c>
      <c r="T206" s="1191"/>
      <c r="U206" s="1191"/>
      <c r="V206" s="1191"/>
      <c r="W206" s="1191"/>
      <c r="X206" s="1190">
        <f t="shared" si="19"/>
        <v>0</v>
      </c>
    </row>
    <row r="207" spans="1:24" x14ac:dyDescent="0.2">
      <c r="A207" s="1182">
        <f t="shared" si="20"/>
        <v>200</v>
      </c>
      <c r="B207" s="1182"/>
      <c r="C207" s="1183"/>
      <c r="D207" s="1183"/>
      <c r="E207" s="1189"/>
      <c r="F207" s="1189"/>
      <c r="G207" s="1189"/>
      <c r="H207" s="1189"/>
      <c r="I207" s="1190">
        <f t="shared" si="16"/>
        <v>0</v>
      </c>
      <c r="J207" s="1191"/>
      <c r="K207" s="1191"/>
      <c r="L207" s="1191"/>
      <c r="M207" s="1191"/>
      <c r="N207" s="1190">
        <f t="shared" si="17"/>
        <v>0</v>
      </c>
      <c r="O207" s="1189"/>
      <c r="P207" s="1189"/>
      <c r="Q207" s="1189"/>
      <c r="R207" s="1189"/>
      <c r="S207" s="1190">
        <f t="shared" si="18"/>
        <v>0</v>
      </c>
      <c r="T207" s="1191"/>
      <c r="U207" s="1191"/>
      <c r="V207" s="1191"/>
      <c r="W207" s="1191"/>
      <c r="X207" s="1190">
        <f t="shared" si="19"/>
        <v>0</v>
      </c>
    </row>
    <row r="208" spans="1:24" x14ac:dyDescent="0.2">
      <c r="A208" s="1182">
        <f t="shared" si="20"/>
        <v>201</v>
      </c>
      <c r="B208" s="1182"/>
      <c r="C208" s="1183"/>
      <c r="D208" s="1183"/>
      <c r="E208" s="1189"/>
      <c r="F208" s="1189"/>
      <c r="G208" s="1189"/>
      <c r="H208" s="1189"/>
      <c r="I208" s="1190">
        <f t="shared" si="16"/>
        <v>0</v>
      </c>
      <c r="J208" s="1191"/>
      <c r="K208" s="1191"/>
      <c r="L208" s="1191"/>
      <c r="M208" s="1191"/>
      <c r="N208" s="1190">
        <f t="shared" si="17"/>
        <v>0</v>
      </c>
      <c r="O208" s="1189"/>
      <c r="P208" s="1189"/>
      <c r="Q208" s="1189"/>
      <c r="R208" s="1189"/>
      <c r="S208" s="1190">
        <f t="shared" si="18"/>
        <v>0</v>
      </c>
      <c r="T208" s="1191"/>
      <c r="U208" s="1191"/>
      <c r="V208" s="1191"/>
      <c r="W208" s="1191"/>
      <c r="X208" s="1190">
        <f t="shared" si="19"/>
        <v>0</v>
      </c>
    </row>
    <row r="209" spans="1:24" x14ac:dyDescent="0.2">
      <c r="A209" s="1182">
        <f t="shared" si="20"/>
        <v>202</v>
      </c>
      <c r="B209" s="1182"/>
      <c r="C209" s="1183"/>
      <c r="D209" s="1183"/>
      <c r="E209" s="1189"/>
      <c r="F209" s="1189"/>
      <c r="G209" s="1189"/>
      <c r="H209" s="1189"/>
      <c r="I209" s="1190">
        <f t="shared" si="16"/>
        <v>0</v>
      </c>
      <c r="J209" s="1191"/>
      <c r="K209" s="1191"/>
      <c r="L209" s="1191"/>
      <c r="M209" s="1191"/>
      <c r="N209" s="1190">
        <f t="shared" si="17"/>
        <v>0</v>
      </c>
      <c r="O209" s="1189"/>
      <c r="P209" s="1189"/>
      <c r="Q209" s="1189"/>
      <c r="R209" s="1189"/>
      <c r="S209" s="1190">
        <f t="shared" si="18"/>
        <v>0</v>
      </c>
      <c r="T209" s="1191"/>
      <c r="U209" s="1191"/>
      <c r="V209" s="1191"/>
      <c r="W209" s="1191"/>
      <c r="X209" s="1190">
        <f t="shared" si="19"/>
        <v>0</v>
      </c>
    </row>
    <row r="210" spans="1:24" x14ac:dyDescent="0.2">
      <c r="A210" s="1182">
        <f t="shared" si="20"/>
        <v>203</v>
      </c>
      <c r="B210" s="1182"/>
      <c r="C210" s="1183"/>
      <c r="D210" s="1183"/>
      <c r="E210" s="1189"/>
      <c r="F210" s="1189"/>
      <c r="G210" s="1189"/>
      <c r="H210" s="1189"/>
      <c r="I210" s="1190">
        <f t="shared" si="16"/>
        <v>0</v>
      </c>
      <c r="J210" s="1191"/>
      <c r="K210" s="1191"/>
      <c r="L210" s="1191"/>
      <c r="M210" s="1191"/>
      <c r="N210" s="1190">
        <f t="shared" si="17"/>
        <v>0</v>
      </c>
      <c r="O210" s="1189"/>
      <c r="P210" s="1189"/>
      <c r="Q210" s="1189"/>
      <c r="R210" s="1189"/>
      <c r="S210" s="1190">
        <f t="shared" si="18"/>
        <v>0</v>
      </c>
      <c r="T210" s="1191"/>
      <c r="U210" s="1191"/>
      <c r="V210" s="1191"/>
      <c r="W210" s="1191"/>
      <c r="X210" s="1190">
        <f t="shared" si="19"/>
        <v>0</v>
      </c>
    </row>
    <row r="211" spans="1:24" x14ac:dyDescent="0.2">
      <c r="A211" s="1182">
        <f t="shared" si="20"/>
        <v>204</v>
      </c>
      <c r="B211" s="1182"/>
      <c r="C211" s="1183"/>
      <c r="D211" s="1183"/>
      <c r="E211" s="1189"/>
      <c r="F211" s="1189"/>
      <c r="G211" s="1189"/>
      <c r="H211" s="1189"/>
      <c r="I211" s="1190">
        <f t="shared" si="16"/>
        <v>0</v>
      </c>
      <c r="J211" s="1191"/>
      <c r="K211" s="1191"/>
      <c r="L211" s="1191"/>
      <c r="M211" s="1191"/>
      <c r="N211" s="1190">
        <f t="shared" si="17"/>
        <v>0</v>
      </c>
      <c r="O211" s="1189"/>
      <c r="P211" s="1189"/>
      <c r="Q211" s="1189"/>
      <c r="R211" s="1189"/>
      <c r="S211" s="1190">
        <f t="shared" si="18"/>
        <v>0</v>
      </c>
      <c r="T211" s="1191"/>
      <c r="U211" s="1191"/>
      <c r="V211" s="1191"/>
      <c r="W211" s="1191"/>
      <c r="X211" s="1190">
        <f t="shared" si="19"/>
        <v>0</v>
      </c>
    </row>
    <row r="212" spans="1:24" x14ac:dyDescent="0.2">
      <c r="A212" s="1182">
        <f t="shared" si="20"/>
        <v>205</v>
      </c>
      <c r="B212" s="1182"/>
      <c r="C212" s="1183"/>
      <c r="D212" s="1183"/>
      <c r="E212" s="1189"/>
      <c r="F212" s="1189"/>
      <c r="G212" s="1189"/>
      <c r="H212" s="1189"/>
      <c r="I212" s="1190">
        <f t="shared" si="16"/>
        <v>0</v>
      </c>
      <c r="J212" s="1191"/>
      <c r="K212" s="1191"/>
      <c r="L212" s="1191"/>
      <c r="M212" s="1191"/>
      <c r="N212" s="1190">
        <f t="shared" si="17"/>
        <v>0</v>
      </c>
      <c r="O212" s="1189"/>
      <c r="P212" s="1189"/>
      <c r="Q212" s="1189"/>
      <c r="R212" s="1189"/>
      <c r="S212" s="1190">
        <f t="shared" si="18"/>
        <v>0</v>
      </c>
      <c r="T212" s="1191"/>
      <c r="U212" s="1191"/>
      <c r="V212" s="1191"/>
      <c r="W212" s="1191"/>
      <c r="X212" s="1190">
        <f t="shared" si="19"/>
        <v>0</v>
      </c>
    </row>
    <row r="213" spans="1:24" x14ac:dyDescent="0.2">
      <c r="A213" s="1182">
        <f t="shared" si="20"/>
        <v>206</v>
      </c>
      <c r="B213" s="1182"/>
      <c r="C213" s="1183"/>
      <c r="D213" s="1183"/>
      <c r="E213" s="1189"/>
      <c r="F213" s="1189"/>
      <c r="G213" s="1189"/>
      <c r="H213" s="1189"/>
      <c r="I213" s="1190">
        <f t="shared" si="16"/>
        <v>0</v>
      </c>
      <c r="J213" s="1191"/>
      <c r="K213" s="1191"/>
      <c r="L213" s="1191"/>
      <c r="M213" s="1191"/>
      <c r="N213" s="1190">
        <f t="shared" si="17"/>
        <v>0</v>
      </c>
      <c r="O213" s="1189"/>
      <c r="P213" s="1189"/>
      <c r="Q213" s="1189"/>
      <c r="R213" s="1189"/>
      <c r="S213" s="1190">
        <f t="shared" si="18"/>
        <v>0</v>
      </c>
      <c r="T213" s="1191"/>
      <c r="U213" s="1191"/>
      <c r="V213" s="1191"/>
      <c r="W213" s="1191"/>
      <c r="X213" s="1190">
        <f t="shared" si="19"/>
        <v>0</v>
      </c>
    </row>
    <row r="214" spans="1:24" x14ac:dyDescent="0.2">
      <c r="A214" s="1182">
        <f t="shared" si="20"/>
        <v>207</v>
      </c>
      <c r="B214" s="1182"/>
      <c r="C214" s="1183"/>
      <c r="D214" s="1183"/>
      <c r="E214" s="1189"/>
      <c r="F214" s="1189"/>
      <c r="G214" s="1189"/>
      <c r="H214" s="1189"/>
      <c r="I214" s="1190">
        <f t="shared" si="16"/>
        <v>0</v>
      </c>
      <c r="J214" s="1191"/>
      <c r="K214" s="1191"/>
      <c r="L214" s="1191"/>
      <c r="M214" s="1191"/>
      <c r="N214" s="1190">
        <f t="shared" si="17"/>
        <v>0</v>
      </c>
      <c r="O214" s="1189"/>
      <c r="P214" s="1189"/>
      <c r="Q214" s="1189"/>
      <c r="R214" s="1189"/>
      <c r="S214" s="1190">
        <f t="shared" si="18"/>
        <v>0</v>
      </c>
      <c r="T214" s="1191"/>
      <c r="U214" s="1191"/>
      <c r="V214" s="1191"/>
      <c r="W214" s="1191"/>
      <c r="X214" s="1190">
        <f t="shared" si="19"/>
        <v>0</v>
      </c>
    </row>
    <row r="215" spans="1:24" x14ac:dyDescent="0.2">
      <c r="A215" s="1182">
        <f t="shared" si="20"/>
        <v>208</v>
      </c>
      <c r="B215" s="1182"/>
      <c r="C215" s="1183"/>
      <c r="D215" s="1183"/>
      <c r="E215" s="1189"/>
      <c r="F215" s="1189"/>
      <c r="G215" s="1189"/>
      <c r="H215" s="1189"/>
      <c r="I215" s="1190">
        <f t="shared" si="16"/>
        <v>0</v>
      </c>
      <c r="J215" s="1191"/>
      <c r="K215" s="1191"/>
      <c r="L215" s="1191"/>
      <c r="M215" s="1191"/>
      <c r="N215" s="1190">
        <f t="shared" si="17"/>
        <v>0</v>
      </c>
      <c r="O215" s="1189"/>
      <c r="P215" s="1189"/>
      <c r="Q215" s="1189"/>
      <c r="R215" s="1189"/>
      <c r="S215" s="1190">
        <f t="shared" si="18"/>
        <v>0</v>
      </c>
      <c r="T215" s="1191"/>
      <c r="U215" s="1191"/>
      <c r="V215" s="1191"/>
      <c r="W215" s="1191"/>
      <c r="X215" s="1190">
        <f t="shared" si="19"/>
        <v>0</v>
      </c>
    </row>
    <row r="216" spans="1:24" x14ac:dyDescent="0.2">
      <c r="A216" s="1182">
        <f t="shared" si="20"/>
        <v>209</v>
      </c>
      <c r="B216" s="1182"/>
      <c r="C216" s="1183"/>
      <c r="D216" s="1183"/>
      <c r="E216" s="1189"/>
      <c r="F216" s="1189"/>
      <c r="G216" s="1189"/>
      <c r="H216" s="1189"/>
      <c r="I216" s="1190">
        <f t="shared" si="16"/>
        <v>0</v>
      </c>
      <c r="J216" s="1191"/>
      <c r="K216" s="1191"/>
      <c r="L216" s="1191"/>
      <c r="M216" s="1191"/>
      <c r="N216" s="1190">
        <f t="shared" si="17"/>
        <v>0</v>
      </c>
      <c r="O216" s="1189"/>
      <c r="P216" s="1189"/>
      <c r="Q216" s="1189"/>
      <c r="R216" s="1189"/>
      <c r="S216" s="1190">
        <f t="shared" si="18"/>
        <v>0</v>
      </c>
      <c r="T216" s="1191"/>
      <c r="U216" s="1191"/>
      <c r="V216" s="1191"/>
      <c r="W216" s="1191"/>
      <c r="X216" s="1190">
        <f t="shared" si="19"/>
        <v>0</v>
      </c>
    </row>
    <row r="217" spans="1:24" x14ac:dyDescent="0.2">
      <c r="A217" s="1182">
        <f t="shared" si="20"/>
        <v>210</v>
      </c>
      <c r="B217" s="1182"/>
      <c r="C217" s="1183"/>
      <c r="D217" s="1183"/>
      <c r="E217" s="1189"/>
      <c r="F217" s="1189"/>
      <c r="G217" s="1189"/>
      <c r="H217" s="1189"/>
      <c r="I217" s="1190">
        <f t="shared" si="16"/>
        <v>0</v>
      </c>
      <c r="J217" s="1191"/>
      <c r="K217" s="1191"/>
      <c r="L217" s="1191"/>
      <c r="M217" s="1191"/>
      <c r="N217" s="1190">
        <f t="shared" si="17"/>
        <v>0</v>
      </c>
      <c r="O217" s="1189"/>
      <c r="P217" s="1189"/>
      <c r="Q217" s="1189"/>
      <c r="R217" s="1189"/>
      <c r="S217" s="1190">
        <f t="shared" si="18"/>
        <v>0</v>
      </c>
      <c r="T217" s="1191"/>
      <c r="U217" s="1191"/>
      <c r="V217" s="1191"/>
      <c r="W217" s="1191"/>
      <c r="X217" s="1190">
        <f t="shared" si="19"/>
        <v>0</v>
      </c>
    </row>
    <row r="218" spans="1:24" x14ac:dyDescent="0.2">
      <c r="A218" s="1182">
        <f t="shared" si="20"/>
        <v>211</v>
      </c>
      <c r="B218" s="1182"/>
      <c r="C218" s="1183"/>
      <c r="D218" s="1183"/>
      <c r="E218" s="1189"/>
      <c r="F218" s="1189"/>
      <c r="G218" s="1189"/>
      <c r="H218" s="1189"/>
      <c r="I218" s="1190">
        <f t="shared" si="16"/>
        <v>0</v>
      </c>
      <c r="J218" s="1191"/>
      <c r="K218" s="1191"/>
      <c r="L218" s="1191"/>
      <c r="M218" s="1191"/>
      <c r="N218" s="1190">
        <f t="shared" si="17"/>
        <v>0</v>
      </c>
      <c r="O218" s="1189"/>
      <c r="P218" s="1189"/>
      <c r="Q218" s="1189"/>
      <c r="R218" s="1189"/>
      <c r="S218" s="1190">
        <f t="shared" si="18"/>
        <v>0</v>
      </c>
      <c r="T218" s="1191"/>
      <c r="U218" s="1191"/>
      <c r="V218" s="1191"/>
      <c r="W218" s="1191"/>
      <c r="X218" s="1190">
        <f t="shared" si="19"/>
        <v>0</v>
      </c>
    </row>
    <row r="219" spans="1:24" x14ac:dyDescent="0.2">
      <c r="A219" s="1182">
        <f t="shared" si="20"/>
        <v>212</v>
      </c>
      <c r="B219" s="1182"/>
      <c r="C219" s="1183"/>
      <c r="D219" s="1183"/>
      <c r="E219" s="1189"/>
      <c r="F219" s="1189"/>
      <c r="G219" s="1189"/>
      <c r="H219" s="1189"/>
      <c r="I219" s="1190">
        <f t="shared" si="16"/>
        <v>0</v>
      </c>
      <c r="J219" s="1191"/>
      <c r="K219" s="1191"/>
      <c r="L219" s="1191"/>
      <c r="M219" s="1191"/>
      <c r="N219" s="1190">
        <f t="shared" si="17"/>
        <v>0</v>
      </c>
      <c r="O219" s="1189"/>
      <c r="P219" s="1189"/>
      <c r="Q219" s="1189"/>
      <c r="R219" s="1189"/>
      <c r="S219" s="1190">
        <f t="shared" si="18"/>
        <v>0</v>
      </c>
      <c r="T219" s="1191"/>
      <c r="U219" s="1191"/>
      <c r="V219" s="1191"/>
      <c r="W219" s="1191"/>
      <c r="X219" s="1190">
        <f t="shared" si="19"/>
        <v>0</v>
      </c>
    </row>
    <row r="220" spans="1:24" x14ac:dyDescent="0.2">
      <c r="A220" s="1182">
        <f t="shared" si="20"/>
        <v>213</v>
      </c>
      <c r="B220" s="1182"/>
      <c r="C220" s="1183"/>
      <c r="D220" s="1183"/>
      <c r="E220" s="1189"/>
      <c r="F220" s="1189"/>
      <c r="G220" s="1189"/>
      <c r="H220" s="1189"/>
      <c r="I220" s="1190">
        <f t="shared" si="16"/>
        <v>0</v>
      </c>
      <c r="J220" s="1191"/>
      <c r="K220" s="1191"/>
      <c r="L220" s="1191"/>
      <c r="M220" s="1191"/>
      <c r="N220" s="1190">
        <f t="shared" si="17"/>
        <v>0</v>
      </c>
      <c r="O220" s="1189"/>
      <c r="P220" s="1189"/>
      <c r="Q220" s="1189"/>
      <c r="R220" s="1189"/>
      <c r="S220" s="1190">
        <f t="shared" si="18"/>
        <v>0</v>
      </c>
      <c r="T220" s="1191"/>
      <c r="U220" s="1191"/>
      <c r="V220" s="1191"/>
      <c r="W220" s="1191"/>
      <c r="X220" s="1190">
        <f t="shared" si="19"/>
        <v>0</v>
      </c>
    </row>
    <row r="221" spans="1:24" x14ac:dyDescent="0.2">
      <c r="A221" s="1182">
        <f t="shared" si="20"/>
        <v>214</v>
      </c>
      <c r="B221" s="1182"/>
      <c r="C221" s="1183"/>
      <c r="D221" s="1183"/>
      <c r="E221" s="1189"/>
      <c r="F221" s="1189"/>
      <c r="G221" s="1189"/>
      <c r="H221" s="1189"/>
      <c r="I221" s="1190">
        <f t="shared" si="16"/>
        <v>0</v>
      </c>
      <c r="J221" s="1191"/>
      <c r="K221" s="1191"/>
      <c r="L221" s="1191"/>
      <c r="M221" s="1191"/>
      <c r="N221" s="1190">
        <f t="shared" si="17"/>
        <v>0</v>
      </c>
      <c r="O221" s="1189"/>
      <c r="P221" s="1189"/>
      <c r="Q221" s="1189"/>
      <c r="R221" s="1189"/>
      <c r="S221" s="1190">
        <f t="shared" si="18"/>
        <v>0</v>
      </c>
      <c r="T221" s="1191"/>
      <c r="U221" s="1191"/>
      <c r="V221" s="1191"/>
      <c r="W221" s="1191"/>
      <c r="X221" s="1190">
        <f t="shared" si="19"/>
        <v>0</v>
      </c>
    </row>
    <row r="222" spans="1:24" x14ac:dyDescent="0.2">
      <c r="A222" s="1182">
        <f t="shared" si="20"/>
        <v>215</v>
      </c>
      <c r="B222" s="1182"/>
      <c r="C222" s="1183"/>
      <c r="D222" s="1183"/>
      <c r="E222" s="1189"/>
      <c r="F222" s="1189"/>
      <c r="G222" s="1189"/>
      <c r="H222" s="1189"/>
      <c r="I222" s="1190">
        <f t="shared" si="16"/>
        <v>0</v>
      </c>
      <c r="J222" s="1191"/>
      <c r="K222" s="1191"/>
      <c r="L222" s="1191"/>
      <c r="M222" s="1191"/>
      <c r="N222" s="1190">
        <f t="shared" si="17"/>
        <v>0</v>
      </c>
      <c r="O222" s="1189"/>
      <c r="P222" s="1189"/>
      <c r="Q222" s="1189"/>
      <c r="R222" s="1189"/>
      <c r="S222" s="1190">
        <f t="shared" si="18"/>
        <v>0</v>
      </c>
      <c r="T222" s="1191"/>
      <c r="U222" s="1191"/>
      <c r="V222" s="1191"/>
      <c r="W222" s="1191"/>
      <c r="X222" s="1190">
        <f t="shared" si="19"/>
        <v>0</v>
      </c>
    </row>
    <row r="223" spans="1:24" x14ac:dyDescent="0.2">
      <c r="A223" s="1182">
        <f t="shared" si="20"/>
        <v>216</v>
      </c>
      <c r="B223" s="1182"/>
      <c r="C223" s="1183"/>
      <c r="D223" s="1183"/>
      <c r="E223" s="1189"/>
      <c r="F223" s="1189"/>
      <c r="G223" s="1189"/>
      <c r="H223" s="1189"/>
      <c r="I223" s="1190">
        <f t="shared" si="16"/>
        <v>0</v>
      </c>
      <c r="J223" s="1191"/>
      <c r="K223" s="1191"/>
      <c r="L223" s="1191"/>
      <c r="M223" s="1191"/>
      <c r="N223" s="1190">
        <f t="shared" si="17"/>
        <v>0</v>
      </c>
      <c r="O223" s="1189"/>
      <c r="P223" s="1189"/>
      <c r="Q223" s="1189"/>
      <c r="R223" s="1189"/>
      <c r="S223" s="1190">
        <f t="shared" si="18"/>
        <v>0</v>
      </c>
      <c r="T223" s="1191"/>
      <c r="U223" s="1191"/>
      <c r="V223" s="1191"/>
      <c r="W223" s="1191"/>
      <c r="X223" s="1190">
        <f t="shared" si="19"/>
        <v>0</v>
      </c>
    </row>
    <row r="224" spans="1:24" x14ac:dyDescent="0.2">
      <c r="A224" s="1182">
        <f t="shared" si="20"/>
        <v>217</v>
      </c>
      <c r="B224" s="1182"/>
      <c r="C224" s="1183"/>
      <c r="D224" s="1183"/>
      <c r="E224" s="1189"/>
      <c r="F224" s="1189"/>
      <c r="G224" s="1189"/>
      <c r="H224" s="1189"/>
      <c r="I224" s="1190">
        <f t="shared" si="16"/>
        <v>0</v>
      </c>
      <c r="J224" s="1191"/>
      <c r="K224" s="1191"/>
      <c r="L224" s="1191"/>
      <c r="M224" s="1191"/>
      <c r="N224" s="1190">
        <f t="shared" si="17"/>
        <v>0</v>
      </c>
      <c r="O224" s="1189"/>
      <c r="P224" s="1189"/>
      <c r="Q224" s="1189"/>
      <c r="R224" s="1189"/>
      <c r="S224" s="1190">
        <f t="shared" si="18"/>
        <v>0</v>
      </c>
      <c r="T224" s="1191"/>
      <c r="U224" s="1191"/>
      <c r="V224" s="1191"/>
      <c r="W224" s="1191"/>
      <c r="X224" s="1190">
        <f t="shared" si="19"/>
        <v>0</v>
      </c>
    </row>
    <row r="225" spans="1:24" x14ac:dyDescent="0.2">
      <c r="A225" s="1182">
        <f t="shared" si="20"/>
        <v>218</v>
      </c>
      <c r="B225" s="1182"/>
      <c r="C225" s="1183"/>
      <c r="D225" s="1183"/>
      <c r="E225" s="1189"/>
      <c r="F225" s="1189"/>
      <c r="G225" s="1189"/>
      <c r="H225" s="1189"/>
      <c r="I225" s="1190">
        <f t="shared" si="16"/>
        <v>0</v>
      </c>
      <c r="J225" s="1191"/>
      <c r="K225" s="1191"/>
      <c r="L225" s="1191"/>
      <c r="M225" s="1191"/>
      <c r="N225" s="1190">
        <f t="shared" si="17"/>
        <v>0</v>
      </c>
      <c r="O225" s="1189"/>
      <c r="P225" s="1189"/>
      <c r="Q225" s="1189"/>
      <c r="R225" s="1189"/>
      <c r="S225" s="1190">
        <f t="shared" si="18"/>
        <v>0</v>
      </c>
      <c r="T225" s="1191"/>
      <c r="U225" s="1191"/>
      <c r="V225" s="1191"/>
      <c r="W225" s="1191"/>
      <c r="X225" s="1190">
        <f t="shared" si="19"/>
        <v>0</v>
      </c>
    </row>
    <row r="226" spans="1:24" x14ac:dyDescent="0.2">
      <c r="A226" s="1182">
        <f t="shared" si="20"/>
        <v>219</v>
      </c>
      <c r="B226" s="1182"/>
      <c r="C226" s="1183"/>
      <c r="D226" s="1183"/>
      <c r="E226" s="1189"/>
      <c r="F226" s="1189"/>
      <c r="G226" s="1189"/>
      <c r="H226" s="1189"/>
      <c r="I226" s="1190">
        <f t="shared" si="16"/>
        <v>0</v>
      </c>
      <c r="J226" s="1191"/>
      <c r="K226" s="1191"/>
      <c r="L226" s="1191"/>
      <c r="M226" s="1191"/>
      <c r="N226" s="1190">
        <f t="shared" si="17"/>
        <v>0</v>
      </c>
      <c r="O226" s="1189"/>
      <c r="P226" s="1189"/>
      <c r="Q226" s="1189"/>
      <c r="R226" s="1189"/>
      <c r="S226" s="1190">
        <f t="shared" si="18"/>
        <v>0</v>
      </c>
      <c r="T226" s="1191"/>
      <c r="U226" s="1191"/>
      <c r="V226" s="1191"/>
      <c r="W226" s="1191"/>
      <c r="X226" s="1190">
        <f t="shared" si="19"/>
        <v>0</v>
      </c>
    </row>
    <row r="227" spans="1:24" x14ac:dyDescent="0.2">
      <c r="A227" s="1182">
        <f t="shared" si="20"/>
        <v>220</v>
      </c>
      <c r="B227" s="1182"/>
      <c r="C227" s="1183"/>
      <c r="D227" s="1183"/>
      <c r="E227" s="1189"/>
      <c r="F227" s="1189"/>
      <c r="G227" s="1189"/>
      <c r="H227" s="1189"/>
      <c r="I227" s="1190">
        <f t="shared" si="16"/>
        <v>0</v>
      </c>
      <c r="J227" s="1191"/>
      <c r="K227" s="1191"/>
      <c r="L227" s="1191"/>
      <c r="M227" s="1191"/>
      <c r="N227" s="1190">
        <f t="shared" si="17"/>
        <v>0</v>
      </c>
      <c r="O227" s="1189"/>
      <c r="P227" s="1189"/>
      <c r="Q227" s="1189"/>
      <c r="R227" s="1189"/>
      <c r="S227" s="1190">
        <f t="shared" si="18"/>
        <v>0</v>
      </c>
      <c r="T227" s="1191"/>
      <c r="U227" s="1191"/>
      <c r="V227" s="1191"/>
      <c r="W227" s="1191"/>
      <c r="X227" s="1190">
        <f t="shared" si="19"/>
        <v>0</v>
      </c>
    </row>
    <row r="228" spans="1:24" x14ac:dyDescent="0.2">
      <c r="A228" s="1182">
        <f t="shared" si="20"/>
        <v>221</v>
      </c>
      <c r="B228" s="1182"/>
      <c r="C228" s="1183"/>
      <c r="D228" s="1183"/>
      <c r="E228" s="1189"/>
      <c r="F228" s="1189"/>
      <c r="G228" s="1189"/>
      <c r="H228" s="1189"/>
      <c r="I228" s="1190">
        <f t="shared" si="16"/>
        <v>0</v>
      </c>
      <c r="J228" s="1191"/>
      <c r="K228" s="1191"/>
      <c r="L228" s="1191"/>
      <c r="M228" s="1191"/>
      <c r="N228" s="1190">
        <f t="shared" si="17"/>
        <v>0</v>
      </c>
      <c r="O228" s="1189"/>
      <c r="P228" s="1189"/>
      <c r="Q228" s="1189"/>
      <c r="R228" s="1189"/>
      <c r="S228" s="1190">
        <f t="shared" si="18"/>
        <v>0</v>
      </c>
      <c r="T228" s="1191"/>
      <c r="U228" s="1191"/>
      <c r="V228" s="1191"/>
      <c r="W228" s="1191"/>
      <c r="X228" s="1190">
        <f t="shared" si="19"/>
        <v>0</v>
      </c>
    </row>
    <row r="229" spans="1:24" x14ac:dyDescent="0.2">
      <c r="A229" s="1182">
        <f t="shared" si="20"/>
        <v>222</v>
      </c>
      <c r="B229" s="1182"/>
      <c r="C229" s="1183"/>
      <c r="D229" s="1183"/>
      <c r="E229" s="1189"/>
      <c r="F229" s="1189"/>
      <c r="G229" s="1189"/>
      <c r="H229" s="1189"/>
      <c r="I229" s="1190">
        <f t="shared" si="16"/>
        <v>0</v>
      </c>
      <c r="J229" s="1191"/>
      <c r="K229" s="1191"/>
      <c r="L229" s="1191"/>
      <c r="M229" s="1191"/>
      <c r="N229" s="1190">
        <f t="shared" si="17"/>
        <v>0</v>
      </c>
      <c r="O229" s="1189"/>
      <c r="P229" s="1189"/>
      <c r="Q229" s="1189"/>
      <c r="R229" s="1189"/>
      <c r="S229" s="1190">
        <f t="shared" si="18"/>
        <v>0</v>
      </c>
      <c r="T229" s="1191"/>
      <c r="U229" s="1191"/>
      <c r="V229" s="1191"/>
      <c r="W229" s="1191"/>
      <c r="X229" s="1190">
        <f t="shared" si="19"/>
        <v>0</v>
      </c>
    </row>
    <row r="230" spans="1:24" x14ac:dyDescent="0.2">
      <c r="A230" s="1182">
        <f t="shared" si="20"/>
        <v>223</v>
      </c>
      <c r="B230" s="1182"/>
      <c r="C230" s="1183"/>
      <c r="D230" s="1183"/>
      <c r="E230" s="1189"/>
      <c r="F230" s="1189"/>
      <c r="G230" s="1189"/>
      <c r="H230" s="1189"/>
      <c r="I230" s="1190">
        <f t="shared" si="16"/>
        <v>0</v>
      </c>
      <c r="J230" s="1191"/>
      <c r="K230" s="1191"/>
      <c r="L230" s="1191"/>
      <c r="M230" s="1191"/>
      <c r="N230" s="1190">
        <f t="shared" si="17"/>
        <v>0</v>
      </c>
      <c r="O230" s="1189"/>
      <c r="P230" s="1189"/>
      <c r="Q230" s="1189"/>
      <c r="R230" s="1189"/>
      <c r="S230" s="1190">
        <f t="shared" si="18"/>
        <v>0</v>
      </c>
      <c r="T230" s="1191"/>
      <c r="U230" s="1191"/>
      <c r="V230" s="1191"/>
      <c r="W230" s="1191"/>
      <c r="X230" s="1190">
        <f t="shared" si="19"/>
        <v>0</v>
      </c>
    </row>
    <row r="231" spans="1:24" x14ac:dyDescent="0.2">
      <c r="A231" s="1182">
        <f t="shared" si="20"/>
        <v>224</v>
      </c>
      <c r="B231" s="1182"/>
      <c r="C231" s="1183"/>
      <c r="D231" s="1183"/>
      <c r="E231" s="1189"/>
      <c r="F231" s="1189"/>
      <c r="G231" s="1189"/>
      <c r="H231" s="1189"/>
      <c r="I231" s="1190">
        <f t="shared" si="16"/>
        <v>0</v>
      </c>
      <c r="J231" s="1191"/>
      <c r="K231" s="1191"/>
      <c r="L231" s="1191"/>
      <c r="M231" s="1191"/>
      <c r="N231" s="1190">
        <f t="shared" si="17"/>
        <v>0</v>
      </c>
      <c r="O231" s="1189"/>
      <c r="P231" s="1189"/>
      <c r="Q231" s="1189"/>
      <c r="R231" s="1189"/>
      <c r="S231" s="1190">
        <f t="shared" si="18"/>
        <v>0</v>
      </c>
      <c r="T231" s="1191"/>
      <c r="U231" s="1191"/>
      <c r="V231" s="1191"/>
      <c r="W231" s="1191"/>
      <c r="X231" s="1190">
        <f t="shared" si="19"/>
        <v>0</v>
      </c>
    </row>
    <row r="232" spans="1:24" x14ac:dyDescent="0.2">
      <c r="A232" s="1182">
        <f t="shared" si="20"/>
        <v>225</v>
      </c>
      <c r="B232" s="1182"/>
      <c r="C232" s="1183"/>
      <c r="D232" s="1183"/>
      <c r="E232" s="1189"/>
      <c r="F232" s="1189"/>
      <c r="G232" s="1189"/>
      <c r="H232" s="1189"/>
      <c r="I232" s="1190">
        <f t="shared" si="16"/>
        <v>0</v>
      </c>
      <c r="J232" s="1191"/>
      <c r="K232" s="1191"/>
      <c r="L232" s="1191"/>
      <c r="M232" s="1191"/>
      <c r="N232" s="1190">
        <f t="shared" si="17"/>
        <v>0</v>
      </c>
      <c r="O232" s="1189"/>
      <c r="P232" s="1189"/>
      <c r="Q232" s="1189"/>
      <c r="R232" s="1189"/>
      <c r="S232" s="1190">
        <f t="shared" si="18"/>
        <v>0</v>
      </c>
      <c r="T232" s="1191"/>
      <c r="U232" s="1191"/>
      <c r="V232" s="1191"/>
      <c r="W232" s="1191"/>
      <c r="X232" s="1190">
        <f t="shared" si="19"/>
        <v>0</v>
      </c>
    </row>
    <row r="233" spans="1:24" x14ac:dyDescent="0.2">
      <c r="A233" s="1182">
        <f t="shared" si="20"/>
        <v>226</v>
      </c>
      <c r="B233" s="1182"/>
      <c r="C233" s="1183"/>
      <c r="D233" s="1183"/>
      <c r="E233" s="1189"/>
      <c r="F233" s="1189"/>
      <c r="G233" s="1189"/>
      <c r="H233" s="1189"/>
      <c r="I233" s="1190">
        <f t="shared" si="16"/>
        <v>0</v>
      </c>
      <c r="J233" s="1191"/>
      <c r="K233" s="1191"/>
      <c r="L233" s="1191"/>
      <c r="M233" s="1191"/>
      <c r="N233" s="1190">
        <f t="shared" si="17"/>
        <v>0</v>
      </c>
      <c r="O233" s="1189"/>
      <c r="P233" s="1189"/>
      <c r="Q233" s="1189"/>
      <c r="R233" s="1189"/>
      <c r="S233" s="1190">
        <f t="shared" si="18"/>
        <v>0</v>
      </c>
      <c r="T233" s="1191"/>
      <c r="U233" s="1191"/>
      <c r="V233" s="1191"/>
      <c r="W233" s="1191"/>
      <c r="X233" s="1190">
        <f t="shared" si="19"/>
        <v>0</v>
      </c>
    </row>
    <row r="234" spans="1:24" x14ac:dyDescent="0.2">
      <c r="A234" s="1182">
        <f t="shared" si="20"/>
        <v>227</v>
      </c>
      <c r="B234" s="1182"/>
      <c r="C234" s="1183"/>
      <c r="D234" s="1183"/>
      <c r="E234" s="1189"/>
      <c r="F234" s="1189"/>
      <c r="G234" s="1189"/>
      <c r="H234" s="1189"/>
      <c r="I234" s="1190">
        <f t="shared" si="16"/>
        <v>0</v>
      </c>
      <c r="J234" s="1191"/>
      <c r="K234" s="1191"/>
      <c r="L234" s="1191"/>
      <c r="M234" s="1191"/>
      <c r="N234" s="1190">
        <f t="shared" si="17"/>
        <v>0</v>
      </c>
      <c r="O234" s="1189"/>
      <c r="P234" s="1189"/>
      <c r="Q234" s="1189"/>
      <c r="R234" s="1189"/>
      <c r="S234" s="1190">
        <f t="shared" si="18"/>
        <v>0</v>
      </c>
      <c r="T234" s="1191"/>
      <c r="U234" s="1191"/>
      <c r="V234" s="1191"/>
      <c r="W234" s="1191"/>
      <c r="X234" s="1190">
        <f t="shared" si="19"/>
        <v>0</v>
      </c>
    </row>
    <row r="235" spans="1:24" x14ac:dyDescent="0.2">
      <c r="A235" s="1182">
        <f t="shared" si="20"/>
        <v>228</v>
      </c>
      <c r="B235" s="1182"/>
      <c r="C235" s="1183"/>
      <c r="D235" s="1183"/>
      <c r="E235" s="1189"/>
      <c r="F235" s="1189"/>
      <c r="G235" s="1189"/>
      <c r="H235" s="1189"/>
      <c r="I235" s="1190">
        <f t="shared" si="16"/>
        <v>0</v>
      </c>
      <c r="J235" s="1191"/>
      <c r="K235" s="1191"/>
      <c r="L235" s="1191"/>
      <c r="M235" s="1191"/>
      <c r="N235" s="1190">
        <f t="shared" si="17"/>
        <v>0</v>
      </c>
      <c r="O235" s="1189"/>
      <c r="P235" s="1189"/>
      <c r="Q235" s="1189"/>
      <c r="R235" s="1189"/>
      <c r="S235" s="1190">
        <f t="shared" si="18"/>
        <v>0</v>
      </c>
      <c r="T235" s="1191"/>
      <c r="U235" s="1191"/>
      <c r="V235" s="1191"/>
      <c r="W235" s="1191"/>
      <c r="X235" s="1190">
        <f t="shared" si="19"/>
        <v>0</v>
      </c>
    </row>
    <row r="236" spans="1:24" x14ac:dyDescent="0.2">
      <c r="A236" s="1182">
        <f t="shared" si="20"/>
        <v>229</v>
      </c>
      <c r="B236" s="1182"/>
      <c r="C236" s="1183"/>
      <c r="D236" s="1183"/>
      <c r="E236" s="1189"/>
      <c r="F236" s="1189"/>
      <c r="G236" s="1189"/>
      <c r="H236" s="1189"/>
      <c r="I236" s="1190">
        <f t="shared" si="16"/>
        <v>0</v>
      </c>
      <c r="J236" s="1191"/>
      <c r="K236" s="1191"/>
      <c r="L236" s="1191"/>
      <c r="M236" s="1191"/>
      <c r="N236" s="1190">
        <f t="shared" si="17"/>
        <v>0</v>
      </c>
      <c r="O236" s="1189"/>
      <c r="P236" s="1189"/>
      <c r="Q236" s="1189"/>
      <c r="R236" s="1189"/>
      <c r="S236" s="1190">
        <f t="shared" si="18"/>
        <v>0</v>
      </c>
      <c r="T236" s="1191"/>
      <c r="U236" s="1191"/>
      <c r="V236" s="1191"/>
      <c r="W236" s="1191"/>
      <c r="X236" s="1190">
        <f t="shared" si="19"/>
        <v>0</v>
      </c>
    </row>
    <row r="237" spans="1:24" x14ac:dyDescent="0.2">
      <c r="A237" s="1182">
        <f t="shared" si="20"/>
        <v>230</v>
      </c>
      <c r="B237" s="1182"/>
      <c r="C237" s="1183"/>
      <c r="D237" s="1183"/>
      <c r="E237" s="1189"/>
      <c r="F237" s="1189"/>
      <c r="G237" s="1189"/>
      <c r="H237" s="1189"/>
      <c r="I237" s="1190">
        <f t="shared" si="16"/>
        <v>0</v>
      </c>
      <c r="J237" s="1191"/>
      <c r="K237" s="1191"/>
      <c r="L237" s="1191"/>
      <c r="M237" s="1191"/>
      <c r="N237" s="1190">
        <f t="shared" si="17"/>
        <v>0</v>
      </c>
      <c r="O237" s="1189"/>
      <c r="P237" s="1189"/>
      <c r="Q237" s="1189"/>
      <c r="R237" s="1189"/>
      <c r="S237" s="1190">
        <f t="shared" si="18"/>
        <v>0</v>
      </c>
      <c r="T237" s="1191"/>
      <c r="U237" s="1191"/>
      <c r="V237" s="1191"/>
      <c r="W237" s="1191"/>
      <c r="X237" s="1190">
        <f t="shared" si="19"/>
        <v>0</v>
      </c>
    </row>
    <row r="238" spans="1:24" x14ac:dyDescent="0.2">
      <c r="A238" s="1182">
        <f t="shared" si="20"/>
        <v>231</v>
      </c>
      <c r="B238" s="1182"/>
      <c r="C238" s="1183"/>
      <c r="D238" s="1183"/>
      <c r="E238" s="1189"/>
      <c r="F238" s="1189"/>
      <c r="G238" s="1189"/>
      <c r="H238" s="1189"/>
      <c r="I238" s="1190">
        <f t="shared" si="16"/>
        <v>0</v>
      </c>
      <c r="J238" s="1191"/>
      <c r="K238" s="1191"/>
      <c r="L238" s="1191"/>
      <c r="M238" s="1191"/>
      <c r="N238" s="1190">
        <f t="shared" si="17"/>
        <v>0</v>
      </c>
      <c r="O238" s="1189"/>
      <c r="P238" s="1189"/>
      <c r="Q238" s="1189"/>
      <c r="R238" s="1189"/>
      <c r="S238" s="1190">
        <f t="shared" si="18"/>
        <v>0</v>
      </c>
      <c r="T238" s="1191"/>
      <c r="U238" s="1191"/>
      <c r="V238" s="1191"/>
      <c r="W238" s="1191"/>
      <c r="X238" s="1190">
        <f t="shared" si="19"/>
        <v>0</v>
      </c>
    </row>
    <row r="239" spans="1:24" x14ac:dyDescent="0.2">
      <c r="A239" s="1182">
        <f t="shared" si="20"/>
        <v>232</v>
      </c>
      <c r="B239" s="1182"/>
      <c r="C239" s="1183"/>
      <c r="D239" s="1183"/>
      <c r="E239" s="1189"/>
      <c r="F239" s="1189"/>
      <c r="G239" s="1189"/>
      <c r="H239" s="1189"/>
      <c r="I239" s="1190">
        <f t="shared" si="16"/>
        <v>0</v>
      </c>
      <c r="J239" s="1191"/>
      <c r="K239" s="1191"/>
      <c r="L239" s="1191"/>
      <c r="M239" s="1191"/>
      <c r="N239" s="1190">
        <f t="shared" si="17"/>
        <v>0</v>
      </c>
      <c r="O239" s="1189"/>
      <c r="P239" s="1189"/>
      <c r="Q239" s="1189"/>
      <c r="R239" s="1189"/>
      <c r="S239" s="1190">
        <f t="shared" si="18"/>
        <v>0</v>
      </c>
      <c r="T239" s="1191"/>
      <c r="U239" s="1191"/>
      <c r="V239" s="1191"/>
      <c r="W239" s="1191"/>
      <c r="X239" s="1190">
        <f t="shared" si="19"/>
        <v>0</v>
      </c>
    </row>
    <row r="240" spans="1:24" x14ac:dyDescent="0.2">
      <c r="A240" s="1182">
        <f t="shared" si="20"/>
        <v>233</v>
      </c>
      <c r="B240" s="1182"/>
      <c r="C240" s="1183"/>
      <c r="D240" s="1183"/>
      <c r="E240" s="1189"/>
      <c r="F240" s="1189"/>
      <c r="G240" s="1189"/>
      <c r="H240" s="1189"/>
      <c r="I240" s="1190">
        <f t="shared" si="16"/>
        <v>0</v>
      </c>
      <c r="J240" s="1191"/>
      <c r="K240" s="1191"/>
      <c r="L240" s="1191"/>
      <c r="M240" s="1191"/>
      <c r="N240" s="1190">
        <f t="shared" si="17"/>
        <v>0</v>
      </c>
      <c r="O240" s="1189"/>
      <c r="P240" s="1189"/>
      <c r="Q240" s="1189"/>
      <c r="R240" s="1189"/>
      <c r="S240" s="1190">
        <f t="shared" si="18"/>
        <v>0</v>
      </c>
      <c r="T240" s="1191"/>
      <c r="U240" s="1191"/>
      <c r="V240" s="1191"/>
      <c r="W240" s="1191"/>
      <c r="X240" s="1190">
        <f t="shared" si="19"/>
        <v>0</v>
      </c>
    </row>
    <row r="241" spans="1:24" x14ac:dyDescent="0.2">
      <c r="A241" s="1182">
        <f t="shared" si="20"/>
        <v>234</v>
      </c>
      <c r="B241" s="1182"/>
      <c r="C241" s="1183"/>
      <c r="D241" s="1183"/>
      <c r="E241" s="1189"/>
      <c r="F241" s="1189"/>
      <c r="G241" s="1189"/>
      <c r="H241" s="1189"/>
      <c r="I241" s="1190">
        <f t="shared" si="16"/>
        <v>0</v>
      </c>
      <c r="J241" s="1191"/>
      <c r="K241" s="1191"/>
      <c r="L241" s="1191"/>
      <c r="M241" s="1191"/>
      <c r="N241" s="1190">
        <f t="shared" si="17"/>
        <v>0</v>
      </c>
      <c r="O241" s="1189"/>
      <c r="P241" s="1189"/>
      <c r="Q241" s="1189"/>
      <c r="R241" s="1189"/>
      <c r="S241" s="1190">
        <f t="shared" si="18"/>
        <v>0</v>
      </c>
      <c r="T241" s="1191"/>
      <c r="U241" s="1191"/>
      <c r="V241" s="1191"/>
      <c r="W241" s="1191"/>
      <c r="X241" s="1190">
        <f t="shared" si="19"/>
        <v>0</v>
      </c>
    </row>
    <row r="242" spans="1:24" x14ac:dyDescent="0.2">
      <c r="A242" s="1182">
        <f t="shared" si="20"/>
        <v>235</v>
      </c>
      <c r="B242" s="1182"/>
      <c r="C242" s="1183"/>
      <c r="D242" s="1183"/>
      <c r="E242" s="1189"/>
      <c r="F242" s="1189"/>
      <c r="G242" s="1189"/>
      <c r="H242" s="1189"/>
      <c r="I242" s="1190">
        <f t="shared" si="16"/>
        <v>0</v>
      </c>
      <c r="J242" s="1191"/>
      <c r="K242" s="1191"/>
      <c r="L242" s="1191"/>
      <c r="M242" s="1191"/>
      <c r="N242" s="1190">
        <f t="shared" si="17"/>
        <v>0</v>
      </c>
      <c r="O242" s="1189"/>
      <c r="P242" s="1189"/>
      <c r="Q242" s="1189"/>
      <c r="R242" s="1189"/>
      <c r="S242" s="1190">
        <f t="shared" si="18"/>
        <v>0</v>
      </c>
      <c r="T242" s="1191"/>
      <c r="U242" s="1191"/>
      <c r="V242" s="1191"/>
      <c r="W242" s="1191"/>
      <c r="X242" s="1190">
        <f t="shared" si="19"/>
        <v>0</v>
      </c>
    </row>
    <row r="243" spans="1:24" x14ac:dyDescent="0.2">
      <c r="A243" s="1182">
        <f t="shared" si="20"/>
        <v>236</v>
      </c>
      <c r="B243" s="1182"/>
      <c r="C243" s="1183"/>
      <c r="D243" s="1183"/>
      <c r="E243" s="1189"/>
      <c r="F243" s="1189"/>
      <c r="G243" s="1189"/>
      <c r="H243" s="1189"/>
      <c r="I243" s="1190">
        <f t="shared" si="16"/>
        <v>0</v>
      </c>
      <c r="J243" s="1191"/>
      <c r="K243" s="1191"/>
      <c r="L243" s="1191"/>
      <c r="M243" s="1191"/>
      <c r="N243" s="1190">
        <f t="shared" si="17"/>
        <v>0</v>
      </c>
      <c r="O243" s="1189"/>
      <c r="P243" s="1189"/>
      <c r="Q243" s="1189"/>
      <c r="R243" s="1189"/>
      <c r="S243" s="1190">
        <f t="shared" si="18"/>
        <v>0</v>
      </c>
      <c r="T243" s="1191"/>
      <c r="U243" s="1191"/>
      <c r="V243" s="1191"/>
      <c r="W243" s="1191"/>
      <c r="X243" s="1190">
        <f t="shared" si="19"/>
        <v>0</v>
      </c>
    </row>
    <row r="244" spans="1:24" x14ac:dyDescent="0.2">
      <c r="A244" s="1182">
        <f t="shared" si="20"/>
        <v>237</v>
      </c>
      <c r="B244" s="1182"/>
      <c r="C244" s="1183"/>
      <c r="D244" s="1183"/>
      <c r="E244" s="1189"/>
      <c r="F244" s="1189"/>
      <c r="G244" s="1189"/>
      <c r="H244" s="1189"/>
      <c r="I244" s="1190">
        <f t="shared" si="16"/>
        <v>0</v>
      </c>
      <c r="J244" s="1191"/>
      <c r="K244" s="1191"/>
      <c r="L244" s="1191"/>
      <c r="M244" s="1191"/>
      <c r="N244" s="1190">
        <f t="shared" si="17"/>
        <v>0</v>
      </c>
      <c r="O244" s="1189"/>
      <c r="P244" s="1189"/>
      <c r="Q244" s="1189"/>
      <c r="R244" s="1189"/>
      <c r="S244" s="1190">
        <f t="shared" si="18"/>
        <v>0</v>
      </c>
      <c r="T244" s="1191"/>
      <c r="U244" s="1191"/>
      <c r="V244" s="1191"/>
      <c r="W244" s="1191"/>
      <c r="X244" s="1190">
        <f t="shared" si="19"/>
        <v>0</v>
      </c>
    </row>
    <row r="245" spans="1:24" x14ac:dyDescent="0.2">
      <c r="A245" s="1182">
        <f t="shared" si="20"/>
        <v>238</v>
      </c>
      <c r="B245" s="1182"/>
      <c r="C245" s="1183"/>
      <c r="D245" s="1183"/>
      <c r="E245" s="1189"/>
      <c r="F245" s="1189"/>
      <c r="G245" s="1189"/>
      <c r="H245" s="1189"/>
      <c r="I245" s="1190">
        <f t="shared" si="16"/>
        <v>0</v>
      </c>
      <c r="J245" s="1191"/>
      <c r="K245" s="1191"/>
      <c r="L245" s="1191"/>
      <c r="M245" s="1191"/>
      <c r="N245" s="1190">
        <f t="shared" si="17"/>
        <v>0</v>
      </c>
      <c r="O245" s="1189"/>
      <c r="P245" s="1189"/>
      <c r="Q245" s="1189"/>
      <c r="R245" s="1189"/>
      <c r="S245" s="1190">
        <f t="shared" si="18"/>
        <v>0</v>
      </c>
      <c r="T245" s="1191"/>
      <c r="U245" s="1191"/>
      <c r="V245" s="1191"/>
      <c r="W245" s="1191"/>
      <c r="X245" s="1190">
        <f t="shared" si="19"/>
        <v>0</v>
      </c>
    </row>
    <row r="246" spans="1:24" x14ac:dyDescent="0.2">
      <c r="A246" s="1182">
        <f t="shared" si="20"/>
        <v>239</v>
      </c>
      <c r="B246" s="1182"/>
      <c r="C246" s="1183"/>
      <c r="D246" s="1183"/>
      <c r="E246" s="1189"/>
      <c r="F246" s="1189"/>
      <c r="G246" s="1189"/>
      <c r="H246" s="1189"/>
      <c r="I246" s="1190">
        <f t="shared" si="16"/>
        <v>0</v>
      </c>
      <c r="J246" s="1191"/>
      <c r="K246" s="1191"/>
      <c r="L246" s="1191"/>
      <c r="M246" s="1191"/>
      <c r="N246" s="1190">
        <f t="shared" si="17"/>
        <v>0</v>
      </c>
      <c r="O246" s="1189"/>
      <c r="P246" s="1189"/>
      <c r="Q246" s="1189"/>
      <c r="R246" s="1189"/>
      <c r="S246" s="1190">
        <f t="shared" si="18"/>
        <v>0</v>
      </c>
      <c r="T246" s="1191"/>
      <c r="U246" s="1191"/>
      <c r="V246" s="1191"/>
      <c r="W246" s="1191"/>
      <c r="X246" s="1190">
        <f t="shared" si="19"/>
        <v>0</v>
      </c>
    </row>
    <row r="247" spans="1:24" x14ac:dyDescent="0.2">
      <c r="A247" s="1182">
        <f t="shared" si="20"/>
        <v>240</v>
      </c>
      <c r="B247" s="1182"/>
      <c r="C247" s="1183"/>
      <c r="D247" s="1183"/>
      <c r="E247" s="1189"/>
      <c r="F247" s="1189"/>
      <c r="G247" s="1189"/>
      <c r="H247" s="1189"/>
      <c r="I247" s="1190">
        <f t="shared" si="16"/>
        <v>0</v>
      </c>
      <c r="J247" s="1191"/>
      <c r="K247" s="1191"/>
      <c r="L247" s="1191"/>
      <c r="M247" s="1191"/>
      <c r="N247" s="1190">
        <f t="shared" si="17"/>
        <v>0</v>
      </c>
      <c r="O247" s="1189"/>
      <c r="P247" s="1189"/>
      <c r="Q247" s="1189"/>
      <c r="R247" s="1189"/>
      <c r="S247" s="1190">
        <f t="shared" si="18"/>
        <v>0</v>
      </c>
      <c r="T247" s="1191"/>
      <c r="U247" s="1191"/>
      <c r="V247" s="1191"/>
      <c r="W247" s="1191"/>
      <c r="X247" s="1190">
        <f t="shared" si="19"/>
        <v>0</v>
      </c>
    </row>
    <row r="248" spans="1:24" x14ac:dyDescent="0.2">
      <c r="A248" s="1182">
        <f t="shared" si="20"/>
        <v>241</v>
      </c>
      <c r="B248" s="1182"/>
      <c r="C248" s="1183"/>
      <c r="D248" s="1183"/>
      <c r="E248" s="1189"/>
      <c r="F248" s="1189"/>
      <c r="G248" s="1189"/>
      <c r="H248" s="1189"/>
      <c r="I248" s="1190">
        <f t="shared" si="16"/>
        <v>0</v>
      </c>
      <c r="J248" s="1191"/>
      <c r="K248" s="1191"/>
      <c r="L248" s="1191"/>
      <c r="M248" s="1191"/>
      <c r="N248" s="1190">
        <f t="shared" si="17"/>
        <v>0</v>
      </c>
      <c r="O248" s="1189"/>
      <c r="P248" s="1189"/>
      <c r="Q248" s="1189"/>
      <c r="R248" s="1189"/>
      <c r="S248" s="1190">
        <f t="shared" si="18"/>
        <v>0</v>
      </c>
      <c r="T248" s="1191"/>
      <c r="U248" s="1191"/>
      <c r="V248" s="1191"/>
      <c r="W248" s="1191"/>
      <c r="X248" s="1190">
        <f t="shared" si="19"/>
        <v>0</v>
      </c>
    </row>
    <row r="249" spans="1:24" x14ac:dyDescent="0.2">
      <c r="A249" s="1182">
        <f t="shared" si="20"/>
        <v>242</v>
      </c>
      <c r="B249" s="1182"/>
      <c r="C249" s="1183"/>
      <c r="D249" s="1183"/>
      <c r="E249" s="1189"/>
      <c r="F249" s="1189"/>
      <c r="G249" s="1189"/>
      <c r="H249" s="1189"/>
      <c r="I249" s="1190">
        <f t="shared" si="16"/>
        <v>0</v>
      </c>
      <c r="J249" s="1191"/>
      <c r="K249" s="1191"/>
      <c r="L249" s="1191"/>
      <c r="M249" s="1191"/>
      <c r="N249" s="1190">
        <f t="shared" si="17"/>
        <v>0</v>
      </c>
      <c r="O249" s="1189"/>
      <c r="P249" s="1189"/>
      <c r="Q249" s="1189"/>
      <c r="R249" s="1189"/>
      <c r="S249" s="1190">
        <f t="shared" si="18"/>
        <v>0</v>
      </c>
      <c r="T249" s="1191"/>
      <c r="U249" s="1191"/>
      <c r="V249" s="1191"/>
      <c r="W249" s="1191"/>
      <c r="X249" s="1190">
        <f t="shared" si="19"/>
        <v>0</v>
      </c>
    </row>
    <row r="250" spans="1:24" x14ac:dyDescent="0.2">
      <c r="A250" s="1182">
        <f t="shared" si="20"/>
        <v>243</v>
      </c>
      <c r="B250" s="1182"/>
      <c r="C250" s="1183"/>
      <c r="D250" s="1183"/>
      <c r="E250" s="1189"/>
      <c r="F250" s="1189"/>
      <c r="G250" s="1189"/>
      <c r="H250" s="1189"/>
      <c r="I250" s="1190">
        <f t="shared" si="16"/>
        <v>0</v>
      </c>
      <c r="J250" s="1191"/>
      <c r="K250" s="1191"/>
      <c r="L250" s="1191"/>
      <c r="M250" s="1191"/>
      <c r="N250" s="1190">
        <f t="shared" si="17"/>
        <v>0</v>
      </c>
      <c r="O250" s="1189"/>
      <c r="P250" s="1189"/>
      <c r="Q250" s="1189"/>
      <c r="R250" s="1189"/>
      <c r="S250" s="1190">
        <f t="shared" si="18"/>
        <v>0</v>
      </c>
      <c r="T250" s="1191"/>
      <c r="U250" s="1191"/>
      <c r="V250" s="1191"/>
      <c r="W250" s="1191"/>
      <c r="X250" s="1190">
        <f t="shared" si="19"/>
        <v>0</v>
      </c>
    </row>
    <row r="251" spans="1:24" x14ac:dyDescent="0.2">
      <c r="A251" s="1182">
        <f t="shared" si="20"/>
        <v>244</v>
      </c>
      <c r="B251" s="1182"/>
      <c r="C251" s="1183"/>
      <c r="D251" s="1183"/>
      <c r="E251" s="1189"/>
      <c r="F251" s="1189"/>
      <c r="G251" s="1189"/>
      <c r="H251" s="1189"/>
      <c r="I251" s="1190">
        <f t="shared" si="16"/>
        <v>0</v>
      </c>
      <c r="J251" s="1191"/>
      <c r="K251" s="1191"/>
      <c r="L251" s="1191"/>
      <c r="M251" s="1191"/>
      <c r="N251" s="1190">
        <f t="shared" si="17"/>
        <v>0</v>
      </c>
      <c r="O251" s="1189"/>
      <c r="P251" s="1189"/>
      <c r="Q251" s="1189"/>
      <c r="R251" s="1189"/>
      <c r="S251" s="1190">
        <f t="shared" si="18"/>
        <v>0</v>
      </c>
      <c r="T251" s="1191"/>
      <c r="U251" s="1191"/>
      <c r="V251" s="1191"/>
      <c r="W251" s="1191"/>
      <c r="X251" s="1190">
        <f t="shared" si="19"/>
        <v>0</v>
      </c>
    </row>
    <row r="252" spans="1:24" x14ac:dyDescent="0.2">
      <c r="A252" s="1182">
        <f t="shared" si="20"/>
        <v>245</v>
      </c>
      <c r="B252" s="1182"/>
      <c r="C252" s="1183"/>
      <c r="D252" s="1183"/>
      <c r="E252" s="1189"/>
      <c r="F252" s="1189"/>
      <c r="G252" s="1189"/>
      <c r="H252" s="1189"/>
      <c r="I252" s="1190">
        <f t="shared" ref="I252:I257" si="21">SUM(E252:H252)</f>
        <v>0</v>
      </c>
      <c r="J252" s="1191"/>
      <c r="K252" s="1191"/>
      <c r="L252" s="1191"/>
      <c r="M252" s="1191"/>
      <c r="N252" s="1190">
        <f t="shared" ref="N252:N257" si="22">SUM(J252:M252)</f>
        <v>0</v>
      </c>
      <c r="O252" s="1189"/>
      <c r="P252" s="1189"/>
      <c r="Q252" s="1189"/>
      <c r="R252" s="1189"/>
      <c r="S252" s="1190">
        <f t="shared" ref="S252:S257" si="23">SUM(O252:R252)</f>
        <v>0</v>
      </c>
      <c r="T252" s="1191"/>
      <c r="U252" s="1191"/>
      <c r="V252" s="1191"/>
      <c r="W252" s="1191"/>
      <c r="X252" s="1190">
        <f t="shared" ref="X252:X257" si="24">SUM(T252:W252)</f>
        <v>0</v>
      </c>
    </row>
    <row r="253" spans="1:24" x14ac:dyDescent="0.2">
      <c r="A253" s="1182">
        <f t="shared" si="20"/>
        <v>246</v>
      </c>
      <c r="B253" s="1182"/>
      <c r="C253" s="1183"/>
      <c r="D253" s="1183"/>
      <c r="E253" s="1189"/>
      <c r="F253" s="1189"/>
      <c r="G253" s="1189"/>
      <c r="H253" s="1189"/>
      <c r="I253" s="1190">
        <f t="shared" si="21"/>
        <v>0</v>
      </c>
      <c r="J253" s="1191"/>
      <c r="K253" s="1191"/>
      <c r="L253" s="1191"/>
      <c r="M253" s="1191"/>
      <c r="N253" s="1190">
        <f t="shared" si="22"/>
        <v>0</v>
      </c>
      <c r="O253" s="1189"/>
      <c r="P253" s="1189"/>
      <c r="Q253" s="1189"/>
      <c r="R253" s="1189"/>
      <c r="S253" s="1190">
        <f t="shared" si="23"/>
        <v>0</v>
      </c>
      <c r="T253" s="1191"/>
      <c r="U253" s="1191"/>
      <c r="V253" s="1191"/>
      <c r="W253" s="1191"/>
      <c r="X253" s="1190">
        <f t="shared" si="24"/>
        <v>0</v>
      </c>
    </row>
    <row r="254" spans="1:24" x14ac:dyDescent="0.2">
      <c r="A254" s="1182">
        <f t="shared" si="20"/>
        <v>247</v>
      </c>
      <c r="B254" s="1182"/>
      <c r="C254" s="1183"/>
      <c r="D254" s="1183"/>
      <c r="E254" s="1189"/>
      <c r="F254" s="1189"/>
      <c r="G254" s="1189"/>
      <c r="H254" s="1189"/>
      <c r="I254" s="1190">
        <f t="shared" si="21"/>
        <v>0</v>
      </c>
      <c r="J254" s="1191"/>
      <c r="K254" s="1191"/>
      <c r="L254" s="1191"/>
      <c r="M254" s="1191"/>
      <c r="N254" s="1190">
        <f t="shared" si="22"/>
        <v>0</v>
      </c>
      <c r="O254" s="1189"/>
      <c r="P254" s="1189"/>
      <c r="Q254" s="1189"/>
      <c r="R254" s="1189"/>
      <c r="S254" s="1190">
        <f t="shared" si="23"/>
        <v>0</v>
      </c>
      <c r="T254" s="1191"/>
      <c r="U254" s="1191"/>
      <c r="V254" s="1191"/>
      <c r="W254" s="1191"/>
      <c r="X254" s="1190">
        <f t="shared" si="24"/>
        <v>0</v>
      </c>
    </row>
    <row r="255" spans="1:24" x14ac:dyDescent="0.2">
      <c r="A255" s="1182">
        <f t="shared" si="20"/>
        <v>248</v>
      </c>
      <c r="B255" s="1182"/>
      <c r="C255" s="1183"/>
      <c r="D255" s="1183"/>
      <c r="E255" s="1189"/>
      <c r="F255" s="1189"/>
      <c r="G255" s="1189"/>
      <c r="H255" s="1189"/>
      <c r="I255" s="1190">
        <f t="shared" si="21"/>
        <v>0</v>
      </c>
      <c r="J255" s="1191"/>
      <c r="K255" s="1191"/>
      <c r="L255" s="1191"/>
      <c r="M255" s="1191"/>
      <c r="N255" s="1190">
        <f t="shared" si="22"/>
        <v>0</v>
      </c>
      <c r="O255" s="1189"/>
      <c r="P255" s="1189"/>
      <c r="Q255" s="1189"/>
      <c r="R255" s="1189"/>
      <c r="S255" s="1190">
        <f t="shared" si="23"/>
        <v>0</v>
      </c>
      <c r="T255" s="1191"/>
      <c r="U255" s="1191"/>
      <c r="V255" s="1191"/>
      <c r="W255" s="1191"/>
      <c r="X255" s="1190">
        <f t="shared" si="24"/>
        <v>0</v>
      </c>
    </row>
    <row r="256" spans="1:24" x14ac:dyDescent="0.2">
      <c r="A256" s="1182">
        <f t="shared" si="20"/>
        <v>249</v>
      </c>
      <c r="B256" s="1182"/>
      <c r="C256" s="1183"/>
      <c r="D256" s="1183"/>
      <c r="E256" s="1189"/>
      <c r="F256" s="1189"/>
      <c r="G256" s="1189"/>
      <c r="H256" s="1189"/>
      <c r="I256" s="1190">
        <f t="shared" si="21"/>
        <v>0</v>
      </c>
      <c r="J256" s="1191"/>
      <c r="K256" s="1191"/>
      <c r="L256" s="1191"/>
      <c r="M256" s="1191"/>
      <c r="N256" s="1190">
        <f t="shared" si="22"/>
        <v>0</v>
      </c>
      <c r="O256" s="1189"/>
      <c r="P256" s="1189"/>
      <c r="Q256" s="1189"/>
      <c r="R256" s="1189"/>
      <c r="S256" s="1190">
        <f t="shared" si="23"/>
        <v>0</v>
      </c>
      <c r="T256" s="1191"/>
      <c r="U256" s="1191"/>
      <c r="V256" s="1191"/>
      <c r="W256" s="1191"/>
      <c r="X256" s="1190">
        <f t="shared" si="24"/>
        <v>0</v>
      </c>
    </row>
    <row r="257" spans="1:24" x14ac:dyDescent="0.2">
      <c r="A257" s="1182">
        <f t="shared" si="20"/>
        <v>250</v>
      </c>
      <c r="B257" s="1182"/>
      <c r="C257" s="1183"/>
      <c r="D257" s="1183"/>
      <c r="E257" s="1189"/>
      <c r="F257" s="1189"/>
      <c r="G257" s="1189"/>
      <c r="H257" s="1189"/>
      <c r="I257" s="1190">
        <f t="shared" si="21"/>
        <v>0</v>
      </c>
      <c r="J257" s="1191"/>
      <c r="K257" s="1191"/>
      <c r="L257" s="1191"/>
      <c r="M257" s="1191"/>
      <c r="N257" s="1190">
        <f t="shared" si="22"/>
        <v>0</v>
      </c>
      <c r="O257" s="1189"/>
      <c r="P257" s="1189"/>
      <c r="Q257" s="1189"/>
      <c r="R257" s="1189"/>
      <c r="S257" s="1190">
        <f t="shared" si="23"/>
        <v>0</v>
      </c>
      <c r="T257" s="1191"/>
      <c r="U257" s="1191"/>
      <c r="V257" s="1191"/>
      <c r="W257" s="1191"/>
      <c r="X257" s="1190">
        <f t="shared" si="24"/>
        <v>0</v>
      </c>
    </row>
  </sheetData>
  <mergeCells count="10">
    <mergeCell ref="A5:A7"/>
    <mergeCell ref="B5:B7"/>
    <mergeCell ref="C5:C7"/>
    <mergeCell ref="E5:N5"/>
    <mergeCell ref="O5:X5"/>
    <mergeCell ref="O6:S6"/>
    <mergeCell ref="T6:X6"/>
    <mergeCell ref="E6:I6"/>
    <mergeCell ref="J6:N6"/>
    <mergeCell ref="D5:D7"/>
  </mergeCells>
  <dataValidations count="2">
    <dataValidation type="list" allowBlank="1" showInputMessage="1" showErrorMessage="1" sqref="C8:C257">
      <formula1>"MSME, Others, Disputed dues-MSME, Disputed dues - Others"</formula1>
    </dataValidation>
    <dataValidation type="list" allowBlank="1" showInputMessage="1" showErrorMessage="1" sqref="D8:D257">
      <formula1>"Current, Non-current"</formula1>
    </dataValidation>
  </dataValidation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AC257"/>
  <sheetViews>
    <sheetView workbookViewId="0">
      <pane xSplit="3" ySplit="7" topLeftCell="D8" activePane="bottomRight" state="frozen"/>
      <selection pane="topRight" activeCell="D1" sqref="D1"/>
      <selection pane="bottomLeft" activeCell="A8" sqref="A8"/>
      <selection pane="bottomRight" activeCell="D5" sqref="D5:D7"/>
    </sheetView>
  </sheetViews>
  <sheetFormatPr defaultRowHeight="12.75" x14ac:dyDescent="0.2"/>
  <cols>
    <col min="2" max="2" width="30.7109375" customWidth="1"/>
    <col min="3" max="3" width="40" bestFit="1" customWidth="1"/>
    <col min="4" max="28" width="12.7109375" customWidth="1"/>
  </cols>
  <sheetData>
    <row r="1" spans="1:29" ht="26.25" x14ac:dyDescent="0.4">
      <c r="A1" s="1176" t="str">
        <f>'Balance Sheet'!A1</f>
        <v>Private Limited</v>
      </c>
      <c r="B1" s="1176"/>
      <c r="C1" s="1177"/>
      <c r="D1" s="1177"/>
      <c r="E1" s="1177"/>
      <c r="F1" s="1177"/>
      <c r="G1" s="1177"/>
      <c r="H1" s="1177"/>
      <c r="I1" s="1177"/>
      <c r="J1" s="1177"/>
      <c r="K1" s="1177"/>
      <c r="L1" s="1177"/>
      <c r="M1" s="1177"/>
      <c r="N1" s="1177"/>
      <c r="O1" s="1177"/>
      <c r="P1" s="1177"/>
      <c r="Q1" s="1177"/>
      <c r="R1" s="1177"/>
      <c r="S1" s="1177"/>
      <c r="T1" s="1177"/>
      <c r="U1" s="1177"/>
      <c r="V1" s="1177"/>
      <c r="W1" s="1177"/>
      <c r="X1" s="1177"/>
      <c r="Y1" s="1177"/>
      <c r="Z1" s="1177"/>
      <c r="AA1" s="1177"/>
      <c r="AB1" s="1177"/>
      <c r="AC1" s="430"/>
    </row>
    <row r="2" spans="1:29" ht="15" x14ac:dyDescent="0.25">
      <c r="A2" s="1178"/>
      <c r="B2" s="1178"/>
      <c r="C2" s="1177"/>
      <c r="D2" s="1177"/>
      <c r="E2" s="1177"/>
      <c r="F2" s="1177"/>
      <c r="G2" s="1177"/>
      <c r="H2" s="1177"/>
      <c r="I2" s="1177"/>
      <c r="J2" s="1177"/>
      <c r="K2" s="1177"/>
      <c r="L2" s="1177"/>
      <c r="M2" s="1177"/>
      <c r="N2" s="1177"/>
      <c r="O2" s="1177"/>
      <c r="P2" s="1177"/>
      <c r="Q2" s="1177"/>
      <c r="R2" s="1177"/>
      <c r="S2" s="1177"/>
      <c r="T2" s="1177"/>
      <c r="U2" s="1177"/>
      <c r="V2" s="1177"/>
      <c r="W2" s="1177"/>
      <c r="X2" s="1177"/>
      <c r="Y2" s="1177"/>
      <c r="Z2" s="1177"/>
      <c r="AA2" s="1177"/>
      <c r="AB2" s="1177"/>
      <c r="AC2" s="430"/>
    </row>
    <row r="3" spans="1:29" ht="23.25" x14ac:dyDescent="0.35">
      <c r="A3" s="1179" t="s">
        <v>117</v>
      </c>
      <c r="B3" s="1179"/>
      <c r="C3" s="1177"/>
      <c r="D3" s="1177"/>
      <c r="E3" s="1177"/>
      <c r="F3" s="1177"/>
      <c r="G3" s="1177"/>
      <c r="H3" s="1177"/>
      <c r="I3" s="1177"/>
      <c r="J3" s="1177"/>
      <c r="K3" s="1177"/>
      <c r="L3" s="1177"/>
      <c r="M3" s="1177"/>
      <c r="N3" s="1177"/>
      <c r="O3" s="1177"/>
      <c r="P3" s="1177"/>
      <c r="Q3" s="1177"/>
      <c r="R3" s="1177"/>
      <c r="S3" s="1177"/>
      <c r="T3" s="1177"/>
      <c r="U3" s="1177"/>
      <c r="V3" s="1177"/>
      <c r="W3" s="1177"/>
      <c r="X3" s="1177"/>
      <c r="Y3" s="1177"/>
      <c r="Z3" s="1177"/>
      <c r="AA3" s="1177"/>
      <c r="AB3" s="1177"/>
      <c r="AC3" s="430"/>
    </row>
    <row r="4" spans="1:29" ht="15.75" customHeight="1" x14ac:dyDescent="0.35">
      <c r="A4" s="1186"/>
      <c r="B4" s="1179"/>
      <c r="C4" s="1177"/>
      <c r="D4" s="1177"/>
      <c r="E4" s="1196">
        <f>SUBTOTAL(9,E8:E251)</f>
        <v>0</v>
      </c>
      <c r="F4" s="1196">
        <f t="shared" ref="F4:AB4" si="0">SUBTOTAL(9,F8:F251)</f>
        <v>0</v>
      </c>
      <c r="G4" s="1196">
        <f t="shared" si="0"/>
        <v>0</v>
      </c>
      <c r="H4" s="1196">
        <f t="shared" si="0"/>
        <v>0</v>
      </c>
      <c r="I4" s="1196">
        <f t="shared" si="0"/>
        <v>0</v>
      </c>
      <c r="J4" s="1196">
        <f t="shared" si="0"/>
        <v>0</v>
      </c>
      <c r="K4" s="1196">
        <f t="shared" si="0"/>
        <v>0</v>
      </c>
      <c r="L4" s="1196">
        <f t="shared" si="0"/>
        <v>0</v>
      </c>
      <c r="M4" s="1196">
        <f t="shared" si="0"/>
        <v>0</v>
      </c>
      <c r="N4" s="1196">
        <f t="shared" si="0"/>
        <v>0</v>
      </c>
      <c r="O4" s="1196">
        <f t="shared" si="0"/>
        <v>0</v>
      </c>
      <c r="P4" s="1196">
        <f t="shared" si="0"/>
        <v>0</v>
      </c>
      <c r="Q4" s="1196">
        <f t="shared" si="0"/>
        <v>0</v>
      </c>
      <c r="R4" s="1196">
        <f t="shared" si="0"/>
        <v>0</v>
      </c>
      <c r="S4" s="1196">
        <f t="shared" si="0"/>
        <v>0</v>
      </c>
      <c r="T4" s="1196">
        <f t="shared" si="0"/>
        <v>0</v>
      </c>
      <c r="U4" s="1196">
        <f t="shared" si="0"/>
        <v>0</v>
      </c>
      <c r="V4" s="1196">
        <f t="shared" si="0"/>
        <v>0</v>
      </c>
      <c r="W4" s="1196">
        <f t="shared" si="0"/>
        <v>0</v>
      </c>
      <c r="X4" s="1196">
        <f t="shared" si="0"/>
        <v>0</v>
      </c>
      <c r="Y4" s="1196">
        <f t="shared" si="0"/>
        <v>0</v>
      </c>
      <c r="Z4" s="1196">
        <f t="shared" si="0"/>
        <v>0</v>
      </c>
      <c r="AA4" s="1196">
        <f t="shared" si="0"/>
        <v>0</v>
      </c>
      <c r="AB4" s="1196">
        <f t="shared" si="0"/>
        <v>0</v>
      </c>
      <c r="AC4" s="430"/>
    </row>
    <row r="5" spans="1:29" ht="12.75" customHeight="1" x14ac:dyDescent="0.2">
      <c r="A5" s="1339" t="s">
        <v>907</v>
      </c>
      <c r="B5" s="1339" t="s">
        <v>908</v>
      </c>
      <c r="C5" s="1342" t="s">
        <v>909</v>
      </c>
      <c r="D5" s="1342" t="s">
        <v>930</v>
      </c>
      <c r="E5" s="1345" t="str">
        <f>TB!C5</f>
        <v>As at  
31 March, 2022</v>
      </c>
      <c r="F5" s="1346"/>
      <c r="G5" s="1346"/>
      <c r="H5" s="1346"/>
      <c r="I5" s="1346"/>
      <c r="J5" s="1346"/>
      <c r="K5" s="1346"/>
      <c r="L5" s="1346"/>
      <c r="M5" s="1346"/>
      <c r="N5" s="1346"/>
      <c r="O5" s="1346"/>
      <c r="P5" s="1347"/>
      <c r="Q5" s="1348" t="str">
        <f>TB!E5</f>
        <v xml:space="preserve">                  As at  
31 March, 2021</v>
      </c>
      <c r="R5" s="1349"/>
      <c r="S5" s="1349"/>
      <c r="T5" s="1349"/>
      <c r="U5" s="1349"/>
      <c r="V5" s="1349"/>
      <c r="W5" s="1349"/>
      <c r="X5" s="1349"/>
      <c r="Y5" s="1349"/>
      <c r="Z5" s="1349"/>
      <c r="AA5" s="1349"/>
      <c r="AB5" s="1350"/>
      <c r="AC5" s="430"/>
    </row>
    <row r="6" spans="1:29" x14ac:dyDescent="0.2">
      <c r="A6" s="1340"/>
      <c r="B6" s="1340"/>
      <c r="C6" s="1343"/>
      <c r="D6" s="1343"/>
      <c r="E6" s="1352" t="s">
        <v>15</v>
      </c>
      <c r="F6" s="1346"/>
      <c r="G6" s="1346"/>
      <c r="H6" s="1346"/>
      <c r="I6" s="1346"/>
      <c r="J6" s="1347"/>
      <c r="K6" s="1352" t="s">
        <v>16</v>
      </c>
      <c r="L6" s="1346"/>
      <c r="M6" s="1346"/>
      <c r="N6" s="1346"/>
      <c r="O6" s="1346"/>
      <c r="P6" s="1347"/>
      <c r="Q6" s="1351" t="s">
        <v>15</v>
      </c>
      <c r="R6" s="1349"/>
      <c r="S6" s="1349"/>
      <c r="T6" s="1349"/>
      <c r="U6" s="1349"/>
      <c r="V6" s="1350"/>
      <c r="W6" s="1351" t="s">
        <v>16</v>
      </c>
      <c r="X6" s="1349"/>
      <c r="Y6" s="1349"/>
      <c r="Z6" s="1349"/>
      <c r="AA6" s="1349"/>
      <c r="AB6" s="1350"/>
      <c r="AC6" s="1192"/>
    </row>
    <row r="7" spans="1:29" ht="25.5" x14ac:dyDescent="0.2">
      <c r="A7" s="1341"/>
      <c r="B7" s="1341"/>
      <c r="C7" s="1344"/>
      <c r="D7" s="1344"/>
      <c r="E7" s="1180" t="s">
        <v>916</v>
      </c>
      <c r="F7" s="1180" t="s">
        <v>917</v>
      </c>
      <c r="G7" s="1180" t="s">
        <v>794</v>
      </c>
      <c r="H7" s="1180" t="s">
        <v>795</v>
      </c>
      <c r="I7" s="1180" t="s">
        <v>796</v>
      </c>
      <c r="J7" s="1181" t="s">
        <v>10</v>
      </c>
      <c r="K7" s="1180" t="s">
        <v>916</v>
      </c>
      <c r="L7" s="1180" t="s">
        <v>917</v>
      </c>
      <c r="M7" s="1180" t="s">
        <v>794</v>
      </c>
      <c r="N7" s="1180" t="s">
        <v>795</v>
      </c>
      <c r="O7" s="1180" t="s">
        <v>796</v>
      </c>
      <c r="P7" s="1181" t="s">
        <v>10</v>
      </c>
      <c r="Q7" s="1187" t="s">
        <v>916</v>
      </c>
      <c r="R7" s="1187" t="s">
        <v>917</v>
      </c>
      <c r="S7" s="1187" t="s">
        <v>794</v>
      </c>
      <c r="T7" s="1187" t="s">
        <v>795</v>
      </c>
      <c r="U7" s="1187" t="s">
        <v>796</v>
      </c>
      <c r="V7" s="1188" t="s">
        <v>10</v>
      </c>
      <c r="W7" s="1187" t="s">
        <v>916</v>
      </c>
      <c r="X7" s="1187" t="s">
        <v>917</v>
      </c>
      <c r="Y7" s="1187" t="s">
        <v>794</v>
      </c>
      <c r="Z7" s="1187" t="s">
        <v>795</v>
      </c>
      <c r="AA7" s="1187" t="s">
        <v>796</v>
      </c>
      <c r="AB7" s="1188" t="s">
        <v>10</v>
      </c>
    </row>
    <row r="8" spans="1:29" x14ac:dyDescent="0.2">
      <c r="A8" s="1182">
        <v>1</v>
      </c>
      <c r="B8" s="1182"/>
      <c r="C8" s="1183" t="s">
        <v>744</v>
      </c>
      <c r="D8" s="1183"/>
      <c r="E8" s="1189"/>
      <c r="F8" s="1189"/>
      <c r="G8" s="1189"/>
      <c r="H8" s="1189"/>
      <c r="I8" s="1189"/>
      <c r="J8" s="1190">
        <f>SUM(E8:I8)</f>
        <v>0</v>
      </c>
      <c r="K8" s="1191"/>
      <c r="L8" s="1191"/>
      <c r="M8" s="1191"/>
      <c r="N8" s="1191"/>
      <c r="O8" s="1191"/>
      <c r="P8" s="1190">
        <f>SUM(K8:O8)</f>
        <v>0</v>
      </c>
      <c r="Q8" s="1189"/>
      <c r="R8" s="1189"/>
      <c r="S8" s="1189"/>
      <c r="T8" s="1189"/>
      <c r="U8" s="1189"/>
      <c r="V8" s="1190">
        <f>SUM(Q8:U8)</f>
        <v>0</v>
      </c>
      <c r="W8" s="1191"/>
      <c r="X8" s="1191"/>
      <c r="Y8" s="1191"/>
      <c r="Z8" s="1191"/>
      <c r="AA8" s="1191"/>
      <c r="AB8" s="1190">
        <f>SUM(W8:AA8)</f>
        <v>0</v>
      </c>
    </row>
    <row r="9" spans="1:29" x14ac:dyDescent="0.2">
      <c r="A9" s="1182">
        <f>A8+1</f>
        <v>2</v>
      </c>
      <c r="B9" s="1182"/>
      <c r="C9" s="1183" t="s">
        <v>745</v>
      </c>
      <c r="D9" s="1183"/>
      <c r="E9" s="1189"/>
      <c r="F9" s="1189"/>
      <c r="G9" s="1189"/>
      <c r="H9" s="1189"/>
      <c r="I9" s="1189"/>
      <c r="J9" s="1190">
        <f t="shared" ref="J9:J72" si="1">SUM(E9:I9)</f>
        <v>0</v>
      </c>
      <c r="K9" s="1191"/>
      <c r="L9" s="1191"/>
      <c r="M9" s="1191"/>
      <c r="N9" s="1191"/>
      <c r="O9" s="1191"/>
      <c r="P9" s="1190">
        <f t="shared" ref="P9:P72" si="2">SUM(K9:O9)</f>
        <v>0</v>
      </c>
      <c r="Q9" s="1189"/>
      <c r="R9" s="1189"/>
      <c r="S9" s="1189"/>
      <c r="T9" s="1189"/>
      <c r="U9" s="1189"/>
      <c r="V9" s="1190">
        <f t="shared" ref="V9:V72" si="3">SUM(Q9:U9)</f>
        <v>0</v>
      </c>
      <c r="W9" s="1191"/>
      <c r="X9" s="1191"/>
      <c r="Y9" s="1191"/>
      <c r="Z9" s="1191"/>
      <c r="AA9" s="1191"/>
      <c r="AB9" s="1190">
        <f t="shared" ref="AB9:AB72" si="4">SUM(W9:AA9)</f>
        <v>0</v>
      </c>
    </row>
    <row r="10" spans="1:29" x14ac:dyDescent="0.2">
      <c r="A10" s="1182">
        <f t="shared" ref="A10:A73" si="5">A9+1</f>
        <v>3</v>
      </c>
      <c r="B10" s="1182"/>
      <c r="C10" s="1183" t="s">
        <v>914</v>
      </c>
      <c r="D10" s="1183"/>
      <c r="E10" s="1189"/>
      <c r="F10" s="1189"/>
      <c r="G10" s="1189"/>
      <c r="H10" s="1189"/>
      <c r="I10" s="1189"/>
      <c r="J10" s="1190">
        <f t="shared" si="1"/>
        <v>0</v>
      </c>
      <c r="K10" s="1191"/>
      <c r="L10" s="1191"/>
      <c r="M10" s="1191"/>
      <c r="N10" s="1191"/>
      <c r="O10" s="1191"/>
      <c r="P10" s="1190">
        <f t="shared" si="2"/>
        <v>0</v>
      </c>
      <c r="Q10" s="1189"/>
      <c r="R10" s="1189"/>
      <c r="S10" s="1189"/>
      <c r="T10" s="1189"/>
      <c r="U10" s="1189"/>
      <c r="V10" s="1190">
        <f t="shared" si="3"/>
        <v>0</v>
      </c>
      <c r="W10" s="1191"/>
      <c r="X10" s="1191"/>
      <c r="Y10" s="1191"/>
      <c r="Z10" s="1191"/>
      <c r="AA10" s="1191"/>
      <c r="AB10" s="1190">
        <f t="shared" si="4"/>
        <v>0</v>
      </c>
    </row>
    <row r="11" spans="1:29" x14ac:dyDescent="0.2">
      <c r="A11" s="1182">
        <f t="shared" si="5"/>
        <v>4</v>
      </c>
      <c r="B11" s="1182"/>
      <c r="C11" s="1183" t="s">
        <v>915</v>
      </c>
      <c r="D11" s="1183"/>
      <c r="E11" s="1189"/>
      <c r="F11" s="1189"/>
      <c r="G11" s="1189"/>
      <c r="H11" s="1189"/>
      <c r="I11" s="1189"/>
      <c r="J11" s="1190">
        <f t="shared" si="1"/>
        <v>0</v>
      </c>
      <c r="K11" s="1191"/>
      <c r="L11" s="1191"/>
      <c r="M11" s="1191"/>
      <c r="N11" s="1191"/>
      <c r="O11" s="1191"/>
      <c r="P11" s="1190">
        <f t="shared" si="2"/>
        <v>0</v>
      </c>
      <c r="Q11" s="1189"/>
      <c r="R11" s="1189"/>
      <c r="S11" s="1189"/>
      <c r="T11" s="1189"/>
      <c r="U11" s="1189"/>
      <c r="V11" s="1190">
        <f t="shared" si="3"/>
        <v>0</v>
      </c>
      <c r="W11" s="1191"/>
      <c r="X11" s="1191"/>
      <c r="Y11" s="1191"/>
      <c r="Z11" s="1191"/>
      <c r="AA11" s="1191"/>
      <c r="AB11" s="1190">
        <f t="shared" si="4"/>
        <v>0</v>
      </c>
    </row>
    <row r="12" spans="1:29" x14ac:dyDescent="0.2">
      <c r="A12" s="1182">
        <f t="shared" si="5"/>
        <v>5</v>
      </c>
      <c r="B12" s="1182"/>
      <c r="C12" s="1183"/>
      <c r="D12" s="1183"/>
      <c r="E12" s="1189"/>
      <c r="F12" s="1189"/>
      <c r="G12" s="1189"/>
      <c r="H12" s="1189"/>
      <c r="I12" s="1189"/>
      <c r="J12" s="1190">
        <f t="shared" si="1"/>
        <v>0</v>
      </c>
      <c r="K12" s="1191"/>
      <c r="L12" s="1191"/>
      <c r="M12" s="1191"/>
      <c r="N12" s="1191"/>
      <c r="O12" s="1191"/>
      <c r="P12" s="1190">
        <f t="shared" si="2"/>
        <v>0</v>
      </c>
      <c r="Q12" s="1189"/>
      <c r="R12" s="1189"/>
      <c r="S12" s="1189"/>
      <c r="T12" s="1189"/>
      <c r="U12" s="1189"/>
      <c r="V12" s="1190">
        <f t="shared" si="3"/>
        <v>0</v>
      </c>
      <c r="W12" s="1191"/>
      <c r="X12" s="1191"/>
      <c r="Y12" s="1191"/>
      <c r="Z12" s="1191"/>
      <c r="AA12" s="1191"/>
      <c r="AB12" s="1190">
        <f t="shared" si="4"/>
        <v>0</v>
      </c>
    </row>
    <row r="13" spans="1:29" x14ac:dyDescent="0.2">
      <c r="A13" s="1182">
        <f t="shared" si="5"/>
        <v>6</v>
      </c>
      <c r="B13" s="1182"/>
      <c r="C13" s="1183"/>
      <c r="D13" s="1183"/>
      <c r="E13" s="1189"/>
      <c r="F13" s="1189"/>
      <c r="G13" s="1189"/>
      <c r="H13" s="1189"/>
      <c r="I13" s="1189"/>
      <c r="J13" s="1190">
        <f t="shared" si="1"/>
        <v>0</v>
      </c>
      <c r="K13" s="1191"/>
      <c r="L13" s="1191"/>
      <c r="M13" s="1191"/>
      <c r="N13" s="1191"/>
      <c r="O13" s="1191"/>
      <c r="P13" s="1190">
        <f t="shared" si="2"/>
        <v>0</v>
      </c>
      <c r="Q13" s="1189"/>
      <c r="R13" s="1189"/>
      <c r="S13" s="1189"/>
      <c r="T13" s="1189"/>
      <c r="U13" s="1189"/>
      <c r="V13" s="1190">
        <f t="shared" si="3"/>
        <v>0</v>
      </c>
      <c r="W13" s="1191"/>
      <c r="X13" s="1191"/>
      <c r="Y13" s="1191"/>
      <c r="Z13" s="1191"/>
      <c r="AA13" s="1191"/>
      <c r="AB13" s="1190">
        <f t="shared" si="4"/>
        <v>0</v>
      </c>
    </row>
    <row r="14" spans="1:29" x14ac:dyDescent="0.2">
      <c r="A14" s="1182">
        <f t="shared" si="5"/>
        <v>7</v>
      </c>
      <c r="B14" s="1182"/>
      <c r="C14" s="1183"/>
      <c r="D14" s="1183"/>
      <c r="E14" s="1189"/>
      <c r="F14" s="1189"/>
      <c r="G14" s="1189"/>
      <c r="H14" s="1189"/>
      <c r="I14" s="1189"/>
      <c r="J14" s="1190">
        <f t="shared" si="1"/>
        <v>0</v>
      </c>
      <c r="K14" s="1191"/>
      <c r="L14" s="1191"/>
      <c r="M14" s="1191"/>
      <c r="N14" s="1191"/>
      <c r="O14" s="1191"/>
      <c r="P14" s="1190">
        <f t="shared" si="2"/>
        <v>0</v>
      </c>
      <c r="Q14" s="1189"/>
      <c r="R14" s="1189"/>
      <c r="S14" s="1189"/>
      <c r="T14" s="1189"/>
      <c r="U14" s="1189"/>
      <c r="V14" s="1190">
        <f t="shared" si="3"/>
        <v>0</v>
      </c>
      <c r="W14" s="1191"/>
      <c r="X14" s="1191"/>
      <c r="Y14" s="1191"/>
      <c r="Z14" s="1191"/>
      <c r="AA14" s="1191"/>
      <c r="AB14" s="1190">
        <f t="shared" si="4"/>
        <v>0</v>
      </c>
    </row>
    <row r="15" spans="1:29" x14ac:dyDescent="0.2">
      <c r="A15" s="1182">
        <f t="shared" si="5"/>
        <v>8</v>
      </c>
      <c r="B15" s="1182"/>
      <c r="C15" s="1183"/>
      <c r="D15" s="1183"/>
      <c r="E15" s="1189"/>
      <c r="F15" s="1189"/>
      <c r="G15" s="1189"/>
      <c r="H15" s="1189"/>
      <c r="I15" s="1189"/>
      <c r="J15" s="1190">
        <f t="shared" si="1"/>
        <v>0</v>
      </c>
      <c r="K15" s="1191"/>
      <c r="L15" s="1191"/>
      <c r="M15" s="1191"/>
      <c r="N15" s="1191"/>
      <c r="O15" s="1191"/>
      <c r="P15" s="1190">
        <f t="shared" si="2"/>
        <v>0</v>
      </c>
      <c r="Q15" s="1189"/>
      <c r="R15" s="1189"/>
      <c r="S15" s="1189"/>
      <c r="T15" s="1189"/>
      <c r="U15" s="1189"/>
      <c r="V15" s="1190">
        <f t="shared" si="3"/>
        <v>0</v>
      </c>
      <c r="W15" s="1191"/>
      <c r="X15" s="1191"/>
      <c r="Y15" s="1191"/>
      <c r="Z15" s="1191"/>
      <c r="AA15" s="1191"/>
      <c r="AB15" s="1190">
        <f t="shared" si="4"/>
        <v>0</v>
      </c>
    </row>
    <row r="16" spans="1:29" x14ac:dyDescent="0.2">
      <c r="A16" s="1182">
        <f t="shared" si="5"/>
        <v>9</v>
      </c>
      <c r="B16" s="1182"/>
      <c r="C16" s="1183"/>
      <c r="D16" s="1183"/>
      <c r="E16" s="1189"/>
      <c r="F16" s="1189"/>
      <c r="G16" s="1189"/>
      <c r="H16" s="1189"/>
      <c r="I16" s="1189"/>
      <c r="J16" s="1190">
        <f t="shared" si="1"/>
        <v>0</v>
      </c>
      <c r="K16" s="1191"/>
      <c r="L16" s="1191"/>
      <c r="M16" s="1191"/>
      <c r="N16" s="1191"/>
      <c r="O16" s="1191"/>
      <c r="P16" s="1190">
        <f t="shared" si="2"/>
        <v>0</v>
      </c>
      <c r="Q16" s="1189"/>
      <c r="R16" s="1189"/>
      <c r="S16" s="1189"/>
      <c r="T16" s="1189"/>
      <c r="U16" s="1189"/>
      <c r="V16" s="1190">
        <f t="shared" si="3"/>
        <v>0</v>
      </c>
      <c r="W16" s="1191"/>
      <c r="X16" s="1191"/>
      <c r="Y16" s="1191"/>
      <c r="Z16" s="1191"/>
      <c r="AA16" s="1191"/>
      <c r="AB16" s="1190">
        <f t="shared" si="4"/>
        <v>0</v>
      </c>
    </row>
    <row r="17" spans="1:28" x14ac:dyDescent="0.2">
      <c r="A17" s="1182">
        <f t="shared" si="5"/>
        <v>10</v>
      </c>
      <c r="B17" s="1182"/>
      <c r="C17" s="1183"/>
      <c r="D17" s="1183"/>
      <c r="E17" s="1189"/>
      <c r="F17" s="1189"/>
      <c r="G17" s="1189"/>
      <c r="H17" s="1189"/>
      <c r="I17" s="1189"/>
      <c r="J17" s="1190">
        <f t="shared" si="1"/>
        <v>0</v>
      </c>
      <c r="K17" s="1191"/>
      <c r="L17" s="1191"/>
      <c r="M17" s="1191"/>
      <c r="N17" s="1191"/>
      <c r="O17" s="1191"/>
      <c r="P17" s="1190">
        <f t="shared" si="2"/>
        <v>0</v>
      </c>
      <c r="Q17" s="1189"/>
      <c r="R17" s="1189"/>
      <c r="S17" s="1189"/>
      <c r="T17" s="1189"/>
      <c r="U17" s="1189"/>
      <c r="V17" s="1190">
        <f t="shared" si="3"/>
        <v>0</v>
      </c>
      <c r="W17" s="1191"/>
      <c r="X17" s="1191"/>
      <c r="Y17" s="1191"/>
      <c r="Z17" s="1191"/>
      <c r="AA17" s="1191"/>
      <c r="AB17" s="1190">
        <f t="shared" si="4"/>
        <v>0</v>
      </c>
    </row>
    <row r="18" spans="1:28" x14ac:dyDescent="0.2">
      <c r="A18" s="1182">
        <f t="shared" si="5"/>
        <v>11</v>
      </c>
      <c r="B18" s="1182"/>
      <c r="C18" s="1183"/>
      <c r="D18" s="1183"/>
      <c r="E18" s="1189"/>
      <c r="F18" s="1189"/>
      <c r="G18" s="1189"/>
      <c r="H18" s="1189"/>
      <c r="I18" s="1189"/>
      <c r="J18" s="1190">
        <f t="shared" si="1"/>
        <v>0</v>
      </c>
      <c r="K18" s="1191"/>
      <c r="L18" s="1191"/>
      <c r="M18" s="1191"/>
      <c r="N18" s="1191"/>
      <c r="O18" s="1191"/>
      <c r="P18" s="1190">
        <f t="shared" si="2"/>
        <v>0</v>
      </c>
      <c r="Q18" s="1189"/>
      <c r="R18" s="1189"/>
      <c r="S18" s="1189"/>
      <c r="T18" s="1189"/>
      <c r="U18" s="1189"/>
      <c r="V18" s="1190">
        <f t="shared" si="3"/>
        <v>0</v>
      </c>
      <c r="W18" s="1191"/>
      <c r="X18" s="1191"/>
      <c r="Y18" s="1191"/>
      <c r="Z18" s="1191"/>
      <c r="AA18" s="1191"/>
      <c r="AB18" s="1190">
        <f t="shared" si="4"/>
        <v>0</v>
      </c>
    </row>
    <row r="19" spans="1:28" x14ac:dyDescent="0.2">
      <c r="A19" s="1182">
        <f t="shared" si="5"/>
        <v>12</v>
      </c>
      <c r="B19" s="1182"/>
      <c r="C19" s="1183"/>
      <c r="D19" s="1183"/>
      <c r="E19" s="1189"/>
      <c r="F19" s="1189"/>
      <c r="G19" s="1189"/>
      <c r="H19" s="1189"/>
      <c r="I19" s="1189"/>
      <c r="J19" s="1190">
        <f t="shared" si="1"/>
        <v>0</v>
      </c>
      <c r="K19" s="1191"/>
      <c r="L19" s="1191"/>
      <c r="M19" s="1191"/>
      <c r="N19" s="1191"/>
      <c r="O19" s="1191"/>
      <c r="P19" s="1190">
        <f t="shared" si="2"/>
        <v>0</v>
      </c>
      <c r="Q19" s="1189"/>
      <c r="R19" s="1189"/>
      <c r="S19" s="1189"/>
      <c r="T19" s="1189"/>
      <c r="U19" s="1189"/>
      <c r="V19" s="1190">
        <f t="shared" si="3"/>
        <v>0</v>
      </c>
      <c r="W19" s="1191"/>
      <c r="X19" s="1191"/>
      <c r="Y19" s="1191"/>
      <c r="Z19" s="1191"/>
      <c r="AA19" s="1191"/>
      <c r="AB19" s="1190">
        <f t="shared" si="4"/>
        <v>0</v>
      </c>
    </row>
    <row r="20" spans="1:28" x14ac:dyDescent="0.2">
      <c r="A20" s="1182">
        <f t="shared" si="5"/>
        <v>13</v>
      </c>
      <c r="B20" s="1182"/>
      <c r="C20" s="1183"/>
      <c r="D20" s="1183"/>
      <c r="E20" s="1189"/>
      <c r="F20" s="1189"/>
      <c r="G20" s="1189"/>
      <c r="H20" s="1189"/>
      <c r="I20" s="1189"/>
      <c r="J20" s="1190">
        <f t="shared" si="1"/>
        <v>0</v>
      </c>
      <c r="K20" s="1191"/>
      <c r="L20" s="1191"/>
      <c r="M20" s="1191"/>
      <c r="N20" s="1191"/>
      <c r="O20" s="1191"/>
      <c r="P20" s="1190">
        <f t="shared" si="2"/>
        <v>0</v>
      </c>
      <c r="Q20" s="1189"/>
      <c r="R20" s="1189"/>
      <c r="S20" s="1189"/>
      <c r="T20" s="1189"/>
      <c r="U20" s="1189"/>
      <c r="V20" s="1190">
        <f t="shared" si="3"/>
        <v>0</v>
      </c>
      <c r="W20" s="1191"/>
      <c r="X20" s="1191"/>
      <c r="Y20" s="1191"/>
      <c r="Z20" s="1191"/>
      <c r="AA20" s="1191"/>
      <c r="AB20" s="1190">
        <f t="shared" si="4"/>
        <v>0</v>
      </c>
    </row>
    <row r="21" spans="1:28" x14ac:dyDescent="0.2">
      <c r="A21" s="1182">
        <f t="shared" si="5"/>
        <v>14</v>
      </c>
      <c r="B21" s="1182"/>
      <c r="C21" s="1183"/>
      <c r="D21" s="1183"/>
      <c r="E21" s="1189"/>
      <c r="F21" s="1189"/>
      <c r="G21" s="1189"/>
      <c r="H21" s="1189"/>
      <c r="I21" s="1189"/>
      <c r="J21" s="1190">
        <f t="shared" si="1"/>
        <v>0</v>
      </c>
      <c r="K21" s="1191"/>
      <c r="L21" s="1191"/>
      <c r="M21" s="1191"/>
      <c r="N21" s="1191"/>
      <c r="O21" s="1191"/>
      <c r="P21" s="1190">
        <f t="shared" si="2"/>
        <v>0</v>
      </c>
      <c r="Q21" s="1189"/>
      <c r="R21" s="1189"/>
      <c r="S21" s="1189"/>
      <c r="T21" s="1189"/>
      <c r="U21" s="1189"/>
      <c r="V21" s="1190">
        <f t="shared" si="3"/>
        <v>0</v>
      </c>
      <c r="W21" s="1191"/>
      <c r="X21" s="1191"/>
      <c r="Y21" s="1191"/>
      <c r="Z21" s="1191"/>
      <c r="AA21" s="1191"/>
      <c r="AB21" s="1190">
        <f t="shared" si="4"/>
        <v>0</v>
      </c>
    </row>
    <row r="22" spans="1:28" x14ac:dyDescent="0.2">
      <c r="A22" s="1182">
        <f t="shared" si="5"/>
        <v>15</v>
      </c>
      <c r="B22" s="1182"/>
      <c r="C22" s="1183"/>
      <c r="D22" s="1183"/>
      <c r="E22" s="1189"/>
      <c r="F22" s="1189"/>
      <c r="G22" s="1189"/>
      <c r="H22" s="1189"/>
      <c r="I22" s="1189"/>
      <c r="J22" s="1190">
        <f t="shared" si="1"/>
        <v>0</v>
      </c>
      <c r="K22" s="1191"/>
      <c r="L22" s="1191"/>
      <c r="M22" s="1191"/>
      <c r="N22" s="1191"/>
      <c r="O22" s="1191"/>
      <c r="P22" s="1190">
        <f t="shared" si="2"/>
        <v>0</v>
      </c>
      <c r="Q22" s="1189"/>
      <c r="R22" s="1189"/>
      <c r="S22" s="1189"/>
      <c r="T22" s="1189"/>
      <c r="U22" s="1189"/>
      <c r="V22" s="1190">
        <f t="shared" si="3"/>
        <v>0</v>
      </c>
      <c r="W22" s="1191"/>
      <c r="X22" s="1191"/>
      <c r="Y22" s="1191"/>
      <c r="Z22" s="1191"/>
      <c r="AA22" s="1191"/>
      <c r="AB22" s="1190">
        <f t="shared" si="4"/>
        <v>0</v>
      </c>
    </row>
    <row r="23" spans="1:28" x14ac:dyDescent="0.2">
      <c r="A23" s="1182">
        <f t="shared" si="5"/>
        <v>16</v>
      </c>
      <c r="B23" s="1182"/>
      <c r="C23" s="1183"/>
      <c r="D23" s="1183"/>
      <c r="E23" s="1189"/>
      <c r="F23" s="1189"/>
      <c r="G23" s="1189"/>
      <c r="H23" s="1189"/>
      <c r="I23" s="1189"/>
      <c r="J23" s="1190">
        <f t="shared" si="1"/>
        <v>0</v>
      </c>
      <c r="K23" s="1191"/>
      <c r="L23" s="1191"/>
      <c r="M23" s="1191"/>
      <c r="N23" s="1191"/>
      <c r="O23" s="1191"/>
      <c r="P23" s="1190">
        <f t="shared" si="2"/>
        <v>0</v>
      </c>
      <c r="Q23" s="1189"/>
      <c r="R23" s="1189"/>
      <c r="S23" s="1189"/>
      <c r="T23" s="1189"/>
      <c r="U23" s="1189"/>
      <c r="V23" s="1190">
        <f t="shared" si="3"/>
        <v>0</v>
      </c>
      <c r="W23" s="1191"/>
      <c r="X23" s="1191"/>
      <c r="Y23" s="1191"/>
      <c r="Z23" s="1191"/>
      <c r="AA23" s="1191"/>
      <c r="AB23" s="1190">
        <f t="shared" si="4"/>
        <v>0</v>
      </c>
    </row>
    <row r="24" spans="1:28" x14ac:dyDescent="0.2">
      <c r="A24" s="1182">
        <f t="shared" si="5"/>
        <v>17</v>
      </c>
      <c r="B24" s="1182"/>
      <c r="C24" s="1183"/>
      <c r="D24" s="1183"/>
      <c r="E24" s="1189"/>
      <c r="F24" s="1189"/>
      <c r="G24" s="1189"/>
      <c r="H24" s="1189"/>
      <c r="I24" s="1189"/>
      <c r="J24" s="1190">
        <f t="shared" si="1"/>
        <v>0</v>
      </c>
      <c r="K24" s="1191"/>
      <c r="L24" s="1191"/>
      <c r="M24" s="1191"/>
      <c r="N24" s="1191"/>
      <c r="O24" s="1191"/>
      <c r="P24" s="1190">
        <f t="shared" si="2"/>
        <v>0</v>
      </c>
      <c r="Q24" s="1189"/>
      <c r="R24" s="1189"/>
      <c r="S24" s="1189"/>
      <c r="T24" s="1189"/>
      <c r="U24" s="1189"/>
      <c r="V24" s="1190">
        <f t="shared" si="3"/>
        <v>0</v>
      </c>
      <c r="W24" s="1191"/>
      <c r="X24" s="1191"/>
      <c r="Y24" s="1191"/>
      <c r="Z24" s="1191"/>
      <c r="AA24" s="1191"/>
      <c r="AB24" s="1190">
        <f t="shared" si="4"/>
        <v>0</v>
      </c>
    </row>
    <row r="25" spans="1:28" x14ac:dyDescent="0.2">
      <c r="A25" s="1182">
        <f t="shared" si="5"/>
        <v>18</v>
      </c>
      <c r="B25" s="1182"/>
      <c r="C25" s="1183"/>
      <c r="D25" s="1183"/>
      <c r="E25" s="1189"/>
      <c r="F25" s="1189"/>
      <c r="G25" s="1189"/>
      <c r="H25" s="1189"/>
      <c r="I25" s="1189"/>
      <c r="J25" s="1190">
        <f t="shared" si="1"/>
        <v>0</v>
      </c>
      <c r="K25" s="1191"/>
      <c r="L25" s="1191"/>
      <c r="M25" s="1191"/>
      <c r="N25" s="1191"/>
      <c r="O25" s="1191"/>
      <c r="P25" s="1190">
        <f t="shared" si="2"/>
        <v>0</v>
      </c>
      <c r="Q25" s="1189"/>
      <c r="R25" s="1189"/>
      <c r="S25" s="1189"/>
      <c r="T25" s="1189"/>
      <c r="U25" s="1189"/>
      <c r="V25" s="1190">
        <f t="shared" si="3"/>
        <v>0</v>
      </c>
      <c r="W25" s="1191"/>
      <c r="X25" s="1191"/>
      <c r="Y25" s="1191"/>
      <c r="Z25" s="1191"/>
      <c r="AA25" s="1191"/>
      <c r="AB25" s="1190">
        <f t="shared" si="4"/>
        <v>0</v>
      </c>
    </row>
    <row r="26" spans="1:28" x14ac:dyDescent="0.2">
      <c r="A26" s="1182">
        <f t="shared" si="5"/>
        <v>19</v>
      </c>
      <c r="B26" s="1182"/>
      <c r="C26" s="1183"/>
      <c r="D26" s="1183"/>
      <c r="E26" s="1189"/>
      <c r="F26" s="1189"/>
      <c r="G26" s="1189"/>
      <c r="H26" s="1189"/>
      <c r="I26" s="1189"/>
      <c r="J26" s="1190">
        <f t="shared" si="1"/>
        <v>0</v>
      </c>
      <c r="K26" s="1191"/>
      <c r="L26" s="1191"/>
      <c r="M26" s="1191"/>
      <c r="N26" s="1191"/>
      <c r="O26" s="1191"/>
      <c r="P26" s="1190">
        <f t="shared" si="2"/>
        <v>0</v>
      </c>
      <c r="Q26" s="1189"/>
      <c r="R26" s="1189"/>
      <c r="S26" s="1189"/>
      <c r="T26" s="1189"/>
      <c r="U26" s="1189"/>
      <c r="V26" s="1190">
        <f t="shared" si="3"/>
        <v>0</v>
      </c>
      <c r="W26" s="1191"/>
      <c r="X26" s="1191"/>
      <c r="Y26" s="1191"/>
      <c r="Z26" s="1191"/>
      <c r="AA26" s="1191"/>
      <c r="AB26" s="1190">
        <f t="shared" si="4"/>
        <v>0</v>
      </c>
    </row>
    <row r="27" spans="1:28" x14ac:dyDescent="0.2">
      <c r="A27" s="1182">
        <f t="shared" si="5"/>
        <v>20</v>
      </c>
      <c r="B27" s="1182"/>
      <c r="C27" s="1183"/>
      <c r="D27" s="1183"/>
      <c r="E27" s="1189"/>
      <c r="F27" s="1189"/>
      <c r="G27" s="1189"/>
      <c r="H27" s="1189"/>
      <c r="I27" s="1189"/>
      <c r="J27" s="1190">
        <f t="shared" si="1"/>
        <v>0</v>
      </c>
      <c r="K27" s="1191"/>
      <c r="L27" s="1191"/>
      <c r="M27" s="1191"/>
      <c r="N27" s="1191"/>
      <c r="O27" s="1191"/>
      <c r="P27" s="1190">
        <f t="shared" si="2"/>
        <v>0</v>
      </c>
      <c r="Q27" s="1189"/>
      <c r="R27" s="1189"/>
      <c r="S27" s="1189"/>
      <c r="T27" s="1189"/>
      <c r="U27" s="1189"/>
      <c r="V27" s="1190">
        <f t="shared" si="3"/>
        <v>0</v>
      </c>
      <c r="W27" s="1191"/>
      <c r="X27" s="1191"/>
      <c r="Y27" s="1191"/>
      <c r="Z27" s="1191"/>
      <c r="AA27" s="1191"/>
      <c r="AB27" s="1190">
        <f t="shared" si="4"/>
        <v>0</v>
      </c>
    </row>
    <row r="28" spans="1:28" x14ac:dyDescent="0.2">
      <c r="A28" s="1182">
        <f t="shared" si="5"/>
        <v>21</v>
      </c>
      <c r="B28" s="1182"/>
      <c r="C28" s="1183"/>
      <c r="D28" s="1183"/>
      <c r="E28" s="1189"/>
      <c r="F28" s="1189"/>
      <c r="G28" s="1189"/>
      <c r="H28" s="1189"/>
      <c r="I28" s="1189"/>
      <c r="J28" s="1190">
        <f t="shared" si="1"/>
        <v>0</v>
      </c>
      <c r="K28" s="1191"/>
      <c r="L28" s="1191"/>
      <c r="M28" s="1191"/>
      <c r="N28" s="1191"/>
      <c r="O28" s="1191"/>
      <c r="P28" s="1190">
        <f t="shared" si="2"/>
        <v>0</v>
      </c>
      <c r="Q28" s="1189"/>
      <c r="R28" s="1189"/>
      <c r="S28" s="1189"/>
      <c r="T28" s="1189"/>
      <c r="U28" s="1189"/>
      <c r="V28" s="1190">
        <f t="shared" si="3"/>
        <v>0</v>
      </c>
      <c r="W28" s="1191"/>
      <c r="X28" s="1191"/>
      <c r="Y28" s="1191"/>
      <c r="Z28" s="1191"/>
      <c r="AA28" s="1191"/>
      <c r="AB28" s="1190">
        <f t="shared" si="4"/>
        <v>0</v>
      </c>
    </row>
    <row r="29" spans="1:28" x14ac:dyDescent="0.2">
      <c r="A29" s="1182">
        <f t="shared" si="5"/>
        <v>22</v>
      </c>
      <c r="B29" s="1182"/>
      <c r="C29" s="1183"/>
      <c r="D29" s="1183"/>
      <c r="E29" s="1189"/>
      <c r="F29" s="1189"/>
      <c r="G29" s="1189"/>
      <c r="H29" s="1189"/>
      <c r="I29" s="1189"/>
      <c r="J29" s="1190">
        <f t="shared" si="1"/>
        <v>0</v>
      </c>
      <c r="K29" s="1191"/>
      <c r="L29" s="1191"/>
      <c r="M29" s="1191"/>
      <c r="N29" s="1191"/>
      <c r="O29" s="1191"/>
      <c r="P29" s="1190">
        <f t="shared" si="2"/>
        <v>0</v>
      </c>
      <c r="Q29" s="1189"/>
      <c r="R29" s="1189"/>
      <c r="S29" s="1189"/>
      <c r="T29" s="1189"/>
      <c r="U29" s="1189"/>
      <c r="V29" s="1190">
        <f t="shared" si="3"/>
        <v>0</v>
      </c>
      <c r="W29" s="1191"/>
      <c r="X29" s="1191"/>
      <c r="Y29" s="1191"/>
      <c r="Z29" s="1191"/>
      <c r="AA29" s="1191"/>
      <c r="AB29" s="1190">
        <f t="shared" si="4"/>
        <v>0</v>
      </c>
    </row>
    <row r="30" spans="1:28" x14ac:dyDescent="0.2">
      <c r="A30" s="1182">
        <f t="shared" si="5"/>
        <v>23</v>
      </c>
      <c r="B30" s="1182"/>
      <c r="C30" s="1183"/>
      <c r="D30" s="1183"/>
      <c r="E30" s="1189"/>
      <c r="F30" s="1189"/>
      <c r="G30" s="1189"/>
      <c r="H30" s="1189"/>
      <c r="I30" s="1189"/>
      <c r="J30" s="1190">
        <f t="shared" si="1"/>
        <v>0</v>
      </c>
      <c r="K30" s="1191"/>
      <c r="L30" s="1191"/>
      <c r="M30" s="1191"/>
      <c r="N30" s="1191"/>
      <c r="O30" s="1191"/>
      <c r="P30" s="1190">
        <f t="shared" si="2"/>
        <v>0</v>
      </c>
      <c r="Q30" s="1189"/>
      <c r="R30" s="1189"/>
      <c r="S30" s="1189"/>
      <c r="T30" s="1189"/>
      <c r="U30" s="1189"/>
      <c r="V30" s="1190">
        <f t="shared" si="3"/>
        <v>0</v>
      </c>
      <c r="W30" s="1191"/>
      <c r="X30" s="1191"/>
      <c r="Y30" s="1191"/>
      <c r="Z30" s="1191"/>
      <c r="AA30" s="1191"/>
      <c r="AB30" s="1190">
        <f t="shared" si="4"/>
        <v>0</v>
      </c>
    </row>
    <row r="31" spans="1:28" x14ac:dyDescent="0.2">
      <c r="A31" s="1182">
        <f t="shared" si="5"/>
        <v>24</v>
      </c>
      <c r="B31" s="1182"/>
      <c r="C31" s="1183"/>
      <c r="D31" s="1183"/>
      <c r="E31" s="1189"/>
      <c r="F31" s="1189"/>
      <c r="G31" s="1189"/>
      <c r="H31" s="1189"/>
      <c r="I31" s="1189"/>
      <c r="J31" s="1190">
        <f t="shared" si="1"/>
        <v>0</v>
      </c>
      <c r="K31" s="1191"/>
      <c r="L31" s="1191"/>
      <c r="M31" s="1191"/>
      <c r="N31" s="1191"/>
      <c r="O31" s="1191"/>
      <c r="P31" s="1190">
        <f t="shared" si="2"/>
        <v>0</v>
      </c>
      <c r="Q31" s="1189"/>
      <c r="R31" s="1189"/>
      <c r="S31" s="1189"/>
      <c r="T31" s="1189"/>
      <c r="U31" s="1189"/>
      <c r="V31" s="1190">
        <f t="shared" si="3"/>
        <v>0</v>
      </c>
      <c r="W31" s="1191"/>
      <c r="X31" s="1191"/>
      <c r="Y31" s="1191"/>
      <c r="Z31" s="1191"/>
      <c r="AA31" s="1191"/>
      <c r="AB31" s="1190">
        <f t="shared" si="4"/>
        <v>0</v>
      </c>
    </row>
    <row r="32" spans="1:28" x14ac:dyDescent="0.2">
      <c r="A32" s="1182">
        <f t="shared" si="5"/>
        <v>25</v>
      </c>
      <c r="B32" s="1182"/>
      <c r="C32" s="1183"/>
      <c r="D32" s="1183"/>
      <c r="E32" s="1189"/>
      <c r="F32" s="1189"/>
      <c r="G32" s="1189"/>
      <c r="H32" s="1189"/>
      <c r="I32" s="1189"/>
      <c r="J32" s="1190">
        <f t="shared" si="1"/>
        <v>0</v>
      </c>
      <c r="K32" s="1191"/>
      <c r="L32" s="1191"/>
      <c r="M32" s="1191"/>
      <c r="N32" s="1191"/>
      <c r="O32" s="1191"/>
      <c r="P32" s="1190">
        <f t="shared" si="2"/>
        <v>0</v>
      </c>
      <c r="Q32" s="1189"/>
      <c r="R32" s="1189"/>
      <c r="S32" s="1189"/>
      <c r="T32" s="1189"/>
      <c r="U32" s="1189"/>
      <c r="V32" s="1190">
        <f t="shared" si="3"/>
        <v>0</v>
      </c>
      <c r="W32" s="1191"/>
      <c r="X32" s="1191"/>
      <c r="Y32" s="1191"/>
      <c r="Z32" s="1191"/>
      <c r="AA32" s="1191"/>
      <c r="AB32" s="1190">
        <f t="shared" si="4"/>
        <v>0</v>
      </c>
    </row>
    <row r="33" spans="1:28" x14ac:dyDescent="0.2">
      <c r="A33" s="1182">
        <f t="shared" si="5"/>
        <v>26</v>
      </c>
      <c r="B33" s="1182"/>
      <c r="C33" s="1183"/>
      <c r="D33" s="1183"/>
      <c r="E33" s="1189"/>
      <c r="F33" s="1189"/>
      <c r="G33" s="1189"/>
      <c r="H33" s="1189"/>
      <c r="I33" s="1189"/>
      <c r="J33" s="1190">
        <f t="shared" si="1"/>
        <v>0</v>
      </c>
      <c r="K33" s="1191"/>
      <c r="L33" s="1191"/>
      <c r="M33" s="1191"/>
      <c r="N33" s="1191"/>
      <c r="O33" s="1191"/>
      <c r="P33" s="1190">
        <f t="shared" si="2"/>
        <v>0</v>
      </c>
      <c r="Q33" s="1189"/>
      <c r="R33" s="1189"/>
      <c r="S33" s="1189"/>
      <c r="T33" s="1189"/>
      <c r="U33" s="1189"/>
      <c r="V33" s="1190">
        <f t="shared" si="3"/>
        <v>0</v>
      </c>
      <c r="W33" s="1191"/>
      <c r="X33" s="1191"/>
      <c r="Y33" s="1191"/>
      <c r="Z33" s="1191"/>
      <c r="AA33" s="1191"/>
      <c r="AB33" s="1190">
        <f t="shared" si="4"/>
        <v>0</v>
      </c>
    </row>
    <row r="34" spans="1:28" x14ac:dyDescent="0.2">
      <c r="A34" s="1182">
        <f t="shared" si="5"/>
        <v>27</v>
      </c>
      <c r="B34" s="1182"/>
      <c r="C34" s="1183"/>
      <c r="D34" s="1183"/>
      <c r="E34" s="1189"/>
      <c r="F34" s="1189"/>
      <c r="G34" s="1189"/>
      <c r="H34" s="1189"/>
      <c r="I34" s="1189"/>
      <c r="J34" s="1190">
        <f t="shared" si="1"/>
        <v>0</v>
      </c>
      <c r="K34" s="1191"/>
      <c r="L34" s="1191"/>
      <c r="M34" s="1191"/>
      <c r="N34" s="1191"/>
      <c r="O34" s="1191"/>
      <c r="P34" s="1190">
        <f t="shared" si="2"/>
        <v>0</v>
      </c>
      <c r="Q34" s="1189"/>
      <c r="R34" s="1189"/>
      <c r="S34" s="1189"/>
      <c r="T34" s="1189"/>
      <c r="U34" s="1189"/>
      <c r="V34" s="1190">
        <f t="shared" si="3"/>
        <v>0</v>
      </c>
      <c r="W34" s="1191"/>
      <c r="X34" s="1191"/>
      <c r="Y34" s="1191"/>
      <c r="Z34" s="1191"/>
      <c r="AA34" s="1191"/>
      <c r="AB34" s="1190">
        <f t="shared" si="4"/>
        <v>0</v>
      </c>
    </row>
    <row r="35" spans="1:28" x14ac:dyDescent="0.2">
      <c r="A35" s="1182">
        <f t="shared" si="5"/>
        <v>28</v>
      </c>
      <c r="B35" s="1182"/>
      <c r="C35" s="1183"/>
      <c r="D35" s="1183"/>
      <c r="E35" s="1189"/>
      <c r="F35" s="1189"/>
      <c r="G35" s="1189"/>
      <c r="H35" s="1189"/>
      <c r="I35" s="1189"/>
      <c r="J35" s="1190">
        <f t="shared" si="1"/>
        <v>0</v>
      </c>
      <c r="K35" s="1191"/>
      <c r="L35" s="1191"/>
      <c r="M35" s="1191"/>
      <c r="N35" s="1191"/>
      <c r="O35" s="1191"/>
      <c r="P35" s="1190">
        <f t="shared" si="2"/>
        <v>0</v>
      </c>
      <c r="Q35" s="1189"/>
      <c r="R35" s="1189"/>
      <c r="S35" s="1189"/>
      <c r="T35" s="1189"/>
      <c r="U35" s="1189"/>
      <c r="V35" s="1190">
        <f t="shared" si="3"/>
        <v>0</v>
      </c>
      <c r="W35" s="1191"/>
      <c r="X35" s="1191"/>
      <c r="Y35" s="1191"/>
      <c r="Z35" s="1191"/>
      <c r="AA35" s="1191"/>
      <c r="AB35" s="1190">
        <f t="shared" si="4"/>
        <v>0</v>
      </c>
    </row>
    <row r="36" spans="1:28" x14ac:dyDescent="0.2">
      <c r="A36" s="1182">
        <f t="shared" si="5"/>
        <v>29</v>
      </c>
      <c r="B36" s="1182"/>
      <c r="C36" s="1183"/>
      <c r="D36" s="1183"/>
      <c r="E36" s="1189"/>
      <c r="F36" s="1189"/>
      <c r="G36" s="1189"/>
      <c r="H36" s="1189"/>
      <c r="I36" s="1189"/>
      <c r="J36" s="1190">
        <f t="shared" si="1"/>
        <v>0</v>
      </c>
      <c r="K36" s="1191"/>
      <c r="L36" s="1191"/>
      <c r="M36" s="1191"/>
      <c r="N36" s="1191"/>
      <c r="O36" s="1191"/>
      <c r="P36" s="1190">
        <f t="shared" si="2"/>
        <v>0</v>
      </c>
      <c r="Q36" s="1189"/>
      <c r="R36" s="1189"/>
      <c r="S36" s="1189"/>
      <c r="T36" s="1189"/>
      <c r="U36" s="1189"/>
      <c r="V36" s="1190">
        <f t="shared" si="3"/>
        <v>0</v>
      </c>
      <c r="W36" s="1191"/>
      <c r="X36" s="1191"/>
      <c r="Y36" s="1191"/>
      <c r="Z36" s="1191"/>
      <c r="AA36" s="1191"/>
      <c r="AB36" s="1190">
        <f t="shared" si="4"/>
        <v>0</v>
      </c>
    </row>
    <row r="37" spans="1:28" x14ac:dyDescent="0.2">
      <c r="A37" s="1182">
        <f t="shared" si="5"/>
        <v>30</v>
      </c>
      <c r="B37" s="1182"/>
      <c r="C37" s="1183"/>
      <c r="D37" s="1183"/>
      <c r="E37" s="1189"/>
      <c r="F37" s="1189"/>
      <c r="G37" s="1189"/>
      <c r="H37" s="1189"/>
      <c r="I37" s="1189"/>
      <c r="J37" s="1190">
        <f t="shared" si="1"/>
        <v>0</v>
      </c>
      <c r="K37" s="1191"/>
      <c r="L37" s="1191"/>
      <c r="M37" s="1191"/>
      <c r="N37" s="1191"/>
      <c r="O37" s="1191"/>
      <c r="P37" s="1190">
        <f t="shared" si="2"/>
        <v>0</v>
      </c>
      <c r="Q37" s="1189"/>
      <c r="R37" s="1189"/>
      <c r="S37" s="1189"/>
      <c r="T37" s="1189"/>
      <c r="U37" s="1189"/>
      <c r="V37" s="1190">
        <f t="shared" si="3"/>
        <v>0</v>
      </c>
      <c r="W37" s="1191"/>
      <c r="X37" s="1191"/>
      <c r="Y37" s="1191"/>
      <c r="Z37" s="1191"/>
      <c r="AA37" s="1191"/>
      <c r="AB37" s="1190">
        <f t="shared" si="4"/>
        <v>0</v>
      </c>
    </row>
    <row r="38" spans="1:28" x14ac:dyDescent="0.2">
      <c r="A38" s="1182">
        <f t="shared" si="5"/>
        <v>31</v>
      </c>
      <c r="B38" s="1182"/>
      <c r="C38" s="1183"/>
      <c r="D38" s="1183"/>
      <c r="E38" s="1189"/>
      <c r="F38" s="1189"/>
      <c r="G38" s="1189"/>
      <c r="H38" s="1189"/>
      <c r="I38" s="1189"/>
      <c r="J38" s="1190">
        <f t="shared" si="1"/>
        <v>0</v>
      </c>
      <c r="K38" s="1191"/>
      <c r="L38" s="1191"/>
      <c r="M38" s="1191"/>
      <c r="N38" s="1191"/>
      <c r="O38" s="1191"/>
      <c r="P38" s="1190">
        <f t="shared" si="2"/>
        <v>0</v>
      </c>
      <c r="Q38" s="1189"/>
      <c r="R38" s="1189"/>
      <c r="S38" s="1189"/>
      <c r="T38" s="1189"/>
      <c r="U38" s="1189"/>
      <c r="V38" s="1190">
        <f t="shared" si="3"/>
        <v>0</v>
      </c>
      <c r="W38" s="1191"/>
      <c r="X38" s="1191"/>
      <c r="Y38" s="1191"/>
      <c r="Z38" s="1191"/>
      <c r="AA38" s="1191"/>
      <c r="AB38" s="1190">
        <f t="shared" si="4"/>
        <v>0</v>
      </c>
    </row>
    <row r="39" spans="1:28" x14ac:dyDescent="0.2">
      <c r="A39" s="1182">
        <f t="shared" si="5"/>
        <v>32</v>
      </c>
      <c r="B39" s="1182"/>
      <c r="C39" s="1183"/>
      <c r="D39" s="1183"/>
      <c r="E39" s="1189"/>
      <c r="F39" s="1189"/>
      <c r="G39" s="1189"/>
      <c r="H39" s="1189"/>
      <c r="I39" s="1189"/>
      <c r="J39" s="1190">
        <f t="shared" si="1"/>
        <v>0</v>
      </c>
      <c r="K39" s="1191"/>
      <c r="L39" s="1191"/>
      <c r="M39" s="1191"/>
      <c r="N39" s="1191"/>
      <c r="O39" s="1191"/>
      <c r="P39" s="1190">
        <f t="shared" si="2"/>
        <v>0</v>
      </c>
      <c r="Q39" s="1189"/>
      <c r="R39" s="1189"/>
      <c r="S39" s="1189"/>
      <c r="T39" s="1189"/>
      <c r="U39" s="1189"/>
      <c r="V39" s="1190">
        <f t="shared" si="3"/>
        <v>0</v>
      </c>
      <c r="W39" s="1191"/>
      <c r="X39" s="1191"/>
      <c r="Y39" s="1191"/>
      <c r="Z39" s="1191"/>
      <c r="AA39" s="1191"/>
      <c r="AB39" s="1190">
        <f t="shared" si="4"/>
        <v>0</v>
      </c>
    </row>
    <row r="40" spans="1:28" x14ac:dyDescent="0.2">
      <c r="A40" s="1182">
        <f t="shared" si="5"/>
        <v>33</v>
      </c>
      <c r="B40" s="1182"/>
      <c r="C40" s="1183"/>
      <c r="D40" s="1183"/>
      <c r="E40" s="1189"/>
      <c r="F40" s="1189"/>
      <c r="G40" s="1189"/>
      <c r="H40" s="1189"/>
      <c r="I40" s="1189"/>
      <c r="J40" s="1190">
        <f t="shared" si="1"/>
        <v>0</v>
      </c>
      <c r="K40" s="1191"/>
      <c r="L40" s="1191"/>
      <c r="M40" s="1191"/>
      <c r="N40" s="1191"/>
      <c r="O40" s="1191"/>
      <c r="P40" s="1190">
        <f t="shared" si="2"/>
        <v>0</v>
      </c>
      <c r="Q40" s="1189"/>
      <c r="R40" s="1189"/>
      <c r="S40" s="1189"/>
      <c r="T40" s="1189"/>
      <c r="U40" s="1189"/>
      <c r="V40" s="1190">
        <f t="shared" si="3"/>
        <v>0</v>
      </c>
      <c r="W40" s="1191"/>
      <c r="X40" s="1191"/>
      <c r="Y40" s="1191"/>
      <c r="Z40" s="1191"/>
      <c r="AA40" s="1191"/>
      <c r="AB40" s="1190">
        <f t="shared" si="4"/>
        <v>0</v>
      </c>
    </row>
    <row r="41" spans="1:28" x14ac:dyDescent="0.2">
      <c r="A41" s="1182">
        <f t="shared" si="5"/>
        <v>34</v>
      </c>
      <c r="B41" s="1182"/>
      <c r="C41" s="1183"/>
      <c r="D41" s="1183"/>
      <c r="E41" s="1189"/>
      <c r="F41" s="1189"/>
      <c r="G41" s="1189"/>
      <c r="H41" s="1189"/>
      <c r="I41" s="1189"/>
      <c r="J41" s="1190">
        <f t="shared" si="1"/>
        <v>0</v>
      </c>
      <c r="K41" s="1191"/>
      <c r="L41" s="1191"/>
      <c r="M41" s="1191"/>
      <c r="N41" s="1191"/>
      <c r="O41" s="1191"/>
      <c r="P41" s="1190">
        <f t="shared" si="2"/>
        <v>0</v>
      </c>
      <c r="Q41" s="1189"/>
      <c r="R41" s="1189"/>
      <c r="S41" s="1189"/>
      <c r="T41" s="1189"/>
      <c r="U41" s="1189"/>
      <c r="V41" s="1190">
        <f t="shared" si="3"/>
        <v>0</v>
      </c>
      <c r="W41" s="1191"/>
      <c r="X41" s="1191"/>
      <c r="Y41" s="1191"/>
      <c r="Z41" s="1191"/>
      <c r="AA41" s="1191"/>
      <c r="AB41" s="1190">
        <f t="shared" si="4"/>
        <v>0</v>
      </c>
    </row>
    <row r="42" spans="1:28" x14ac:dyDescent="0.2">
      <c r="A42" s="1182">
        <f t="shared" si="5"/>
        <v>35</v>
      </c>
      <c r="B42" s="1182"/>
      <c r="C42" s="1183"/>
      <c r="D42" s="1183"/>
      <c r="E42" s="1189"/>
      <c r="F42" s="1189"/>
      <c r="G42" s="1189"/>
      <c r="H42" s="1189"/>
      <c r="I42" s="1189"/>
      <c r="J42" s="1190">
        <f t="shared" si="1"/>
        <v>0</v>
      </c>
      <c r="K42" s="1191"/>
      <c r="L42" s="1191"/>
      <c r="M42" s="1191"/>
      <c r="N42" s="1191"/>
      <c r="O42" s="1191"/>
      <c r="P42" s="1190">
        <f t="shared" si="2"/>
        <v>0</v>
      </c>
      <c r="Q42" s="1189"/>
      <c r="R42" s="1189"/>
      <c r="S42" s="1189"/>
      <c r="T42" s="1189"/>
      <c r="U42" s="1189"/>
      <c r="V42" s="1190">
        <f t="shared" si="3"/>
        <v>0</v>
      </c>
      <c r="W42" s="1191"/>
      <c r="X42" s="1191"/>
      <c r="Y42" s="1191"/>
      <c r="Z42" s="1191"/>
      <c r="AA42" s="1191"/>
      <c r="AB42" s="1190">
        <f t="shared" si="4"/>
        <v>0</v>
      </c>
    </row>
    <row r="43" spans="1:28" x14ac:dyDescent="0.2">
      <c r="A43" s="1182">
        <f t="shared" si="5"/>
        <v>36</v>
      </c>
      <c r="B43" s="1182"/>
      <c r="C43" s="1183"/>
      <c r="D43" s="1183"/>
      <c r="E43" s="1189"/>
      <c r="F43" s="1189"/>
      <c r="G43" s="1189"/>
      <c r="H43" s="1189"/>
      <c r="I43" s="1189"/>
      <c r="J43" s="1190">
        <f t="shared" si="1"/>
        <v>0</v>
      </c>
      <c r="K43" s="1191"/>
      <c r="L43" s="1191"/>
      <c r="M43" s="1191"/>
      <c r="N43" s="1191"/>
      <c r="O43" s="1191"/>
      <c r="P43" s="1190">
        <f t="shared" si="2"/>
        <v>0</v>
      </c>
      <c r="Q43" s="1189"/>
      <c r="R43" s="1189"/>
      <c r="S43" s="1189"/>
      <c r="T43" s="1189"/>
      <c r="U43" s="1189"/>
      <c r="V43" s="1190">
        <f t="shared" si="3"/>
        <v>0</v>
      </c>
      <c r="W43" s="1191"/>
      <c r="X43" s="1191"/>
      <c r="Y43" s="1191"/>
      <c r="Z43" s="1191"/>
      <c r="AA43" s="1191"/>
      <c r="AB43" s="1190">
        <f t="shared" si="4"/>
        <v>0</v>
      </c>
    </row>
    <row r="44" spans="1:28" x14ac:dyDescent="0.2">
      <c r="A44" s="1182">
        <f t="shared" si="5"/>
        <v>37</v>
      </c>
      <c r="B44" s="1182"/>
      <c r="C44" s="1183"/>
      <c r="D44" s="1183"/>
      <c r="E44" s="1189"/>
      <c r="F44" s="1189"/>
      <c r="G44" s="1189"/>
      <c r="H44" s="1189"/>
      <c r="I44" s="1189"/>
      <c r="J44" s="1190">
        <f t="shared" si="1"/>
        <v>0</v>
      </c>
      <c r="K44" s="1191"/>
      <c r="L44" s="1191"/>
      <c r="M44" s="1191"/>
      <c r="N44" s="1191"/>
      <c r="O44" s="1191"/>
      <c r="P44" s="1190">
        <f t="shared" si="2"/>
        <v>0</v>
      </c>
      <c r="Q44" s="1189"/>
      <c r="R44" s="1189"/>
      <c r="S44" s="1189"/>
      <c r="T44" s="1189"/>
      <c r="U44" s="1189"/>
      <c r="V44" s="1190">
        <f t="shared" si="3"/>
        <v>0</v>
      </c>
      <c r="W44" s="1191"/>
      <c r="X44" s="1191"/>
      <c r="Y44" s="1191"/>
      <c r="Z44" s="1191"/>
      <c r="AA44" s="1191"/>
      <c r="AB44" s="1190">
        <f t="shared" si="4"/>
        <v>0</v>
      </c>
    </row>
    <row r="45" spans="1:28" x14ac:dyDescent="0.2">
      <c r="A45" s="1182">
        <f t="shared" si="5"/>
        <v>38</v>
      </c>
      <c r="B45" s="1182"/>
      <c r="C45" s="1183"/>
      <c r="D45" s="1183"/>
      <c r="E45" s="1189"/>
      <c r="F45" s="1189"/>
      <c r="G45" s="1189"/>
      <c r="H45" s="1189"/>
      <c r="I45" s="1189"/>
      <c r="J45" s="1190">
        <f t="shared" si="1"/>
        <v>0</v>
      </c>
      <c r="K45" s="1191"/>
      <c r="L45" s="1191"/>
      <c r="M45" s="1191"/>
      <c r="N45" s="1191"/>
      <c r="O45" s="1191"/>
      <c r="P45" s="1190">
        <f t="shared" si="2"/>
        <v>0</v>
      </c>
      <c r="Q45" s="1189"/>
      <c r="R45" s="1189"/>
      <c r="S45" s="1189"/>
      <c r="T45" s="1189"/>
      <c r="U45" s="1189"/>
      <c r="V45" s="1190">
        <f t="shared" si="3"/>
        <v>0</v>
      </c>
      <c r="W45" s="1191"/>
      <c r="X45" s="1191"/>
      <c r="Y45" s="1191"/>
      <c r="Z45" s="1191"/>
      <c r="AA45" s="1191"/>
      <c r="AB45" s="1190">
        <f t="shared" si="4"/>
        <v>0</v>
      </c>
    </row>
    <row r="46" spans="1:28" x14ac:dyDescent="0.2">
      <c r="A46" s="1182">
        <f t="shared" si="5"/>
        <v>39</v>
      </c>
      <c r="B46" s="1182"/>
      <c r="C46" s="1183"/>
      <c r="D46" s="1183"/>
      <c r="E46" s="1189"/>
      <c r="F46" s="1189"/>
      <c r="G46" s="1189"/>
      <c r="H46" s="1189"/>
      <c r="I46" s="1189"/>
      <c r="J46" s="1190">
        <f t="shared" si="1"/>
        <v>0</v>
      </c>
      <c r="K46" s="1191"/>
      <c r="L46" s="1191"/>
      <c r="M46" s="1191"/>
      <c r="N46" s="1191"/>
      <c r="O46" s="1191"/>
      <c r="P46" s="1190">
        <f t="shared" si="2"/>
        <v>0</v>
      </c>
      <c r="Q46" s="1189"/>
      <c r="R46" s="1189"/>
      <c r="S46" s="1189"/>
      <c r="T46" s="1189"/>
      <c r="U46" s="1189"/>
      <c r="V46" s="1190">
        <f t="shared" si="3"/>
        <v>0</v>
      </c>
      <c r="W46" s="1191"/>
      <c r="X46" s="1191"/>
      <c r="Y46" s="1191"/>
      <c r="Z46" s="1191"/>
      <c r="AA46" s="1191"/>
      <c r="AB46" s="1190">
        <f t="shared" si="4"/>
        <v>0</v>
      </c>
    </row>
    <row r="47" spans="1:28" x14ac:dyDescent="0.2">
      <c r="A47" s="1182">
        <f t="shared" si="5"/>
        <v>40</v>
      </c>
      <c r="B47" s="1182"/>
      <c r="C47" s="1183"/>
      <c r="D47" s="1183"/>
      <c r="E47" s="1189"/>
      <c r="F47" s="1189"/>
      <c r="G47" s="1189"/>
      <c r="H47" s="1189"/>
      <c r="I47" s="1189"/>
      <c r="J47" s="1190">
        <f t="shared" si="1"/>
        <v>0</v>
      </c>
      <c r="K47" s="1191"/>
      <c r="L47" s="1191"/>
      <c r="M47" s="1191"/>
      <c r="N47" s="1191"/>
      <c r="O47" s="1191"/>
      <c r="P47" s="1190">
        <f t="shared" si="2"/>
        <v>0</v>
      </c>
      <c r="Q47" s="1189"/>
      <c r="R47" s="1189"/>
      <c r="S47" s="1189"/>
      <c r="T47" s="1189"/>
      <c r="U47" s="1189"/>
      <c r="V47" s="1190">
        <f t="shared" si="3"/>
        <v>0</v>
      </c>
      <c r="W47" s="1191"/>
      <c r="X47" s="1191"/>
      <c r="Y47" s="1191"/>
      <c r="Z47" s="1191"/>
      <c r="AA47" s="1191"/>
      <c r="AB47" s="1190">
        <f t="shared" si="4"/>
        <v>0</v>
      </c>
    </row>
    <row r="48" spans="1:28" x14ac:dyDescent="0.2">
      <c r="A48" s="1182">
        <f t="shared" si="5"/>
        <v>41</v>
      </c>
      <c r="B48" s="1182"/>
      <c r="C48" s="1183"/>
      <c r="D48" s="1183"/>
      <c r="E48" s="1189"/>
      <c r="F48" s="1189"/>
      <c r="G48" s="1189"/>
      <c r="H48" s="1189"/>
      <c r="I48" s="1189"/>
      <c r="J48" s="1190">
        <f t="shared" si="1"/>
        <v>0</v>
      </c>
      <c r="K48" s="1191"/>
      <c r="L48" s="1191"/>
      <c r="M48" s="1191"/>
      <c r="N48" s="1191"/>
      <c r="O48" s="1191"/>
      <c r="P48" s="1190">
        <f t="shared" si="2"/>
        <v>0</v>
      </c>
      <c r="Q48" s="1189"/>
      <c r="R48" s="1189"/>
      <c r="S48" s="1189"/>
      <c r="T48" s="1189"/>
      <c r="U48" s="1189"/>
      <c r="V48" s="1190">
        <f t="shared" si="3"/>
        <v>0</v>
      </c>
      <c r="W48" s="1191"/>
      <c r="X48" s="1191"/>
      <c r="Y48" s="1191"/>
      <c r="Z48" s="1191"/>
      <c r="AA48" s="1191"/>
      <c r="AB48" s="1190">
        <f t="shared" si="4"/>
        <v>0</v>
      </c>
    </row>
    <row r="49" spans="1:28" x14ac:dyDescent="0.2">
      <c r="A49" s="1182">
        <f t="shared" si="5"/>
        <v>42</v>
      </c>
      <c r="B49" s="1182"/>
      <c r="C49" s="1183"/>
      <c r="D49" s="1183"/>
      <c r="E49" s="1189"/>
      <c r="F49" s="1189"/>
      <c r="G49" s="1189"/>
      <c r="H49" s="1189"/>
      <c r="I49" s="1189"/>
      <c r="J49" s="1190">
        <f t="shared" si="1"/>
        <v>0</v>
      </c>
      <c r="K49" s="1191"/>
      <c r="L49" s="1191"/>
      <c r="M49" s="1191"/>
      <c r="N49" s="1191"/>
      <c r="O49" s="1191"/>
      <c r="P49" s="1190">
        <f t="shared" si="2"/>
        <v>0</v>
      </c>
      <c r="Q49" s="1189"/>
      <c r="R49" s="1189"/>
      <c r="S49" s="1189"/>
      <c r="T49" s="1189"/>
      <c r="U49" s="1189"/>
      <c r="V49" s="1190">
        <f t="shared" si="3"/>
        <v>0</v>
      </c>
      <c r="W49" s="1191"/>
      <c r="X49" s="1191"/>
      <c r="Y49" s="1191"/>
      <c r="Z49" s="1191"/>
      <c r="AA49" s="1191"/>
      <c r="AB49" s="1190">
        <f t="shared" si="4"/>
        <v>0</v>
      </c>
    </row>
    <row r="50" spans="1:28" x14ac:dyDescent="0.2">
      <c r="A50" s="1182">
        <f t="shared" si="5"/>
        <v>43</v>
      </c>
      <c r="B50" s="1182"/>
      <c r="C50" s="1183"/>
      <c r="D50" s="1183"/>
      <c r="E50" s="1189"/>
      <c r="F50" s="1189"/>
      <c r="G50" s="1189"/>
      <c r="H50" s="1189"/>
      <c r="I50" s="1189"/>
      <c r="J50" s="1190">
        <f t="shared" si="1"/>
        <v>0</v>
      </c>
      <c r="K50" s="1191"/>
      <c r="L50" s="1191"/>
      <c r="M50" s="1191"/>
      <c r="N50" s="1191"/>
      <c r="O50" s="1191"/>
      <c r="P50" s="1190">
        <f t="shared" si="2"/>
        <v>0</v>
      </c>
      <c r="Q50" s="1189"/>
      <c r="R50" s="1189"/>
      <c r="S50" s="1189"/>
      <c r="T50" s="1189"/>
      <c r="U50" s="1189"/>
      <c r="V50" s="1190">
        <f t="shared" si="3"/>
        <v>0</v>
      </c>
      <c r="W50" s="1191"/>
      <c r="X50" s="1191"/>
      <c r="Y50" s="1191"/>
      <c r="Z50" s="1191"/>
      <c r="AA50" s="1191"/>
      <c r="AB50" s="1190">
        <f t="shared" si="4"/>
        <v>0</v>
      </c>
    </row>
    <row r="51" spans="1:28" x14ac:dyDescent="0.2">
      <c r="A51" s="1182">
        <f t="shared" si="5"/>
        <v>44</v>
      </c>
      <c r="B51" s="1182"/>
      <c r="C51" s="1183"/>
      <c r="D51" s="1183"/>
      <c r="E51" s="1189"/>
      <c r="F51" s="1189"/>
      <c r="G51" s="1189"/>
      <c r="H51" s="1189"/>
      <c r="I51" s="1189"/>
      <c r="J51" s="1190">
        <f t="shared" si="1"/>
        <v>0</v>
      </c>
      <c r="K51" s="1191"/>
      <c r="L51" s="1191"/>
      <c r="M51" s="1191"/>
      <c r="N51" s="1191"/>
      <c r="O51" s="1191"/>
      <c r="P51" s="1190">
        <f t="shared" si="2"/>
        <v>0</v>
      </c>
      <c r="Q51" s="1189"/>
      <c r="R51" s="1189"/>
      <c r="S51" s="1189"/>
      <c r="T51" s="1189"/>
      <c r="U51" s="1189"/>
      <c r="V51" s="1190">
        <f t="shared" si="3"/>
        <v>0</v>
      </c>
      <c r="W51" s="1191"/>
      <c r="X51" s="1191"/>
      <c r="Y51" s="1191"/>
      <c r="Z51" s="1191"/>
      <c r="AA51" s="1191"/>
      <c r="AB51" s="1190">
        <f t="shared" si="4"/>
        <v>0</v>
      </c>
    </row>
    <row r="52" spans="1:28" x14ac:dyDescent="0.2">
      <c r="A52" s="1182">
        <f t="shared" si="5"/>
        <v>45</v>
      </c>
      <c r="B52" s="1182"/>
      <c r="C52" s="1183"/>
      <c r="D52" s="1183"/>
      <c r="E52" s="1189"/>
      <c r="F52" s="1189"/>
      <c r="G52" s="1189"/>
      <c r="H52" s="1189"/>
      <c r="I52" s="1189"/>
      <c r="J52" s="1190">
        <f t="shared" si="1"/>
        <v>0</v>
      </c>
      <c r="K52" s="1191"/>
      <c r="L52" s="1191"/>
      <c r="M52" s="1191"/>
      <c r="N52" s="1191"/>
      <c r="O52" s="1191"/>
      <c r="P52" s="1190">
        <f t="shared" si="2"/>
        <v>0</v>
      </c>
      <c r="Q52" s="1189"/>
      <c r="R52" s="1189"/>
      <c r="S52" s="1189"/>
      <c r="T52" s="1189"/>
      <c r="U52" s="1189"/>
      <c r="V52" s="1190">
        <f t="shared" si="3"/>
        <v>0</v>
      </c>
      <c r="W52" s="1191"/>
      <c r="X52" s="1191"/>
      <c r="Y52" s="1191"/>
      <c r="Z52" s="1191"/>
      <c r="AA52" s="1191"/>
      <c r="AB52" s="1190">
        <f t="shared" si="4"/>
        <v>0</v>
      </c>
    </row>
    <row r="53" spans="1:28" x14ac:dyDescent="0.2">
      <c r="A53" s="1182">
        <f t="shared" si="5"/>
        <v>46</v>
      </c>
      <c r="B53" s="1182"/>
      <c r="C53" s="1183"/>
      <c r="D53" s="1183"/>
      <c r="E53" s="1189"/>
      <c r="F53" s="1189"/>
      <c r="G53" s="1189"/>
      <c r="H53" s="1189"/>
      <c r="I53" s="1189"/>
      <c r="J53" s="1190">
        <f t="shared" si="1"/>
        <v>0</v>
      </c>
      <c r="K53" s="1191"/>
      <c r="L53" s="1191"/>
      <c r="M53" s="1191"/>
      <c r="N53" s="1191"/>
      <c r="O53" s="1191"/>
      <c r="P53" s="1190">
        <f t="shared" si="2"/>
        <v>0</v>
      </c>
      <c r="Q53" s="1189"/>
      <c r="R53" s="1189"/>
      <c r="S53" s="1189"/>
      <c r="T53" s="1189"/>
      <c r="U53" s="1189"/>
      <c r="V53" s="1190">
        <f t="shared" si="3"/>
        <v>0</v>
      </c>
      <c r="W53" s="1191"/>
      <c r="X53" s="1191"/>
      <c r="Y53" s="1191"/>
      <c r="Z53" s="1191"/>
      <c r="AA53" s="1191"/>
      <c r="AB53" s="1190">
        <f t="shared" si="4"/>
        <v>0</v>
      </c>
    </row>
    <row r="54" spans="1:28" x14ac:dyDescent="0.2">
      <c r="A54" s="1182">
        <f t="shared" si="5"/>
        <v>47</v>
      </c>
      <c r="B54" s="1182"/>
      <c r="C54" s="1183"/>
      <c r="D54" s="1183"/>
      <c r="E54" s="1189"/>
      <c r="F54" s="1189"/>
      <c r="G54" s="1189"/>
      <c r="H54" s="1189"/>
      <c r="I54" s="1189"/>
      <c r="J54" s="1190">
        <f t="shared" si="1"/>
        <v>0</v>
      </c>
      <c r="K54" s="1191"/>
      <c r="L54" s="1191"/>
      <c r="M54" s="1191"/>
      <c r="N54" s="1191"/>
      <c r="O54" s="1191"/>
      <c r="P54" s="1190">
        <f t="shared" si="2"/>
        <v>0</v>
      </c>
      <c r="Q54" s="1189"/>
      <c r="R54" s="1189"/>
      <c r="S54" s="1189"/>
      <c r="T54" s="1189"/>
      <c r="U54" s="1189"/>
      <c r="V54" s="1190">
        <f t="shared" si="3"/>
        <v>0</v>
      </c>
      <c r="W54" s="1191"/>
      <c r="X54" s="1191"/>
      <c r="Y54" s="1191"/>
      <c r="Z54" s="1191"/>
      <c r="AA54" s="1191"/>
      <c r="AB54" s="1190">
        <f t="shared" si="4"/>
        <v>0</v>
      </c>
    </row>
    <row r="55" spans="1:28" x14ac:dyDescent="0.2">
      <c r="A55" s="1182">
        <f t="shared" si="5"/>
        <v>48</v>
      </c>
      <c r="B55" s="1182"/>
      <c r="C55" s="1183"/>
      <c r="D55" s="1183"/>
      <c r="E55" s="1189"/>
      <c r="F55" s="1189"/>
      <c r="G55" s="1189"/>
      <c r="H55" s="1189"/>
      <c r="I55" s="1189"/>
      <c r="J55" s="1190">
        <f t="shared" si="1"/>
        <v>0</v>
      </c>
      <c r="K55" s="1191"/>
      <c r="L55" s="1191"/>
      <c r="M55" s="1191"/>
      <c r="N55" s="1191"/>
      <c r="O55" s="1191"/>
      <c r="P55" s="1190">
        <f t="shared" si="2"/>
        <v>0</v>
      </c>
      <c r="Q55" s="1189"/>
      <c r="R55" s="1189"/>
      <c r="S55" s="1189"/>
      <c r="T55" s="1189"/>
      <c r="U55" s="1189"/>
      <c r="V55" s="1190">
        <f t="shared" si="3"/>
        <v>0</v>
      </c>
      <c r="W55" s="1191"/>
      <c r="X55" s="1191"/>
      <c r="Y55" s="1191"/>
      <c r="Z55" s="1191"/>
      <c r="AA55" s="1191"/>
      <c r="AB55" s="1190">
        <f t="shared" si="4"/>
        <v>0</v>
      </c>
    </row>
    <row r="56" spans="1:28" x14ac:dyDescent="0.2">
      <c r="A56" s="1182">
        <f t="shared" si="5"/>
        <v>49</v>
      </c>
      <c r="B56" s="1182"/>
      <c r="C56" s="1183"/>
      <c r="D56" s="1183"/>
      <c r="E56" s="1189"/>
      <c r="F56" s="1189"/>
      <c r="G56" s="1189"/>
      <c r="H56" s="1189"/>
      <c r="I56" s="1189"/>
      <c r="J56" s="1190">
        <f t="shared" si="1"/>
        <v>0</v>
      </c>
      <c r="K56" s="1191"/>
      <c r="L56" s="1191"/>
      <c r="M56" s="1191"/>
      <c r="N56" s="1191"/>
      <c r="O56" s="1191"/>
      <c r="P56" s="1190">
        <f t="shared" si="2"/>
        <v>0</v>
      </c>
      <c r="Q56" s="1189"/>
      <c r="R56" s="1189"/>
      <c r="S56" s="1189"/>
      <c r="T56" s="1189"/>
      <c r="U56" s="1189"/>
      <c r="V56" s="1190">
        <f t="shared" si="3"/>
        <v>0</v>
      </c>
      <c r="W56" s="1191"/>
      <c r="X56" s="1191"/>
      <c r="Y56" s="1191"/>
      <c r="Z56" s="1191"/>
      <c r="AA56" s="1191"/>
      <c r="AB56" s="1190">
        <f t="shared" si="4"/>
        <v>0</v>
      </c>
    </row>
    <row r="57" spans="1:28" x14ac:dyDescent="0.2">
      <c r="A57" s="1182">
        <f t="shared" si="5"/>
        <v>50</v>
      </c>
      <c r="B57" s="1182"/>
      <c r="C57" s="1183"/>
      <c r="D57" s="1183"/>
      <c r="E57" s="1189"/>
      <c r="F57" s="1189"/>
      <c r="G57" s="1189"/>
      <c r="H57" s="1189"/>
      <c r="I57" s="1189"/>
      <c r="J57" s="1190">
        <f t="shared" si="1"/>
        <v>0</v>
      </c>
      <c r="K57" s="1191"/>
      <c r="L57" s="1191"/>
      <c r="M57" s="1191"/>
      <c r="N57" s="1191"/>
      <c r="O57" s="1191"/>
      <c r="P57" s="1190">
        <f t="shared" si="2"/>
        <v>0</v>
      </c>
      <c r="Q57" s="1189"/>
      <c r="R57" s="1189"/>
      <c r="S57" s="1189"/>
      <c r="T57" s="1189"/>
      <c r="U57" s="1189"/>
      <c r="V57" s="1190">
        <f t="shared" si="3"/>
        <v>0</v>
      </c>
      <c r="W57" s="1191"/>
      <c r="X57" s="1191"/>
      <c r="Y57" s="1191"/>
      <c r="Z57" s="1191"/>
      <c r="AA57" s="1191"/>
      <c r="AB57" s="1190">
        <f t="shared" si="4"/>
        <v>0</v>
      </c>
    </row>
    <row r="58" spans="1:28" x14ac:dyDescent="0.2">
      <c r="A58" s="1182">
        <f t="shared" si="5"/>
        <v>51</v>
      </c>
      <c r="B58" s="1182"/>
      <c r="C58" s="1183"/>
      <c r="D58" s="1183"/>
      <c r="E58" s="1189"/>
      <c r="F58" s="1189"/>
      <c r="G58" s="1189"/>
      <c r="H58" s="1189"/>
      <c r="I58" s="1189"/>
      <c r="J58" s="1190">
        <f t="shared" si="1"/>
        <v>0</v>
      </c>
      <c r="K58" s="1191"/>
      <c r="L58" s="1191"/>
      <c r="M58" s="1191"/>
      <c r="N58" s="1191"/>
      <c r="O58" s="1191"/>
      <c r="P58" s="1190">
        <f t="shared" si="2"/>
        <v>0</v>
      </c>
      <c r="Q58" s="1189"/>
      <c r="R58" s="1189"/>
      <c r="S58" s="1189"/>
      <c r="T58" s="1189"/>
      <c r="U58" s="1189"/>
      <c r="V58" s="1190">
        <f t="shared" si="3"/>
        <v>0</v>
      </c>
      <c r="W58" s="1191"/>
      <c r="X58" s="1191"/>
      <c r="Y58" s="1191"/>
      <c r="Z58" s="1191"/>
      <c r="AA58" s="1191"/>
      <c r="AB58" s="1190">
        <f t="shared" si="4"/>
        <v>0</v>
      </c>
    </row>
    <row r="59" spans="1:28" x14ac:dyDescent="0.2">
      <c r="A59" s="1182">
        <f t="shared" si="5"/>
        <v>52</v>
      </c>
      <c r="B59" s="1182"/>
      <c r="C59" s="1183"/>
      <c r="D59" s="1183"/>
      <c r="E59" s="1189"/>
      <c r="F59" s="1189"/>
      <c r="G59" s="1189"/>
      <c r="H59" s="1189"/>
      <c r="I59" s="1189"/>
      <c r="J59" s="1190">
        <f t="shared" si="1"/>
        <v>0</v>
      </c>
      <c r="K59" s="1191"/>
      <c r="L59" s="1191"/>
      <c r="M59" s="1191"/>
      <c r="N59" s="1191"/>
      <c r="O59" s="1191"/>
      <c r="P59" s="1190">
        <f t="shared" si="2"/>
        <v>0</v>
      </c>
      <c r="Q59" s="1189"/>
      <c r="R59" s="1189"/>
      <c r="S59" s="1189"/>
      <c r="T59" s="1189"/>
      <c r="U59" s="1189"/>
      <c r="V59" s="1190">
        <f t="shared" si="3"/>
        <v>0</v>
      </c>
      <c r="W59" s="1191"/>
      <c r="X59" s="1191"/>
      <c r="Y59" s="1191"/>
      <c r="Z59" s="1191"/>
      <c r="AA59" s="1191"/>
      <c r="AB59" s="1190">
        <f t="shared" si="4"/>
        <v>0</v>
      </c>
    </row>
    <row r="60" spans="1:28" x14ac:dyDescent="0.2">
      <c r="A60" s="1182">
        <f t="shared" si="5"/>
        <v>53</v>
      </c>
      <c r="B60" s="1182"/>
      <c r="C60" s="1183"/>
      <c r="D60" s="1183"/>
      <c r="E60" s="1189"/>
      <c r="F60" s="1189"/>
      <c r="G60" s="1189"/>
      <c r="H60" s="1189"/>
      <c r="I60" s="1189"/>
      <c r="J60" s="1190">
        <f t="shared" si="1"/>
        <v>0</v>
      </c>
      <c r="K60" s="1191"/>
      <c r="L60" s="1191"/>
      <c r="M60" s="1191"/>
      <c r="N60" s="1191"/>
      <c r="O60" s="1191"/>
      <c r="P60" s="1190">
        <f t="shared" si="2"/>
        <v>0</v>
      </c>
      <c r="Q60" s="1189"/>
      <c r="R60" s="1189"/>
      <c r="S60" s="1189"/>
      <c r="T60" s="1189"/>
      <c r="U60" s="1189"/>
      <c r="V60" s="1190">
        <f t="shared" si="3"/>
        <v>0</v>
      </c>
      <c r="W60" s="1191"/>
      <c r="X60" s="1191"/>
      <c r="Y60" s="1191"/>
      <c r="Z60" s="1191"/>
      <c r="AA60" s="1191"/>
      <c r="AB60" s="1190">
        <f t="shared" si="4"/>
        <v>0</v>
      </c>
    </row>
    <row r="61" spans="1:28" x14ac:dyDescent="0.2">
      <c r="A61" s="1182">
        <f t="shared" si="5"/>
        <v>54</v>
      </c>
      <c r="B61" s="1182"/>
      <c r="C61" s="1183"/>
      <c r="D61" s="1183"/>
      <c r="E61" s="1189"/>
      <c r="F61" s="1189"/>
      <c r="G61" s="1189"/>
      <c r="H61" s="1189"/>
      <c r="I61" s="1189"/>
      <c r="J61" s="1190">
        <f t="shared" si="1"/>
        <v>0</v>
      </c>
      <c r="K61" s="1191"/>
      <c r="L61" s="1191"/>
      <c r="M61" s="1191"/>
      <c r="N61" s="1191"/>
      <c r="O61" s="1191"/>
      <c r="P61" s="1190">
        <f t="shared" si="2"/>
        <v>0</v>
      </c>
      <c r="Q61" s="1189"/>
      <c r="R61" s="1189"/>
      <c r="S61" s="1189"/>
      <c r="T61" s="1189"/>
      <c r="U61" s="1189"/>
      <c r="V61" s="1190">
        <f t="shared" si="3"/>
        <v>0</v>
      </c>
      <c r="W61" s="1191"/>
      <c r="X61" s="1191"/>
      <c r="Y61" s="1191"/>
      <c r="Z61" s="1191"/>
      <c r="AA61" s="1191"/>
      <c r="AB61" s="1190">
        <f t="shared" si="4"/>
        <v>0</v>
      </c>
    </row>
    <row r="62" spans="1:28" x14ac:dyDescent="0.2">
      <c r="A62" s="1182">
        <f t="shared" si="5"/>
        <v>55</v>
      </c>
      <c r="B62" s="1182"/>
      <c r="C62" s="1183"/>
      <c r="D62" s="1183"/>
      <c r="E62" s="1189"/>
      <c r="F62" s="1189"/>
      <c r="G62" s="1189"/>
      <c r="H62" s="1189"/>
      <c r="I62" s="1189"/>
      <c r="J62" s="1190">
        <f t="shared" si="1"/>
        <v>0</v>
      </c>
      <c r="K62" s="1191"/>
      <c r="L62" s="1191"/>
      <c r="M62" s="1191"/>
      <c r="N62" s="1191"/>
      <c r="O62" s="1191"/>
      <c r="P62" s="1190">
        <f t="shared" si="2"/>
        <v>0</v>
      </c>
      <c r="Q62" s="1189"/>
      <c r="R62" s="1189"/>
      <c r="S62" s="1189"/>
      <c r="T62" s="1189"/>
      <c r="U62" s="1189"/>
      <c r="V62" s="1190">
        <f t="shared" si="3"/>
        <v>0</v>
      </c>
      <c r="W62" s="1191"/>
      <c r="X62" s="1191"/>
      <c r="Y62" s="1191"/>
      <c r="Z62" s="1191"/>
      <c r="AA62" s="1191"/>
      <c r="AB62" s="1190">
        <f t="shared" si="4"/>
        <v>0</v>
      </c>
    </row>
    <row r="63" spans="1:28" x14ac:dyDescent="0.2">
      <c r="A63" s="1182">
        <f t="shared" si="5"/>
        <v>56</v>
      </c>
      <c r="B63" s="1182"/>
      <c r="C63" s="1183"/>
      <c r="D63" s="1183"/>
      <c r="E63" s="1189"/>
      <c r="F63" s="1189"/>
      <c r="G63" s="1189"/>
      <c r="H63" s="1189"/>
      <c r="I63" s="1189"/>
      <c r="J63" s="1190">
        <f t="shared" si="1"/>
        <v>0</v>
      </c>
      <c r="K63" s="1191"/>
      <c r="L63" s="1191"/>
      <c r="M63" s="1191"/>
      <c r="N63" s="1191"/>
      <c r="O63" s="1191"/>
      <c r="P63" s="1190">
        <f t="shared" si="2"/>
        <v>0</v>
      </c>
      <c r="Q63" s="1189"/>
      <c r="R63" s="1189"/>
      <c r="S63" s="1189"/>
      <c r="T63" s="1189"/>
      <c r="U63" s="1189"/>
      <c r="V63" s="1190">
        <f t="shared" si="3"/>
        <v>0</v>
      </c>
      <c r="W63" s="1191"/>
      <c r="X63" s="1191"/>
      <c r="Y63" s="1191"/>
      <c r="Z63" s="1191"/>
      <c r="AA63" s="1191"/>
      <c r="AB63" s="1190">
        <f t="shared" si="4"/>
        <v>0</v>
      </c>
    </row>
    <row r="64" spans="1:28" x14ac:dyDescent="0.2">
      <c r="A64" s="1182">
        <f t="shared" si="5"/>
        <v>57</v>
      </c>
      <c r="B64" s="1182"/>
      <c r="C64" s="1183"/>
      <c r="D64" s="1183"/>
      <c r="E64" s="1189"/>
      <c r="F64" s="1189"/>
      <c r="G64" s="1189"/>
      <c r="H64" s="1189"/>
      <c r="I64" s="1189"/>
      <c r="J64" s="1190">
        <f t="shared" si="1"/>
        <v>0</v>
      </c>
      <c r="K64" s="1191"/>
      <c r="L64" s="1191"/>
      <c r="M64" s="1191"/>
      <c r="N64" s="1191"/>
      <c r="O64" s="1191"/>
      <c r="P64" s="1190">
        <f t="shared" si="2"/>
        <v>0</v>
      </c>
      <c r="Q64" s="1189"/>
      <c r="R64" s="1189"/>
      <c r="S64" s="1189"/>
      <c r="T64" s="1189"/>
      <c r="U64" s="1189"/>
      <c r="V64" s="1190">
        <f t="shared" si="3"/>
        <v>0</v>
      </c>
      <c r="W64" s="1191"/>
      <c r="X64" s="1191"/>
      <c r="Y64" s="1191"/>
      <c r="Z64" s="1191"/>
      <c r="AA64" s="1191"/>
      <c r="AB64" s="1190">
        <f t="shared" si="4"/>
        <v>0</v>
      </c>
    </row>
    <row r="65" spans="1:28" x14ac:dyDescent="0.2">
      <c r="A65" s="1182">
        <f t="shared" si="5"/>
        <v>58</v>
      </c>
      <c r="B65" s="1182"/>
      <c r="C65" s="1183"/>
      <c r="D65" s="1183"/>
      <c r="E65" s="1189"/>
      <c r="F65" s="1189"/>
      <c r="G65" s="1189"/>
      <c r="H65" s="1189"/>
      <c r="I65" s="1189"/>
      <c r="J65" s="1190">
        <f t="shared" si="1"/>
        <v>0</v>
      </c>
      <c r="K65" s="1191"/>
      <c r="L65" s="1191"/>
      <c r="M65" s="1191"/>
      <c r="N65" s="1191"/>
      <c r="O65" s="1191"/>
      <c r="P65" s="1190">
        <f t="shared" si="2"/>
        <v>0</v>
      </c>
      <c r="Q65" s="1189"/>
      <c r="R65" s="1189"/>
      <c r="S65" s="1189"/>
      <c r="T65" s="1189"/>
      <c r="U65" s="1189"/>
      <c r="V65" s="1190">
        <f t="shared" si="3"/>
        <v>0</v>
      </c>
      <c r="W65" s="1191"/>
      <c r="X65" s="1191"/>
      <c r="Y65" s="1191"/>
      <c r="Z65" s="1191"/>
      <c r="AA65" s="1191"/>
      <c r="AB65" s="1190">
        <f t="shared" si="4"/>
        <v>0</v>
      </c>
    </row>
    <row r="66" spans="1:28" x14ac:dyDescent="0.2">
      <c r="A66" s="1182">
        <f t="shared" si="5"/>
        <v>59</v>
      </c>
      <c r="B66" s="1182"/>
      <c r="C66" s="1183"/>
      <c r="D66" s="1183"/>
      <c r="E66" s="1189"/>
      <c r="F66" s="1189"/>
      <c r="G66" s="1189"/>
      <c r="H66" s="1189"/>
      <c r="I66" s="1189"/>
      <c r="J66" s="1190">
        <f t="shared" si="1"/>
        <v>0</v>
      </c>
      <c r="K66" s="1191"/>
      <c r="L66" s="1191"/>
      <c r="M66" s="1191"/>
      <c r="N66" s="1191"/>
      <c r="O66" s="1191"/>
      <c r="P66" s="1190">
        <f t="shared" si="2"/>
        <v>0</v>
      </c>
      <c r="Q66" s="1189"/>
      <c r="R66" s="1189"/>
      <c r="S66" s="1189"/>
      <c r="T66" s="1189"/>
      <c r="U66" s="1189"/>
      <c r="V66" s="1190">
        <f t="shared" si="3"/>
        <v>0</v>
      </c>
      <c r="W66" s="1191"/>
      <c r="X66" s="1191"/>
      <c r="Y66" s="1191"/>
      <c r="Z66" s="1191"/>
      <c r="AA66" s="1191"/>
      <c r="AB66" s="1190">
        <f t="shared" si="4"/>
        <v>0</v>
      </c>
    </row>
    <row r="67" spans="1:28" x14ac:dyDescent="0.2">
      <c r="A67" s="1182">
        <f t="shared" si="5"/>
        <v>60</v>
      </c>
      <c r="B67" s="1182"/>
      <c r="C67" s="1183"/>
      <c r="D67" s="1183"/>
      <c r="E67" s="1189"/>
      <c r="F67" s="1189"/>
      <c r="G67" s="1189"/>
      <c r="H67" s="1189"/>
      <c r="I67" s="1189"/>
      <c r="J67" s="1190">
        <f t="shared" si="1"/>
        <v>0</v>
      </c>
      <c r="K67" s="1191"/>
      <c r="L67" s="1191"/>
      <c r="M67" s="1191"/>
      <c r="N67" s="1191"/>
      <c r="O67" s="1191"/>
      <c r="P67" s="1190">
        <f t="shared" si="2"/>
        <v>0</v>
      </c>
      <c r="Q67" s="1189"/>
      <c r="R67" s="1189"/>
      <c r="S67" s="1189"/>
      <c r="T67" s="1189"/>
      <c r="U67" s="1189"/>
      <c r="V67" s="1190">
        <f t="shared" si="3"/>
        <v>0</v>
      </c>
      <c r="W67" s="1191"/>
      <c r="X67" s="1191"/>
      <c r="Y67" s="1191"/>
      <c r="Z67" s="1191"/>
      <c r="AA67" s="1191"/>
      <c r="AB67" s="1190">
        <f t="shared" si="4"/>
        <v>0</v>
      </c>
    </row>
    <row r="68" spans="1:28" x14ac:dyDescent="0.2">
      <c r="A68" s="1182">
        <f t="shared" si="5"/>
        <v>61</v>
      </c>
      <c r="B68" s="1182"/>
      <c r="C68" s="1183"/>
      <c r="D68" s="1183"/>
      <c r="E68" s="1189"/>
      <c r="F68" s="1189"/>
      <c r="G68" s="1189"/>
      <c r="H68" s="1189"/>
      <c r="I68" s="1189"/>
      <c r="J68" s="1190">
        <f t="shared" si="1"/>
        <v>0</v>
      </c>
      <c r="K68" s="1191"/>
      <c r="L68" s="1191"/>
      <c r="M68" s="1191"/>
      <c r="N68" s="1191"/>
      <c r="O68" s="1191"/>
      <c r="P68" s="1190">
        <f t="shared" si="2"/>
        <v>0</v>
      </c>
      <c r="Q68" s="1189"/>
      <c r="R68" s="1189"/>
      <c r="S68" s="1189"/>
      <c r="T68" s="1189"/>
      <c r="U68" s="1189"/>
      <c r="V68" s="1190">
        <f t="shared" si="3"/>
        <v>0</v>
      </c>
      <c r="W68" s="1191"/>
      <c r="X68" s="1191"/>
      <c r="Y68" s="1191"/>
      <c r="Z68" s="1191"/>
      <c r="AA68" s="1191"/>
      <c r="AB68" s="1190">
        <f t="shared" si="4"/>
        <v>0</v>
      </c>
    </row>
    <row r="69" spans="1:28" x14ac:dyDescent="0.2">
      <c r="A69" s="1182">
        <f t="shared" si="5"/>
        <v>62</v>
      </c>
      <c r="B69" s="1182"/>
      <c r="C69" s="1183"/>
      <c r="D69" s="1183"/>
      <c r="E69" s="1189"/>
      <c r="F69" s="1189"/>
      <c r="G69" s="1189"/>
      <c r="H69" s="1189"/>
      <c r="I69" s="1189"/>
      <c r="J69" s="1190">
        <f t="shared" si="1"/>
        <v>0</v>
      </c>
      <c r="K69" s="1191"/>
      <c r="L69" s="1191"/>
      <c r="M69" s="1191"/>
      <c r="N69" s="1191"/>
      <c r="O69" s="1191"/>
      <c r="P69" s="1190">
        <f t="shared" si="2"/>
        <v>0</v>
      </c>
      <c r="Q69" s="1189"/>
      <c r="R69" s="1189"/>
      <c r="S69" s="1189"/>
      <c r="T69" s="1189"/>
      <c r="U69" s="1189"/>
      <c r="V69" s="1190">
        <f t="shared" si="3"/>
        <v>0</v>
      </c>
      <c r="W69" s="1191"/>
      <c r="X69" s="1191"/>
      <c r="Y69" s="1191"/>
      <c r="Z69" s="1191"/>
      <c r="AA69" s="1191"/>
      <c r="AB69" s="1190">
        <f t="shared" si="4"/>
        <v>0</v>
      </c>
    </row>
    <row r="70" spans="1:28" x14ac:dyDescent="0.2">
      <c r="A70" s="1182">
        <f t="shared" si="5"/>
        <v>63</v>
      </c>
      <c r="B70" s="1182"/>
      <c r="C70" s="1183"/>
      <c r="D70" s="1183"/>
      <c r="E70" s="1189"/>
      <c r="F70" s="1189"/>
      <c r="G70" s="1189"/>
      <c r="H70" s="1189"/>
      <c r="I70" s="1189"/>
      <c r="J70" s="1190">
        <f t="shared" si="1"/>
        <v>0</v>
      </c>
      <c r="K70" s="1191"/>
      <c r="L70" s="1191"/>
      <c r="M70" s="1191"/>
      <c r="N70" s="1191"/>
      <c r="O70" s="1191"/>
      <c r="P70" s="1190">
        <f t="shared" si="2"/>
        <v>0</v>
      </c>
      <c r="Q70" s="1189"/>
      <c r="R70" s="1189"/>
      <c r="S70" s="1189"/>
      <c r="T70" s="1189"/>
      <c r="U70" s="1189"/>
      <c r="V70" s="1190">
        <f t="shared" si="3"/>
        <v>0</v>
      </c>
      <c r="W70" s="1191"/>
      <c r="X70" s="1191"/>
      <c r="Y70" s="1191"/>
      <c r="Z70" s="1191"/>
      <c r="AA70" s="1191"/>
      <c r="AB70" s="1190">
        <f t="shared" si="4"/>
        <v>0</v>
      </c>
    </row>
    <row r="71" spans="1:28" x14ac:dyDescent="0.2">
      <c r="A71" s="1182">
        <f t="shared" si="5"/>
        <v>64</v>
      </c>
      <c r="B71" s="1182"/>
      <c r="C71" s="1183"/>
      <c r="D71" s="1183"/>
      <c r="E71" s="1189"/>
      <c r="F71" s="1189"/>
      <c r="G71" s="1189"/>
      <c r="H71" s="1189"/>
      <c r="I71" s="1189"/>
      <c r="J71" s="1190">
        <f t="shared" si="1"/>
        <v>0</v>
      </c>
      <c r="K71" s="1191"/>
      <c r="L71" s="1191"/>
      <c r="M71" s="1191"/>
      <c r="N71" s="1191"/>
      <c r="O71" s="1191"/>
      <c r="P71" s="1190">
        <f t="shared" si="2"/>
        <v>0</v>
      </c>
      <c r="Q71" s="1189"/>
      <c r="R71" s="1189"/>
      <c r="S71" s="1189"/>
      <c r="T71" s="1189"/>
      <c r="U71" s="1189"/>
      <c r="V71" s="1190">
        <f t="shared" si="3"/>
        <v>0</v>
      </c>
      <c r="W71" s="1191"/>
      <c r="X71" s="1191"/>
      <c r="Y71" s="1191"/>
      <c r="Z71" s="1191"/>
      <c r="AA71" s="1191"/>
      <c r="AB71" s="1190">
        <f t="shared" si="4"/>
        <v>0</v>
      </c>
    </row>
    <row r="72" spans="1:28" x14ac:dyDescent="0.2">
      <c r="A72" s="1182">
        <f t="shared" si="5"/>
        <v>65</v>
      </c>
      <c r="B72" s="1182"/>
      <c r="C72" s="1183"/>
      <c r="D72" s="1183"/>
      <c r="E72" s="1189"/>
      <c r="F72" s="1189"/>
      <c r="G72" s="1189"/>
      <c r="H72" s="1189"/>
      <c r="I72" s="1189"/>
      <c r="J72" s="1190">
        <f t="shared" si="1"/>
        <v>0</v>
      </c>
      <c r="K72" s="1191"/>
      <c r="L72" s="1191"/>
      <c r="M72" s="1191"/>
      <c r="N72" s="1191"/>
      <c r="O72" s="1191"/>
      <c r="P72" s="1190">
        <f t="shared" si="2"/>
        <v>0</v>
      </c>
      <c r="Q72" s="1189"/>
      <c r="R72" s="1189"/>
      <c r="S72" s="1189"/>
      <c r="T72" s="1189"/>
      <c r="U72" s="1189"/>
      <c r="V72" s="1190">
        <f t="shared" si="3"/>
        <v>0</v>
      </c>
      <c r="W72" s="1191"/>
      <c r="X72" s="1191"/>
      <c r="Y72" s="1191"/>
      <c r="Z72" s="1191"/>
      <c r="AA72" s="1191"/>
      <c r="AB72" s="1190">
        <f t="shared" si="4"/>
        <v>0</v>
      </c>
    </row>
    <row r="73" spans="1:28" x14ac:dyDescent="0.2">
      <c r="A73" s="1182">
        <f t="shared" si="5"/>
        <v>66</v>
      </c>
      <c r="B73" s="1182"/>
      <c r="C73" s="1183"/>
      <c r="D73" s="1183"/>
      <c r="E73" s="1189"/>
      <c r="F73" s="1189"/>
      <c r="G73" s="1189"/>
      <c r="H73" s="1189"/>
      <c r="I73" s="1189"/>
      <c r="J73" s="1190">
        <f t="shared" ref="J73:J136" si="6">SUM(E73:I73)</f>
        <v>0</v>
      </c>
      <c r="K73" s="1191"/>
      <c r="L73" s="1191"/>
      <c r="M73" s="1191"/>
      <c r="N73" s="1191"/>
      <c r="O73" s="1191"/>
      <c r="P73" s="1190">
        <f t="shared" ref="P73:P136" si="7">SUM(K73:O73)</f>
        <v>0</v>
      </c>
      <c r="Q73" s="1189"/>
      <c r="R73" s="1189"/>
      <c r="S73" s="1189"/>
      <c r="T73" s="1189"/>
      <c r="U73" s="1189"/>
      <c r="V73" s="1190">
        <f t="shared" ref="V73:V136" si="8">SUM(Q73:U73)</f>
        <v>0</v>
      </c>
      <c r="W73" s="1191"/>
      <c r="X73" s="1191"/>
      <c r="Y73" s="1191"/>
      <c r="Z73" s="1191"/>
      <c r="AA73" s="1191"/>
      <c r="AB73" s="1190">
        <f t="shared" ref="AB73:AB136" si="9">SUM(W73:AA73)</f>
        <v>0</v>
      </c>
    </row>
    <row r="74" spans="1:28" x14ac:dyDescent="0.2">
      <c r="A74" s="1182">
        <f t="shared" ref="A74:A137" si="10">A73+1</f>
        <v>67</v>
      </c>
      <c r="B74" s="1182"/>
      <c r="C74" s="1183"/>
      <c r="D74" s="1183"/>
      <c r="E74" s="1189"/>
      <c r="F74" s="1189"/>
      <c r="G74" s="1189"/>
      <c r="H74" s="1189"/>
      <c r="I74" s="1189"/>
      <c r="J74" s="1190">
        <f t="shared" si="6"/>
        <v>0</v>
      </c>
      <c r="K74" s="1191"/>
      <c r="L74" s="1191"/>
      <c r="M74" s="1191"/>
      <c r="N74" s="1191"/>
      <c r="O74" s="1191"/>
      <c r="P74" s="1190">
        <f t="shared" si="7"/>
        <v>0</v>
      </c>
      <c r="Q74" s="1189"/>
      <c r="R74" s="1189"/>
      <c r="S74" s="1189"/>
      <c r="T74" s="1189"/>
      <c r="U74" s="1189"/>
      <c r="V74" s="1190">
        <f t="shared" si="8"/>
        <v>0</v>
      </c>
      <c r="W74" s="1191"/>
      <c r="X74" s="1191"/>
      <c r="Y74" s="1191"/>
      <c r="Z74" s="1191"/>
      <c r="AA74" s="1191"/>
      <c r="AB74" s="1190">
        <f t="shared" si="9"/>
        <v>0</v>
      </c>
    </row>
    <row r="75" spans="1:28" x14ac:dyDescent="0.2">
      <c r="A75" s="1182">
        <f t="shared" si="10"/>
        <v>68</v>
      </c>
      <c r="B75" s="1182"/>
      <c r="C75" s="1183"/>
      <c r="D75" s="1183"/>
      <c r="E75" s="1189"/>
      <c r="F75" s="1189"/>
      <c r="G75" s="1189"/>
      <c r="H75" s="1189"/>
      <c r="I75" s="1189"/>
      <c r="J75" s="1190">
        <f t="shared" si="6"/>
        <v>0</v>
      </c>
      <c r="K75" s="1191"/>
      <c r="L75" s="1191"/>
      <c r="M75" s="1191"/>
      <c r="N75" s="1191"/>
      <c r="O75" s="1191"/>
      <c r="P75" s="1190">
        <f t="shared" si="7"/>
        <v>0</v>
      </c>
      <c r="Q75" s="1189"/>
      <c r="R75" s="1189"/>
      <c r="S75" s="1189"/>
      <c r="T75" s="1189"/>
      <c r="U75" s="1189"/>
      <c r="V75" s="1190">
        <f t="shared" si="8"/>
        <v>0</v>
      </c>
      <c r="W75" s="1191"/>
      <c r="X75" s="1191"/>
      <c r="Y75" s="1191"/>
      <c r="Z75" s="1191"/>
      <c r="AA75" s="1191"/>
      <c r="AB75" s="1190">
        <f t="shared" si="9"/>
        <v>0</v>
      </c>
    </row>
    <row r="76" spans="1:28" x14ac:dyDescent="0.2">
      <c r="A76" s="1182">
        <f t="shared" si="10"/>
        <v>69</v>
      </c>
      <c r="B76" s="1182"/>
      <c r="C76" s="1183"/>
      <c r="D76" s="1183"/>
      <c r="E76" s="1189"/>
      <c r="F76" s="1189"/>
      <c r="G76" s="1189"/>
      <c r="H76" s="1189"/>
      <c r="I76" s="1189"/>
      <c r="J76" s="1190">
        <f t="shared" si="6"/>
        <v>0</v>
      </c>
      <c r="K76" s="1191"/>
      <c r="L76" s="1191"/>
      <c r="M76" s="1191"/>
      <c r="N76" s="1191"/>
      <c r="O76" s="1191"/>
      <c r="P76" s="1190">
        <f t="shared" si="7"/>
        <v>0</v>
      </c>
      <c r="Q76" s="1189"/>
      <c r="R76" s="1189"/>
      <c r="S76" s="1189"/>
      <c r="T76" s="1189"/>
      <c r="U76" s="1189"/>
      <c r="V76" s="1190">
        <f t="shared" si="8"/>
        <v>0</v>
      </c>
      <c r="W76" s="1191"/>
      <c r="X76" s="1191"/>
      <c r="Y76" s="1191"/>
      <c r="Z76" s="1191"/>
      <c r="AA76" s="1191"/>
      <c r="AB76" s="1190">
        <f t="shared" si="9"/>
        <v>0</v>
      </c>
    </row>
    <row r="77" spans="1:28" x14ac:dyDescent="0.2">
      <c r="A77" s="1182">
        <f t="shared" si="10"/>
        <v>70</v>
      </c>
      <c r="B77" s="1182"/>
      <c r="C77" s="1183"/>
      <c r="D77" s="1183"/>
      <c r="E77" s="1189"/>
      <c r="F77" s="1189"/>
      <c r="G77" s="1189"/>
      <c r="H77" s="1189"/>
      <c r="I77" s="1189"/>
      <c r="J77" s="1190">
        <f t="shared" si="6"/>
        <v>0</v>
      </c>
      <c r="K77" s="1191"/>
      <c r="L77" s="1191"/>
      <c r="M77" s="1191"/>
      <c r="N77" s="1191"/>
      <c r="O77" s="1191"/>
      <c r="P77" s="1190">
        <f t="shared" si="7"/>
        <v>0</v>
      </c>
      <c r="Q77" s="1189"/>
      <c r="R77" s="1189"/>
      <c r="S77" s="1189"/>
      <c r="T77" s="1189"/>
      <c r="U77" s="1189"/>
      <c r="V77" s="1190">
        <f t="shared" si="8"/>
        <v>0</v>
      </c>
      <c r="W77" s="1191"/>
      <c r="X77" s="1191"/>
      <c r="Y77" s="1191"/>
      <c r="Z77" s="1191"/>
      <c r="AA77" s="1191"/>
      <c r="AB77" s="1190">
        <f t="shared" si="9"/>
        <v>0</v>
      </c>
    </row>
    <row r="78" spans="1:28" x14ac:dyDescent="0.2">
      <c r="A78" s="1182">
        <f t="shared" si="10"/>
        <v>71</v>
      </c>
      <c r="B78" s="1182"/>
      <c r="C78" s="1183"/>
      <c r="D78" s="1183"/>
      <c r="E78" s="1189"/>
      <c r="F78" s="1189"/>
      <c r="G78" s="1189"/>
      <c r="H78" s="1189"/>
      <c r="I78" s="1189"/>
      <c r="J78" s="1190">
        <f t="shared" si="6"/>
        <v>0</v>
      </c>
      <c r="K78" s="1191"/>
      <c r="L78" s="1191"/>
      <c r="M78" s="1191"/>
      <c r="N78" s="1191"/>
      <c r="O78" s="1191"/>
      <c r="P78" s="1190">
        <f t="shared" si="7"/>
        <v>0</v>
      </c>
      <c r="Q78" s="1189"/>
      <c r="R78" s="1189"/>
      <c r="S78" s="1189"/>
      <c r="T78" s="1189"/>
      <c r="U78" s="1189"/>
      <c r="V78" s="1190">
        <f t="shared" si="8"/>
        <v>0</v>
      </c>
      <c r="W78" s="1191"/>
      <c r="X78" s="1191"/>
      <c r="Y78" s="1191"/>
      <c r="Z78" s="1191"/>
      <c r="AA78" s="1191"/>
      <c r="AB78" s="1190">
        <f t="shared" si="9"/>
        <v>0</v>
      </c>
    </row>
    <row r="79" spans="1:28" x14ac:dyDescent="0.2">
      <c r="A79" s="1182">
        <f t="shared" si="10"/>
        <v>72</v>
      </c>
      <c r="B79" s="1182"/>
      <c r="C79" s="1183"/>
      <c r="D79" s="1183"/>
      <c r="E79" s="1189"/>
      <c r="F79" s="1189"/>
      <c r="G79" s="1189"/>
      <c r="H79" s="1189"/>
      <c r="I79" s="1189"/>
      <c r="J79" s="1190">
        <f t="shared" si="6"/>
        <v>0</v>
      </c>
      <c r="K79" s="1191"/>
      <c r="L79" s="1191"/>
      <c r="M79" s="1191"/>
      <c r="N79" s="1191"/>
      <c r="O79" s="1191"/>
      <c r="P79" s="1190">
        <f t="shared" si="7"/>
        <v>0</v>
      </c>
      <c r="Q79" s="1189"/>
      <c r="R79" s="1189"/>
      <c r="S79" s="1189"/>
      <c r="T79" s="1189"/>
      <c r="U79" s="1189"/>
      <c r="V79" s="1190">
        <f t="shared" si="8"/>
        <v>0</v>
      </c>
      <c r="W79" s="1191"/>
      <c r="X79" s="1191"/>
      <c r="Y79" s="1191"/>
      <c r="Z79" s="1191"/>
      <c r="AA79" s="1191"/>
      <c r="AB79" s="1190">
        <f t="shared" si="9"/>
        <v>0</v>
      </c>
    </row>
    <row r="80" spans="1:28" x14ac:dyDescent="0.2">
      <c r="A80" s="1182">
        <f t="shared" si="10"/>
        <v>73</v>
      </c>
      <c r="B80" s="1182"/>
      <c r="C80" s="1183"/>
      <c r="D80" s="1183"/>
      <c r="E80" s="1189"/>
      <c r="F80" s="1189"/>
      <c r="G80" s="1189"/>
      <c r="H80" s="1189"/>
      <c r="I80" s="1189"/>
      <c r="J80" s="1190">
        <f t="shared" si="6"/>
        <v>0</v>
      </c>
      <c r="K80" s="1191"/>
      <c r="L80" s="1191"/>
      <c r="M80" s="1191"/>
      <c r="N80" s="1191"/>
      <c r="O80" s="1191"/>
      <c r="P80" s="1190">
        <f t="shared" si="7"/>
        <v>0</v>
      </c>
      <c r="Q80" s="1189"/>
      <c r="R80" s="1189"/>
      <c r="S80" s="1189"/>
      <c r="T80" s="1189"/>
      <c r="U80" s="1189"/>
      <c r="V80" s="1190">
        <f t="shared" si="8"/>
        <v>0</v>
      </c>
      <c r="W80" s="1191"/>
      <c r="X80" s="1191"/>
      <c r="Y80" s="1191"/>
      <c r="Z80" s="1191"/>
      <c r="AA80" s="1191"/>
      <c r="AB80" s="1190">
        <f t="shared" si="9"/>
        <v>0</v>
      </c>
    </row>
    <row r="81" spans="1:28" x14ac:dyDescent="0.2">
      <c r="A81" s="1182">
        <f t="shared" si="10"/>
        <v>74</v>
      </c>
      <c r="B81" s="1182"/>
      <c r="C81" s="1183"/>
      <c r="D81" s="1183"/>
      <c r="E81" s="1189"/>
      <c r="F81" s="1189"/>
      <c r="G81" s="1189"/>
      <c r="H81" s="1189"/>
      <c r="I81" s="1189"/>
      <c r="J81" s="1190">
        <f t="shared" si="6"/>
        <v>0</v>
      </c>
      <c r="K81" s="1191"/>
      <c r="L81" s="1191"/>
      <c r="M81" s="1191"/>
      <c r="N81" s="1191"/>
      <c r="O81" s="1191"/>
      <c r="P81" s="1190">
        <f t="shared" si="7"/>
        <v>0</v>
      </c>
      <c r="Q81" s="1189"/>
      <c r="R81" s="1189"/>
      <c r="S81" s="1189"/>
      <c r="T81" s="1189"/>
      <c r="U81" s="1189"/>
      <c r="V81" s="1190">
        <f t="shared" si="8"/>
        <v>0</v>
      </c>
      <c r="W81" s="1191"/>
      <c r="X81" s="1191"/>
      <c r="Y81" s="1191"/>
      <c r="Z81" s="1191"/>
      <c r="AA81" s="1191"/>
      <c r="AB81" s="1190">
        <f t="shared" si="9"/>
        <v>0</v>
      </c>
    </row>
    <row r="82" spans="1:28" x14ac:dyDescent="0.2">
      <c r="A82" s="1182">
        <f t="shared" si="10"/>
        <v>75</v>
      </c>
      <c r="B82" s="1182"/>
      <c r="C82" s="1183"/>
      <c r="D82" s="1183"/>
      <c r="E82" s="1189"/>
      <c r="F82" s="1189"/>
      <c r="G82" s="1189"/>
      <c r="H82" s="1189"/>
      <c r="I82" s="1189"/>
      <c r="J82" s="1190">
        <f t="shared" si="6"/>
        <v>0</v>
      </c>
      <c r="K82" s="1191"/>
      <c r="L82" s="1191"/>
      <c r="M82" s="1191"/>
      <c r="N82" s="1191"/>
      <c r="O82" s="1191"/>
      <c r="P82" s="1190">
        <f t="shared" si="7"/>
        <v>0</v>
      </c>
      <c r="Q82" s="1189"/>
      <c r="R82" s="1189"/>
      <c r="S82" s="1189"/>
      <c r="T82" s="1189"/>
      <c r="U82" s="1189"/>
      <c r="V82" s="1190">
        <f t="shared" si="8"/>
        <v>0</v>
      </c>
      <c r="W82" s="1191"/>
      <c r="X82" s="1191"/>
      <c r="Y82" s="1191"/>
      <c r="Z82" s="1191"/>
      <c r="AA82" s="1191"/>
      <c r="AB82" s="1190">
        <f t="shared" si="9"/>
        <v>0</v>
      </c>
    </row>
    <row r="83" spans="1:28" x14ac:dyDescent="0.2">
      <c r="A83" s="1182">
        <f t="shared" si="10"/>
        <v>76</v>
      </c>
      <c r="B83" s="1182"/>
      <c r="C83" s="1183"/>
      <c r="D83" s="1183"/>
      <c r="E83" s="1189"/>
      <c r="F83" s="1189"/>
      <c r="G83" s="1189"/>
      <c r="H83" s="1189"/>
      <c r="I83" s="1189"/>
      <c r="J83" s="1190">
        <f t="shared" si="6"/>
        <v>0</v>
      </c>
      <c r="K83" s="1191"/>
      <c r="L83" s="1191"/>
      <c r="M83" s="1191"/>
      <c r="N83" s="1191"/>
      <c r="O83" s="1191"/>
      <c r="P83" s="1190">
        <f t="shared" si="7"/>
        <v>0</v>
      </c>
      <c r="Q83" s="1189"/>
      <c r="R83" s="1189"/>
      <c r="S83" s="1189"/>
      <c r="T83" s="1189"/>
      <c r="U83" s="1189"/>
      <c r="V83" s="1190">
        <f t="shared" si="8"/>
        <v>0</v>
      </c>
      <c r="W83" s="1191"/>
      <c r="X83" s="1191"/>
      <c r="Y83" s="1191"/>
      <c r="Z83" s="1191"/>
      <c r="AA83" s="1191"/>
      <c r="AB83" s="1190">
        <f t="shared" si="9"/>
        <v>0</v>
      </c>
    </row>
    <row r="84" spans="1:28" x14ac:dyDescent="0.2">
      <c r="A84" s="1182">
        <f t="shared" si="10"/>
        <v>77</v>
      </c>
      <c r="B84" s="1182"/>
      <c r="C84" s="1183"/>
      <c r="D84" s="1183"/>
      <c r="E84" s="1189"/>
      <c r="F84" s="1189"/>
      <c r="G84" s="1189"/>
      <c r="H84" s="1189"/>
      <c r="I84" s="1189"/>
      <c r="J84" s="1190">
        <f t="shared" si="6"/>
        <v>0</v>
      </c>
      <c r="K84" s="1191"/>
      <c r="L84" s="1191"/>
      <c r="M84" s="1191"/>
      <c r="N84" s="1191"/>
      <c r="O84" s="1191"/>
      <c r="P84" s="1190">
        <f t="shared" si="7"/>
        <v>0</v>
      </c>
      <c r="Q84" s="1189"/>
      <c r="R84" s="1189"/>
      <c r="S84" s="1189"/>
      <c r="T84" s="1189"/>
      <c r="U84" s="1189"/>
      <c r="V84" s="1190">
        <f t="shared" si="8"/>
        <v>0</v>
      </c>
      <c r="W84" s="1191"/>
      <c r="X84" s="1191"/>
      <c r="Y84" s="1191"/>
      <c r="Z84" s="1191"/>
      <c r="AA84" s="1191"/>
      <c r="AB84" s="1190">
        <f t="shared" si="9"/>
        <v>0</v>
      </c>
    </row>
    <row r="85" spans="1:28" x14ac:dyDescent="0.2">
      <c r="A85" s="1182">
        <f t="shared" si="10"/>
        <v>78</v>
      </c>
      <c r="B85" s="1182"/>
      <c r="C85" s="1183"/>
      <c r="D85" s="1183"/>
      <c r="E85" s="1189"/>
      <c r="F85" s="1189"/>
      <c r="G85" s="1189"/>
      <c r="H85" s="1189"/>
      <c r="I85" s="1189"/>
      <c r="J85" s="1190">
        <f t="shared" si="6"/>
        <v>0</v>
      </c>
      <c r="K85" s="1191"/>
      <c r="L85" s="1191"/>
      <c r="M85" s="1191"/>
      <c r="N85" s="1191"/>
      <c r="O85" s="1191"/>
      <c r="P85" s="1190">
        <f t="shared" si="7"/>
        <v>0</v>
      </c>
      <c r="Q85" s="1189"/>
      <c r="R85" s="1189"/>
      <c r="S85" s="1189"/>
      <c r="T85" s="1189"/>
      <c r="U85" s="1189"/>
      <c r="V85" s="1190">
        <f t="shared" si="8"/>
        <v>0</v>
      </c>
      <c r="W85" s="1191"/>
      <c r="X85" s="1191"/>
      <c r="Y85" s="1191"/>
      <c r="Z85" s="1191"/>
      <c r="AA85" s="1191"/>
      <c r="AB85" s="1190">
        <f t="shared" si="9"/>
        <v>0</v>
      </c>
    </row>
    <row r="86" spans="1:28" x14ac:dyDescent="0.2">
      <c r="A86" s="1182">
        <f t="shared" si="10"/>
        <v>79</v>
      </c>
      <c r="B86" s="1182"/>
      <c r="C86" s="1183"/>
      <c r="D86" s="1183"/>
      <c r="E86" s="1189"/>
      <c r="F86" s="1189"/>
      <c r="G86" s="1189"/>
      <c r="H86" s="1189"/>
      <c r="I86" s="1189"/>
      <c r="J86" s="1190">
        <f t="shared" si="6"/>
        <v>0</v>
      </c>
      <c r="K86" s="1191"/>
      <c r="L86" s="1191"/>
      <c r="M86" s="1191"/>
      <c r="N86" s="1191"/>
      <c r="O86" s="1191"/>
      <c r="P86" s="1190">
        <f t="shared" si="7"/>
        <v>0</v>
      </c>
      <c r="Q86" s="1189"/>
      <c r="R86" s="1189"/>
      <c r="S86" s="1189"/>
      <c r="T86" s="1189"/>
      <c r="U86" s="1189"/>
      <c r="V86" s="1190">
        <f t="shared" si="8"/>
        <v>0</v>
      </c>
      <c r="W86" s="1191"/>
      <c r="X86" s="1191"/>
      <c r="Y86" s="1191"/>
      <c r="Z86" s="1191"/>
      <c r="AA86" s="1191"/>
      <c r="AB86" s="1190">
        <f t="shared" si="9"/>
        <v>0</v>
      </c>
    </row>
    <row r="87" spans="1:28" x14ac:dyDescent="0.2">
      <c r="A87" s="1182">
        <f t="shared" si="10"/>
        <v>80</v>
      </c>
      <c r="B87" s="1182"/>
      <c r="C87" s="1183"/>
      <c r="D87" s="1183"/>
      <c r="E87" s="1189"/>
      <c r="F87" s="1189"/>
      <c r="G87" s="1189"/>
      <c r="H87" s="1189"/>
      <c r="I87" s="1189"/>
      <c r="J87" s="1190">
        <f t="shared" si="6"/>
        <v>0</v>
      </c>
      <c r="K87" s="1191"/>
      <c r="L87" s="1191"/>
      <c r="M87" s="1191"/>
      <c r="N87" s="1191"/>
      <c r="O87" s="1191"/>
      <c r="P87" s="1190">
        <f t="shared" si="7"/>
        <v>0</v>
      </c>
      <c r="Q87" s="1189"/>
      <c r="R87" s="1189"/>
      <c r="S87" s="1189"/>
      <c r="T87" s="1189"/>
      <c r="U87" s="1189"/>
      <c r="V87" s="1190">
        <f t="shared" si="8"/>
        <v>0</v>
      </c>
      <c r="W87" s="1191"/>
      <c r="X87" s="1191"/>
      <c r="Y87" s="1191"/>
      <c r="Z87" s="1191"/>
      <c r="AA87" s="1191"/>
      <c r="AB87" s="1190">
        <f t="shared" si="9"/>
        <v>0</v>
      </c>
    </row>
    <row r="88" spans="1:28" x14ac:dyDescent="0.2">
      <c r="A88" s="1182">
        <f t="shared" si="10"/>
        <v>81</v>
      </c>
      <c r="B88" s="1182"/>
      <c r="C88" s="1183"/>
      <c r="D88" s="1183"/>
      <c r="E88" s="1189"/>
      <c r="F88" s="1189"/>
      <c r="G88" s="1189"/>
      <c r="H88" s="1189"/>
      <c r="I88" s="1189"/>
      <c r="J88" s="1190">
        <f t="shared" si="6"/>
        <v>0</v>
      </c>
      <c r="K88" s="1191"/>
      <c r="L88" s="1191"/>
      <c r="M88" s="1191"/>
      <c r="N88" s="1191"/>
      <c r="O88" s="1191"/>
      <c r="P88" s="1190">
        <f t="shared" si="7"/>
        <v>0</v>
      </c>
      <c r="Q88" s="1189"/>
      <c r="R88" s="1189"/>
      <c r="S88" s="1189"/>
      <c r="T88" s="1189"/>
      <c r="U88" s="1189"/>
      <c r="V88" s="1190">
        <f t="shared" si="8"/>
        <v>0</v>
      </c>
      <c r="W88" s="1191"/>
      <c r="X88" s="1191"/>
      <c r="Y88" s="1191"/>
      <c r="Z88" s="1191"/>
      <c r="AA88" s="1191"/>
      <c r="AB88" s="1190">
        <f t="shared" si="9"/>
        <v>0</v>
      </c>
    </row>
    <row r="89" spans="1:28" x14ac:dyDescent="0.2">
      <c r="A89" s="1182">
        <f t="shared" si="10"/>
        <v>82</v>
      </c>
      <c r="B89" s="1182"/>
      <c r="C89" s="1183"/>
      <c r="D89" s="1183"/>
      <c r="E89" s="1189"/>
      <c r="F89" s="1189"/>
      <c r="G89" s="1189"/>
      <c r="H89" s="1189"/>
      <c r="I89" s="1189"/>
      <c r="J89" s="1190">
        <f t="shared" si="6"/>
        <v>0</v>
      </c>
      <c r="K89" s="1191"/>
      <c r="L89" s="1191"/>
      <c r="M89" s="1191"/>
      <c r="N89" s="1191"/>
      <c r="O89" s="1191"/>
      <c r="P89" s="1190">
        <f t="shared" si="7"/>
        <v>0</v>
      </c>
      <c r="Q89" s="1189"/>
      <c r="R89" s="1189"/>
      <c r="S89" s="1189"/>
      <c r="T89" s="1189"/>
      <c r="U89" s="1189"/>
      <c r="V89" s="1190">
        <f t="shared" si="8"/>
        <v>0</v>
      </c>
      <c r="W89" s="1191"/>
      <c r="X89" s="1191"/>
      <c r="Y89" s="1191"/>
      <c r="Z89" s="1191"/>
      <c r="AA89" s="1191"/>
      <c r="AB89" s="1190">
        <f t="shared" si="9"/>
        <v>0</v>
      </c>
    </row>
    <row r="90" spans="1:28" x14ac:dyDescent="0.2">
      <c r="A90" s="1182">
        <f t="shared" si="10"/>
        <v>83</v>
      </c>
      <c r="B90" s="1182"/>
      <c r="C90" s="1183"/>
      <c r="D90" s="1183"/>
      <c r="E90" s="1189"/>
      <c r="F90" s="1189"/>
      <c r="G90" s="1189"/>
      <c r="H90" s="1189"/>
      <c r="I90" s="1189"/>
      <c r="J90" s="1190">
        <f t="shared" si="6"/>
        <v>0</v>
      </c>
      <c r="K90" s="1191"/>
      <c r="L90" s="1191"/>
      <c r="M90" s="1191"/>
      <c r="N90" s="1191"/>
      <c r="O90" s="1191"/>
      <c r="P90" s="1190">
        <f t="shared" si="7"/>
        <v>0</v>
      </c>
      <c r="Q90" s="1189"/>
      <c r="R90" s="1189"/>
      <c r="S90" s="1189"/>
      <c r="T90" s="1189"/>
      <c r="U90" s="1189"/>
      <c r="V90" s="1190">
        <f t="shared" si="8"/>
        <v>0</v>
      </c>
      <c r="W90" s="1191"/>
      <c r="X90" s="1191"/>
      <c r="Y90" s="1191"/>
      <c r="Z90" s="1191"/>
      <c r="AA90" s="1191"/>
      <c r="AB90" s="1190">
        <f t="shared" si="9"/>
        <v>0</v>
      </c>
    </row>
    <row r="91" spans="1:28" x14ac:dyDescent="0.2">
      <c r="A91" s="1182">
        <f t="shared" si="10"/>
        <v>84</v>
      </c>
      <c r="B91" s="1182"/>
      <c r="C91" s="1183"/>
      <c r="D91" s="1183"/>
      <c r="E91" s="1189"/>
      <c r="F91" s="1189"/>
      <c r="G91" s="1189"/>
      <c r="H91" s="1189"/>
      <c r="I91" s="1189"/>
      <c r="J91" s="1190">
        <f t="shared" si="6"/>
        <v>0</v>
      </c>
      <c r="K91" s="1191"/>
      <c r="L91" s="1191"/>
      <c r="M91" s="1191"/>
      <c r="N91" s="1191"/>
      <c r="O91" s="1191"/>
      <c r="P91" s="1190">
        <f t="shared" si="7"/>
        <v>0</v>
      </c>
      <c r="Q91" s="1189"/>
      <c r="R91" s="1189"/>
      <c r="S91" s="1189"/>
      <c r="T91" s="1189"/>
      <c r="U91" s="1189"/>
      <c r="V91" s="1190">
        <f t="shared" si="8"/>
        <v>0</v>
      </c>
      <c r="W91" s="1191"/>
      <c r="X91" s="1191"/>
      <c r="Y91" s="1191"/>
      <c r="Z91" s="1191"/>
      <c r="AA91" s="1191"/>
      <c r="AB91" s="1190">
        <f t="shared" si="9"/>
        <v>0</v>
      </c>
    </row>
    <row r="92" spans="1:28" x14ac:dyDescent="0.2">
      <c r="A92" s="1182">
        <f t="shared" si="10"/>
        <v>85</v>
      </c>
      <c r="B92" s="1182"/>
      <c r="C92" s="1183"/>
      <c r="D92" s="1183"/>
      <c r="E92" s="1189"/>
      <c r="F92" s="1189"/>
      <c r="G92" s="1189"/>
      <c r="H92" s="1189"/>
      <c r="I92" s="1189"/>
      <c r="J92" s="1190">
        <f t="shared" si="6"/>
        <v>0</v>
      </c>
      <c r="K92" s="1191"/>
      <c r="L92" s="1191"/>
      <c r="M92" s="1191"/>
      <c r="N92" s="1191"/>
      <c r="O92" s="1191"/>
      <c r="P92" s="1190">
        <f t="shared" si="7"/>
        <v>0</v>
      </c>
      <c r="Q92" s="1189"/>
      <c r="R92" s="1189"/>
      <c r="S92" s="1189"/>
      <c r="T92" s="1189"/>
      <c r="U92" s="1189"/>
      <c r="V92" s="1190">
        <f t="shared" si="8"/>
        <v>0</v>
      </c>
      <c r="W92" s="1191"/>
      <c r="X92" s="1191"/>
      <c r="Y92" s="1191"/>
      <c r="Z92" s="1191"/>
      <c r="AA92" s="1191"/>
      <c r="AB92" s="1190">
        <f t="shared" si="9"/>
        <v>0</v>
      </c>
    </row>
    <row r="93" spans="1:28" x14ac:dyDescent="0.2">
      <c r="A93" s="1182">
        <f t="shared" si="10"/>
        <v>86</v>
      </c>
      <c r="B93" s="1182"/>
      <c r="C93" s="1183"/>
      <c r="D93" s="1183"/>
      <c r="E93" s="1189"/>
      <c r="F93" s="1189"/>
      <c r="G93" s="1189"/>
      <c r="H93" s="1189"/>
      <c r="I93" s="1189"/>
      <c r="J93" s="1190">
        <f t="shared" si="6"/>
        <v>0</v>
      </c>
      <c r="K93" s="1191"/>
      <c r="L93" s="1191"/>
      <c r="M93" s="1191"/>
      <c r="N93" s="1191"/>
      <c r="O93" s="1191"/>
      <c r="P93" s="1190">
        <f t="shared" si="7"/>
        <v>0</v>
      </c>
      <c r="Q93" s="1189"/>
      <c r="R93" s="1189"/>
      <c r="S93" s="1189"/>
      <c r="T93" s="1189"/>
      <c r="U93" s="1189"/>
      <c r="V93" s="1190">
        <f t="shared" si="8"/>
        <v>0</v>
      </c>
      <c r="W93" s="1191"/>
      <c r="X93" s="1191"/>
      <c r="Y93" s="1191"/>
      <c r="Z93" s="1191"/>
      <c r="AA93" s="1191"/>
      <c r="AB93" s="1190">
        <f t="shared" si="9"/>
        <v>0</v>
      </c>
    </row>
    <row r="94" spans="1:28" x14ac:dyDescent="0.2">
      <c r="A94" s="1182">
        <f t="shared" si="10"/>
        <v>87</v>
      </c>
      <c r="B94" s="1182"/>
      <c r="C94" s="1183"/>
      <c r="D94" s="1183"/>
      <c r="E94" s="1189"/>
      <c r="F94" s="1189"/>
      <c r="G94" s="1189"/>
      <c r="H94" s="1189"/>
      <c r="I94" s="1189"/>
      <c r="J94" s="1190">
        <f t="shared" si="6"/>
        <v>0</v>
      </c>
      <c r="K94" s="1191"/>
      <c r="L94" s="1191"/>
      <c r="M94" s="1191"/>
      <c r="N94" s="1191"/>
      <c r="O94" s="1191"/>
      <c r="P94" s="1190">
        <f t="shared" si="7"/>
        <v>0</v>
      </c>
      <c r="Q94" s="1189"/>
      <c r="R94" s="1189"/>
      <c r="S94" s="1189"/>
      <c r="T94" s="1189"/>
      <c r="U94" s="1189"/>
      <c r="V94" s="1190">
        <f t="shared" si="8"/>
        <v>0</v>
      </c>
      <c r="W94" s="1191"/>
      <c r="X94" s="1191"/>
      <c r="Y94" s="1191"/>
      <c r="Z94" s="1191"/>
      <c r="AA94" s="1191"/>
      <c r="AB94" s="1190">
        <f t="shared" si="9"/>
        <v>0</v>
      </c>
    </row>
    <row r="95" spans="1:28" x14ac:dyDescent="0.2">
      <c r="A95" s="1182">
        <f t="shared" si="10"/>
        <v>88</v>
      </c>
      <c r="B95" s="1182"/>
      <c r="C95" s="1183"/>
      <c r="D95" s="1183"/>
      <c r="E95" s="1189"/>
      <c r="F95" s="1189"/>
      <c r="G95" s="1189"/>
      <c r="H95" s="1189"/>
      <c r="I95" s="1189"/>
      <c r="J95" s="1190">
        <f t="shared" si="6"/>
        <v>0</v>
      </c>
      <c r="K95" s="1191"/>
      <c r="L95" s="1191"/>
      <c r="M95" s="1191"/>
      <c r="N95" s="1191"/>
      <c r="O95" s="1191"/>
      <c r="P95" s="1190">
        <f t="shared" si="7"/>
        <v>0</v>
      </c>
      <c r="Q95" s="1189"/>
      <c r="R95" s="1189"/>
      <c r="S95" s="1189"/>
      <c r="T95" s="1189"/>
      <c r="U95" s="1189"/>
      <c r="V95" s="1190">
        <f t="shared" si="8"/>
        <v>0</v>
      </c>
      <c r="W95" s="1191"/>
      <c r="X95" s="1191"/>
      <c r="Y95" s="1191"/>
      <c r="Z95" s="1191"/>
      <c r="AA95" s="1191"/>
      <c r="AB95" s="1190">
        <f t="shared" si="9"/>
        <v>0</v>
      </c>
    </row>
    <row r="96" spans="1:28" x14ac:dyDescent="0.2">
      <c r="A96" s="1182">
        <f t="shared" si="10"/>
        <v>89</v>
      </c>
      <c r="B96" s="1182"/>
      <c r="C96" s="1183"/>
      <c r="D96" s="1183"/>
      <c r="E96" s="1189"/>
      <c r="F96" s="1189"/>
      <c r="G96" s="1189"/>
      <c r="H96" s="1189"/>
      <c r="I96" s="1189"/>
      <c r="J96" s="1190">
        <f t="shared" si="6"/>
        <v>0</v>
      </c>
      <c r="K96" s="1191"/>
      <c r="L96" s="1191"/>
      <c r="M96" s="1191"/>
      <c r="N96" s="1191"/>
      <c r="O96" s="1191"/>
      <c r="P96" s="1190">
        <f t="shared" si="7"/>
        <v>0</v>
      </c>
      <c r="Q96" s="1189"/>
      <c r="R96" s="1189"/>
      <c r="S96" s="1189"/>
      <c r="T96" s="1189"/>
      <c r="U96" s="1189"/>
      <c r="V96" s="1190">
        <f t="shared" si="8"/>
        <v>0</v>
      </c>
      <c r="W96" s="1191"/>
      <c r="X96" s="1191"/>
      <c r="Y96" s="1191"/>
      <c r="Z96" s="1191"/>
      <c r="AA96" s="1191"/>
      <c r="AB96" s="1190">
        <f t="shared" si="9"/>
        <v>0</v>
      </c>
    </row>
    <row r="97" spans="1:28" x14ac:dyDescent="0.2">
      <c r="A97" s="1182">
        <f t="shared" si="10"/>
        <v>90</v>
      </c>
      <c r="B97" s="1182"/>
      <c r="C97" s="1183"/>
      <c r="D97" s="1183"/>
      <c r="E97" s="1189"/>
      <c r="F97" s="1189"/>
      <c r="G97" s="1189"/>
      <c r="H97" s="1189"/>
      <c r="I97" s="1189"/>
      <c r="J97" s="1190">
        <f t="shared" si="6"/>
        <v>0</v>
      </c>
      <c r="K97" s="1191"/>
      <c r="L97" s="1191"/>
      <c r="M97" s="1191"/>
      <c r="N97" s="1191"/>
      <c r="O97" s="1191"/>
      <c r="P97" s="1190">
        <f t="shared" si="7"/>
        <v>0</v>
      </c>
      <c r="Q97" s="1189"/>
      <c r="R97" s="1189"/>
      <c r="S97" s="1189"/>
      <c r="T97" s="1189"/>
      <c r="U97" s="1189"/>
      <c r="V97" s="1190">
        <f t="shared" si="8"/>
        <v>0</v>
      </c>
      <c r="W97" s="1191"/>
      <c r="X97" s="1191"/>
      <c r="Y97" s="1191"/>
      <c r="Z97" s="1191"/>
      <c r="AA97" s="1191"/>
      <c r="AB97" s="1190">
        <f t="shared" si="9"/>
        <v>0</v>
      </c>
    </row>
    <row r="98" spans="1:28" x14ac:dyDescent="0.2">
      <c r="A98" s="1182">
        <f t="shared" si="10"/>
        <v>91</v>
      </c>
      <c r="B98" s="1182"/>
      <c r="C98" s="1183"/>
      <c r="D98" s="1183"/>
      <c r="E98" s="1189"/>
      <c r="F98" s="1189"/>
      <c r="G98" s="1189"/>
      <c r="H98" s="1189"/>
      <c r="I98" s="1189"/>
      <c r="J98" s="1190">
        <f t="shared" si="6"/>
        <v>0</v>
      </c>
      <c r="K98" s="1191"/>
      <c r="L98" s="1191"/>
      <c r="M98" s="1191"/>
      <c r="N98" s="1191"/>
      <c r="O98" s="1191"/>
      <c r="P98" s="1190">
        <f t="shared" si="7"/>
        <v>0</v>
      </c>
      <c r="Q98" s="1189"/>
      <c r="R98" s="1189"/>
      <c r="S98" s="1189"/>
      <c r="T98" s="1189"/>
      <c r="U98" s="1189"/>
      <c r="V98" s="1190">
        <f t="shared" si="8"/>
        <v>0</v>
      </c>
      <c r="W98" s="1191"/>
      <c r="X98" s="1191"/>
      <c r="Y98" s="1191"/>
      <c r="Z98" s="1191"/>
      <c r="AA98" s="1191"/>
      <c r="AB98" s="1190">
        <f t="shared" si="9"/>
        <v>0</v>
      </c>
    </row>
    <row r="99" spans="1:28" x14ac:dyDescent="0.2">
      <c r="A99" s="1182">
        <f t="shared" si="10"/>
        <v>92</v>
      </c>
      <c r="B99" s="1182"/>
      <c r="C99" s="1183"/>
      <c r="D99" s="1183"/>
      <c r="E99" s="1189"/>
      <c r="F99" s="1189"/>
      <c r="G99" s="1189"/>
      <c r="H99" s="1189"/>
      <c r="I99" s="1189"/>
      <c r="J99" s="1190">
        <f t="shared" si="6"/>
        <v>0</v>
      </c>
      <c r="K99" s="1191"/>
      <c r="L99" s="1191"/>
      <c r="M99" s="1191"/>
      <c r="N99" s="1191"/>
      <c r="O99" s="1191"/>
      <c r="P99" s="1190">
        <f t="shared" si="7"/>
        <v>0</v>
      </c>
      <c r="Q99" s="1189"/>
      <c r="R99" s="1189"/>
      <c r="S99" s="1189"/>
      <c r="T99" s="1189"/>
      <c r="U99" s="1189"/>
      <c r="V99" s="1190">
        <f t="shared" si="8"/>
        <v>0</v>
      </c>
      <c r="W99" s="1191"/>
      <c r="X99" s="1191"/>
      <c r="Y99" s="1191"/>
      <c r="Z99" s="1191"/>
      <c r="AA99" s="1191"/>
      <c r="AB99" s="1190">
        <f t="shared" si="9"/>
        <v>0</v>
      </c>
    </row>
    <row r="100" spans="1:28" x14ac:dyDescent="0.2">
      <c r="A100" s="1182">
        <f t="shared" si="10"/>
        <v>93</v>
      </c>
      <c r="B100" s="1182"/>
      <c r="C100" s="1183"/>
      <c r="D100" s="1183"/>
      <c r="E100" s="1189"/>
      <c r="F100" s="1189"/>
      <c r="G100" s="1189"/>
      <c r="H100" s="1189"/>
      <c r="I100" s="1189"/>
      <c r="J100" s="1190">
        <f t="shared" si="6"/>
        <v>0</v>
      </c>
      <c r="K100" s="1191"/>
      <c r="L100" s="1191"/>
      <c r="M100" s="1191"/>
      <c r="N100" s="1191"/>
      <c r="O100" s="1191"/>
      <c r="P100" s="1190">
        <f t="shared" si="7"/>
        <v>0</v>
      </c>
      <c r="Q100" s="1189"/>
      <c r="R100" s="1189"/>
      <c r="S100" s="1189"/>
      <c r="T100" s="1189"/>
      <c r="U100" s="1189"/>
      <c r="V100" s="1190">
        <f t="shared" si="8"/>
        <v>0</v>
      </c>
      <c r="W100" s="1191"/>
      <c r="X100" s="1191"/>
      <c r="Y100" s="1191"/>
      <c r="Z100" s="1191"/>
      <c r="AA100" s="1191"/>
      <c r="AB100" s="1190">
        <f t="shared" si="9"/>
        <v>0</v>
      </c>
    </row>
    <row r="101" spans="1:28" x14ac:dyDescent="0.2">
      <c r="A101" s="1182">
        <f t="shared" si="10"/>
        <v>94</v>
      </c>
      <c r="B101" s="1182"/>
      <c r="C101" s="1183"/>
      <c r="D101" s="1183"/>
      <c r="E101" s="1189"/>
      <c r="F101" s="1189"/>
      <c r="G101" s="1189"/>
      <c r="H101" s="1189"/>
      <c r="I101" s="1189"/>
      <c r="J101" s="1190">
        <f t="shared" si="6"/>
        <v>0</v>
      </c>
      <c r="K101" s="1191"/>
      <c r="L101" s="1191"/>
      <c r="M101" s="1191"/>
      <c r="N101" s="1191"/>
      <c r="O101" s="1191"/>
      <c r="P101" s="1190">
        <f t="shared" si="7"/>
        <v>0</v>
      </c>
      <c r="Q101" s="1189"/>
      <c r="R101" s="1189"/>
      <c r="S101" s="1189"/>
      <c r="T101" s="1189"/>
      <c r="U101" s="1189"/>
      <c r="V101" s="1190">
        <f t="shared" si="8"/>
        <v>0</v>
      </c>
      <c r="W101" s="1191"/>
      <c r="X101" s="1191"/>
      <c r="Y101" s="1191"/>
      <c r="Z101" s="1191"/>
      <c r="AA101" s="1191"/>
      <c r="AB101" s="1190">
        <f t="shared" si="9"/>
        <v>0</v>
      </c>
    </row>
    <row r="102" spans="1:28" x14ac:dyDescent="0.2">
      <c r="A102" s="1182">
        <f t="shared" si="10"/>
        <v>95</v>
      </c>
      <c r="B102" s="1182"/>
      <c r="C102" s="1183"/>
      <c r="D102" s="1183"/>
      <c r="E102" s="1189"/>
      <c r="F102" s="1189"/>
      <c r="G102" s="1189"/>
      <c r="H102" s="1189"/>
      <c r="I102" s="1189"/>
      <c r="J102" s="1190">
        <f t="shared" si="6"/>
        <v>0</v>
      </c>
      <c r="K102" s="1191"/>
      <c r="L102" s="1191"/>
      <c r="M102" s="1191"/>
      <c r="N102" s="1191"/>
      <c r="O102" s="1191"/>
      <c r="P102" s="1190">
        <f t="shared" si="7"/>
        <v>0</v>
      </c>
      <c r="Q102" s="1189"/>
      <c r="R102" s="1189"/>
      <c r="S102" s="1189"/>
      <c r="T102" s="1189"/>
      <c r="U102" s="1189"/>
      <c r="V102" s="1190">
        <f t="shared" si="8"/>
        <v>0</v>
      </c>
      <c r="W102" s="1191"/>
      <c r="X102" s="1191"/>
      <c r="Y102" s="1191"/>
      <c r="Z102" s="1191"/>
      <c r="AA102" s="1191"/>
      <c r="AB102" s="1190">
        <f t="shared" si="9"/>
        <v>0</v>
      </c>
    </row>
    <row r="103" spans="1:28" x14ac:dyDescent="0.2">
      <c r="A103" s="1182">
        <f t="shared" si="10"/>
        <v>96</v>
      </c>
      <c r="B103" s="1182"/>
      <c r="C103" s="1183"/>
      <c r="D103" s="1183"/>
      <c r="E103" s="1189"/>
      <c r="F103" s="1189"/>
      <c r="G103" s="1189"/>
      <c r="H103" s="1189"/>
      <c r="I103" s="1189"/>
      <c r="J103" s="1190">
        <f t="shared" si="6"/>
        <v>0</v>
      </c>
      <c r="K103" s="1191"/>
      <c r="L103" s="1191"/>
      <c r="M103" s="1191"/>
      <c r="N103" s="1191"/>
      <c r="O103" s="1191"/>
      <c r="P103" s="1190">
        <f t="shared" si="7"/>
        <v>0</v>
      </c>
      <c r="Q103" s="1189"/>
      <c r="R103" s="1189"/>
      <c r="S103" s="1189"/>
      <c r="T103" s="1189"/>
      <c r="U103" s="1189"/>
      <c r="V103" s="1190">
        <f t="shared" si="8"/>
        <v>0</v>
      </c>
      <c r="W103" s="1191"/>
      <c r="X103" s="1191"/>
      <c r="Y103" s="1191"/>
      <c r="Z103" s="1191"/>
      <c r="AA103" s="1191"/>
      <c r="AB103" s="1190">
        <f t="shared" si="9"/>
        <v>0</v>
      </c>
    </row>
    <row r="104" spans="1:28" x14ac:dyDescent="0.2">
      <c r="A104" s="1182">
        <f t="shared" si="10"/>
        <v>97</v>
      </c>
      <c r="B104" s="1182"/>
      <c r="C104" s="1183"/>
      <c r="D104" s="1183"/>
      <c r="E104" s="1189"/>
      <c r="F104" s="1189"/>
      <c r="G104" s="1189"/>
      <c r="H104" s="1189"/>
      <c r="I104" s="1189"/>
      <c r="J104" s="1190">
        <f t="shared" si="6"/>
        <v>0</v>
      </c>
      <c r="K104" s="1191"/>
      <c r="L104" s="1191"/>
      <c r="M104" s="1191"/>
      <c r="N104" s="1191"/>
      <c r="O104" s="1191"/>
      <c r="P104" s="1190">
        <f t="shared" si="7"/>
        <v>0</v>
      </c>
      <c r="Q104" s="1189"/>
      <c r="R104" s="1189"/>
      <c r="S104" s="1189"/>
      <c r="T104" s="1189"/>
      <c r="U104" s="1189"/>
      <c r="V104" s="1190">
        <f t="shared" si="8"/>
        <v>0</v>
      </c>
      <c r="W104" s="1191"/>
      <c r="X104" s="1191"/>
      <c r="Y104" s="1191"/>
      <c r="Z104" s="1191"/>
      <c r="AA104" s="1191"/>
      <c r="AB104" s="1190">
        <f t="shared" si="9"/>
        <v>0</v>
      </c>
    </row>
    <row r="105" spans="1:28" x14ac:dyDescent="0.2">
      <c r="A105" s="1182">
        <f t="shared" si="10"/>
        <v>98</v>
      </c>
      <c r="B105" s="1182"/>
      <c r="C105" s="1183"/>
      <c r="D105" s="1183"/>
      <c r="E105" s="1189"/>
      <c r="F105" s="1189"/>
      <c r="G105" s="1189"/>
      <c r="H105" s="1189"/>
      <c r="I105" s="1189"/>
      <c r="J105" s="1190">
        <f t="shared" si="6"/>
        <v>0</v>
      </c>
      <c r="K105" s="1191"/>
      <c r="L105" s="1191"/>
      <c r="M105" s="1191"/>
      <c r="N105" s="1191"/>
      <c r="O105" s="1191"/>
      <c r="P105" s="1190">
        <f t="shared" si="7"/>
        <v>0</v>
      </c>
      <c r="Q105" s="1189"/>
      <c r="R105" s="1189"/>
      <c r="S105" s="1189"/>
      <c r="T105" s="1189"/>
      <c r="U105" s="1189"/>
      <c r="V105" s="1190">
        <f t="shared" si="8"/>
        <v>0</v>
      </c>
      <c r="W105" s="1191"/>
      <c r="X105" s="1191"/>
      <c r="Y105" s="1191"/>
      <c r="Z105" s="1191"/>
      <c r="AA105" s="1191"/>
      <c r="AB105" s="1190">
        <f t="shared" si="9"/>
        <v>0</v>
      </c>
    </row>
    <row r="106" spans="1:28" x14ac:dyDescent="0.2">
      <c r="A106" s="1182">
        <f t="shared" si="10"/>
        <v>99</v>
      </c>
      <c r="B106" s="1182"/>
      <c r="C106" s="1183"/>
      <c r="D106" s="1183"/>
      <c r="E106" s="1189"/>
      <c r="F106" s="1189"/>
      <c r="G106" s="1189"/>
      <c r="H106" s="1189"/>
      <c r="I106" s="1189"/>
      <c r="J106" s="1190">
        <f t="shared" si="6"/>
        <v>0</v>
      </c>
      <c r="K106" s="1191"/>
      <c r="L106" s="1191"/>
      <c r="M106" s="1191"/>
      <c r="N106" s="1191"/>
      <c r="O106" s="1191"/>
      <c r="P106" s="1190">
        <f t="shared" si="7"/>
        <v>0</v>
      </c>
      <c r="Q106" s="1189"/>
      <c r="R106" s="1189"/>
      <c r="S106" s="1189"/>
      <c r="T106" s="1189"/>
      <c r="U106" s="1189"/>
      <c r="V106" s="1190">
        <f t="shared" si="8"/>
        <v>0</v>
      </c>
      <c r="W106" s="1191"/>
      <c r="X106" s="1191"/>
      <c r="Y106" s="1191"/>
      <c r="Z106" s="1191"/>
      <c r="AA106" s="1191"/>
      <c r="AB106" s="1190">
        <f t="shared" si="9"/>
        <v>0</v>
      </c>
    </row>
    <row r="107" spans="1:28" x14ac:dyDescent="0.2">
      <c r="A107" s="1182">
        <f t="shared" si="10"/>
        <v>100</v>
      </c>
      <c r="B107" s="1182"/>
      <c r="C107" s="1183"/>
      <c r="D107" s="1183"/>
      <c r="E107" s="1189"/>
      <c r="F107" s="1189"/>
      <c r="G107" s="1189"/>
      <c r="H107" s="1189"/>
      <c r="I107" s="1189"/>
      <c r="J107" s="1190">
        <f t="shared" si="6"/>
        <v>0</v>
      </c>
      <c r="K107" s="1191"/>
      <c r="L107" s="1191"/>
      <c r="M107" s="1191"/>
      <c r="N107" s="1191"/>
      <c r="O107" s="1191"/>
      <c r="P107" s="1190">
        <f t="shared" si="7"/>
        <v>0</v>
      </c>
      <c r="Q107" s="1189"/>
      <c r="R107" s="1189"/>
      <c r="S107" s="1189"/>
      <c r="T107" s="1189"/>
      <c r="U107" s="1189"/>
      <c r="V107" s="1190">
        <f t="shared" si="8"/>
        <v>0</v>
      </c>
      <c r="W107" s="1191"/>
      <c r="X107" s="1191"/>
      <c r="Y107" s="1191"/>
      <c r="Z107" s="1191"/>
      <c r="AA107" s="1191"/>
      <c r="AB107" s="1190">
        <f t="shared" si="9"/>
        <v>0</v>
      </c>
    </row>
    <row r="108" spans="1:28" x14ac:dyDescent="0.2">
      <c r="A108" s="1182">
        <f t="shared" si="10"/>
        <v>101</v>
      </c>
      <c r="B108" s="1182"/>
      <c r="C108" s="1183"/>
      <c r="D108" s="1183"/>
      <c r="E108" s="1189"/>
      <c r="F108" s="1189"/>
      <c r="G108" s="1189"/>
      <c r="H108" s="1189"/>
      <c r="I108" s="1189"/>
      <c r="J108" s="1190">
        <f t="shared" si="6"/>
        <v>0</v>
      </c>
      <c r="K108" s="1191"/>
      <c r="L108" s="1191"/>
      <c r="M108" s="1191"/>
      <c r="N108" s="1191"/>
      <c r="O108" s="1191"/>
      <c r="P108" s="1190">
        <f t="shared" si="7"/>
        <v>0</v>
      </c>
      <c r="Q108" s="1189"/>
      <c r="R108" s="1189"/>
      <c r="S108" s="1189"/>
      <c r="T108" s="1189"/>
      <c r="U108" s="1189"/>
      <c r="V108" s="1190">
        <f t="shared" si="8"/>
        <v>0</v>
      </c>
      <c r="W108" s="1191"/>
      <c r="X108" s="1191"/>
      <c r="Y108" s="1191"/>
      <c r="Z108" s="1191"/>
      <c r="AA108" s="1191"/>
      <c r="AB108" s="1190">
        <f t="shared" si="9"/>
        <v>0</v>
      </c>
    </row>
    <row r="109" spans="1:28" x14ac:dyDescent="0.2">
      <c r="A109" s="1182">
        <f t="shared" si="10"/>
        <v>102</v>
      </c>
      <c r="B109" s="1182"/>
      <c r="C109" s="1183"/>
      <c r="D109" s="1183"/>
      <c r="E109" s="1189"/>
      <c r="F109" s="1189"/>
      <c r="G109" s="1189"/>
      <c r="H109" s="1189"/>
      <c r="I109" s="1189"/>
      <c r="J109" s="1190">
        <f t="shared" si="6"/>
        <v>0</v>
      </c>
      <c r="K109" s="1191"/>
      <c r="L109" s="1191"/>
      <c r="M109" s="1191"/>
      <c r="N109" s="1191"/>
      <c r="O109" s="1191"/>
      <c r="P109" s="1190">
        <f t="shared" si="7"/>
        <v>0</v>
      </c>
      <c r="Q109" s="1189"/>
      <c r="R109" s="1189"/>
      <c r="S109" s="1189"/>
      <c r="T109" s="1189"/>
      <c r="U109" s="1189"/>
      <c r="V109" s="1190">
        <f t="shared" si="8"/>
        <v>0</v>
      </c>
      <c r="W109" s="1191"/>
      <c r="X109" s="1191"/>
      <c r="Y109" s="1191"/>
      <c r="Z109" s="1191"/>
      <c r="AA109" s="1191"/>
      <c r="AB109" s="1190">
        <f t="shared" si="9"/>
        <v>0</v>
      </c>
    </row>
    <row r="110" spans="1:28" x14ac:dyDescent="0.2">
      <c r="A110" s="1182">
        <f t="shared" si="10"/>
        <v>103</v>
      </c>
      <c r="B110" s="1182"/>
      <c r="C110" s="1183"/>
      <c r="D110" s="1183"/>
      <c r="E110" s="1189"/>
      <c r="F110" s="1189"/>
      <c r="G110" s="1189"/>
      <c r="H110" s="1189"/>
      <c r="I110" s="1189"/>
      <c r="J110" s="1190">
        <f t="shared" si="6"/>
        <v>0</v>
      </c>
      <c r="K110" s="1191"/>
      <c r="L110" s="1191"/>
      <c r="M110" s="1191"/>
      <c r="N110" s="1191"/>
      <c r="O110" s="1191"/>
      <c r="P110" s="1190">
        <f t="shared" si="7"/>
        <v>0</v>
      </c>
      <c r="Q110" s="1189"/>
      <c r="R110" s="1189"/>
      <c r="S110" s="1189"/>
      <c r="T110" s="1189"/>
      <c r="U110" s="1189"/>
      <c r="V110" s="1190">
        <f t="shared" si="8"/>
        <v>0</v>
      </c>
      <c r="W110" s="1191"/>
      <c r="X110" s="1191"/>
      <c r="Y110" s="1191"/>
      <c r="Z110" s="1191"/>
      <c r="AA110" s="1191"/>
      <c r="AB110" s="1190">
        <f t="shared" si="9"/>
        <v>0</v>
      </c>
    </row>
    <row r="111" spans="1:28" x14ac:dyDescent="0.2">
      <c r="A111" s="1182">
        <f t="shared" si="10"/>
        <v>104</v>
      </c>
      <c r="B111" s="1182"/>
      <c r="C111" s="1183"/>
      <c r="D111" s="1183"/>
      <c r="E111" s="1189"/>
      <c r="F111" s="1189"/>
      <c r="G111" s="1189"/>
      <c r="H111" s="1189"/>
      <c r="I111" s="1189"/>
      <c r="J111" s="1190">
        <f t="shared" si="6"/>
        <v>0</v>
      </c>
      <c r="K111" s="1191"/>
      <c r="L111" s="1191"/>
      <c r="M111" s="1191"/>
      <c r="N111" s="1191"/>
      <c r="O111" s="1191"/>
      <c r="P111" s="1190">
        <f t="shared" si="7"/>
        <v>0</v>
      </c>
      <c r="Q111" s="1189"/>
      <c r="R111" s="1189"/>
      <c r="S111" s="1189"/>
      <c r="T111" s="1189"/>
      <c r="U111" s="1189"/>
      <c r="V111" s="1190">
        <f t="shared" si="8"/>
        <v>0</v>
      </c>
      <c r="W111" s="1191"/>
      <c r="X111" s="1191"/>
      <c r="Y111" s="1191"/>
      <c r="Z111" s="1191"/>
      <c r="AA111" s="1191"/>
      <c r="AB111" s="1190">
        <f t="shared" si="9"/>
        <v>0</v>
      </c>
    </row>
    <row r="112" spans="1:28" x14ac:dyDescent="0.2">
      <c r="A112" s="1182">
        <f t="shared" si="10"/>
        <v>105</v>
      </c>
      <c r="B112" s="1182"/>
      <c r="C112" s="1183"/>
      <c r="D112" s="1183"/>
      <c r="E112" s="1189"/>
      <c r="F112" s="1189"/>
      <c r="G112" s="1189"/>
      <c r="H112" s="1189"/>
      <c r="I112" s="1189"/>
      <c r="J112" s="1190">
        <f t="shared" si="6"/>
        <v>0</v>
      </c>
      <c r="K112" s="1191"/>
      <c r="L112" s="1191"/>
      <c r="M112" s="1191"/>
      <c r="N112" s="1191"/>
      <c r="O112" s="1191"/>
      <c r="P112" s="1190">
        <f t="shared" si="7"/>
        <v>0</v>
      </c>
      <c r="Q112" s="1189"/>
      <c r="R112" s="1189"/>
      <c r="S112" s="1189"/>
      <c r="T112" s="1189"/>
      <c r="U112" s="1189"/>
      <c r="V112" s="1190">
        <f t="shared" si="8"/>
        <v>0</v>
      </c>
      <c r="W112" s="1191"/>
      <c r="X112" s="1191"/>
      <c r="Y112" s="1191"/>
      <c r="Z112" s="1191"/>
      <c r="AA112" s="1191"/>
      <c r="AB112" s="1190">
        <f t="shared" si="9"/>
        <v>0</v>
      </c>
    </row>
    <row r="113" spans="1:28" x14ac:dyDescent="0.2">
      <c r="A113" s="1182">
        <f t="shared" si="10"/>
        <v>106</v>
      </c>
      <c r="B113" s="1182"/>
      <c r="C113" s="1183"/>
      <c r="D113" s="1183"/>
      <c r="E113" s="1189"/>
      <c r="F113" s="1189"/>
      <c r="G113" s="1189"/>
      <c r="H113" s="1189"/>
      <c r="I113" s="1189"/>
      <c r="J113" s="1190">
        <f t="shared" si="6"/>
        <v>0</v>
      </c>
      <c r="K113" s="1191"/>
      <c r="L113" s="1191"/>
      <c r="M113" s="1191"/>
      <c r="N113" s="1191"/>
      <c r="O113" s="1191"/>
      <c r="P113" s="1190">
        <f t="shared" si="7"/>
        <v>0</v>
      </c>
      <c r="Q113" s="1189"/>
      <c r="R113" s="1189"/>
      <c r="S113" s="1189"/>
      <c r="T113" s="1189"/>
      <c r="U113" s="1189"/>
      <c r="V113" s="1190">
        <f t="shared" si="8"/>
        <v>0</v>
      </c>
      <c r="W113" s="1191"/>
      <c r="X113" s="1191"/>
      <c r="Y113" s="1191"/>
      <c r="Z113" s="1191"/>
      <c r="AA113" s="1191"/>
      <c r="AB113" s="1190">
        <f t="shared" si="9"/>
        <v>0</v>
      </c>
    </row>
    <row r="114" spans="1:28" x14ac:dyDescent="0.2">
      <c r="A114" s="1182">
        <f t="shared" si="10"/>
        <v>107</v>
      </c>
      <c r="B114" s="1182"/>
      <c r="C114" s="1183"/>
      <c r="D114" s="1183"/>
      <c r="E114" s="1189"/>
      <c r="F114" s="1189"/>
      <c r="G114" s="1189"/>
      <c r="H114" s="1189"/>
      <c r="I114" s="1189"/>
      <c r="J114" s="1190">
        <f t="shared" si="6"/>
        <v>0</v>
      </c>
      <c r="K114" s="1191"/>
      <c r="L114" s="1191"/>
      <c r="M114" s="1191"/>
      <c r="N114" s="1191"/>
      <c r="O114" s="1191"/>
      <c r="P114" s="1190">
        <f t="shared" si="7"/>
        <v>0</v>
      </c>
      <c r="Q114" s="1189"/>
      <c r="R114" s="1189"/>
      <c r="S114" s="1189"/>
      <c r="T114" s="1189"/>
      <c r="U114" s="1189"/>
      <c r="V114" s="1190">
        <f t="shared" si="8"/>
        <v>0</v>
      </c>
      <c r="W114" s="1191"/>
      <c r="X114" s="1191"/>
      <c r="Y114" s="1191"/>
      <c r="Z114" s="1191"/>
      <c r="AA114" s="1191"/>
      <c r="AB114" s="1190">
        <f t="shared" si="9"/>
        <v>0</v>
      </c>
    </row>
    <row r="115" spans="1:28" x14ac:dyDescent="0.2">
      <c r="A115" s="1182">
        <f t="shared" si="10"/>
        <v>108</v>
      </c>
      <c r="B115" s="1182"/>
      <c r="C115" s="1183"/>
      <c r="D115" s="1183"/>
      <c r="E115" s="1189"/>
      <c r="F115" s="1189"/>
      <c r="G115" s="1189"/>
      <c r="H115" s="1189"/>
      <c r="I115" s="1189"/>
      <c r="J115" s="1190">
        <f t="shared" si="6"/>
        <v>0</v>
      </c>
      <c r="K115" s="1191"/>
      <c r="L115" s="1191"/>
      <c r="M115" s="1191"/>
      <c r="N115" s="1191"/>
      <c r="O115" s="1191"/>
      <c r="P115" s="1190">
        <f t="shared" si="7"/>
        <v>0</v>
      </c>
      <c r="Q115" s="1189"/>
      <c r="R115" s="1189"/>
      <c r="S115" s="1189"/>
      <c r="T115" s="1189"/>
      <c r="U115" s="1189"/>
      <c r="V115" s="1190">
        <f t="shared" si="8"/>
        <v>0</v>
      </c>
      <c r="W115" s="1191"/>
      <c r="X115" s="1191"/>
      <c r="Y115" s="1191"/>
      <c r="Z115" s="1191"/>
      <c r="AA115" s="1191"/>
      <c r="AB115" s="1190">
        <f t="shared" si="9"/>
        <v>0</v>
      </c>
    </row>
    <row r="116" spans="1:28" x14ac:dyDescent="0.2">
      <c r="A116" s="1182">
        <f t="shared" si="10"/>
        <v>109</v>
      </c>
      <c r="B116" s="1182"/>
      <c r="C116" s="1183"/>
      <c r="D116" s="1183"/>
      <c r="E116" s="1189"/>
      <c r="F116" s="1189"/>
      <c r="G116" s="1189"/>
      <c r="H116" s="1189"/>
      <c r="I116" s="1189"/>
      <c r="J116" s="1190">
        <f t="shared" si="6"/>
        <v>0</v>
      </c>
      <c r="K116" s="1191"/>
      <c r="L116" s="1191"/>
      <c r="M116" s="1191"/>
      <c r="N116" s="1191"/>
      <c r="O116" s="1191"/>
      <c r="P116" s="1190">
        <f t="shared" si="7"/>
        <v>0</v>
      </c>
      <c r="Q116" s="1189"/>
      <c r="R116" s="1189"/>
      <c r="S116" s="1189"/>
      <c r="T116" s="1189"/>
      <c r="U116" s="1189"/>
      <c r="V116" s="1190">
        <f t="shared" si="8"/>
        <v>0</v>
      </c>
      <c r="W116" s="1191"/>
      <c r="X116" s="1191"/>
      <c r="Y116" s="1191"/>
      <c r="Z116" s="1191"/>
      <c r="AA116" s="1191"/>
      <c r="AB116" s="1190">
        <f t="shared" si="9"/>
        <v>0</v>
      </c>
    </row>
    <row r="117" spans="1:28" x14ac:dyDescent="0.2">
      <c r="A117" s="1182">
        <f t="shared" si="10"/>
        <v>110</v>
      </c>
      <c r="B117" s="1182"/>
      <c r="C117" s="1183"/>
      <c r="D117" s="1183"/>
      <c r="E117" s="1189"/>
      <c r="F117" s="1189"/>
      <c r="G117" s="1189"/>
      <c r="H117" s="1189"/>
      <c r="I117" s="1189"/>
      <c r="J117" s="1190">
        <f t="shared" si="6"/>
        <v>0</v>
      </c>
      <c r="K117" s="1191"/>
      <c r="L117" s="1191"/>
      <c r="M117" s="1191"/>
      <c r="N117" s="1191"/>
      <c r="O117" s="1191"/>
      <c r="P117" s="1190">
        <f t="shared" si="7"/>
        <v>0</v>
      </c>
      <c r="Q117" s="1189"/>
      <c r="R117" s="1189"/>
      <c r="S117" s="1189"/>
      <c r="T117" s="1189"/>
      <c r="U117" s="1189"/>
      <c r="V117" s="1190">
        <f t="shared" si="8"/>
        <v>0</v>
      </c>
      <c r="W117" s="1191"/>
      <c r="X117" s="1191"/>
      <c r="Y117" s="1191"/>
      <c r="Z117" s="1191"/>
      <c r="AA117" s="1191"/>
      <c r="AB117" s="1190">
        <f t="shared" si="9"/>
        <v>0</v>
      </c>
    </row>
    <row r="118" spans="1:28" x14ac:dyDescent="0.2">
      <c r="A118" s="1182">
        <f t="shared" si="10"/>
        <v>111</v>
      </c>
      <c r="B118" s="1182"/>
      <c r="C118" s="1183"/>
      <c r="D118" s="1183"/>
      <c r="E118" s="1189"/>
      <c r="F118" s="1189"/>
      <c r="G118" s="1189"/>
      <c r="H118" s="1189"/>
      <c r="I118" s="1189"/>
      <c r="J118" s="1190">
        <f t="shared" si="6"/>
        <v>0</v>
      </c>
      <c r="K118" s="1191"/>
      <c r="L118" s="1191"/>
      <c r="M118" s="1191"/>
      <c r="N118" s="1191"/>
      <c r="O118" s="1191"/>
      <c r="P118" s="1190">
        <f t="shared" si="7"/>
        <v>0</v>
      </c>
      <c r="Q118" s="1189"/>
      <c r="R118" s="1189"/>
      <c r="S118" s="1189"/>
      <c r="T118" s="1189"/>
      <c r="U118" s="1189"/>
      <c r="V118" s="1190">
        <f t="shared" si="8"/>
        <v>0</v>
      </c>
      <c r="W118" s="1191"/>
      <c r="X118" s="1191"/>
      <c r="Y118" s="1191"/>
      <c r="Z118" s="1191"/>
      <c r="AA118" s="1191"/>
      <c r="AB118" s="1190">
        <f t="shared" si="9"/>
        <v>0</v>
      </c>
    </row>
    <row r="119" spans="1:28" x14ac:dyDescent="0.2">
      <c r="A119" s="1182">
        <f t="shared" si="10"/>
        <v>112</v>
      </c>
      <c r="B119" s="1182"/>
      <c r="C119" s="1183"/>
      <c r="D119" s="1183"/>
      <c r="E119" s="1189"/>
      <c r="F119" s="1189"/>
      <c r="G119" s="1189"/>
      <c r="H119" s="1189"/>
      <c r="I119" s="1189"/>
      <c r="J119" s="1190">
        <f t="shared" si="6"/>
        <v>0</v>
      </c>
      <c r="K119" s="1191"/>
      <c r="L119" s="1191"/>
      <c r="M119" s="1191"/>
      <c r="N119" s="1191"/>
      <c r="O119" s="1191"/>
      <c r="P119" s="1190">
        <f t="shared" si="7"/>
        <v>0</v>
      </c>
      <c r="Q119" s="1189"/>
      <c r="R119" s="1189"/>
      <c r="S119" s="1189"/>
      <c r="T119" s="1189"/>
      <c r="U119" s="1189"/>
      <c r="V119" s="1190">
        <f t="shared" si="8"/>
        <v>0</v>
      </c>
      <c r="W119" s="1191"/>
      <c r="X119" s="1191"/>
      <c r="Y119" s="1191"/>
      <c r="Z119" s="1191"/>
      <c r="AA119" s="1191"/>
      <c r="AB119" s="1190">
        <f t="shared" si="9"/>
        <v>0</v>
      </c>
    </row>
    <row r="120" spans="1:28" x14ac:dyDescent="0.2">
      <c r="A120" s="1182">
        <f t="shared" si="10"/>
        <v>113</v>
      </c>
      <c r="B120" s="1182"/>
      <c r="C120" s="1183"/>
      <c r="D120" s="1183"/>
      <c r="E120" s="1189"/>
      <c r="F120" s="1189"/>
      <c r="G120" s="1189"/>
      <c r="H120" s="1189"/>
      <c r="I120" s="1189"/>
      <c r="J120" s="1190">
        <f t="shared" si="6"/>
        <v>0</v>
      </c>
      <c r="K120" s="1191"/>
      <c r="L120" s="1191"/>
      <c r="M120" s="1191"/>
      <c r="N120" s="1191"/>
      <c r="O120" s="1191"/>
      <c r="P120" s="1190">
        <f t="shared" si="7"/>
        <v>0</v>
      </c>
      <c r="Q120" s="1189"/>
      <c r="R120" s="1189"/>
      <c r="S120" s="1189"/>
      <c r="T120" s="1189"/>
      <c r="U120" s="1189"/>
      <c r="V120" s="1190">
        <f t="shared" si="8"/>
        <v>0</v>
      </c>
      <c r="W120" s="1191"/>
      <c r="X120" s="1191"/>
      <c r="Y120" s="1191"/>
      <c r="Z120" s="1191"/>
      <c r="AA120" s="1191"/>
      <c r="AB120" s="1190">
        <f t="shared" si="9"/>
        <v>0</v>
      </c>
    </row>
    <row r="121" spans="1:28" x14ac:dyDescent="0.2">
      <c r="A121" s="1182">
        <f t="shared" si="10"/>
        <v>114</v>
      </c>
      <c r="B121" s="1182"/>
      <c r="C121" s="1183"/>
      <c r="D121" s="1183"/>
      <c r="E121" s="1189"/>
      <c r="F121" s="1189"/>
      <c r="G121" s="1189"/>
      <c r="H121" s="1189"/>
      <c r="I121" s="1189"/>
      <c r="J121" s="1190">
        <f t="shared" si="6"/>
        <v>0</v>
      </c>
      <c r="K121" s="1191"/>
      <c r="L121" s="1191"/>
      <c r="M121" s="1191"/>
      <c r="N121" s="1191"/>
      <c r="O121" s="1191"/>
      <c r="P121" s="1190">
        <f t="shared" si="7"/>
        <v>0</v>
      </c>
      <c r="Q121" s="1189"/>
      <c r="R121" s="1189"/>
      <c r="S121" s="1189"/>
      <c r="T121" s="1189"/>
      <c r="U121" s="1189"/>
      <c r="V121" s="1190">
        <f t="shared" si="8"/>
        <v>0</v>
      </c>
      <c r="W121" s="1191"/>
      <c r="X121" s="1191"/>
      <c r="Y121" s="1191"/>
      <c r="Z121" s="1191"/>
      <c r="AA121" s="1191"/>
      <c r="AB121" s="1190">
        <f t="shared" si="9"/>
        <v>0</v>
      </c>
    </row>
    <row r="122" spans="1:28" x14ac:dyDescent="0.2">
      <c r="A122" s="1182">
        <f t="shared" si="10"/>
        <v>115</v>
      </c>
      <c r="B122" s="1182"/>
      <c r="C122" s="1183"/>
      <c r="D122" s="1183"/>
      <c r="E122" s="1189"/>
      <c r="F122" s="1189"/>
      <c r="G122" s="1189"/>
      <c r="H122" s="1189"/>
      <c r="I122" s="1189"/>
      <c r="J122" s="1190">
        <f t="shared" si="6"/>
        <v>0</v>
      </c>
      <c r="K122" s="1191"/>
      <c r="L122" s="1191"/>
      <c r="M122" s="1191"/>
      <c r="N122" s="1191"/>
      <c r="O122" s="1191"/>
      <c r="P122" s="1190">
        <f t="shared" si="7"/>
        <v>0</v>
      </c>
      <c r="Q122" s="1189"/>
      <c r="R122" s="1189"/>
      <c r="S122" s="1189"/>
      <c r="T122" s="1189"/>
      <c r="U122" s="1189"/>
      <c r="V122" s="1190">
        <f t="shared" si="8"/>
        <v>0</v>
      </c>
      <c r="W122" s="1191"/>
      <c r="X122" s="1191"/>
      <c r="Y122" s="1191"/>
      <c r="Z122" s="1191"/>
      <c r="AA122" s="1191"/>
      <c r="AB122" s="1190">
        <f t="shared" si="9"/>
        <v>0</v>
      </c>
    </row>
    <row r="123" spans="1:28" x14ac:dyDescent="0.2">
      <c r="A123" s="1182">
        <f t="shared" si="10"/>
        <v>116</v>
      </c>
      <c r="B123" s="1182"/>
      <c r="C123" s="1183"/>
      <c r="D123" s="1183"/>
      <c r="E123" s="1189"/>
      <c r="F123" s="1189"/>
      <c r="G123" s="1189"/>
      <c r="H123" s="1189"/>
      <c r="I123" s="1189"/>
      <c r="J123" s="1190">
        <f t="shared" si="6"/>
        <v>0</v>
      </c>
      <c r="K123" s="1191"/>
      <c r="L123" s="1191"/>
      <c r="M123" s="1191"/>
      <c r="N123" s="1191"/>
      <c r="O123" s="1191"/>
      <c r="P123" s="1190">
        <f t="shared" si="7"/>
        <v>0</v>
      </c>
      <c r="Q123" s="1189"/>
      <c r="R123" s="1189"/>
      <c r="S123" s="1189"/>
      <c r="T123" s="1189"/>
      <c r="U123" s="1189"/>
      <c r="V123" s="1190">
        <f t="shared" si="8"/>
        <v>0</v>
      </c>
      <c r="W123" s="1191"/>
      <c r="X123" s="1191"/>
      <c r="Y123" s="1191"/>
      <c r="Z123" s="1191"/>
      <c r="AA123" s="1191"/>
      <c r="AB123" s="1190">
        <f t="shared" si="9"/>
        <v>0</v>
      </c>
    </row>
    <row r="124" spans="1:28" x14ac:dyDescent="0.2">
      <c r="A124" s="1182">
        <f t="shared" si="10"/>
        <v>117</v>
      </c>
      <c r="B124" s="1182"/>
      <c r="C124" s="1183"/>
      <c r="D124" s="1183"/>
      <c r="E124" s="1189"/>
      <c r="F124" s="1189"/>
      <c r="G124" s="1189"/>
      <c r="H124" s="1189"/>
      <c r="I124" s="1189"/>
      <c r="J124" s="1190">
        <f t="shared" si="6"/>
        <v>0</v>
      </c>
      <c r="K124" s="1191"/>
      <c r="L124" s="1191"/>
      <c r="M124" s="1191"/>
      <c r="N124" s="1191"/>
      <c r="O124" s="1191"/>
      <c r="P124" s="1190">
        <f t="shared" si="7"/>
        <v>0</v>
      </c>
      <c r="Q124" s="1189"/>
      <c r="R124" s="1189"/>
      <c r="S124" s="1189"/>
      <c r="T124" s="1189"/>
      <c r="U124" s="1189"/>
      <c r="V124" s="1190">
        <f t="shared" si="8"/>
        <v>0</v>
      </c>
      <c r="W124" s="1191"/>
      <c r="X124" s="1191"/>
      <c r="Y124" s="1191"/>
      <c r="Z124" s="1191"/>
      <c r="AA124" s="1191"/>
      <c r="AB124" s="1190">
        <f t="shared" si="9"/>
        <v>0</v>
      </c>
    </row>
    <row r="125" spans="1:28" x14ac:dyDescent="0.2">
      <c r="A125" s="1182">
        <f t="shared" si="10"/>
        <v>118</v>
      </c>
      <c r="B125" s="1182"/>
      <c r="C125" s="1183"/>
      <c r="D125" s="1183"/>
      <c r="E125" s="1189"/>
      <c r="F125" s="1189"/>
      <c r="G125" s="1189"/>
      <c r="H125" s="1189"/>
      <c r="I125" s="1189"/>
      <c r="J125" s="1190">
        <f t="shared" si="6"/>
        <v>0</v>
      </c>
      <c r="K125" s="1191"/>
      <c r="L125" s="1191"/>
      <c r="M125" s="1191"/>
      <c r="N125" s="1191"/>
      <c r="O125" s="1191"/>
      <c r="P125" s="1190">
        <f t="shared" si="7"/>
        <v>0</v>
      </c>
      <c r="Q125" s="1189"/>
      <c r="R125" s="1189"/>
      <c r="S125" s="1189"/>
      <c r="T125" s="1189"/>
      <c r="U125" s="1189"/>
      <c r="V125" s="1190">
        <f t="shared" si="8"/>
        <v>0</v>
      </c>
      <c r="W125" s="1191"/>
      <c r="X125" s="1191"/>
      <c r="Y125" s="1191"/>
      <c r="Z125" s="1191"/>
      <c r="AA125" s="1191"/>
      <c r="AB125" s="1190">
        <f t="shared" si="9"/>
        <v>0</v>
      </c>
    </row>
    <row r="126" spans="1:28" x14ac:dyDescent="0.2">
      <c r="A126" s="1182">
        <f t="shared" si="10"/>
        <v>119</v>
      </c>
      <c r="B126" s="1182"/>
      <c r="C126" s="1183"/>
      <c r="D126" s="1183"/>
      <c r="E126" s="1189"/>
      <c r="F126" s="1189"/>
      <c r="G126" s="1189"/>
      <c r="H126" s="1189"/>
      <c r="I126" s="1189"/>
      <c r="J126" s="1190">
        <f t="shared" si="6"/>
        <v>0</v>
      </c>
      <c r="K126" s="1191"/>
      <c r="L126" s="1191"/>
      <c r="M126" s="1191"/>
      <c r="N126" s="1191"/>
      <c r="O126" s="1191"/>
      <c r="P126" s="1190">
        <f t="shared" si="7"/>
        <v>0</v>
      </c>
      <c r="Q126" s="1189"/>
      <c r="R126" s="1189"/>
      <c r="S126" s="1189"/>
      <c r="T126" s="1189"/>
      <c r="U126" s="1189"/>
      <c r="V126" s="1190">
        <f t="shared" si="8"/>
        <v>0</v>
      </c>
      <c r="W126" s="1191"/>
      <c r="X126" s="1191"/>
      <c r="Y126" s="1191"/>
      <c r="Z126" s="1191"/>
      <c r="AA126" s="1191"/>
      <c r="AB126" s="1190">
        <f t="shared" si="9"/>
        <v>0</v>
      </c>
    </row>
    <row r="127" spans="1:28" x14ac:dyDescent="0.2">
      <c r="A127" s="1182">
        <f t="shared" si="10"/>
        <v>120</v>
      </c>
      <c r="B127" s="1182"/>
      <c r="C127" s="1183"/>
      <c r="D127" s="1183"/>
      <c r="E127" s="1189"/>
      <c r="F127" s="1189"/>
      <c r="G127" s="1189"/>
      <c r="H127" s="1189"/>
      <c r="I127" s="1189"/>
      <c r="J127" s="1190">
        <f t="shared" si="6"/>
        <v>0</v>
      </c>
      <c r="K127" s="1191"/>
      <c r="L127" s="1191"/>
      <c r="M127" s="1191"/>
      <c r="N127" s="1191"/>
      <c r="O127" s="1191"/>
      <c r="P127" s="1190">
        <f t="shared" si="7"/>
        <v>0</v>
      </c>
      <c r="Q127" s="1189"/>
      <c r="R127" s="1189"/>
      <c r="S127" s="1189"/>
      <c r="T127" s="1189"/>
      <c r="U127" s="1189"/>
      <c r="V127" s="1190">
        <f t="shared" si="8"/>
        <v>0</v>
      </c>
      <c r="W127" s="1191"/>
      <c r="X127" s="1191"/>
      <c r="Y127" s="1191"/>
      <c r="Z127" s="1191"/>
      <c r="AA127" s="1191"/>
      <c r="AB127" s="1190">
        <f t="shared" si="9"/>
        <v>0</v>
      </c>
    </row>
    <row r="128" spans="1:28" x14ac:dyDescent="0.2">
      <c r="A128" s="1182">
        <f t="shared" si="10"/>
        <v>121</v>
      </c>
      <c r="B128" s="1182"/>
      <c r="C128" s="1183"/>
      <c r="D128" s="1183"/>
      <c r="E128" s="1189"/>
      <c r="F128" s="1189"/>
      <c r="G128" s="1189"/>
      <c r="H128" s="1189"/>
      <c r="I128" s="1189"/>
      <c r="J128" s="1190">
        <f t="shared" si="6"/>
        <v>0</v>
      </c>
      <c r="K128" s="1191"/>
      <c r="L128" s="1191"/>
      <c r="M128" s="1191"/>
      <c r="N128" s="1191"/>
      <c r="O128" s="1191"/>
      <c r="P128" s="1190">
        <f t="shared" si="7"/>
        <v>0</v>
      </c>
      <c r="Q128" s="1189"/>
      <c r="R128" s="1189"/>
      <c r="S128" s="1189"/>
      <c r="T128" s="1189"/>
      <c r="U128" s="1189"/>
      <c r="V128" s="1190">
        <f t="shared" si="8"/>
        <v>0</v>
      </c>
      <c r="W128" s="1191"/>
      <c r="X128" s="1191"/>
      <c r="Y128" s="1191"/>
      <c r="Z128" s="1191"/>
      <c r="AA128" s="1191"/>
      <c r="AB128" s="1190">
        <f t="shared" si="9"/>
        <v>0</v>
      </c>
    </row>
    <row r="129" spans="1:28" x14ac:dyDescent="0.2">
      <c r="A129" s="1182">
        <f t="shared" si="10"/>
        <v>122</v>
      </c>
      <c r="B129" s="1182"/>
      <c r="C129" s="1183"/>
      <c r="D129" s="1183"/>
      <c r="E129" s="1189"/>
      <c r="F129" s="1189"/>
      <c r="G129" s="1189"/>
      <c r="H129" s="1189"/>
      <c r="I129" s="1189"/>
      <c r="J129" s="1190">
        <f t="shared" si="6"/>
        <v>0</v>
      </c>
      <c r="K129" s="1191"/>
      <c r="L129" s="1191"/>
      <c r="M129" s="1191"/>
      <c r="N129" s="1191"/>
      <c r="O129" s="1191"/>
      <c r="P129" s="1190">
        <f t="shared" si="7"/>
        <v>0</v>
      </c>
      <c r="Q129" s="1189"/>
      <c r="R129" s="1189"/>
      <c r="S129" s="1189"/>
      <c r="T129" s="1189"/>
      <c r="U129" s="1189"/>
      <c r="V129" s="1190">
        <f t="shared" si="8"/>
        <v>0</v>
      </c>
      <c r="W129" s="1191"/>
      <c r="X129" s="1191"/>
      <c r="Y129" s="1191"/>
      <c r="Z129" s="1191"/>
      <c r="AA129" s="1191"/>
      <c r="AB129" s="1190">
        <f t="shared" si="9"/>
        <v>0</v>
      </c>
    </row>
    <row r="130" spans="1:28" x14ac:dyDescent="0.2">
      <c r="A130" s="1182">
        <f t="shared" si="10"/>
        <v>123</v>
      </c>
      <c r="B130" s="1182"/>
      <c r="C130" s="1183"/>
      <c r="D130" s="1183"/>
      <c r="E130" s="1189"/>
      <c r="F130" s="1189"/>
      <c r="G130" s="1189"/>
      <c r="H130" s="1189"/>
      <c r="I130" s="1189"/>
      <c r="J130" s="1190">
        <f t="shared" si="6"/>
        <v>0</v>
      </c>
      <c r="K130" s="1191"/>
      <c r="L130" s="1191"/>
      <c r="M130" s="1191"/>
      <c r="N130" s="1191"/>
      <c r="O130" s="1191"/>
      <c r="P130" s="1190">
        <f t="shared" si="7"/>
        <v>0</v>
      </c>
      <c r="Q130" s="1189"/>
      <c r="R130" s="1189"/>
      <c r="S130" s="1189"/>
      <c r="T130" s="1189"/>
      <c r="U130" s="1189"/>
      <c r="V130" s="1190">
        <f t="shared" si="8"/>
        <v>0</v>
      </c>
      <c r="W130" s="1191"/>
      <c r="X130" s="1191"/>
      <c r="Y130" s="1191"/>
      <c r="Z130" s="1191"/>
      <c r="AA130" s="1191"/>
      <c r="AB130" s="1190">
        <f t="shared" si="9"/>
        <v>0</v>
      </c>
    </row>
    <row r="131" spans="1:28" x14ac:dyDescent="0.2">
      <c r="A131" s="1182">
        <f t="shared" si="10"/>
        <v>124</v>
      </c>
      <c r="B131" s="1182"/>
      <c r="C131" s="1183"/>
      <c r="D131" s="1183"/>
      <c r="E131" s="1189"/>
      <c r="F131" s="1189"/>
      <c r="G131" s="1189"/>
      <c r="H131" s="1189"/>
      <c r="I131" s="1189"/>
      <c r="J131" s="1190">
        <f t="shared" si="6"/>
        <v>0</v>
      </c>
      <c r="K131" s="1191"/>
      <c r="L131" s="1191"/>
      <c r="M131" s="1191"/>
      <c r="N131" s="1191"/>
      <c r="O131" s="1191"/>
      <c r="P131" s="1190">
        <f t="shared" si="7"/>
        <v>0</v>
      </c>
      <c r="Q131" s="1189"/>
      <c r="R131" s="1189"/>
      <c r="S131" s="1189"/>
      <c r="T131" s="1189"/>
      <c r="U131" s="1189"/>
      <c r="V131" s="1190">
        <f t="shared" si="8"/>
        <v>0</v>
      </c>
      <c r="W131" s="1191"/>
      <c r="X131" s="1191"/>
      <c r="Y131" s="1191"/>
      <c r="Z131" s="1191"/>
      <c r="AA131" s="1191"/>
      <c r="AB131" s="1190">
        <f t="shared" si="9"/>
        <v>0</v>
      </c>
    </row>
    <row r="132" spans="1:28" x14ac:dyDescent="0.2">
      <c r="A132" s="1182">
        <f t="shared" si="10"/>
        <v>125</v>
      </c>
      <c r="B132" s="1182"/>
      <c r="C132" s="1183"/>
      <c r="D132" s="1183"/>
      <c r="E132" s="1189"/>
      <c r="F132" s="1189"/>
      <c r="G132" s="1189"/>
      <c r="H132" s="1189"/>
      <c r="I132" s="1189"/>
      <c r="J132" s="1190">
        <f t="shared" si="6"/>
        <v>0</v>
      </c>
      <c r="K132" s="1191"/>
      <c r="L132" s="1191"/>
      <c r="M132" s="1191"/>
      <c r="N132" s="1191"/>
      <c r="O132" s="1191"/>
      <c r="P132" s="1190">
        <f t="shared" si="7"/>
        <v>0</v>
      </c>
      <c r="Q132" s="1189"/>
      <c r="R132" s="1189"/>
      <c r="S132" s="1189"/>
      <c r="T132" s="1189"/>
      <c r="U132" s="1189"/>
      <c r="V132" s="1190">
        <f t="shared" si="8"/>
        <v>0</v>
      </c>
      <c r="W132" s="1191"/>
      <c r="X132" s="1191"/>
      <c r="Y132" s="1191"/>
      <c r="Z132" s="1191"/>
      <c r="AA132" s="1191"/>
      <c r="AB132" s="1190">
        <f t="shared" si="9"/>
        <v>0</v>
      </c>
    </row>
    <row r="133" spans="1:28" x14ac:dyDescent="0.2">
      <c r="A133" s="1182">
        <f t="shared" si="10"/>
        <v>126</v>
      </c>
      <c r="B133" s="1182"/>
      <c r="C133" s="1183"/>
      <c r="D133" s="1183"/>
      <c r="E133" s="1189"/>
      <c r="F133" s="1189"/>
      <c r="G133" s="1189"/>
      <c r="H133" s="1189"/>
      <c r="I133" s="1189"/>
      <c r="J133" s="1190">
        <f t="shared" si="6"/>
        <v>0</v>
      </c>
      <c r="K133" s="1191"/>
      <c r="L133" s="1191"/>
      <c r="M133" s="1191"/>
      <c r="N133" s="1191"/>
      <c r="O133" s="1191"/>
      <c r="P133" s="1190">
        <f t="shared" si="7"/>
        <v>0</v>
      </c>
      <c r="Q133" s="1189"/>
      <c r="R133" s="1189"/>
      <c r="S133" s="1189"/>
      <c r="T133" s="1189"/>
      <c r="U133" s="1189"/>
      <c r="V133" s="1190">
        <f t="shared" si="8"/>
        <v>0</v>
      </c>
      <c r="W133" s="1191"/>
      <c r="X133" s="1191"/>
      <c r="Y133" s="1191"/>
      <c r="Z133" s="1191"/>
      <c r="AA133" s="1191"/>
      <c r="AB133" s="1190">
        <f t="shared" si="9"/>
        <v>0</v>
      </c>
    </row>
    <row r="134" spans="1:28" x14ac:dyDescent="0.2">
      <c r="A134" s="1182">
        <f t="shared" si="10"/>
        <v>127</v>
      </c>
      <c r="B134" s="1182"/>
      <c r="C134" s="1183"/>
      <c r="D134" s="1183"/>
      <c r="E134" s="1189"/>
      <c r="F134" s="1189"/>
      <c r="G134" s="1189"/>
      <c r="H134" s="1189"/>
      <c r="I134" s="1189"/>
      <c r="J134" s="1190">
        <f t="shared" si="6"/>
        <v>0</v>
      </c>
      <c r="K134" s="1191"/>
      <c r="L134" s="1191"/>
      <c r="M134" s="1191"/>
      <c r="N134" s="1191"/>
      <c r="O134" s="1191"/>
      <c r="P134" s="1190">
        <f t="shared" si="7"/>
        <v>0</v>
      </c>
      <c r="Q134" s="1189"/>
      <c r="R134" s="1189"/>
      <c r="S134" s="1189"/>
      <c r="T134" s="1189"/>
      <c r="U134" s="1189"/>
      <c r="V134" s="1190">
        <f t="shared" si="8"/>
        <v>0</v>
      </c>
      <c r="W134" s="1191"/>
      <c r="X134" s="1191"/>
      <c r="Y134" s="1191"/>
      <c r="Z134" s="1191"/>
      <c r="AA134" s="1191"/>
      <c r="AB134" s="1190">
        <f t="shared" si="9"/>
        <v>0</v>
      </c>
    </row>
    <row r="135" spans="1:28" x14ac:dyDescent="0.2">
      <c r="A135" s="1182">
        <f t="shared" si="10"/>
        <v>128</v>
      </c>
      <c r="B135" s="1182"/>
      <c r="C135" s="1183"/>
      <c r="D135" s="1183"/>
      <c r="E135" s="1189"/>
      <c r="F135" s="1189"/>
      <c r="G135" s="1189"/>
      <c r="H135" s="1189"/>
      <c r="I135" s="1189"/>
      <c r="J135" s="1190">
        <f t="shared" si="6"/>
        <v>0</v>
      </c>
      <c r="K135" s="1191"/>
      <c r="L135" s="1191"/>
      <c r="M135" s="1191"/>
      <c r="N135" s="1191"/>
      <c r="O135" s="1191"/>
      <c r="P135" s="1190">
        <f t="shared" si="7"/>
        <v>0</v>
      </c>
      <c r="Q135" s="1189"/>
      <c r="R135" s="1189"/>
      <c r="S135" s="1189"/>
      <c r="T135" s="1189"/>
      <c r="U135" s="1189"/>
      <c r="V135" s="1190">
        <f t="shared" si="8"/>
        <v>0</v>
      </c>
      <c r="W135" s="1191"/>
      <c r="X135" s="1191"/>
      <c r="Y135" s="1191"/>
      <c r="Z135" s="1191"/>
      <c r="AA135" s="1191"/>
      <c r="AB135" s="1190">
        <f t="shared" si="9"/>
        <v>0</v>
      </c>
    </row>
    <row r="136" spans="1:28" x14ac:dyDescent="0.2">
      <c r="A136" s="1182">
        <f t="shared" si="10"/>
        <v>129</v>
      </c>
      <c r="B136" s="1182"/>
      <c r="C136" s="1183"/>
      <c r="D136" s="1183"/>
      <c r="E136" s="1189"/>
      <c r="F136" s="1189"/>
      <c r="G136" s="1189"/>
      <c r="H136" s="1189"/>
      <c r="I136" s="1189"/>
      <c r="J136" s="1190">
        <f t="shared" si="6"/>
        <v>0</v>
      </c>
      <c r="K136" s="1191"/>
      <c r="L136" s="1191"/>
      <c r="M136" s="1191"/>
      <c r="N136" s="1191"/>
      <c r="O136" s="1191"/>
      <c r="P136" s="1190">
        <f t="shared" si="7"/>
        <v>0</v>
      </c>
      <c r="Q136" s="1189"/>
      <c r="R136" s="1189"/>
      <c r="S136" s="1189"/>
      <c r="T136" s="1189"/>
      <c r="U136" s="1189"/>
      <c r="V136" s="1190">
        <f t="shared" si="8"/>
        <v>0</v>
      </c>
      <c r="W136" s="1191"/>
      <c r="X136" s="1191"/>
      <c r="Y136" s="1191"/>
      <c r="Z136" s="1191"/>
      <c r="AA136" s="1191"/>
      <c r="AB136" s="1190">
        <f t="shared" si="9"/>
        <v>0</v>
      </c>
    </row>
    <row r="137" spans="1:28" x14ac:dyDescent="0.2">
      <c r="A137" s="1182">
        <f t="shared" si="10"/>
        <v>130</v>
      </c>
      <c r="B137" s="1182"/>
      <c r="C137" s="1183"/>
      <c r="D137" s="1183"/>
      <c r="E137" s="1189"/>
      <c r="F137" s="1189"/>
      <c r="G137" s="1189"/>
      <c r="H137" s="1189"/>
      <c r="I137" s="1189"/>
      <c r="J137" s="1190">
        <f t="shared" ref="J137:J200" si="11">SUM(E137:I137)</f>
        <v>0</v>
      </c>
      <c r="K137" s="1191"/>
      <c r="L137" s="1191"/>
      <c r="M137" s="1191"/>
      <c r="N137" s="1191"/>
      <c r="O137" s="1191"/>
      <c r="P137" s="1190">
        <f t="shared" ref="P137:P200" si="12">SUM(K137:O137)</f>
        <v>0</v>
      </c>
      <c r="Q137" s="1189"/>
      <c r="R137" s="1189"/>
      <c r="S137" s="1189"/>
      <c r="T137" s="1189"/>
      <c r="U137" s="1189"/>
      <c r="V137" s="1190">
        <f t="shared" ref="V137:V200" si="13">SUM(Q137:U137)</f>
        <v>0</v>
      </c>
      <c r="W137" s="1191"/>
      <c r="X137" s="1191"/>
      <c r="Y137" s="1191"/>
      <c r="Z137" s="1191"/>
      <c r="AA137" s="1191"/>
      <c r="AB137" s="1190">
        <f t="shared" ref="AB137:AB200" si="14">SUM(W137:AA137)</f>
        <v>0</v>
      </c>
    </row>
    <row r="138" spans="1:28" x14ac:dyDescent="0.2">
      <c r="A138" s="1182">
        <f t="shared" ref="A138:A201" si="15">A137+1</f>
        <v>131</v>
      </c>
      <c r="B138" s="1182"/>
      <c r="C138" s="1183"/>
      <c r="D138" s="1183"/>
      <c r="E138" s="1189"/>
      <c r="F138" s="1189"/>
      <c r="G138" s="1189"/>
      <c r="H138" s="1189"/>
      <c r="I138" s="1189"/>
      <c r="J138" s="1190">
        <f t="shared" si="11"/>
        <v>0</v>
      </c>
      <c r="K138" s="1191"/>
      <c r="L138" s="1191"/>
      <c r="M138" s="1191"/>
      <c r="N138" s="1191"/>
      <c r="O138" s="1191"/>
      <c r="P138" s="1190">
        <f t="shared" si="12"/>
        <v>0</v>
      </c>
      <c r="Q138" s="1189"/>
      <c r="R138" s="1189"/>
      <c r="S138" s="1189"/>
      <c r="T138" s="1189"/>
      <c r="U138" s="1189"/>
      <c r="V138" s="1190">
        <f t="shared" si="13"/>
        <v>0</v>
      </c>
      <c r="W138" s="1191"/>
      <c r="X138" s="1191"/>
      <c r="Y138" s="1191"/>
      <c r="Z138" s="1191"/>
      <c r="AA138" s="1191"/>
      <c r="AB138" s="1190">
        <f t="shared" si="14"/>
        <v>0</v>
      </c>
    </row>
    <row r="139" spans="1:28" x14ac:dyDescent="0.2">
      <c r="A139" s="1182">
        <f t="shared" si="15"/>
        <v>132</v>
      </c>
      <c r="B139" s="1182"/>
      <c r="C139" s="1183"/>
      <c r="D139" s="1183"/>
      <c r="E139" s="1189"/>
      <c r="F139" s="1189"/>
      <c r="G139" s="1189"/>
      <c r="H139" s="1189"/>
      <c r="I139" s="1189"/>
      <c r="J139" s="1190">
        <f t="shared" si="11"/>
        <v>0</v>
      </c>
      <c r="K139" s="1191"/>
      <c r="L139" s="1191"/>
      <c r="M139" s="1191"/>
      <c r="N139" s="1191"/>
      <c r="O139" s="1191"/>
      <c r="P139" s="1190">
        <f t="shared" si="12"/>
        <v>0</v>
      </c>
      <c r="Q139" s="1189"/>
      <c r="R139" s="1189"/>
      <c r="S139" s="1189"/>
      <c r="T139" s="1189"/>
      <c r="U139" s="1189"/>
      <c r="V139" s="1190">
        <f t="shared" si="13"/>
        <v>0</v>
      </c>
      <c r="W139" s="1191"/>
      <c r="X139" s="1191"/>
      <c r="Y139" s="1191"/>
      <c r="Z139" s="1191"/>
      <c r="AA139" s="1191"/>
      <c r="AB139" s="1190">
        <f t="shared" si="14"/>
        <v>0</v>
      </c>
    </row>
    <row r="140" spans="1:28" x14ac:dyDescent="0.2">
      <c r="A140" s="1182">
        <f t="shared" si="15"/>
        <v>133</v>
      </c>
      <c r="B140" s="1182"/>
      <c r="C140" s="1183"/>
      <c r="D140" s="1183"/>
      <c r="E140" s="1189"/>
      <c r="F140" s="1189"/>
      <c r="G140" s="1189"/>
      <c r="H140" s="1189"/>
      <c r="I140" s="1189"/>
      <c r="J140" s="1190">
        <f t="shared" si="11"/>
        <v>0</v>
      </c>
      <c r="K140" s="1191"/>
      <c r="L140" s="1191"/>
      <c r="M140" s="1191"/>
      <c r="N140" s="1191"/>
      <c r="O140" s="1191"/>
      <c r="P140" s="1190">
        <f t="shared" si="12"/>
        <v>0</v>
      </c>
      <c r="Q140" s="1189"/>
      <c r="R140" s="1189"/>
      <c r="S140" s="1189"/>
      <c r="T140" s="1189"/>
      <c r="U140" s="1189"/>
      <c r="V140" s="1190">
        <f t="shared" si="13"/>
        <v>0</v>
      </c>
      <c r="W140" s="1191"/>
      <c r="X140" s="1191"/>
      <c r="Y140" s="1191"/>
      <c r="Z140" s="1191"/>
      <c r="AA140" s="1191"/>
      <c r="AB140" s="1190">
        <f t="shared" si="14"/>
        <v>0</v>
      </c>
    </row>
    <row r="141" spans="1:28" x14ac:dyDescent="0.2">
      <c r="A141" s="1182">
        <f t="shared" si="15"/>
        <v>134</v>
      </c>
      <c r="B141" s="1182"/>
      <c r="C141" s="1183"/>
      <c r="D141" s="1183"/>
      <c r="E141" s="1189"/>
      <c r="F141" s="1189"/>
      <c r="G141" s="1189"/>
      <c r="H141" s="1189"/>
      <c r="I141" s="1189"/>
      <c r="J141" s="1190">
        <f t="shared" si="11"/>
        <v>0</v>
      </c>
      <c r="K141" s="1191"/>
      <c r="L141" s="1191"/>
      <c r="M141" s="1191"/>
      <c r="N141" s="1191"/>
      <c r="O141" s="1191"/>
      <c r="P141" s="1190">
        <f t="shared" si="12"/>
        <v>0</v>
      </c>
      <c r="Q141" s="1189"/>
      <c r="R141" s="1189"/>
      <c r="S141" s="1189"/>
      <c r="T141" s="1189"/>
      <c r="U141" s="1189"/>
      <c r="V141" s="1190">
        <f t="shared" si="13"/>
        <v>0</v>
      </c>
      <c r="W141" s="1191"/>
      <c r="X141" s="1191"/>
      <c r="Y141" s="1191"/>
      <c r="Z141" s="1191"/>
      <c r="AA141" s="1191"/>
      <c r="AB141" s="1190">
        <f t="shared" si="14"/>
        <v>0</v>
      </c>
    </row>
    <row r="142" spans="1:28" x14ac:dyDescent="0.2">
      <c r="A142" s="1182">
        <f t="shared" si="15"/>
        <v>135</v>
      </c>
      <c r="B142" s="1182"/>
      <c r="C142" s="1183"/>
      <c r="D142" s="1183"/>
      <c r="E142" s="1189"/>
      <c r="F142" s="1189"/>
      <c r="G142" s="1189"/>
      <c r="H142" s="1189"/>
      <c r="I142" s="1189"/>
      <c r="J142" s="1190">
        <f t="shared" si="11"/>
        <v>0</v>
      </c>
      <c r="K142" s="1191"/>
      <c r="L142" s="1191"/>
      <c r="M142" s="1191"/>
      <c r="N142" s="1191"/>
      <c r="O142" s="1191"/>
      <c r="P142" s="1190">
        <f t="shared" si="12"/>
        <v>0</v>
      </c>
      <c r="Q142" s="1189"/>
      <c r="R142" s="1189"/>
      <c r="S142" s="1189"/>
      <c r="T142" s="1189"/>
      <c r="U142" s="1189"/>
      <c r="V142" s="1190">
        <f t="shared" si="13"/>
        <v>0</v>
      </c>
      <c r="W142" s="1191"/>
      <c r="X142" s="1191"/>
      <c r="Y142" s="1191"/>
      <c r="Z142" s="1191"/>
      <c r="AA142" s="1191"/>
      <c r="AB142" s="1190">
        <f t="shared" si="14"/>
        <v>0</v>
      </c>
    </row>
    <row r="143" spans="1:28" x14ac:dyDescent="0.2">
      <c r="A143" s="1182">
        <f t="shared" si="15"/>
        <v>136</v>
      </c>
      <c r="B143" s="1182"/>
      <c r="C143" s="1183"/>
      <c r="D143" s="1183"/>
      <c r="E143" s="1189"/>
      <c r="F143" s="1189"/>
      <c r="G143" s="1189"/>
      <c r="H143" s="1189"/>
      <c r="I143" s="1189"/>
      <c r="J143" s="1190">
        <f t="shared" si="11"/>
        <v>0</v>
      </c>
      <c r="K143" s="1191"/>
      <c r="L143" s="1191"/>
      <c r="M143" s="1191"/>
      <c r="N143" s="1191"/>
      <c r="O143" s="1191"/>
      <c r="P143" s="1190">
        <f t="shared" si="12"/>
        <v>0</v>
      </c>
      <c r="Q143" s="1189"/>
      <c r="R143" s="1189"/>
      <c r="S143" s="1189"/>
      <c r="T143" s="1189"/>
      <c r="U143" s="1189"/>
      <c r="V143" s="1190">
        <f t="shared" si="13"/>
        <v>0</v>
      </c>
      <c r="W143" s="1191"/>
      <c r="X143" s="1191"/>
      <c r="Y143" s="1191"/>
      <c r="Z143" s="1191"/>
      <c r="AA143" s="1191"/>
      <c r="AB143" s="1190">
        <f t="shared" si="14"/>
        <v>0</v>
      </c>
    </row>
    <row r="144" spans="1:28" x14ac:dyDescent="0.2">
      <c r="A144" s="1182">
        <f t="shared" si="15"/>
        <v>137</v>
      </c>
      <c r="B144" s="1182"/>
      <c r="C144" s="1183"/>
      <c r="D144" s="1183"/>
      <c r="E144" s="1189"/>
      <c r="F144" s="1189"/>
      <c r="G144" s="1189"/>
      <c r="H144" s="1189"/>
      <c r="I144" s="1189"/>
      <c r="J144" s="1190">
        <f t="shared" si="11"/>
        <v>0</v>
      </c>
      <c r="K144" s="1191"/>
      <c r="L144" s="1191"/>
      <c r="M144" s="1191"/>
      <c r="N144" s="1191"/>
      <c r="O144" s="1191"/>
      <c r="P144" s="1190">
        <f t="shared" si="12"/>
        <v>0</v>
      </c>
      <c r="Q144" s="1189"/>
      <c r="R144" s="1189"/>
      <c r="S144" s="1189"/>
      <c r="T144" s="1189"/>
      <c r="U144" s="1189"/>
      <c r="V144" s="1190">
        <f t="shared" si="13"/>
        <v>0</v>
      </c>
      <c r="W144" s="1191"/>
      <c r="X144" s="1191"/>
      <c r="Y144" s="1191"/>
      <c r="Z144" s="1191"/>
      <c r="AA144" s="1191"/>
      <c r="AB144" s="1190">
        <f t="shared" si="14"/>
        <v>0</v>
      </c>
    </row>
    <row r="145" spans="1:28" x14ac:dyDescent="0.2">
      <c r="A145" s="1182">
        <f t="shared" si="15"/>
        <v>138</v>
      </c>
      <c r="B145" s="1182"/>
      <c r="C145" s="1183"/>
      <c r="D145" s="1183"/>
      <c r="E145" s="1189"/>
      <c r="F145" s="1189"/>
      <c r="G145" s="1189"/>
      <c r="H145" s="1189"/>
      <c r="I145" s="1189"/>
      <c r="J145" s="1190">
        <f t="shared" si="11"/>
        <v>0</v>
      </c>
      <c r="K145" s="1191"/>
      <c r="L145" s="1191"/>
      <c r="M145" s="1191"/>
      <c r="N145" s="1191"/>
      <c r="O145" s="1191"/>
      <c r="P145" s="1190">
        <f t="shared" si="12"/>
        <v>0</v>
      </c>
      <c r="Q145" s="1189"/>
      <c r="R145" s="1189"/>
      <c r="S145" s="1189"/>
      <c r="T145" s="1189"/>
      <c r="U145" s="1189"/>
      <c r="V145" s="1190">
        <f t="shared" si="13"/>
        <v>0</v>
      </c>
      <c r="W145" s="1191"/>
      <c r="X145" s="1191"/>
      <c r="Y145" s="1191"/>
      <c r="Z145" s="1191"/>
      <c r="AA145" s="1191"/>
      <c r="AB145" s="1190">
        <f t="shared" si="14"/>
        <v>0</v>
      </c>
    </row>
    <row r="146" spans="1:28" x14ac:dyDescent="0.2">
      <c r="A146" s="1182">
        <f t="shared" si="15"/>
        <v>139</v>
      </c>
      <c r="B146" s="1182"/>
      <c r="C146" s="1183"/>
      <c r="D146" s="1183"/>
      <c r="E146" s="1189"/>
      <c r="F146" s="1189"/>
      <c r="G146" s="1189"/>
      <c r="H146" s="1189"/>
      <c r="I146" s="1189"/>
      <c r="J146" s="1190">
        <f t="shared" si="11"/>
        <v>0</v>
      </c>
      <c r="K146" s="1191"/>
      <c r="L146" s="1191"/>
      <c r="M146" s="1191"/>
      <c r="N146" s="1191"/>
      <c r="O146" s="1191"/>
      <c r="P146" s="1190">
        <f t="shared" si="12"/>
        <v>0</v>
      </c>
      <c r="Q146" s="1189"/>
      <c r="R146" s="1189"/>
      <c r="S146" s="1189"/>
      <c r="T146" s="1189"/>
      <c r="U146" s="1189"/>
      <c r="V146" s="1190">
        <f t="shared" si="13"/>
        <v>0</v>
      </c>
      <c r="W146" s="1191"/>
      <c r="X146" s="1191"/>
      <c r="Y146" s="1191"/>
      <c r="Z146" s="1191"/>
      <c r="AA146" s="1191"/>
      <c r="AB146" s="1190">
        <f t="shared" si="14"/>
        <v>0</v>
      </c>
    </row>
    <row r="147" spans="1:28" x14ac:dyDescent="0.2">
      <c r="A147" s="1182">
        <f t="shared" si="15"/>
        <v>140</v>
      </c>
      <c r="B147" s="1182"/>
      <c r="C147" s="1183"/>
      <c r="D147" s="1183"/>
      <c r="E147" s="1189"/>
      <c r="F147" s="1189"/>
      <c r="G147" s="1189"/>
      <c r="H147" s="1189"/>
      <c r="I147" s="1189"/>
      <c r="J147" s="1190">
        <f t="shared" si="11"/>
        <v>0</v>
      </c>
      <c r="K147" s="1191"/>
      <c r="L147" s="1191"/>
      <c r="M147" s="1191"/>
      <c r="N147" s="1191"/>
      <c r="O147" s="1191"/>
      <c r="P147" s="1190">
        <f t="shared" si="12"/>
        <v>0</v>
      </c>
      <c r="Q147" s="1189"/>
      <c r="R147" s="1189"/>
      <c r="S147" s="1189"/>
      <c r="T147" s="1189"/>
      <c r="U147" s="1189"/>
      <c r="V147" s="1190">
        <f t="shared" si="13"/>
        <v>0</v>
      </c>
      <c r="W147" s="1191"/>
      <c r="X147" s="1191"/>
      <c r="Y147" s="1191"/>
      <c r="Z147" s="1191"/>
      <c r="AA147" s="1191"/>
      <c r="AB147" s="1190">
        <f t="shared" si="14"/>
        <v>0</v>
      </c>
    </row>
    <row r="148" spans="1:28" x14ac:dyDescent="0.2">
      <c r="A148" s="1182">
        <f t="shared" si="15"/>
        <v>141</v>
      </c>
      <c r="B148" s="1182"/>
      <c r="C148" s="1183"/>
      <c r="D148" s="1183"/>
      <c r="E148" s="1189"/>
      <c r="F148" s="1189"/>
      <c r="G148" s="1189"/>
      <c r="H148" s="1189"/>
      <c r="I148" s="1189"/>
      <c r="J148" s="1190">
        <f t="shared" si="11"/>
        <v>0</v>
      </c>
      <c r="K148" s="1191"/>
      <c r="L148" s="1191"/>
      <c r="M148" s="1191"/>
      <c r="N148" s="1191"/>
      <c r="O148" s="1191"/>
      <c r="P148" s="1190">
        <f t="shared" si="12"/>
        <v>0</v>
      </c>
      <c r="Q148" s="1189"/>
      <c r="R148" s="1189"/>
      <c r="S148" s="1189"/>
      <c r="T148" s="1189"/>
      <c r="U148" s="1189"/>
      <c r="V148" s="1190">
        <f t="shared" si="13"/>
        <v>0</v>
      </c>
      <c r="W148" s="1191"/>
      <c r="X148" s="1191"/>
      <c r="Y148" s="1191"/>
      <c r="Z148" s="1191"/>
      <c r="AA148" s="1191"/>
      <c r="AB148" s="1190">
        <f t="shared" si="14"/>
        <v>0</v>
      </c>
    </row>
    <row r="149" spans="1:28" x14ac:dyDescent="0.2">
      <c r="A149" s="1182">
        <f t="shared" si="15"/>
        <v>142</v>
      </c>
      <c r="B149" s="1182"/>
      <c r="C149" s="1183"/>
      <c r="D149" s="1183"/>
      <c r="E149" s="1189"/>
      <c r="F149" s="1189"/>
      <c r="G149" s="1189"/>
      <c r="H149" s="1189"/>
      <c r="I149" s="1189"/>
      <c r="J149" s="1190">
        <f t="shared" si="11"/>
        <v>0</v>
      </c>
      <c r="K149" s="1191"/>
      <c r="L149" s="1191"/>
      <c r="M149" s="1191"/>
      <c r="N149" s="1191"/>
      <c r="O149" s="1191"/>
      <c r="P149" s="1190">
        <f t="shared" si="12"/>
        <v>0</v>
      </c>
      <c r="Q149" s="1189"/>
      <c r="R149" s="1189"/>
      <c r="S149" s="1189"/>
      <c r="T149" s="1189"/>
      <c r="U149" s="1189"/>
      <c r="V149" s="1190">
        <f t="shared" si="13"/>
        <v>0</v>
      </c>
      <c r="W149" s="1191"/>
      <c r="X149" s="1191"/>
      <c r="Y149" s="1191"/>
      <c r="Z149" s="1191"/>
      <c r="AA149" s="1191"/>
      <c r="AB149" s="1190">
        <f t="shared" si="14"/>
        <v>0</v>
      </c>
    </row>
    <row r="150" spans="1:28" x14ac:dyDescent="0.2">
      <c r="A150" s="1182">
        <f t="shared" si="15"/>
        <v>143</v>
      </c>
      <c r="B150" s="1182"/>
      <c r="C150" s="1183"/>
      <c r="D150" s="1183"/>
      <c r="E150" s="1189"/>
      <c r="F150" s="1189"/>
      <c r="G150" s="1189"/>
      <c r="H150" s="1189"/>
      <c r="I150" s="1189"/>
      <c r="J150" s="1190">
        <f t="shared" si="11"/>
        <v>0</v>
      </c>
      <c r="K150" s="1191"/>
      <c r="L150" s="1191"/>
      <c r="M150" s="1191"/>
      <c r="N150" s="1191"/>
      <c r="O150" s="1191"/>
      <c r="P150" s="1190">
        <f t="shared" si="12"/>
        <v>0</v>
      </c>
      <c r="Q150" s="1189"/>
      <c r="R150" s="1189"/>
      <c r="S150" s="1189"/>
      <c r="T150" s="1189"/>
      <c r="U150" s="1189"/>
      <c r="V150" s="1190">
        <f t="shared" si="13"/>
        <v>0</v>
      </c>
      <c r="W150" s="1191"/>
      <c r="X150" s="1191"/>
      <c r="Y150" s="1191"/>
      <c r="Z150" s="1191"/>
      <c r="AA150" s="1191"/>
      <c r="AB150" s="1190">
        <f t="shared" si="14"/>
        <v>0</v>
      </c>
    </row>
    <row r="151" spans="1:28" x14ac:dyDescent="0.2">
      <c r="A151" s="1182">
        <f t="shared" si="15"/>
        <v>144</v>
      </c>
      <c r="B151" s="1182"/>
      <c r="C151" s="1183"/>
      <c r="D151" s="1183"/>
      <c r="E151" s="1189"/>
      <c r="F151" s="1189"/>
      <c r="G151" s="1189"/>
      <c r="H151" s="1189"/>
      <c r="I151" s="1189"/>
      <c r="J151" s="1190">
        <f t="shared" si="11"/>
        <v>0</v>
      </c>
      <c r="K151" s="1191"/>
      <c r="L151" s="1191"/>
      <c r="M151" s="1191"/>
      <c r="N151" s="1191"/>
      <c r="O151" s="1191"/>
      <c r="P151" s="1190">
        <f t="shared" si="12"/>
        <v>0</v>
      </c>
      <c r="Q151" s="1189"/>
      <c r="R151" s="1189"/>
      <c r="S151" s="1189"/>
      <c r="T151" s="1189"/>
      <c r="U151" s="1189"/>
      <c r="V151" s="1190">
        <f t="shared" si="13"/>
        <v>0</v>
      </c>
      <c r="W151" s="1191"/>
      <c r="X151" s="1191"/>
      <c r="Y151" s="1191"/>
      <c r="Z151" s="1191"/>
      <c r="AA151" s="1191"/>
      <c r="AB151" s="1190">
        <f t="shared" si="14"/>
        <v>0</v>
      </c>
    </row>
    <row r="152" spans="1:28" x14ac:dyDescent="0.2">
      <c r="A152" s="1182">
        <f t="shared" si="15"/>
        <v>145</v>
      </c>
      <c r="B152" s="1182"/>
      <c r="C152" s="1183"/>
      <c r="D152" s="1183"/>
      <c r="E152" s="1189"/>
      <c r="F152" s="1189"/>
      <c r="G152" s="1189"/>
      <c r="H152" s="1189"/>
      <c r="I152" s="1189"/>
      <c r="J152" s="1190">
        <f t="shared" si="11"/>
        <v>0</v>
      </c>
      <c r="K152" s="1191"/>
      <c r="L152" s="1191"/>
      <c r="M152" s="1191"/>
      <c r="N152" s="1191"/>
      <c r="O152" s="1191"/>
      <c r="P152" s="1190">
        <f t="shared" si="12"/>
        <v>0</v>
      </c>
      <c r="Q152" s="1189"/>
      <c r="R152" s="1189"/>
      <c r="S152" s="1189"/>
      <c r="T152" s="1189"/>
      <c r="U152" s="1189"/>
      <c r="V152" s="1190">
        <f t="shared" si="13"/>
        <v>0</v>
      </c>
      <c r="W152" s="1191"/>
      <c r="X152" s="1191"/>
      <c r="Y152" s="1191"/>
      <c r="Z152" s="1191"/>
      <c r="AA152" s="1191"/>
      <c r="AB152" s="1190">
        <f t="shared" si="14"/>
        <v>0</v>
      </c>
    </row>
    <row r="153" spans="1:28" x14ac:dyDescent="0.2">
      <c r="A153" s="1182">
        <f t="shared" si="15"/>
        <v>146</v>
      </c>
      <c r="B153" s="1182"/>
      <c r="C153" s="1183"/>
      <c r="D153" s="1183"/>
      <c r="E153" s="1189"/>
      <c r="F153" s="1189"/>
      <c r="G153" s="1189"/>
      <c r="H153" s="1189"/>
      <c r="I153" s="1189"/>
      <c r="J153" s="1190">
        <f t="shared" si="11"/>
        <v>0</v>
      </c>
      <c r="K153" s="1191"/>
      <c r="L153" s="1191"/>
      <c r="M153" s="1191"/>
      <c r="N153" s="1191"/>
      <c r="O153" s="1191"/>
      <c r="P153" s="1190">
        <f t="shared" si="12"/>
        <v>0</v>
      </c>
      <c r="Q153" s="1189"/>
      <c r="R153" s="1189"/>
      <c r="S153" s="1189"/>
      <c r="T153" s="1189"/>
      <c r="U153" s="1189"/>
      <c r="V153" s="1190">
        <f t="shared" si="13"/>
        <v>0</v>
      </c>
      <c r="W153" s="1191"/>
      <c r="X153" s="1191"/>
      <c r="Y153" s="1191"/>
      <c r="Z153" s="1191"/>
      <c r="AA153" s="1191"/>
      <c r="AB153" s="1190">
        <f t="shared" si="14"/>
        <v>0</v>
      </c>
    </row>
    <row r="154" spans="1:28" x14ac:dyDescent="0.2">
      <c r="A154" s="1182">
        <f t="shared" si="15"/>
        <v>147</v>
      </c>
      <c r="B154" s="1182"/>
      <c r="C154" s="1183"/>
      <c r="D154" s="1183"/>
      <c r="E154" s="1189"/>
      <c r="F154" s="1189"/>
      <c r="G154" s="1189"/>
      <c r="H154" s="1189"/>
      <c r="I154" s="1189"/>
      <c r="J154" s="1190">
        <f t="shared" si="11"/>
        <v>0</v>
      </c>
      <c r="K154" s="1191"/>
      <c r="L154" s="1191"/>
      <c r="M154" s="1191"/>
      <c r="N154" s="1191"/>
      <c r="O154" s="1191"/>
      <c r="P154" s="1190">
        <f t="shared" si="12"/>
        <v>0</v>
      </c>
      <c r="Q154" s="1189"/>
      <c r="R154" s="1189"/>
      <c r="S154" s="1189"/>
      <c r="T154" s="1189"/>
      <c r="U154" s="1189"/>
      <c r="V154" s="1190">
        <f t="shared" si="13"/>
        <v>0</v>
      </c>
      <c r="W154" s="1191"/>
      <c r="X154" s="1191"/>
      <c r="Y154" s="1191"/>
      <c r="Z154" s="1191"/>
      <c r="AA154" s="1191"/>
      <c r="AB154" s="1190">
        <f t="shared" si="14"/>
        <v>0</v>
      </c>
    </row>
    <row r="155" spans="1:28" x14ac:dyDescent="0.2">
      <c r="A155" s="1182">
        <f t="shared" si="15"/>
        <v>148</v>
      </c>
      <c r="B155" s="1182"/>
      <c r="C155" s="1183"/>
      <c r="D155" s="1183"/>
      <c r="E155" s="1189"/>
      <c r="F155" s="1189"/>
      <c r="G155" s="1189"/>
      <c r="H155" s="1189"/>
      <c r="I155" s="1189"/>
      <c r="J155" s="1190">
        <f t="shared" si="11"/>
        <v>0</v>
      </c>
      <c r="K155" s="1191"/>
      <c r="L155" s="1191"/>
      <c r="M155" s="1191"/>
      <c r="N155" s="1191"/>
      <c r="O155" s="1191"/>
      <c r="P155" s="1190">
        <f t="shared" si="12"/>
        <v>0</v>
      </c>
      <c r="Q155" s="1189"/>
      <c r="R155" s="1189"/>
      <c r="S155" s="1189"/>
      <c r="T155" s="1189"/>
      <c r="U155" s="1189"/>
      <c r="V155" s="1190">
        <f t="shared" si="13"/>
        <v>0</v>
      </c>
      <c r="W155" s="1191"/>
      <c r="X155" s="1191"/>
      <c r="Y155" s="1191"/>
      <c r="Z155" s="1191"/>
      <c r="AA155" s="1191"/>
      <c r="AB155" s="1190">
        <f t="shared" si="14"/>
        <v>0</v>
      </c>
    </row>
    <row r="156" spans="1:28" x14ac:dyDescent="0.2">
      <c r="A156" s="1182">
        <f t="shared" si="15"/>
        <v>149</v>
      </c>
      <c r="B156" s="1182"/>
      <c r="C156" s="1183"/>
      <c r="D156" s="1183"/>
      <c r="E156" s="1189"/>
      <c r="F156" s="1189"/>
      <c r="G156" s="1189"/>
      <c r="H156" s="1189"/>
      <c r="I156" s="1189"/>
      <c r="J156" s="1190">
        <f t="shared" si="11"/>
        <v>0</v>
      </c>
      <c r="K156" s="1191"/>
      <c r="L156" s="1191"/>
      <c r="M156" s="1191"/>
      <c r="N156" s="1191"/>
      <c r="O156" s="1191"/>
      <c r="P156" s="1190">
        <f t="shared" si="12"/>
        <v>0</v>
      </c>
      <c r="Q156" s="1189"/>
      <c r="R156" s="1189"/>
      <c r="S156" s="1189"/>
      <c r="T156" s="1189"/>
      <c r="U156" s="1189"/>
      <c r="V156" s="1190">
        <f t="shared" si="13"/>
        <v>0</v>
      </c>
      <c r="W156" s="1191"/>
      <c r="X156" s="1191"/>
      <c r="Y156" s="1191"/>
      <c r="Z156" s="1191"/>
      <c r="AA156" s="1191"/>
      <c r="AB156" s="1190">
        <f t="shared" si="14"/>
        <v>0</v>
      </c>
    </row>
    <row r="157" spans="1:28" x14ac:dyDescent="0.2">
      <c r="A157" s="1182">
        <f t="shared" si="15"/>
        <v>150</v>
      </c>
      <c r="B157" s="1182"/>
      <c r="C157" s="1183"/>
      <c r="D157" s="1183"/>
      <c r="E157" s="1189"/>
      <c r="F157" s="1189"/>
      <c r="G157" s="1189"/>
      <c r="H157" s="1189"/>
      <c r="I157" s="1189"/>
      <c r="J157" s="1190">
        <f t="shared" si="11"/>
        <v>0</v>
      </c>
      <c r="K157" s="1191"/>
      <c r="L157" s="1191"/>
      <c r="M157" s="1191"/>
      <c r="N157" s="1191"/>
      <c r="O157" s="1191"/>
      <c r="P157" s="1190">
        <f t="shared" si="12"/>
        <v>0</v>
      </c>
      <c r="Q157" s="1189"/>
      <c r="R157" s="1189"/>
      <c r="S157" s="1189"/>
      <c r="T157" s="1189"/>
      <c r="U157" s="1189"/>
      <c r="V157" s="1190">
        <f t="shared" si="13"/>
        <v>0</v>
      </c>
      <c r="W157" s="1191"/>
      <c r="X157" s="1191"/>
      <c r="Y157" s="1191"/>
      <c r="Z157" s="1191"/>
      <c r="AA157" s="1191"/>
      <c r="AB157" s="1190">
        <f t="shared" si="14"/>
        <v>0</v>
      </c>
    </row>
    <row r="158" spans="1:28" x14ac:dyDescent="0.2">
      <c r="A158" s="1182">
        <f t="shared" si="15"/>
        <v>151</v>
      </c>
      <c r="B158" s="1182"/>
      <c r="C158" s="1183"/>
      <c r="D158" s="1183"/>
      <c r="E158" s="1189"/>
      <c r="F158" s="1189"/>
      <c r="G158" s="1189"/>
      <c r="H158" s="1189"/>
      <c r="I158" s="1189"/>
      <c r="J158" s="1190">
        <f t="shared" si="11"/>
        <v>0</v>
      </c>
      <c r="K158" s="1191"/>
      <c r="L158" s="1191"/>
      <c r="M158" s="1191"/>
      <c r="N158" s="1191"/>
      <c r="O158" s="1191"/>
      <c r="P158" s="1190">
        <f t="shared" si="12"/>
        <v>0</v>
      </c>
      <c r="Q158" s="1189"/>
      <c r="R158" s="1189"/>
      <c r="S158" s="1189"/>
      <c r="T158" s="1189"/>
      <c r="U158" s="1189"/>
      <c r="V158" s="1190">
        <f t="shared" si="13"/>
        <v>0</v>
      </c>
      <c r="W158" s="1191"/>
      <c r="X158" s="1191"/>
      <c r="Y158" s="1191"/>
      <c r="Z158" s="1191"/>
      <c r="AA158" s="1191"/>
      <c r="AB158" s="1190">
        <f t="shared" si="14"/>
        <v>0</v>
      </c>
    </row>
    <row r="159" spans="1:28" x14ac:dyDescent="0.2">
      <c r="A159" s="1182">
        <f t="shared" si="15"/>
        <v>152</v>
      </c>
      <c r="B159" s="1182"/>
      <c r="C159" s="1183"/>
      <c r="D159" s="1183"/>
      <c r="E159" s="1189"/>
      <c r="F159" s="1189"/>
      <c r="G159" s="1189"/>
      <c r="H159" s="1189"/>
      <c r="I159" s="1189"/>
      <c r="J159" s="1190">
        <f t="shared" si="11"/>
        <v>0</v>
      </c>
      <c r="K159" s="1191"/>
      <c r="L159" s="1191"/>
      <c r="M159" s="1191"/>
      <c r="N159" s="1191"/>
      <c r="O159" s="1191"/>
      <c r="P159" s="1190">
        <f t="shared" si="12"/>
        <v>0</v>
      </c>
      <c r="Q159" s="1189"/>
      <c r="R159" s="1189"/>
      <c r="S159" s="1189"/>
      <c r="T159" s="1189"/>
      <c r="U159" s="1189"/>
      <c r="V159" s="1190">
        <f t="shared" si="13"/>
        <v>0</v>
      </c>
      <c r="W159" s="1191"/>
      <c r="X159" s="1191"/>
      <c r="Y159" s="1191"/>
      <c r="Z159" s="1191"/>
      <c r="AA159" s="1191"/>
      <c r="AB159" s="1190">
        <f t="shared" si="14"/>
        <v>0</v>
      </c>
    </row>
    <row r="160" spans="1:28" x14ac:dyDescent="0.2">
      <c r="A160" s="1182">
        <f t="shared" si="15"/>
        <v>153</v>
      </c>
      <c r="B160" s="1182"/>
      <c r="C160" s="1183"/>
      <c r="D160" s="1183"/>
      <c r="E160" s="1189"/>
      <c r="F160" s="1189"/>
      <c r="G160" s="1189"/>
      <c r="H160" s="1189"/>
      <c r="I160" s="1189"/>
      <c r="J160" s="1190">
        <f t="shared" si="11"/>
        <v>0</v>
      </c>
      <c r="K160" s="1191"/>
      <c r="L160" s="1191"/>
      <c r="M160" s="1191"/>
      <c r="N160" s="1191"/>
      <c r="O160" s="1191"/>
      <c r="P160" s="1190">
        <f t="shared" si="12"/>
        <v>0</v>
      </c>
      <c r="Q160" s="1189"/>
      <c r="R160" s="1189"/>
      <c r="S160" s="1189"/>
      <c r="T160" s="1189"/>
      <c r="U160" s="1189"/>
      <c r="V160" s="1190">
        <f t="shared" si="13"/>
        <v>0</v>
      </c>
      <c r="W160" s="1191"/>
      <c r="X160" s="1191"/>
      <c r="Y160" s="1191"/>
      <c r="Z160" s="1191"/>
      <c r="AA160" s="1191"/>
      <c r="AB160" s="1190">
        <f t="shared" si="14"/>
        <v>0</v>
      </c>
    </row>
    <row r="161" spans="1:28" x14ac:dyDescent="0.2">
      <c r="A161" s="1182">
        <f t="shared" si="15"/>
        <v>154</v>
      </c>
      <c r="B161" s="1182"/>
      <c r="C161" s="1183"/>
      <c r="D161" s="1183"/>
      <c r="E161" s="1189"/>
      <c r="F161" s="1189"/>
      <c r="G161" s="1189"/>
      <c r="H161" s="1189"/>
      <c r="I161" s="1189"/>
      <c r="J161" s="1190">
        <f t="shared" si="11"/>
        <v>0</v>
      </c>
      <c r="K161" s="1191"/>
      <c r="L161" s="1191"/>
      <c r="M161" s="1191"/>
      <c r="N161" s="1191"/>
      <c r="O161" s="1191"/>
      <c r="P161" s="1190">
        <f t="shared" si="12"/>
        <v>0</v>
      </c>
      <c r="Q161" s="1189"/>
      <c r="R161" s="1189"/>
      <c r="S161" s="1189"/>
      <c r="T161" s="1189"/>
      <c r="U161" s="1189"/>
      <c r="V161" s="1190">
        <f t="shared" si="13"/>
        <v>0</v>
      </c>
      <c r="W161" s="1191"/>
      <c r="X161" s="1191"/>
      <c r="Y161" s="1191"/>
      <c r="Z161" s="1191"/>
      <c r="AA161" s="1191"/>
      <c r="AB161" s="1190">
        <f t="shared" si="14"/>
        <v>0</v>
      </c>
    </row>
    <row r="162" spans="1:28" x14ac:dyDescent="0.2">
      <c r="A162" s="1182">
        <f t="shared" si="15"/>
        <v>155</v>
      </c>
      <c r="B162" s="1182"/>
      <c r="C162" s="1183"/>
      <c r="D162" s="1183"/>
      <c r="E162" s="1189"/>
      <c r="F162" s="1189"/>
      <c r="G162" s="1189"/>
      <c r="H162" s="1189"/>
      <c r="I162" s="1189"/>
      <c r="J162" s="1190">
        <f t="shared" si="11"/>
        <v>0</v>
      </c>
      <c r="K162" s="1191"/>
      <c r="L162" s="1191"/>
      <c r="M162" s="1191"/>
      <c r="N162" s="1191"/>
      <c r="O162" s="1191"/>
      <c r="P162" s="1190">
        <f t="shared" si="12"/>
        <v>0</v>
      </c>
      <c r="Q162" s="1189"/>
      <c r="R162" s="1189"/>
      <c r="S162" s="1189"/>
      <c r="T162" s="1189"/>
      <c r="U162" s="1189"/>
      <c r="V162" s="1190">
        <f t="shared" si="13"/>
        <v>0</v>
      </c>
      <c r="W162" s="1191"/>
      <c r="X162" s="1191"/>
      <c r="Y162" s="1191"/>
      <c r="Z162" s="1191"/>
      <c r="AA162" s="1191"/>
      <c r="AB162" s="1190">
        <f t="shared" si="14"/>
        <v>0</v>
      </c>
    </row>
    <row r="163" spans="1:28" x14ac:dyDescent="0.2">
      <c r="A163" s="1182">
        <f t="shared" si="15"/>
        <v>156</v>
      </c>
      <c r="B163" s="1182"/>
      <c r="C163" s="1183"/>
      <c r="D163" s="1183"/>
      <c r="E163" s="1189"/>
      <c r="F163" s="1189"/>
      <c r="G163" s="1189"/>
      <c r="H163" s="1189"/>
      <c r="I163" s="1189"/>
      <c r="J163" s="1190">
        <f t="shared" si="11"/>
        <v>0</v>
      </c>
      <c r="K163" s="1191"/>
      <c r="L163" s="1191"/>
      <c r="M163" s="1191"/>
      <c r="N163" s="1191"/>
      <c r="O163" s="1191"/>
      <c r="P163" s="1190">
        <f t="shared" si="12"/>
        <v>0</v>
      </c>
      <c r="Q163" s="1189"/>
      <c r="R163" s="1189"/>
      <c r="S163" s="1189"/>
      <c r="T163" s="1189"/>
      <c r="U163" s="1189"/>
      <c r="V163" s="1190">
        <f t="shared" si="13"/>
        <v>0</v>
      </c>
      <c r="W163" s="1191"/>
      <c r="X163" s="1191"/>
      <c r="Y163" s="1191"/>
      <c r="Z163" s="1191"/>
      <c r="AA163" s="1191"/>
      <c r="AB163" s="1190">
        <f t="shared" si="14"/>
        <v>0</v>
      </c>
    </row>
    <row r="164" spans="1:28" x14ac:dyDescent="0.2">
      <c r="A164" s="1182">
        <f t="shared" si="15"/>
        <v>157</v>
      </c>
      <c r="B164" s="1182"/>
      <c r="C164" s="1183"/>
      <c r="D164" s="1183"/>
      <c r="E164" s="1189"/>
      <c r="F164" s="1189"/>
      <c r="G164" s="1189"/>
      <c r="H164" s="1189"/>
      <c r="I164" s="1189"/>
      <c r="J164" s="1190">
        <f t="shared" si="11"/>
        <v>0</v>
      </c>
      <c r="K164" s="1191"/>
      <c r="L164" s="1191"/>
      <c r="M164" s="1191"/>
      <c r="N164" s="1191"/>
      <c r="O164" s="1191"/>
      <c r="P164" s="1190">
        <f t="shared" si="12"/>
        <v>0</v>
      </c>
      <c r="Q164" s="1189"/>
      <c r="R164" s="1189"/>
      <c r="S164" s="1189"/>
      <c r="T164" s="1189"/>
      <c r="U164" s="1189"/>
      <c r="V164" s="1190">
        <f t="shared" si="13"/>
        <v>0</v>
      </c>
      <c r="W164" s="1191"/>
      <c r="X164" s="1191"/>
      <c r="Y164" s="1191"/>
      <c r="Z164" s="1191"/>
      <c r="AA164" s="1191"/>
      <c r="AB164" s="1190">
        <f t="shared" si="14"/>
        <v>0</v>
      </c>
    </row>
    <row r="165" spans="1:28" x14ac:dyDescent="0.2">
      <c r="A165" s="1182">
        <f t="shared" si="15"/>
        <v>158</v>
      </c>
      <c r="B165" s="1182"/>
      <c r="C165" s="1183"/>
      <c r="D165" s="1183"/>
      <c r="E165" s="1189"/>
      <c r="F165" s="1189"/>
      <c r="G165" s="1189"/>
      <c r="H165" s="1189"/>
      <c r="I165" s="1189"/>
      <c r="J165" s="1190">
        <f t="shared" si="11"/>
        <v>0</v>
      </c>
      <c r="K165" s="1191"/>
      <c r="L165" s="1191"/>
      <c r="M165" s="1191"/>
      <c r="N165" s="1191"/>
      <c r="O165" s="1191"/>
      <c r="P165" s="1190">
        <f t="shared" si="12"/>
        <v>0</v>
      </c>
      <c r="Q165" s="1189"/>
      <c r="R165" s="1189"/>
      <c r="S165" s="1189"/>
      <c r="T165" s="1189"/>
      <c r="U165" s="1189"/>
      <c r="V165" s="1190">
        <f t="shared" si="13"/>
        <v>0</v>
      </c>
      <c r="W165" s="1191"/>
      <c r="X165" s="1191"/>
      <c r="Y165" s="1191"/>
      <c r="Z165" s="1191"/>
      <c r="AA165" s="1191"/>
      <c r="AB165" s="1190">
        <f t="shared" si="14"/>
        <v>0</v>
      </c>
    </row>
    <row r="166" spans="1:28" x14ac:dyDescent="0.2">
      <c r="A166" s="1182">
        <f t="shared" si="15"/>
        <v>159</v>
      </c>
      <c r="B166" s="1182"/>
      <c r="C166" s="1183"/>
      <c r="D166" s="1183"/>
      <c r="E166" s="1189"/>
      <c r="F166" s="1189"/>
      <c r="G166" s="1189"/>
      <c r="H166" s="1189"/>
      <c r="I166" s="1189"/>
      <c r="J166" s="1190">
        <f t="shared" si="11"/>
        <v>0</v>
      </c>
      <c r="K166" s="1191"/>
      <c r="L166" s="1191"/>
      <c r="M166" s="1191"/>
      <c r="N166" s="1191"/>
      <c r="O166" s="1191"/>
      <c r="P166" s="1190">
        <f t="shared" si="12"/>
        <v>0</v>
      </c>
      <c r="Q166" s="1189"/>
      <c r="R166" s="1189"/>
      <c r="S166" s="1189"/>
      <c r="T166" s="1189"/>
      <c r="U166" s="1189"/>
      <c r="V166" s="1190">
        <f t="shared" si="13"/>
        <v>0</v>
      </c>
      <c r="W166" s="1191"/>
      <c r="X166" s="1191"/>
      <c r="Y166" s="1191"/>
      <c r="Z166" s="1191"/>
      <c r="AA166" s="1191"/>
      <c r="AB166" s="1190">
        <f t="shared" si="14"/>
        <v>0</v>
      </c>
    </row>
    <row r="167" spans="1:28" x14ac:dyDescent="0.2">
      <c r="A167" s="1182">
        <f t="shared" si="15"/>
        <v>160</v>
      </c>
      <c r="B167" s="1182"/>
      <c r="C167" s="1183"/>
      <c r="D167" s="1183"/>
      <c r="E167" s="1189"/>
      <c r="F167" s="1189"/>
      <c r="G167" s="1189"/>
      <c r="H167" s="1189"/>
      <c r="I167" s="1189"/>
      <c r="J167" s="1190">
        <f t="shared" si="11"/>
        <v>0</v>
      </c>
      <c r="K167" s="1191"/>
      <c r="L167" s="1191"/>
      <c r="M167" s="1191"/>
      <c r="N167" s="1191"/>
      <c r="O167" s="1191"/>
      <c r="P167" s="1190">
        <f t="shared" si="12"/>
        <v>0</v>
      </c>
      <c r="Q167" s="1189"/>
      <c r="R167" s="1189"/>
      <c r="S167" s="1189"/>
      <c r="T167" s="1189"/>
      <c r="U167" s="1189"/>
      <c r="V167" s="1190">
        <f t="shared" si="13"/>
        <v>0</v>
      </c>
      <c r="W167" s="1191"/>
      <c r="X167" s="1191"/>
      <c r="Y167" s="1191"/>
      <c r="Z167" s="1191"/>
      <c r="AA167" s="1191"/>
      <c r="AB167" s="1190">
        <f t="shared" si="14"/>
        <v>0</v>
      </c>
    </row>
    <row r="168" spans="1:28" x14ac:dyDescent="0.2">
      <c r="A168" s="1182">
        <f t="shared" si="15"/>
        <v>161</v>
      </c>
      <c r="B168" s="1182"/>
      <c r="C168" s="1183"/>
      <c r="D168" s="1183"/>
      <c r="E168" s="1189"/>
      <c r="F168" s="1189"/>
      <c r="G168" s="1189"/>
      <c r="H168" s="1189"/>
      <c r="I168" s="1189"/>
      <c r="J168" s="1190">
        <f t="shared" si="11"/>
        <v>0</v>
      </c>
      <c r="K168" s="1191"/>
      <c r="L168" s="1191"/>
      <c r="M168" s="1191"/>
      <c r="N168" s="1191"/>
      <c r="O168" s="1191"/>
      <c r="P168" s="1190">
        <f t="shared" si="12"/>
        <v>0</v>
      </c>
      <c r="Q168" s="1189"/>
      <c r="R168" s="1189"/>
      <c r="S168" s="1189"/>
      <c r="T168" s="1189"/>
      <c r="U168" s="1189"/>
      <c r="V168" s="1190">
        <f t="shared" si="13"/>
        <v>0</v>
      </c>
      <c r="W168" s="1191"/>
      <c r="X168" s="1191"/>
      <c r="Y168" s="1191"/>
      <c r="Z168" s="1191"/>
      <c r="AA168" s="1191"/>
      <c r="AB168" s="1190">
        <f t="shared" si="14"/>
        <v>0</v>
      </c>
    </row>
    <row r="169" spans="1:28" x14ac:dyDescent="0.2">
      <c r="A169" s="1182">
        <f t="shared" si="15"/>
        <v>162</v>
      </c>
      <c r="B169" s="1182"/>
      <c r="C169" s="1183"/>
      <c r="D169" s="1183"/>
      <c r="E169" s="1189"/>
      <c r="F169" s="1189"/>
      <c r="G169" s="1189"/>
      <c r="H169" s="1189"/>
      <c r="I169" s="1189"/>
      <c r="J169" s="1190">
        <f t="shared" si="11"/>
        <v>0</v>
      </c>
      <c r="K169" s="1191"/>
      <c r="L169" s="1191"/>
      <c r="M169" s="1191"/>
      <c r="N169" s="1191"/>
      <c r="O169" s="1191"/>
      <c r="P169" s="1190">
        <f t="shared" si="12"/>
        <v>0</v>
      </c>
      <c r="Q169" s="1189"/>
      <c r="R169" s="1189"/>
      <c r="S169" s="1189"/>
      <c r="T169" s="1189"/>
      <c r="U169" s="1189"/>
      <c r="V169" s="1190">
        <f t="shared" si="13"/>
        <v>0</v>
      </c>
      <c r="W169" s="1191"/>
      <c r="X169" s="1191"/>
      <c r="Y169" s="1191"/>
      <c r="Z169" s="1191"/>
      <c r="AA169" s="1191"/>
      <c r="AB169" s="1190">
        <f t="shared" si="14"/>
        <v>0</v>
      </c>
    </row>
    <row r="170" spans="1:28" x14ac:dyDescent="0.2">
      <c r="A170" s="1182">
        <f t="shared" si="15"/>
        <v>163</v>
      </c>
      <c r="B170" s="1182"/>
      <c r="C170" s="1183"/>
      <c r="D170" s="1183"/>
      <c r="E170" s="1189"/>
      <c r="F170" s="1189"/>
      <c r="G170" s="1189"/>
      <c r="H170" s="1189"/>
      <c r="I170" s="1189"/>
      <c r="J170" s="1190">
        <f t="shared" si="11"/>
        <v>0</v>
      </c>
      <c r="K170" s="1191"/>
      <c r="L170" s="1191"/>
      <c r="M170" s="1191"/>
      <c r="N170" s="1191"/>
      <c r="O170" s="1191"/>
      <c r="P170" s="1190">
        <f t="shared" si="12"/>
        <v>0</v>
      </c>
      <c r="Q170" s="1189"/>
      <c r="R170" s="1189"/>
      <c r="S170" s="1189"/>
      <c r="T170" s="1189"/>
      <c r="U170" s="1189"/>
      <c r="V170" s="1190">
        <f t="shared" si="13"/>
        <v>0</v>
      </c>
      <c r="W170" s="1191"/>
      <c r="X170" s="1191"/>
      <c r="Y170" s="1191"/>
      <c r="Z170" s="1191"/>
      <c r="AA170" s="1191"/>
      <c r="AB170" s="1190">
        <f t="shared" si="14"/>
        <v>0</v>
      </c>
    </row>
    <row r="171" spans="1:28" x14ac:dyDescent="0.2">
      <c r="A171" s="1182">
        <f t="shared" si="15"/>
        <v>164</v>
      </c>
      <c r="B171" s="1182"/>
      <c r="C171" s="1183"/>
      <c r="D171" s="1183"/>
      <c r="E171" s="1189"/>
      <c r="F171" s="1189"/>
      <c r="G171" s="1189"/>
      <c r="H171" s="1189"/>
      <c r="I171" s="1189"/>
      <c r="J171" s="1190">
        <f t="shared" si="11"/>
        <v>0</v>
      </c>
      <c r="K171" s="1191"/>
      <c r="L171" s="1191"/>
      <c r="M171" s="1191"/>
      <c r="N171" s="1191"/>
      <c r="O171" s="1191"/>
      <c r="P171" s="1190">
        <f t="shared" si="12"/>
        <v>0</v>
      </c>
      <c r="Q171" s="1189"/>
      <c r="R171" s="1189"/>
      <c r="S171" s="1189"/>
      <c r="T171" s="1189"/>
      <c r="U171" s="1189"/>
      <c r="V171" s="1190">
        <f t="shared" si="13"/>
        <v>0</v>
      </c>
      <c r="W171" s="1191"/>
      <c r="X171" s="1191"/>
      <c r="Y171" s="1191"/>
      <c r="Z171" s="1191"/>
      <c r="AA171" s="1191"/>
      <c r="AB171" s="1190">
        <f t="shared" si="14"/>
        <v>0</v>
      </c>
    </row>
    <row r="172" spans="1:28" x14ac:dyDescent="0.2">
      <c r="A172" s="1182">
        <f t="shared" si="15"/>
        <v>165</v>
      </c>
      <c r="B172" s="1182"/>
      <c r="C172" s="1183"/>
      <c r="D172" s="1183"/>
      <c r="E172" s="1189"/>
      <c r="F172" s="1189"/>
      <c r="G172" s="1189"/>
      <c r="H172" s="1189"/>
      <c r="I172" s="1189"/>
      <c r="J172" s="1190">
        <f t="shared" si="11"/>
        <v>0</v>
      </c>
      <c r="K172" s="1191"/>
      <c r="L172" s="1191"/>
      <c r="M172" s="1191"/>
      <c r="N172" s="1191"/>
      <c r="O172" s="1191"/>
      <c r="P172" s="1190">
        <f t="shared" si="12"/>
        <v>0</v>
      </c>
      <c r="Q172" s="1189"/>
      <c r="R172" s="1189"/>
      <c r="S172" s="1189"/>
      <c r="T172" s="1189"/>
      <c r="U172" s="1189"/>
      <c r="V172" s="1190">
        <f t="shared" si="13"/>
        <v>0</v>
      </c>
      <c r="W172" s="1191"/>
      <c r="X172" s="1191"/>
      <c r="Y172" s="1191"/>
      <c r="Z172" s="1191"/>
      <c r="AA172" s="1191"/>
      <c r="AB172" s="1190">
        <f t="shared" si="14"/>
        <v>0</v>
      </c>
    </row>
    <row r="173" spans="1:28" x14ac:dyDescent="0.2">
      <c r="A173" s="1182">
        <f t="shared" si="15"/>
        <v>166</v>
      </c>
      <c r="B173" s="1182"/>
      <c r="C173" s="1183"/>
      <c r="D173" s="1183"/>
      <c r="E173" s="1189"/>
      <c r="F173" s="1189"/>
      <c r="G173" s="1189"/>
      <c r="H173" s="1189"/>
      <c r="I173" s="1189"/>
      <c r="J173" s="1190">
        <f t="shared" si="11"/>
        <v>0</v>
      </c>
      <c r="K173" s="1191"/>
      <c r="L173" s="1191"/>
      <c r="M173" s="1191"/>
      <c r="N173" s="1191"/>
      <c r="O173" s="1191"/>
      <c r="P173" s="1190">
        <f t="shared" si="12"/>
        <v>0</v>
      </c>
      <c r="Q173" s="1189"/>
      <c r="R173" s="1189"/>
      <c r="S173" s="1189"/>
      <c r="T173" s="1189"/>
      <c r="U173" s="1189"/>
      <c r="V173" s="1190">
        <f t="shared" si="13"/>
        <v>0</v>
      </c>
      <c r="W173" s="1191"/>
      <c r="X173" s="1191"/>
      <c r="Y173" s="1191"/>
      <c r="Z173" s="1191"/>
      <c r="AA173" s="1191"/>
      <c r="AB173" s="1190">
        <f t="shared" si="14"/>
        <v>0</v>
      </c>
    </row>
    <row r="174" spans="1:28" x14ac:dyDescent="0.2">
      <c r="A174" s="1182">
        <f t="shared" si="15"/>
        <v>167</v>
      </c>
      <c r="B174" s="1182"/>
      <c r="C174" s="1183"/>
      <c r="D174" s="1183"/>
      <c r="E174" s="1189"/>
      <c r="F174" s="1189"/>
      <c r="G174" s="1189"/>
      <c r="H174" s="1189"/>
      <c r="I174" s="1189"/>
      <c r="J174" s="1190">
        <f t="shared" si="11"/>
        <v>0</v>
      </c>
      <c r="K174" s="1191"/>
      <c r="L174" s="1191"/>
      <c r="M174" s="1191"/>
      <c r="N174" s="1191"/>
      <c r="O174" s="1191"/>
      <c r="P174" s="1190">
        <f t="shared" si="12"/>
        <v>0</v>
      </c>
      <c r="Q174" s="1189"/>
      <c r="R174" s="1189"/>
      <c r="S174" s="1189"/>
      <c r="T174" s="1189"/>
      <c r="U174" s="1189"/>
      <c r="V174" s="1190">
        <f t="shared" si="13"/>
        <v>0</v>
      </c>
      <c r="W174" s="1191"/>
      <c r="X174" s="1191"/>
      <c r="Y174" s="1191"/>
      <c r="Z174" s="1191"/>
      <c r="AA174" s="1191"/>
      <c r="AB174" s="1190">
        <f t="shared" si="14"/>
        <v>0</v>
      </c>
    </row>
    <row r="175" spans="1:28" x14ac:dyDescent="0.2">
      <c r="A175" s="1182">
        <f t="shared" si="15"/>
        <v>168</v>
      </c>
      <c r="B175" s="1182"/>
      <c r="C175" s="1183"/>
      <c r="D175" s="1183"/>
      <c r="E175" s="1189"/>
      <c r="F175" s="1189"/>
      <c r="G175" s="1189"/>
      <c r="H175" s="1189"/>
      <c r="I175" s="1189"/>
      <c r="J175" s="1190">
        <f t="shared" si="11"/>
        <v>0</v>
      </c>
      <c r="K175" s="1191"/>
      <c r="L175" s="1191"/>
      <c r="M175" s="1191"/>
      <c r="N175" s="1191"/>
      <c r="O175" s="1191"/>
      <c r="P175" s="1190">
        <f t="shared" si="12"/>
        <v>0</v>
      </c>
      <c r="Q175" s="1189"/>
      <c r="R175" s="1189"/>
      <c r="S175" s="1189"/>
      <c r="T175" s="1189"/>
      <c r="U175" s="1189"/>
      <c r="V175" s="1190">
        <f t="shared" si="13"/>
        <v>0</v>
      </c>
      <c r="W175" s="1191"/>
      <c r="X175" s="1191"/>
      <c r="Y175" s="1191"/>
      <c r="Z175" s="1191"/>
      <c r="AA175" s="1191"/>
      <c r="AB175" s="1190">
        <f t="shared" si="14"/>
        <v>0</v>
      </c>
    </row>
    <row r="176" spans="1:28" x14ac:dyDescent="0.2">
      <c r="A176" s="1182">
        <f t="shared" si="15"/>
        <v>169</v>
      </c>
      <c r="B176" s="1182"/>
      <c r="C176" s="1183"/>
      <c r="D176" s="1183"/>
      <c r="E176" s="1189"/>
      <c r="F176" s="1189"/>
      <c r="G176" s="1189"/>
      <c r="H176" s="1189"/>
      <c r="I176" s="1189"/>
      <c r="J176" s="1190">
        <f t="shared" si="11"/>
        <v>0</v>
      </c>
      <c r="K176" s="1191"/>
      <c r="L176" s="1191"/>
      <c r="M176" s="1191"/>
      <c r="N176" s="1191"/>
      <c r="O176" s="1191"/>
      <c r="P176" s="1190">
        <f t="shared" si="12"/>
        <v>0</v>
      </c>
      <c r="Q176" s="1189"/>
      <c r="R176" s="1189"/>
      <c r="S176" s="1189"/>
      <c r="T176" s="1189"/>
      <c r="U176" s="1189"/>
      <c r="V176" s="1190">
        <f t="shared" si="13"/>
        <v>0</v>
      </c>
      <c r="W176" s="1191"/>
      <c r="X176" s="1191"/>
      <c r="Y176" s="1191"/>
      <c r="Z176" s="1191"/>
      <c r="AA176" s="1191"/>
      <c r="AB176" s="1190">
        <f t="shared" si="14"/>
        <v>0</v>
      </c>
    </row>
    <row r="177" spans="1:28" x14ac:dyDescent="0.2">
      <c r="A177" s="1182">
        <f t="shared" si="15"/>
        <v>170</v>
      </c>
      <c r="B177" s="1182"/>
      <c r="C177" s="1183"/>
      <c r="D177" s="1183"/>
      <c r="E177" s="1189"/>
      <c r="F177" s="1189"/>
      <c r="G177" s="1189"/>
      <c r="H177" s="1189"/>
      <c r="I177" s="1189"/>
      <c r="J177" s="1190">
        <f t="shared" si="11"/>
        <v>0</v>
      </c>
      <c r="K177" s="1191"/>
      <c r="L177" s="1191"/>
      <c r="M177" s="1191"/>
      <c r="N177" s="1191"/>
      <c r="O177" s="1191"/>
      <c r="P177" s="1190">
        <f t="shared" si="12"/>
        <v>0</v>
      </c>
      <c r="Q177" s="1189"/>
      <c r="R177" s="1189"/>
      <c r="S177" s="1189"/>
      <c r="T177" s="1189"/>
      <c r="U177" s="1189"/>
      <c r="V177" s="1190">
        <f t="shared" si="13"/>
        <v>0</v>
      </c>
      <c r="W177" s="1191"/>
      <c r="X177" s="1191"/>
      <c r="Y177" s="1191"/>
      <c r="Z177" s="1191"/>
      <c r="AA177" s="1191"/>
      <c r="AB177" s="1190">
        <f t="shared" si="14"/>
        <v>0</v>
      </c>
    </row>
    <row r="178" spans="1:28" x14ac:dyDescent="0.2">
      <c r="A178" s="1182">
        <f t="shared" si="15"/>
        <v>171</v>
      </c>
      <c r="B178" s="1182"/>
      <c r="C178" s="1183"/>
      <c r="D178" s="1183"/>
      <c r="E178" s="1189"/>
      <c r="F178" s="1189"/>
      <c r="G178" s="1189"/>
      <c r="H178" s="1189"/>
      <c r="I178" s="1189"/>
      <c r="J178" s="1190">
        <f t="shared" si="11"/>
        <v>0</v>
      </c>
      <c r="K178" s="1191"/>
      <c r="L178" s="1191"/>
      <c r="M178" s="1191"/>
      <c r="N178" s="1191"/>
      <c r="O178" s="1191"/>
      <c r="P178" s="1190">
        <f t="shared" si="12"/>
        <v>0</v>
      </c>
      <c r="Q178" s="1189"/>
      <c r="R178" s="1189"/>
      <c r="S178" s="1189"/>
      <c r="T178" s="1189"/>
      <c r="U178" s="1189"/>
      <c r="V178" s="1190">
        <f t="shared" si="13"/>
        <v>0</v>
      </c>
      <c r="W178" s="1191"/>
      <c r="X178" s="1191"/>
      <c r="Y178" s="1191"/>
      <c r="Z178" s="1191"/>
      <c r="AA178" s="1191"/>
      <c r="AB178" s="1190">
        <f t="shared" si="14"/>
        <v>0</v>
      </c>
    </row>
    <row r="179" spans="1:28" x14ac:dyDescent="0.2">
      <c r="A179" s="1182">
        <f t="shared" si="15"/>
        <v>172</v>
      </c>
      <c r="B179" s="1182"/>
      <c r="C179" s="1183"/>
      <c r="D179" s="1183"/>
      <c r="E179" s="1189"/>
      <c r="F179" s="1189"/>
      <c r="G179" s="1189"/>
      <c r="H179" s="1189"/>
      <c r="I179" s="1189"/>
      <c r="J179" s="1190">
        <f t="shared" si="11"/>
        <v>0</v>
      </c>
      <c r="K179" s="1191"/>
      <c r="L179" s="1191"/>
      <c r="M179" s="1191"/>
      <c r="N179" s="1191"/>
      <c r="O179" s="1191"/>
      <c r="P179" s="1190">
        <f t="shared" si="12"/>
        <v>0</v>
      </c>
      <c r="Q179" s="1189"/>
      <c r="R179" s="1189"/>
      <c r="S179" s="1189"/>
      <c r="T179" s="1189"/>
      <c r="U179" s="1189"/>
      <c r="V179" s="1190">
        <f t="shared" si="13"/>
        <v>0</v>
      </c>
      <c r="W179" s="1191"/>
      <c r="X179" s="1191"/>
      <c r="Y179" s="1191"/>
      <c r="Z179" s="1191"/>
      <c r="AA179" s="1191"/>
      <c r="AB179" s="1190">
        <f t="shared" si="14"/>
        <v>0</v>
      </c>
    </row>
    <row r="180" spans="1:28" x14ac:dyDescent="0.2">
      <c r="A180" s="1182">
        <f t="shared" si="15"/>
        <v>173</v>
      </c>
      <c r="B180" s="1182"/>
      <c r="C180" s="1183"/>
      <c r="D180" s="1183"/>
      <c r="E180" s="1189"/>
      <c r="F180" s="1189"/>
      <c r="G180" s="1189"/>
      <c r="H180" s="1189"/>
      <c r="I180" s="1189"/>
      <c r="J180" s="1190">
        <f t="shared" si="11"/>
        <v>0</v>
      </c>
      <c r="K180" s="1191"/>
      <c r="L180" s="1191"/>
      <c r="M180" s="1191"/>
      <c r="N180" s="1191"/>
      <c r="O180" s="1191"/>
      <c r="P180" s="1190">
        <f t="shared" si="12"/>
        <v>0</v>
      </c>
      <c r="Q180" s="1189"/>
      <c r="R180" s="1189"/>
      <c r="S180" s="1189"/>
      <c r="T180" s="1189"/>
      <c r="U180" s="1189"/>
      <c r="V180" s="1190">
        <f t="shared" si="13"/>
        <v>0</v>
      </c>
      <c r="W180" s="1191"/>
      <c r="X180" s="1191"/>
      <c r="Y180" s="1191"/>
      <c r="Z180" s="1191"/>
      <c r="AA180" s="1191"/>
      <c r="AB180" s="1190">
        <f t="shared" si="14"/>
        <v>0</v>
      </c>
    </row>
    <row r="181" spans="1:28" x14ac:dyDescent="0.2">
      <c r="A181" s="1182">
        <f t="shared" si="15"/>
        <v>174</v>
      </c>
      <c r="B181" s="1182"/>
      <c r="C181" s="1183"/>
      <c r="D181" s="1183"/>
      <c r="E181" s="1189"/>
      <c r="F181" s="1189"/>
      <c r="G181" s="1189"/>
      <c r="H181" s="1189"/>
      <c r="I181" s="1189"/>
      <c r="J181" s="1190">
        <f t="shared" si="11"/>
        <v>0</v>
      </c>
      <c r="K181" s="1191"/>
      <c r="L181" s="1191"/>
      <c r="M181" s="1191"/>
      <c r="N181" s="1191"/>
      <c r="O181" s="1191"/>
      <c r="P181" s="1190">
        <f t="shared" si="12"/>
        <v>0</v>
      </c>
      <c r="Q181" s="1189"/>
      <c r="R181" s="1189"/>
      <c r="S181" s="1189"/>
      <c r="T181" s="1189"/>
      <c r="U181" s="1189"/>
      <c r="V181" s="1190">
        <f t="shared" si="13"/>
        <v>0</v>
      </c>
      <c r="W181" s="1191"/>
      <c r="X181" s="1191"/>
      <c r="Y181" s="1191"/>
      <c r="Z181" s="1191"/>
      <c r="AA181" s="1191"/>
      <c r="AB181" s="1190">
        <f t="shared" si="14"/>
        <v>0</v>
      </c>
    </row>
    <row r="182" spans="1:28" x14ac:dyDescent="0.2">
      <c r="A182" s="1182">
        <f t="shared" si="15"/>
        <v>175</v>
      </c>
      <c r="B182" s="1182"/>
      <c r="C182" s="1183"/>
      <c r="D182" s="1183"/>
      <c r="E182" s="1189"/>
      <c r="F182" s="1189"/>
      <c r="G182" s="1189"/>
      <c r="H182" s="1189"/>
      <c r="I182" s="1189"/>
      <c r="J182" s="1190">
        <f t="shared" si="11"/>
        <v>0</v>
      </c>
      <c r="K182" s="1191"/>
      <c r="L182" s="1191"/>
      <c r="M182" s="1191"/>
      <c r="N182" s="1191"/>
      <c r="O182" s="1191"/>
      <c r="P182" s="1190">
        <f t="shared" si="12"/>
        <v>0</v>
      </c>
      <c r="Q182" s="1189"/>
      <c r="R182" s="1189"/>
      <c r="S182" s="1189"/>
      <c r="T182" s="1189"/>
      <c r="U182" s="1189"/>
      <c r="V182" s="1190">
        <f t="shared" si="13"/>
        <v>0</v>
      </c>
      <c r="W182" s="1191"/>
      <c r="X182" s="1191"/>
      <c r="Y182" s="1191"/>
      <c r="Z182" s="1191"/>
      <c r="AA182" s="1191"/>
      <c r="AB182" s="1190">
        <f t="shared" si="14"/>
        <v>0</v>
      </c>
    </row>
    <row r="183" spans="1:28" x14ac:dyDescent="0.2">
      <c r="A183" s="1182">
        <f t="shared" si="15"/>
        <v>176</v>
      </c>
      <c r="B183" s="1182"/>
      <c r="C183" s="1183"/>
      <c r="D183" s="1183"/>
      <c r="E183" s="1189"/>
      <c r="F183" s="1189"/>
      <c r="G183" s="1189"/>
      <c r="H183" s="1189"/>
      <c r="I183" s="1189"/>
      <c r="J183" s="1190">
        <f t="shared" si="11"/>
        <v>0</v>
      </c>
      <c r="K183" s="1191"/>
      <c r="L183" s="1191"/>
      <c r="M183" s="1191"/>
      <c r="N183" s="1191"/>
      <c r="O183" s="1191"/>
      <c r="P183" s="1190">
        <f t="shared" si="12"/>
        <v>0</v>
      </c>
      <c r="Q183" s="1189"/>
      <c r="R183" s="1189"/>
      <c r="S183" s="1189"/>
      <c r="T183" s="1189"/>
      <c r="U183" s="1189"/>
      <c r="V183" s="1190">
        <f t="shared" si="13"/>
        <v>0</v>
      </c>
      <c r="W183" s="1191"/>
      <c r="X183" s="1191"/>
      <c r="Y183" s="1191"/>
      <c r="Z183" s="1191"/>
      <c r="AA183" s="1191"/>
      <c r="AB183" s="1190">
        <f t="shared" si="14"/>
        <v>0</v>
      </c>
    </row>
    <row r="184" spans="1:28" x14ac:dyDescent="0.2">
      <c r="A184" s="1182">
        <f t="shared" si="15"/>
        <v>177</v>
      </c>
      <c r="B184" s="1182"/>
      <c r="C184" s="1183"/>
      <c r="D184" s="1183"/>
      <c r="E184" s="1189"/>
      <c r="F184" s="1189"/>
      <c r="G184" s="1189"/>
      <c r="H184" s="1189"/>
      <c r="I184" s="1189"/>
      <c r="J184" s="1190">
        <f t="shared" si="11"/>
        <v>0</v>
      </c>
      <c r="K184" s="1191"/>
      <c r="L184" s="1191"/>
      <c r="M184" s="1191"/>
      <c r="N184" s="1191"/>
      <c r="O184" s="1191"/>
      <c r="P184" s="1190">
        <f t="shared" si="12"/>
        <v>0</v>
      </c>
      <c r="Q184" s="1189"/>
      <c r="R184" s="1189"/>
      <c r="S184" s="1189"/>
      <c r="T184" s="1189"/>
      <c r="U184" s="1189"/>
      <c r="V184" s="1190">
        <f t="shared" si="13"/>
        <v>0</v>
      </c>
      <c r="W184" s="1191"/>
      <c r="X184" s="1191"/>
      <c r="Y184" s="1191"/>
      <c r="Z184" s="1191"/>
      <c r="AA184" s="1191"/>
      <c r="AB184" s="1190">
        <f t="shared" si="14"/>
        <v>0</v>
      </c>
    </row>
    <row r="185" spans="1:28" x14ac:dyDescent="0.2">
      <c r="A185" s="1182">
        <f t="shared" si="15"/>
        <v>178</v>
      </c>
      <c r="B185" s="1182"/>
      <c r="C185" s="1183"/>
      <c r="D185" s="1183"/>
      <c r="E185" s="1189"/>
      <c r="F185" s="1189"/>
      <c r="G185" s="1189"/>
      <c r="H185" s="1189"/>
      <c r="I185" s="1189"/>
      <c r="J185" s="1190">
        <f t="shared" si="11"/>
        <v>0</v>
      </c>
      <c r="K185" s="1191"/>
      <c r="L185" s="1191"/>
      <c r="M185" s="1191"/>
      <c r="N185" s="1191"/>
      <c r="O185" s="1191"/>
      <c r="P185" s="1190">
        <f t="shared" si="12"/>
        <v>0</v>
      </c>
      <c r="Q185" s="1189"/>
      <c r="R185" s="1189"/>
      <c r="S185" s="1189"/>
      <c r="T185" s="1189"/>
      <c r="U185" s="1189"/>
      <c r="V185" s="1190">
        <f t="shared" si="13"/>
        <v>0</v>
      </c>
      <c r="W185" s="1191"/>
      <c r="X185" s="1191"/>
      <c r="Y185" s="1191"/>
      <c r="Z185" s="1191"/>
      <c r="AA185" s="1191"/>
      <c r="AB185" s="1190">
        <f t="shared" si="14"/>
        <v>0</v>
      </c>
    </row>
    <row r="186" spans="1:28" x14ac:dyDescent="0.2">
      <c r="A186" s="1182">
        <f t="shared" si="15"/>
        <v>179</v>
      </c>
      <c r="B186" s="1182"/>
      <c r="C186" s="1183"/>
      <c r="D186" s="1183"/>
      <c r="E186" s="1189"/>
      <c r="F186" s="1189"/>
      <c r="G186" s="1189"/>
      <c r="H186" s="1189"/>
      <c r="I186" s="1189"/>
      <c r="J186" s="1190">
        <f t="shared" si="11"/>
        <v>0</v>
      </c>
      <c r="K186" s="1191"/>
      <c r="L186" s="1191"/>
      <c r="M186" s="1191"/>
      <c r="N186" s="1191"/>
      <c r="O186" s="1191"/>
      <c r="P186" s="1190">
        <f t="shared" si="12"/>
        <v>0</v>
      </c>
      <c r="Q186" s="1189"/>
      <c r="R186" s="1189"/>
      <c r="S186" s="1189"/>
      <c r="T186" s="1189"/>
      <c r="U186" s="1189"/>
      <c r="V186" s="1190">
        <f t="shared" si="13"/>
        <v>0</v>
      </c>
      <c r="W186" s="1191"/>
      <c r="X186" s="1191"/>
      <c r="Y186" s="1191"/>
      <c r="Z186" s="1191"/>
      <c r="AA186" s="1191"/>
      <c r="AB186" s="1190">
        <f t="shared" si="14"/>
        <v>0</v>
      </c>
    </row>
    <row r="187" spans="1:28" x14ac:dyDescent="0.2">
      <c r="A187" s="1182">
        <f t="shared" si="15"/>
        <v>180</v>
      </c>
      <c r="B187" s="1182"/>
      <c r="C187" s="1183"/>
      <c r="D187" s="1183"/>
      <c r="E187" s="1189"/>
      <c r="F187" s="1189"/>
      <c r="G187" s="1189"/>
      <c r="H187" s="1189"/>
      <c r="I187" s="1189"/>
      <c r="J187" s="1190">
        <f t="shared" si="11"/>
        <v>0</v>
      </c>
      <c r="K187" s="1191"/>
      <c r="L187" s="1191"/>
      <c r="M187" s="1191"/>
      <c r="N187" s="1191"/>
      <c r="O187" s="1191"/>
      <c r="P187" s="1190">
        <f t="shared" si="12"/>
        <v>0</v>
      </c>
      <c r="Q187" s="1189"/>
      <c r="R187" s="1189"/>
      <c r="S187" s="1189"/>
      <c r="T187" s="1189"/>
      <c r="U187" s="1189"/>
      <c r="V187" s="1190">
        <f t="shared" si="13"/>
        <v>0</v>
      </c>
      <c r="W187" s="1191"/>
      <c r="X187" s="1191"/>
      <c r="Y187" s="1191"/>
      <c r="Z187" s="1191"/>
      <c r="AA187" s="1191"/>
      <c r="AB187" s="1190">
        <f t="shared" si="14"/>
        <v>0</v>
      </c>
    </row>
    <row r="188" spans="1:28" x14ac:dyDescent="0.2">
      <c r="A188" s="1182">
        <f t="shared" si="15"/>
        <v>181</v>
      </c>
      <c r="B188" s="1182"/>
      <c r="C188" s="1183"/>
      <c r="D188" s="1183"/>
      <c r="E188" s="1189"/>
      <c r="F188" s="1189"/>
      <c r="G188" s="1189"/>
      <c r="H188" s="1189"/>
      <c r="I188" s="1189"/>
      <c r="J188" s="1190">
        <f t="shared" si="11"/>
        <v>0</v>
      </c>
      <c r="K188" s="1191"/>
      <c r="L188" s="1191"/>
      <c r="M188" s="1191"/>
      <c r="N188" s="1191"/>
      <c r="O188" s="1191"/>
      <c r="P188" s="1190">
        <f t="shared" si="12"/>
        <v>0</v>
      </c>
      <c r="Q188" s="1189"/>
      <c r="R188" s="1189"/>
      <c r="S188" s="1189"/>
      <c r="T188" s="1189"/>
      <c r="U188" s="1189"/>
      <c r="V188" s="1190">
        <f t="shared" si="13"/>
        <v>0</v>
      </c>
      <c r="W188" s="1191"/>
      <c r="X188" s="1191"/>
      <c r="Y188" s="1191"/>
      <c r="Z188" s="1191"/>
      <c r="AA188" s="1191"/>
      <c r="AB188" s="1190">
        <f t="shared" si="14"/>
        <v>0</v>
      </c>
    </row>
    <row r="189" spans="1:28" x14ac:dyDescent="0.2">
      <c r="A189" s="1182">
        <f t="shared" si="15"/>
        <v>182</v>
      </c>
      <c r="B189" s="1182"/>
      <c r="C189" s="1183"/>
      <c r="D189" s="1183"/>
      <c r="E189" s="1189"/>
      <c r="F189" s="1189"/>
      <c r="G189" s="1189"/>
      <c r="H189" s="1189"/>
      <c r="I189" s="1189"/>
      <c r="J189" s="1190">
        <f t="shared" si="11"/>
        <v>0</v>
      </c>
      <c r="K189" s="1191"/>
      <c r="L189" s="1191"/>
      <c r="M189" s="1191"/>
      <c r="N189" s="1191"/>
      <c r="O189" s="1191"/>
      <c r="P189" s="1190">
        <f t="shared" si="12"/>
        <v>0</v>
      </c>
      <c r="Q189" s="1189"/>
      <c r="R189" s="1189"/>
      <c r="S189" s="1189"/>
      <c r="T189" s="1189"/>
      <c r="U189" s="1189"/>
      <c r="V189" s="1190">
        <f t="shared" si="13"/>
        <v>0</v>
      </c>
      <c r="W189" s="1191"/>
      <c r="X189" s="1191"/>
      <c r="Y189" s="1191"/>
      <c r="Z189" s="1191"/>
      <c r="AA189" s="1191"/>
      <c r="AB189" s="1190">
        <f t="shared" si="14"/>
        <v>0</v>
      </c>
    </row>
    <row r="190" spans="1:28" x14ac:dyDescent="0.2">
      <c r="A190" s="1182">
        <f t="shared" si="15"/>
        <v>183</v>
      </c>
      <c r="B190" s="1182"/>
      <c r="C190" s="1183"/>
      <c r="D190" s="1183"/>
      <c r="E190" s="1189"/>
      <c r="F190" s="1189"/>
      <c r="G190" s="1189"/>
      <c r="H190" s="1189"/>
      <c r="I190" s="1189"/>
      <c r="J190" s="1190">
        <f t="shared" si="11"/>
        <v>0</v>
      </c>
      <c r="K190" s="1191"/>
      <c r="L190" s="1191"/>
      <c r="M190" s="1191"/>
      <c r="N190" s="1191"/>
      <c r="O190" s="1191"/>
      <c r="P190" s="1190">
        <f t="shared" si="12"/>
        <v>0</v>
      </c>
      <c r="Q190" s="1189"/>
      <c r="R190" s="1189"/>
      <c r="S190" s="1189"/>
      <c r="T190" s="1189"/>
      <c r="U190" s="1189"/>
      <c r="V190" s="1190">
        <f t="shared" si="13"/>
        <v>0</v>
      </c>
      <c r="W190" s="1191"/>
      <c r="X190" s="1191"/>
      <c r="Y190" s="1191"/>
      <c r="Z190" s="1191"/>
      <c r="AA190" s="1191"/>
      <c r="AB190" s="1190">
        <f t="shared" si="14"/>
        <v>0</v>
      </c>
    </row>
    <row r="191" spans="1:28" x14ac:dyDescent="0.2">
      <c r="A191" s="1182">
        <f t="shared" si="15"/>
        <v>184</v>
      </c>
      <c r="B191" s="1182"/>
      <c r="C191" s="1183"/>
      <c r="D191" s="1183"/>
      <c r="E191" s="1189"/>
      <c r="F191" s="1189"/>
      <c r="G191" s="1189"/>
      <c r="H191" s="1189"/>
      <c r="I191" s="1189"/>
      <c r="J191" s="1190">
        <f t="shared" si="11"/>
        <v>0</v>
      </c>
      <c r="K191" s="1191"/>
      <c r="L191" s="1191"/>
      <c r="M191" s="1191"/>
      <c r="N191" s="1191"/>
      <c r="O191" s="1191"/>
      <c r="P191" s="1190">
        <f t="shared" si="12"/>
        <v>0</v>
      </c>
      <c r="Q191" s="1189"/>
      <c r="R191" s="1189"/>
      <c r="S191" s="1189"/>
      <c r="T191" s="1189"/>
      <c r="U191" s="1189"/>
      <c r="V191" s="1190">
        <f t="shared" si="13"/>
        <v>0</v>
      </c>
      <c r="W191" s="1191"/>
      <c r="X191" s="1191"/>
      <c r="Y191" s="1191"/>
      <c r="Z191" s="1191"/>
      <c r="AA191" s="1191"/>
      <c r="AB191" s="1190">
        <f t="shared" si="14"/>
        <v>0</v>
      </c>
    </row>
    <row r="192" spans="1:28" x14ac:dyDescent="0.2">
      <c r="A192" s="1182">
        <f t="shared" si="15"/>
        <v>185</v>
      </c>
      <c r="B192" s="1182"/>
      <c r="C192" s="1183"/>
      <c r="D192" s="1183"/>
      <c r="E192" s="1189"/>
      <c r="F192" s="1189"/>
      <c r="G192" s="1189"/>
      <c r="H192" s="1189"/>
      <c r="I192" s="1189"/>
      <c r="J192" s="1190">
        <f t="shared" si="11"/>
        <v>0</v>
      </c>
      <c r="K192" s="1191"/>
      <c r="L192" s="1191"/>
      <c r="M192" s="1191"/>
      <c r="N192" s="1191"/>
      <c r="O192" s="1191"/>
      <c r="P192" s="1190">
        <f t="shared" si="12"/>
        <v>0</v>
      </c>
      <c r="Q192" s="1189"/>
      <c r="R192" s="1189"/>
      <c r="S192" s="1189"/>
      <c r="T192" s="1189"/>
      <c r="U192" s="1189"/>
      <c r="V192" s="1190">
        <f t="shared" si="13"/>
        <v>0</v>
      </c>
      <c r="W192" s="1191"/>
      <c r="X192" s="1191"/>
      <c r="Y192" s="1191"/>
      <c r="Z192" s="1191"/>
      <c r="AA192" s="1191"/>
      <c r="AB192" s="1190">
        <f t="shared" si="14"/>
        <v>0</v>
      </c>
    </row>
    <row r="193" spans="1:28" x14ac:dyDescent="0.2">
      <c r="A193" s="1182">
        <f t="shared" si="15"/>
        <v>186</v>
      </c>
      <c r="B193" s="1182"/>
      <c r="C193" s="1183"/>
      <c r="D193" s="1183"/>
      <c r="E193" s="1189"/>
      <c r="F193" s="1189"/>
      <c r="G193" s="1189"/>
      <c r="H193" s="1189"/>
      <c r="I193" s="1189"/>
      <c r="J193" s="1190">
        <f t="shared" si="11"/>
        <v>0</v>
      </c>
      <c r="K193" s="1191"/>
      <c r="L193" s="1191"/>
      <c r="M193" s="1191"/>
      <c r="N193" s="1191"/>
      <c r="O193" s="1191"/>
      <c r="P193" s="1190">
        <f t="shared" si="12"/>
        <v>0</v>
      </c>
      <c r="Q193" s="1189"/>
      <c r="R193" s="1189"/>
      <c r="S193" s="1189"/>
      <c r="T193" s="1189"/>
      <c r="U193" s="1189"/>
      <c r="V193" s="1190">
        <f t="shared" si="13"/>
        <v>0</v>
      </c>
      <c r="W193" s="1191"/>
      <c r="X193" s="1191"/>
      <c r="Y193" s="1191"/>
      <c r="Z193" s="1191"/>
      <c r="AA193" s="1191"/>
      <c r="AB193" s="1190">
        <f t="shared" si="14"/>
        <v>0</v>
      </c>
    </row>
    <row r="194" spans="1:28" x14ac:dyDescent="0.2">
      <c r="A194" s="1182">
        <f t="shared" si="15"/>
        <v>187</v>
      </c>
      <c r="B194" s="1182"/>
      <c r="C194" s="1183"/>
      <c r="D194" s="1183"/>
      <c r="E194" s="1189"/>
      <c r="F194" s="1189"/>
      <c r="G194" s="1189"/>
      <c r="H194" s="1189"/>
      <c r="I194" s="1189"/>
      <c r="J194" s="1190">
        <f t="shared" si="11"/>
        <v>0</v>
      </c>
      <c r="K194" s="1191"/>
      <c r="L194" s="1191"/>
      <c r="M194" s="1191"/>
      <c r="N194" s="1191"/>
      <c r="O194" s="1191"/>
      <c r="P194" s="1190">
        <f t="shared" si="12"/>
        <v>0</v>
      </c>
      <c r="Q194" s="1189"/>
      <c r="R194" s="1189"/>
      <c r="S194" s="1189"/>
      <c r="T194" s="1189"/>
      <c r="U194" s="1189"/>
      <c r="V194" s="1190">
        <f t="shared" si="13"/>
        <v>0</v>
      </c>
      <c r="W194" s="1191"/>
      <c r="X194" s="1191"/>
      <c r="Y194" s="1191"/>
      <c r="Z194" s="1191"/>
      <c r="AA194" s="1191"/>
      <c r="AB194" s="1190">
        <f t="shared" si="14"/>
        <v>0</v>
      </c>
    </row>
    <row r="195" spans="1:28" x14ac:dyDescent="0.2">
      <c r="A195" s="1182">
        <f t="shared" si="15"/>
        <v>188</v>
      </c>
      <c r="B195" s="1182"/>
      <c r="C195" s="1183"/>
      <c r="D195" s="1183"/>
      <c r="E195" s="1189"/>
      <c r="F195" s="1189"/>
      <c r="G195" s="1189"/>
      <c r="H195" s="1189"/>
      <c r="I195" s="1189"/>
      <c r="J195" s="1190">
        <f t="shared" si="11"/>
        <v>0</v>
      </c>
      <c r="K195" s="1191"/>
      <c r="L195" s="1191"/>
      <c r="M195" s="1191"/>
      <c r="N195" s="1191"/>
      <c r="O195" s="1191"/>
      <c r="P195" s="1190">
        <f t="shared" si="12"/>
        <v>0</v>
      </c>
      <c r="Q195" s="1189"/>
      <c r="R195" s="1189"/>
      <c r="S195" s="1189"/>
      <c r="T195" s="1189"/>
      <c r="U195" s="1189"/>
      <c r="V195" s="1190">
        <f t="shared" si="13"/>
        <v>0</v>
      </c>
      <c r="W195" s="1191"/>
      <c r="X195" s="1191"/>
      <c r="Y195" s="1191"/>
      <c r="Z195" s="1191"/>
      <c r="AA195" s="1191"/>
      <c r="AB195" s="1190">
        <f t="shared" si="14"/>
        <v>0</v>
      </c>
    </row>
    <row r="196" spans="1:28" x14ac:dyDescent="0.2">
      <c r="A196" s="1182">
        <f t="shared" si="15"/>
        <v>189</v>
      </c>
      <c r="B196" s="1182"/>
      <c r="C196" s="1183"/>
      <c r="D196" s="1183"/>
      <c r="E196" s="1189"/>
      <c r="F196" s="1189"/>
      <c r="G196" s="1189"/>
      <c r="H196" s="1189"/>
      <c r="I196" s="1189"/>
      <c r="J196" s="1190">
        <f t="shared" si="11"/>
        <v>0</v>
      </c>
      <c r="K196" s="1191"/>
      <c r="L196" s="1191"/>
      <c r="M196" s="1191"/>
      <c r="N196" s="1191"/>
      <c r="O196" s="1191"/>
      <c r="P196" s="1190">
        <f t="shared" si="12"/>
        <v>0</v>
      </c>
      <c r="Q196" s="1189"/>
      <c r="R196" s="1189"/>
      <c r="S196" s="1189"/>
      <c r="T196" s="1189"/>
      <c r="U196" s="1189"/>
      <c r="V196" s="1190">
        <f t="shared" si="13"/>
        <v>0</v>
      </c>
      <c r="W196" s="1191"/>
      <c r="X196" s="1191"/>
      <c r="Y196" s="1191"/>
      <c r="Z196" s="1191"/>
      <c r="AA196" s="1191"/>
      <c r="AB196" s="1190">
        <f t="shared" si="14"/>
        <v>0</v>
      </c>
    </row>
    <row r="197" spans="1:28" x14ac:dyDescent="0.2">
      <c r="A197" s="1182">
        <f t="shared" si="15"/>
        <v>190</v>
      </c>
      <c r="B197" s="1182"/>
      <c r="C197" s="1183"/>
      <c r="D197" s="1183"/>
      <c r="E197" s="1189"/>
      <c r="F197" s="1189"/>
      <c r="G197" s="1189"/>
      <c r="H197" s="1189"/>
      <c r="I197" s="1189"/>
      <c r="J197" s="1190">
        <f t="shared" si="11"/>
        <v>0</v>
      </c>
      <c r="K197" s="1191"/>
      <c r="L197" s="1191"/>
      <c r="M197" s="1191"/>
      <c r="N197" s="1191"/>
      <c r="O197" s="1191"/>
      <c r="P197" s="1190">
        <f t="shared" si="12"/>
        <v>0</v>
      </c>
      <c r="Q197" s="1189"/>
      <c r="R197" s="1189"/>
      <c r="S197" s="1189"/>
      <c r="T197" s="1189"/>
      <c r="U197" s="1189"/>
      <c r="V197" s="1190">
        <f t="shared" si="13"/>
        <v>0</v>
      </c>
      <c r="W197" s="1191"/>
      <c r="X197" s="1191"/>
      <c r="Y197" s="1191"/>
      <c r="Z197" s="1191"/>
      <c r="AA197" s="1191"/>
      <c r="AB197" s="1190">
        <f t="shared" si="14"/>
        <v>0</v>
      </c>
    </row>
    <row r="198" spans="1:28" x14ac:dyDescent="0.2">
      <c r="A198" s="1182">
        <f t="shared" si="15"/>
        <v>191</v>
      </c>
      <c r="B198" s="1182"/>
      <c r="C198" s="1183"/>
      <c r="D198" s="1183"/>
      <c r="E198" s="1189"/>
      <c r="F198" s="1189"/>
      <c r="G198" s="1189"/>
      <c r="H198" s="1189"/>
      <c r="I198" s="1189"/>
      <c r="J198" s="1190">
        <f t="shared" si="11"/>
        <v>0</v>
      </c>
      <c r="K198" s="1191"/>
      <c r="L198" s="1191"/>
      <c r="M198" s="1191"/>
      <c r="N198" s="1191"/>
      <c r="O198" s="1191"/>
      <c r="P198" s="1190">
        <f t="shared" si="12"/>
        <v>0</v>
      </c>
      <c r="Q198" s="1189"/>
      <c r="R198" s="1189"/>
      <c r="S198" s="1189"/>
      <c r="T198" s="1189"/>
      <c r="U198" s="1189"/>
      <c r="V198" s="1190">
        <f t="shared" si="13"/>
        <v>0</v>
      </c>
      <c r="W198" s="1191"/>
      <c r="X198" s="1191"/>
      <c r="Y198" s="1191"/>
      <c r="Z198" s="1191"/>
      <c r="AA198" s="1191"/>
      <c r="AB198" s="1190">
        <f t="shared" si="14"/>
        <v>0</v>
      </c>
    </row>
    <row r="199" spans="1:28" x14ac:dyDescent="0.2">
      <c r="A199" s="1182">
        <f t="shared" si="15"/>
        <v>192</v>
      </c>
      <c r="B199" s="1182"/>
      <c r="C199" s="1183"/>
      <c r="D199" s="1183"/>
      <c r="E199" s="1189"/>
      <c r="F199" s="1189"/>
      <c r="G199" s="1189"/>
      <c r="H199" s="1189"/>
      <c r="I199" s="1189"/>
      <c r="J199" s="1190">
        <f t="shared" si="11"/>
        <v>0</v>
      </c>
      <c r="K199" s="1191"/>
      <c r="L199" s="1191"/>
      <c r="M199" s="1191"/>
      <c r="N199" s="1191"/>
      <c r="O199" s="1191"/>
      <c r="P199" s="1190">
        <f t="shared" si="12"/>
        <v>0</v>
      </c>
      <c r="Q199" s="1189"/>
      <c r="R199" s="1189"/>
      <c r="S199" s="1189"/>
      <c r="T199" s="1189"/>
      <c r="U199" s="1189"/>
      <c r="V199" s="1190">
        <f t="shared" si="13"/>
        <v>0</v>
      </c>
      <c r="W199" s="1191"/>
      <c r="X199" s="1191"/>
      <c r="Y199" s="1191"/>
      <c r="Z199" s="1191"/>
      <c r="AA199" s="1191"/>
      <c r="AB199" s="1190">
        <f t="shared" si="14"/>
        <v>0</v>
      </c>
    </row>
    <row r="200" spans="1:28" x14ac:dyDescent="0.2">
      <c r="A200" s="1182">
        <f t="shared" si="15"/>
        <v>193</v>
      </c>
      <c r="B200" s="1182"/>
      <c r="C200" s="1183"/>
      <c r="D200" s="1183"/>
      <c r="E200" s="1189"/>
      <c r="F200" s="1189"/>
      <c r="G200" s="1189"/>
      <c r="H200" s="1189"/>
      <c r="I200" s="1189"/>
      <c r="J200" s="1190">
        <f t="shared" si="11"/>
        <v>0</v>
      </c>
      <c r="K200" s="1191"/>
      <c r="L200" s="1191"/>
      <c r="M200" s="1191"/>
      <c r="N200" s="1191"/>
      <c r="O200" s="1191"/>
      <c r="P200" s="1190">
        <f t="shared" si="12"/>
        <v>0</v>
      </c>
      <c r="Q200" s="1189"/>
      <c r="R200" s="1189"/>
      <c r="S200" s="1189"/>
      <c r="T200" s="1189"/>
      <c r="U200" s="1189"/>
      <c r="V200" s="1190">
        <f t="shared" si="13"/>
        <v>0</v>
      </c>
      <c r="W200" s="1191"/>
      <c r="X200" s="1191"/>
      <c r="Y200" s="1191"/>
      <c r="Z200" s="1191"/>
      <c r="AA200" s="1191"/>
      <c r="AB200" s="1190">
        <f t="shared" si="14"/>
        <v>0</v>
      </c>
    </row>
    <row r="201" spans="1:28" x14ac:dyDescent="0.2">
      <c r="A201" s="1182">
        <f t="shared" si="15"/>
        <v>194</v>
      </c>
      <c r="B201" s="1182"/>
      <c r="C201" s="1183"/>
      <c r="D201" s="1183"/>
      <c r="E201" s="1189"/>
      <c r="F201" s="1189"/>
      <c r="G201" s="1189"/>
      <c r="H201" s="1189"/>
      <c r="I201" s="1189"/>
      <c r="J201" s="1190">
        <f t="shared" ref="J201:J251" si="16">SUM(E201:I201)</f>
        <v>0</v>
      </c>
      <c r="K201" s="1191"/>
      <c r="L201" s="1191"/>
      <c r="M201" s="1191"/>
      <c r="N201" s="1191"/>
      <c r="O201" s="1191"/>
      <c r="P201" s="1190">
        <f t="shared" ref="P201:P251" si="17">SUM(K201:O201)</f>
        <v>0</v>
      </c>
      <c r="Q201" s="1189"/>
      <c r="R201" s="1189"/>
      <c r="S201" s="1189"/>
      <c r="T201" s="1189"/>
      <c r="U201" s="1189"/>
      <c r="V201" s="1190">
        <f t="shared" ref="V201:V251" si="18">SUM(Q201:U201)</f>
        <v>0</v>
      </c>
      <c r="W201" s="1191"/>
      <c r="X201" s="1191"/>
      <c r="Y201" s="1191"/>
      <c r="Z201" s="1191"/>
      <c r="AA201" s="1191"/>
      <c r="AB201" s="1190">
        <f t="shared" ref="AB201:AB251" si="19">SUM(W201:AA201)</f>
        <v>0</v>
      </c>
    </row>
    <row r="202" spans="1:28" x14ac:dyDescent="0.2">
      <c r="A202" s="1182">
        <f t="shared" ref="A202:A257" si="20">A201+1</f>
        <v>195</v>
      </c>
      <c r="B202" s="1182"/>
      <c r="C202" s="1183"/>
      <c r="D202" s="1183"/>
      <c r="E202" s="1189"/>
      <c r="F202" s="1189"/>
      <c r="G202" s="1189"/>
      <c r="H202" s="1189"/>
      <c r="I202" s="1189"/>
      <c r="J202" s="1190">
        <f t="shared" si="16"/>
        <v>0</v>
      </c>
      <c r="K202" s="1191"/>
      <c r="L202" s="1191"/>
      <c r="M202" s="1191"/>
      <c r="N202" s="1191"/>
      <c r="O202" s="1191"/>
      <c r="P202" s="1190">
        <f t="shared" si="17"/>
        <v>0</v>
      </c>
      <c r="Q202" s="1189"/>
      <c r="R202" s="1189"/>
      <c r="S202" s="1189"/>
      <c r="T202" s="1189"/>
      <c r="U202" s="1189"/>
      <c r="V202" s="1190">
        <f t="shared" si="18"/>
        <v>0</v>
      </c>
      <c r="W202" s="1191"/>
      <c r="X202" s="1191"/>
      <c r="Y202" s="1191"/>
      <c r="Z202" s="1191"/>
      <c r="AA202" s="1191"/>
      <c r="AB202" s="1190">
        <f t="shared" si="19"/>
        <v>0</v>
      </c>
    </row>
    <row r="203" spans="1:28" x14ac:dyDescent="0.2">
      <c r="A203" s="1182">
        <f t="shared" si="20"/>
        <v>196</v>
      </c>
      <c r="B203" s="1182"/>
      <c r="C203" s="1183"/>
      <c r="D203" s="1183"/>
      <c r="E203" s="1189"/>
      <c r="F203" s="1189"/>
      <c r="G203" s="1189"/>
      <c r="H203" s="1189"/>
      <c r="I203" s="1189"/>
      <c r="J203" s="1190">
        <f t="shared" si="16"/>
        <v>0</v>
      </c>
      <c r="K203" s="1191"/>
      <c r="L203" s="1191"/>
      <c r="M203" s="1191"/>
      <c r="N203" s="1191"/>
      <c r="O203" s="1191"/>
      <c r="P203" s="1190">
        <f t="shared" si="17"/>
        <v>0</v>
      </c>
      <c r="Q203" s="1189"/>
      <c r="R203" s="1189"/>
      <c r="S203" s="1189"/>
      <c r="T203" s="1189"/>
      <c r="U203" s="1189"/>
      <c r="V203" s="1190">
        <f t="shared" si="18"/>
        <v>0</v>
      </c>
      <c r="W203" s="1191"/>
      <c r="X203" s="1191"/>
      <c r="Y203" s="1191"/>
      <c r="Z203" s="1191"/>
      <c r="AA203" s="1191"/>
      <c r="AB203" s="1190">
        <f t="shared" si="19"/>
        <v>0</v>
      </c>
    </row>
    <row r="204" spans="1:28" x14ac:dyDescent="0.2">
      <c r="A204" s="1182">
        <f t="shared" si="20"/>
        <v>197</v>
      </c>
      <c r="B204" s="1182"/>
      <c r="C204" s="1183"/>
      <c r="D204" s="1183"/>
      <c r="E204" s="1189"/>
      <c r="F204" s="1189"/>
      <c r="G204" s="1189"/>
      <c r="H204" s="1189"/>
      <c r="I204" s="1189"/>
      <c r="J204" s="1190">
        <f t="shared" si="16"/>
        <v>0</v>
      </c>
      <c r="K204" s="1191"/>
      <c r="L204" s="1191"/>
      <c r="M204" s="1191"/>
      <c r="N204" s="1191"/>
      <c r="O204" s="1191"/>
      <c r="P204" s="1190">
        <f t="shared" si="17"/>
        <v>0</v>
      </c>
      <c r="Q204" s="1189"/>
      <c r="R204" s="1189"/>
      <c r="S204" s="1189"/>
      <c r="T204" s="1189"/>
      <c r="U204" s="1189"/>
      <c r="V204" s="1190">
        <f t="shared" si="18"/>
        <v>0</v>
      </c>
      <c r="W204" s="1191"/>
      <c r="X204" s="1191"/>
      <c r="Y204" s="1191"/>
      <c r="Z204" s="1191"/>
      <c r="AA204" s="1191"/>
      <c r="AB204" s="1190">
        <f t="shared" si="19"/>
        <v>0</v>
      </c>
    </row>
    <row r="205" spans="1:28" x14ac:dyDescent="0.2">
      <c r="A205" s="1182">
        <f t="shared" si="20"/>
        <v>198</v>
      </c>
      <c r="B205" s="1182"/>
      <c r="C205" s="1183"/>
      <c r="D205" s="1183"/>
      <c r="E205" s="1189"/>
      <c r="F205" s="1189"/>
      <c r="G205" s="1189"/>
      <c r="H205" s="1189"/>
      <c r="I205" s="1189"/>
      <c r="J205" s="1190">
        <f t="shared" si="16"/>
        <v>0</v>
      </c>
      <c r="K205" s="1191"/>
      <c r="L205" s="1191"/>
      <c r="M205" s="1191"/>
      <c r="N205" s="1191"/>
      <c r="O205" s="1191"/>
      <c r="P205" s="1190">
        <f t="shared" si="17"/>
        <v>0</v>
      </c>
      <c r="Q205" s="1189"/>
      <c r="R205" s="1189"/>
      <c r="S205" s="1189"/>
      <c r="T205" s="1189"/>
      <c r="U205" s="1189"/>
      <c r="V205" s="1190">
        <f t="shared" si="18"/>
        <v>0</v>
      </c>
      <c r="W205" s="1191"/>
      <c r="X205" s="1191"/>
      <c r="Y205" s="1191"/>
      <c r="Z205" s="1191"/>
      <c r="AA205" s="1191"/>
      <c r="AB205" s="1190">
        <f t="shared" si="19"/>
        <v>0</v>
      </c>
    </row>
    <row r="206" spans="1:28" x14ac:dyDescent="0.2">
      <c r="A206" s="1182">
        <f t="shared" si="20"/>
        <v>199</v>
      </c>
      <c r="B206" s="1182"/>
      <c r="C206" s="1183"/>
      <c r="D206" s="1183"/>
      <c r="E206" s="1189"/>
      <c r="F206" s="1189"/>
      <c r="G206" s="1189"/>
      <c r="H206" s="1189"/>
      <c r="I206" s="1189"/>
      <c r="J206" s="1190">
        <f t="shared" si="16"/>
        <v>0</v>
      </c>
      <c r="K206" s="1191"/>
      <c r="L206" s="1191"/>
      <c r="M206" s="1191"/>
      <c r="N206" s="1191"/>
      <c r="O206" s="1191"/>
      <c r="P206" s="1190">
        <f t="shared" si="17"/>
        <v>0</v>
      </c>
      <c r="Q206" s="1189"/>
      <c r="R206" s="1189"/>
      <c r="S206" s="1189"/>
      <c r="T206" s="1189"/>
      <c r="U206" s="1189"/>
      <c r="V206" s="1190">
        <f t="shared" si="18"/>
        <v>0</v>
      </c>
      <c r="W206" s="1191"/>
      <c r="X206" s="1191"/>
      <c r="Y206" s="1191"/>
      <c r="Z206" s="1191"/>
      <c r="AA206" s="1191"/>
      <c r="AB206" s="1190">
        <f t="shared" si="19"/>
        <v>0</v>
      </c>
    </row>
    <row r="207" spans="1:28" x14ac:dyDescent="0.2">
      <c r="A207" s="1182">
        <f t="shared" si="20"/>
        <v>200</v>
      </c>
      <c r="B207" s="1182"/>
      <c r="C207" s="1183"/>
      <c r="D207" s="1183"/>
      <c r="E207" s="1189"/>
      <c r="F207" s="1189"/>
      <c r="G207" s="1189"/>
      <c r="H207" s="1189"/>
      <c r="I207" s="1189"/>
      <c r="J207" s="1190">
        <f t="shared" si="16"/>
        <v>0</v>
      </c>
      <c r="K207" s="1191"/>
      <c r="L207" s="1191"/>
      <c r="M207" s="1191"/>
      <c r="N207" s="1191"/>
      <c r="O207" s="1191"/>
      <c r="P207" s="1190">
        <f t="shared" si="17"/>
        <v>0</v>
      </c>
      <c r="Q207" s="1189"/>
      <c r="R207" s="1189"/>
      <c r="S207" s="1189"/>
      <c r="T207" s="1189"/>
      <c r="U207" s="1189"/>
      <c r="V207" s="1190">
        <f t="shared" si="18"/>
        <v>0</v>
      </c>
      <c r="W207" s="1191"/>
      <c r="X207" s="1191"/>
      <c r="Y207" s="1191"/>
      <c r="Z207" s="1191"/>
      <c r="AA207" s="1191"/>
      <c r="AB207" s="1190">
        <f t="shared" si="19"/>
        <v>0</v>
      </c>
    </row>
    <row r="208" spans="1:28" x14ac:dyDescent="0.2">
      <c r="A208" s="1182">
        <f t="shared" si="20"/>
        <v>201</v>
      </c>
      <c r="B208" s="1182"/>
      <c r="C208" s="1183"/>
      <c r="D208" s="1183"/>
      <c r="E208" s="1189"/>
      <c r="F208" s="1189"/>
      <c r="G208" s="1189"/>
      <c r="H208" s="1189"/>
      <c r="I208" s="1189"/>
      <c r="J208" s="1190">
        <f t="shared" si="16"/>
        <v>0</v>
      </c>
      <c r="K208" s="1191"/>
      <c r="L208" s="1191"/>
      <c r="M208" s="1191"/>
      <c r="N208" s="1191"/>
      <c r="O208" s="1191"/>
      <c r="P208" s="1190">
        <f t="shared" si="17"/>
        <v>0</v>
      </c>
      <c r="Q208" s="1189"/>
      <c r="R208" s="1189"/>
      <c r="S208" s="1189"/>
      <c r="T208" s="1189"/>
      <c r="U208" s="1189"/>
      <c r="V208" s="1190">
        <f t="shared" si="18"/>
        <v>0</v>
      </c>
      <c r="W208" s="1191"/>
      <c r="X208" s="1191"/>
      <c r="Y208" s="1191"/>
      <c r="Z208" s="1191"/>
      <c r="AA208" s="1191"/>
      <c r="AB208" s="1190">
        <f t="shared" si="19"/>
        <v>0</v>
      </c>
    </row>
    <row r="209" spans="1:28" x14ac:dyDescent="0.2">
      <c r="A209" s="1182">
        <f t="shared" si="20"/>
        <v>202</v>
      </c>
      <c r="B209" s="1182"/>
      <c r="C209" s="1183"/>
      <c r="D209" s="1183"/>
      <c r="E209" s="1189"/>
      <c r="F209" s="1189"/>
      <c r="G209" s="1189"/>
      <c r="H209" s="1189"/>
      <c r="I209" s="1189"/>
      <c r="J209" s="1190">
        <f t="shared" si="16"/>
        <v>0</v>
      </c>
      <c r="K209" s="1191"/>
      <c r="L209" s="1191"/>
      <c r="M209" s="1191"/>
      <c r="N209" s="1191"/>
      <c r="O209" s="1191"/>
      <c r="P209" s="1190">
        <f t="shared" si="17"/>
        <v>0</v>
      </c>
      <c r="Q209" s="1189"/>
      <c r="R209" s="1189"/>
      <c r="S209" s="1189"/>
      <c r="T209" s="1189"/>
      <c r="U209" s="1189"/>
      <c r="V209" s="1190">
        <f t="shared" si="18"/>
        <v>0</v>
      </c>
      <c r="W209" s="1191"/>
      <c r="X209" s="1191"/>
      <c r="Y209" s="1191"/>
      <c r="Z209" s="1191"/>
      <c r="AA209" s="1191"/>
      <c r="AB209" s="1190">
        <f t="shared" si="19"/>
        <v>0</v>
      </c>
    </row>
    <row r="210" spans="1:28" x14ac:dyDescent="0.2">
      <c r="A210" s="1182">
        <f t="shared" si="20"/>
        <v>203</v>
      </c>
      <c r="B210" s="1182"/>
      <c r="C210" s="1183"/>
      <c r="D210" s="1183"/>
      <c r="E210" s="1189"/>
      <c r="F210" s="1189"/>
      <c r="G210" s="1189"/>
      <c r="H210" s="1189"/>
      <c r="I210" s="1189"/>
      <c r="J210" s="1190">
        <f t="shared" si="16"/>
        <v>0</v>
      </c>
      <c r="K210" s="1191"/>
      <c r="L210" s="1191"/>
      <c r="M210" s="1191"/>
      <c r="N210" s="1191"/>
      <c r="O210" s="1191"/>
      <c r="P210" s="1190">
        <f t="shared" si="17"/>
        <v>0</v>
      </c>
      <c r="Q210" s="1189"/>
      <c r="R210" s="1189"/>
      <c r="S210" s="1189"/>
      <c r="T210" s="1189"/>
      <c r="U210" s="1189"/>
      <c r="V210" s="1190">
        <f t="shared" si="18"/>
        <v>0</v>
      </c>
      <c r="W210" s="1191"/>
      <c r="X210" s="1191"/>
      <c r="Y210" s="1191"/>
      <c r="Z210" s="1191"/>
      <c r="AA210" s="1191"/>
      <c r="AB210" s="1190">
        <f t="shared" si="19"/>
        <v>0</v>
      </c>
    </row>
    <row r="211" spans="1:28" x14ac:dyDescent="0.2">
      <c r="A211" s="1182">
        <f t="shared" si="20"/>
        <v>204</v>
      </c>
      <c r="B211" s="1182"/>
      <c r="C211" s="1183"/>
      <c r="D211" s="1183"/>
      <c r="E211" s="1189"/>
      <c r="F211" s="1189"/>
      <c r="G211" s="1189"/>
      <c r="H211" s="1189"/>
      <c r="I211" s="1189"/>
      <c r="J211" s="1190">
        <f t="shared" si="16"/>
        <v>0</v>
      </c>
      <c r="K211" s="1191"/>
      <c r="L211" s="1191"/>
      <c r="M211" s="1191"/>
      <c r="N211" s="1191"/>
      <c r="O211" s="1191"/>
      <c r="P211" s="1190">
        <f t="shared" si="17"/>
        <v>0</v>
      </c>
      <c r="Q211" s="1189"/>
      <c r="R211" s="1189"/>
      <c r="S211" s="1189"/>
      <c r="T211" s="1189"/>
      <c r="U211" s="1189"/>
      <c r="V211" s="1190">
        <f t="shared" si="18"/>
        <v>0</v>
      </c>
      <c r="W211" s="1191"/>
      <c r="X211" s="1191"/>
      <c r="Y211" s="1191"/>
      <c r="Z211" s="1191"/>
      <c r="AA211" s="1191"/>
      <c r="AB211" s="1190">
        <f t="shared" si="19"/>
        <v>0</v>
      </c>
    </row>
    <row r="212" spans="1:28" x14ac:dyDescent="0.2">
      <c r="A212" s="1182">
        <f t="shared" si="20"/>
        <v>205</v>
      </c>
      <c r="B212" s="1182"/>
      <c r="C212" s="1183"/>
      <c r="D212" s="1183"/>
      <c r="E212" s="1189"/>
      <c r="F212" s="1189"/>
      <c r="G212" s="1189"/>
      <c r="H212" s="1189"/>
      <c r="I212" s="1189"/>
      <c r="J212" s="1190">
        <f t="shared" si="16"/>
        <v>0</v>
      </c>
      <c r="K212" s="1191"/>
      <c r="L212" s="1191"/>
      <c r="M212" s="1191"/>
      <c r="N212" s="1191"/>
      <c r="O212" s="1191"/>
      <c r="P212" s="1190">
        <f t="shared" si="17"/>
        <v>0</v>
      </c>
      <c r="Q212" s="1189"/>
      <c r="R212" s="1189"/>
      <c r="S212" s="1189"/>
      <c r="T212" s="1189"/>
      <c r="U212" s="1189"/>
      <c r="V212" s="1190">
        <f t="shared" si="18"/>
        <v>0</v>
      </c>
      <c r="W212" s="1191"/>
      <c r="X212" s="1191"/>
      <c r="Y212" s="1191"/>
      <c r="Z212" s="1191"/>
      <c r="AA212" s="1191"/>
      <c r="AB212" s="1190">
        <f t="shared" si="19"/>
        <v>0</v>
      </c>
    </row>
    <row r="213" spans="1:28" x14ac:dyDescent="0.2">
      <c r="A213" s="1182">
        <f t="shared" si="20"/>
        <v>206</v>
      </c>
      <c r="B213" s="1182"/>
      <c r="C213" s="1183"/>
      <c r="D213" s="1183"/>
      <c r="E213" s="1189"/>
      <c r="F213" s="1189"/>
      <c r="G213" s="1189"/>
      <c r="H213" s="1189"/>
      <c r="I213" s="1189"/>
      <c r="J213" s="1190">
        <f t="shared" si="16"/>
        <v>0</v>
      </c>
      <c r="K213" s="1191"/>
      <c r="L213" s="1191"/>
      <c r="M213" s="1191"/>
      <c r="N213" s="1191"/>
      <c r="O213" s="1191"/>
      <c r="P213" s="1190">
        <f t="shared" si="17"/>
        <v>0</v>
      </c>
      <c r="Q213" s="1189"/>
      <c r="R213" s="1189"/>
      <c r="S213" s="1189"/>
      <c r="T213" s="1189"/>
      <c r="U213" s="1189"/>
      <c r="V213" s="1190">
        <f t="shared" si="18"/>
        <v>0</v>
      </c>
      <c r="W213" s="1191"/>
      <c r="X213" s="1191"/>
      <c r="Y213" s="1191"/>
      <c r="Z213" s="1191"/>
      <c r="AA213" s="1191"/>
      <c r="AB213" s="1190">
        <f t="shared" si="19"/>
        <v>0</v>
      </c>
    </row>
    <row r="214" spans="1:28" x14ac:dyDescent="0.2">
      <c r="A214" s="1182">
        <f t="shared" si="20"/>
        <v>207</v>
      </c>
      <c r="B214" s="1182"/>
      <c r="C214" s="1183"/>
      <c r="D214" s="1183"/>
      <c r="E214" s="1189"/>
      <c r="F214" s="1189"/>
      <c r="G214" s="1189"/>
      <c r="H214" s="1189"/>
      <c r="I214" s="1189"/>
      <c r="J214" s="1190">
        <f t="shared" si="16"/>
        <v>0</v>
      </c>
      <c r="K214" s="1191"/>
      <c r="L214" s="1191"/>
      <c r="M214" s="1191"/>
      <c r="N214" s="1191"/>
      <c r="O214" s="1191"/>
      <c r="P214" s="1190">
        <f t="shared" si="17"/>
        <v>0</v>
      </c>
      <c r="Q214" s="1189"/>
      <c r="R214" s="1189"/>
      <c r="S214" s="1189"/>
      <c r="T214" s="1189"/>
      <c r="U214" s="1189"/>
      <c r="V214" s="1190">
        <f t="shared" si="18"/>
        <v>0</v>
      </c>
      <c r="W214" s="1191"/>
      <c r="X214" s="1191"/>
      <c r="Y214" s="1191"/>
      <c r="Z214" s="1191"/>
      <c r="AA214" s="1191"/>
      <c r="AB214" s="1190">
        <f t="shared" si="19"/>
        <v>0</v>
      </c>
    </row>
    <row r="215" spans="1:28" x14ac:dyDescent="0.2">
      <c r="A215" s="1182">
        <f t="shared" si="20"/>
        <v>208</v>
      </c>
      <c r="B215" s="1182"/>
      <c r="C215" s="1183"/>
      <c r="D215" s="1183"/>
      <c r="E215" s="1189"/>
      <c r="F215" s="1189"/>
      <c r="G215" s="1189"/>
      <c r="H215" s="1189"/>
      <c r="I215" s="1189"/>
      <c r="J215" s="1190">
        <f t="shared" si="16"/>
        <v>0</v>
      </c>
      <c r="K215" s="1191"/>
      <c r="L215" s="1191"/>
      <c r="M215" s="1191"/>
      <c r="N215" s="1191"/>
      <c r="O215" s="1191"/>
      <c r="P215" s="1190">
        <f t="shared" si="17"/>
        <v>0</v>
      </c>
      <c r="Q215" s="1189"/>
      <c r="R215" s="1189"/>
      <c r="S215" s="1189"/>
      <c r="T215" s="1189"/>
      <c r="U215" s="1189"/>
      <c r="V215" s="1190">
        <f t="shared" si="18"/>
        <v>0</v>
      </c>
      <c r="W215" s="1191"/>
      <c r="X215" s="1191"/>
      <c r="Y215" s="1191"/>
      <c r="Z215" s="1191"/>
      <c r="AA215" s="1191"/>
      <c r="AB215" s="1190">
        <f t="shared" si="19"/>
        <v>0</v>
      </c>
    </row>
    <row r="216" spans="1:28" x14ac:dyDescent="0.2">
      <c r="A216" s="1182">
        <f t="shared" si="20"/>
        <v>209</v>
      </c>
      <c r="B216" s="1182"/>
      <c r="C216" s="1183"/>
      <c r="D216" s="1183"/>
      <c r="E216" s="1189"/>
      <c r="F216" s="1189"/>
      <c r="G216" s="1189"/>
      <c r="H216" s="1189"/>
      <c r="I216" s="1189"/>
      <c r="J216" s="1190">
        <f t="shared" si="16"/>
        <v>0</v>
      </c>
      <c r="K216" s="1191"/>
      <c r="L216" s="1191"/>
      <c r="M216" s="1191"/>
      <c r="N216" s="1191"/>
      <c r="O216" s="1191"/>
      <c r="P216" s="1190">
        <f t="shared" si="17"/>
        <v>0</v>
      </c>
      <c r="Q216" s="1189"/>
      <c r="R216" s="1189"/>
      <c r="S216" s="1189"/>
      <c r="T216" s="1189"/>
      <c r="U216" s="1189"/>
      <c r="V216" s="1190">
        <f t="shared" si="18"/>
        <v>0</v>
      </c>
      <c r="W216" s="1191"/>
      <c r="X216" s="1191"/>
      <c r="Y216" s="1191"/>
      <c r="Z216" s="1191"/>
      <c r="AA216" s="1191"/>
      <c r="AB216" s="1190">
        <f t="shared" si="19"/>
        <v>0</v>
      </c>
    </row>
    <row r="217" spans="1:28" x14ac:dyDescent="0.2">
      <c r="A217" s="1182">
        <f t="shared" si="20"/>
        <v>210</v>
      </c>
      <c r="B217" s="1182"/>
      <c r="C217" s="1183"/>
      <c r="D217" s="1183"/>
      <c r="E217" s="1189"/>
      <c r="F217" s="1189"/>
      <c r="G217" s="1189"/>
      <c r="H217" s="1189"/>
      <c r="I217" s="1189"/>
      <c r="J217" s="1190">
        <f t="shared" si="16"/>
        <v>0</v>
      </c>
      <c r="K217" s="1191"/>
      <c r="L217" s="1191"/>
      <c r="M217" s="1191"/>
      <c r="N217" s="1191"/>
      <c r="O217" s="1191"/>
      <c r="P217" s="1190">
        <f t="shared" si="17"/>
        <v>0</v>
      </c>
      <c r="Q217" s="1189"/>
      <c r="R217" s="1189"/>
      <c r="S217" s="1189"/>
      <c r="T217" s="1189"/>
      <c r="U217" s="1189"/>
      <c r="V217" s="1190">
        <f t="shared" si="18"/>
        <v>0</v>
      </c>
      <c r="W217" s="1191"/>
      <c r="X217" s="1191"/>
      <c r="Y217" s="1191"/>
      <c r="Z217" s="1191"/>
      <c r="AA217" s="1191"/>
      <c r="AB217" s="1190">
        <f t="shared" si="19"/>
        <v>0</v>
      </c>
    </row>
    <row r="218" spans="1:28" x14ac:dyDescent="0.2">
      <c r="A218" s="1182">
        <f t="shared" si="20"/>
        <v>211</v>
      </c>
      <c r="B218" s="1182"/>
      <c r="C218" s="1183"/>
      <c r="D218" s="1183"/>
      <c r="E218" s="1189"/>
      <c r="F218" s="1189"/>
      <c r="G218" s="1189"/>
      <c r="H218" s="1189"/>
      <c r="I218" s="1189"/>
      <c r="J218" s="1190">
        <f t="shared" si="16"/>
        <v>0</v>
      </c>
      <c r="K218" s="1191"/>
      <c r="L218" s="1191"/>
      <c r="M218" s="1191"/>
      <c r="N218" s="1191"/>
      <c r="O218" s="1191"/>
      <c r="P218" s="1190">
        <f t="shared" si="17"/>
        <v>0</v>
      </c>
      <c r="Q218" s="1189"/>
      <c r="R218" s="1189"/>
      <c r="S218" s="1189"/>
      <c r="T218" s="1189"/>
      <c r="U218" s="1189"/>
      <c r="V218" s="1190">
        <f t="shared" si="18"/>
        <v>0</v>
      </c>
      <c r="W218" s="1191"/>
      <c r="X218" s="1191"/>
      <c r="Y218" s="1191"/>
      <c r="Z218" s="1191"/>
      <c r="AA218" s="1191"/>
      <c r="AB218" s="1190">
        <f t="shared" si="19"/>
        <v>0</v>
      </c>
    </row>
    <row r="219" spans="1:28" x14ac:dyDescent="0.2">
      <c r="A219" s="1182">
        <f t="shared" si="20"/>
        <v>212</v>
      </c>
      <c r="B219" s="1182"/>
      <c r="C219" s="1183"/>
      <c r="D219" s="1183"/>
      <c r="E219" s="1189"/>
      <c r="F219" s="1189"/>
      <c r="G219" s="1189"/>
      <c r="H219" s="1189"/>
      <c r="I219" s="1189"/>
      <c r="J219" s="1190">
        <f t="shared" si="16"/>
        <v>0</v>
      </c>
      <c r="K219" s="1191"/>
      <c r="L219" s="1191"/>
      <c r="M219" s="1191"/>
      <c r="N219" s="1191"/>
      <c r="O219" s="1191"/>
      <c r="P219" s="1190">
        <f t="shared" si="17"/>
        <v>0</v>
      </c>
      <c r="Q219" s="1189"/>
      <c r="R219" s="1189"/>
      <c r="S219" s="1189"/>
      <c r="T219" s="1189"/>
      <c r="U219" s="1189"/>
      <c r="V219" s="1190">
        <f t="shared" si="18"/>
        <v>0</v>
      </c>
      <c r="W219" s="1191"/>
      <c r="X219" s="1191"/>
      <c r="Y219" s="1191"/>
      <c r="Z219" s="1191"/>
      <c r="AA219" s="1191"/>
      <c r="AB219" s="1190">
        <f t="shared" si="19"/>
        <v>0</v>
      </c>
    </row>
    <row r="220" spans="1:28" x14ac:dyDescent="0.2">
      <c r="A220" s="1182">
        <f t="shared" si="20"/>
        <v>213</v>
      </c>
      <c r="B220" s="1182"/>
      <c r="C220" s="1183"/>
      <c r="D220" s="1183"/>
      <c r="E220" s="1189"/>
      <c r="F220" s="1189"/>
      <c r="G220" s="1189"/>
      <c r="H220" s="1189"/>
      <c r="I220" s="1189"/>
      <c r="J220" s="1190">
        <f t="shared" si="16"/>
        <v>0</v>
      </c>
      <c r="K220" s="1191"/>
      <c r="L220" s="1191"/>
      <c r="M220" s="1191"/>
      <c r="N220" s="1191"/>
      <c r="O220" s="1191"/>
      <c r="P220" s="1190">
        <f t="shared" si="17"/>
        <v>0</v>
      </c>
      <c r="Q220" s="1189"/>
      <c r="R220" s="1189"/>
      <c r="S220" s="1189"/>
      <c r="T220" s="1189"/>
      <c r="U220" s="1189"/>
      <c r="V220" s="1190">
        <f t="shared" si="18"/>
        <v>0</v>
      </c>
      <c r="W220" s="1191"/>
      <c r="X220" s="1191"/>
      <c r="Y220" s="1191"/>
      <c r="Z220" s="1191"/>
      <c r="AA220" s="1191"/>
      <c r="AB220" s="1190">
        <f t="shared" si="19"/>
        <v>0</v>
      </c>
    </row>
    <row r="221" spans="1:28" x14ac:dyDescent="0.2">
      <c r="A221" s="1182">
        <f t="shared" si="20"/>
        <v>214</v>
      </c>
      <c r="B221" s="1182"/>
      <c r="C221" s="1183"/>
      <c r="D221" s="1183"/>
      <c r="E221" s="1189"/>
      <c r="F221" s="1189"/>
      <c r="G221" s="1189"/>
      <c r="H221" s="1189"/>
      <c r="I221" s="1189"/>
      <c r="J221" s="1190">
        <f t="shared" si="16"/>
        <v>0</v>
      </c>
      <c r="K221" s="1191"/>
      <c r="L221" s="1191"/>
      <c r="M221" s="1191"/>
      <c r="N221" s="1191"/>
      <c r="O221" s="1191"/>
      <c r="P221" s="1190">
        <f t="shared" si="17"/>
        <v>0</v>
      </c>
      <c r="Q221" s="1189"/>
      <c r="R221" s="1189"/>
      <c r="S221" s="1189"/>
      <c r="T221" s="1189"/>
      <c r="U221" s="1189"/>
      <c r="V221" s="1190">
        <f t="shared" si="18"/>
        <v>0</v>
      </c>
      <c r="W221" s="1191"/>
      <c r="X221" s="1191"/>
      <c r="Y221" s="1191"/>
      <c r="Z221" s="1191"/>
      <c r="AA221" s="1191"/>
      <c r="AB221" s="1190">
        <f t="shared" si="19"/>
        <v>0</v>
      </c>
    </row>
    <row r="222" spans="1:28" x14ac:dyDescent="0.2">
      <c r="A222" s="1182">
        <f t="shared" si="20"/>
        <v>215</v>
      </c>
      <c r="B222" s="1182"/>
      <c r="C222" s="1183"/>
      <c r="D222" s="1183"/>
      <c r="E222" s="1189"/>
      <c r="F222" s="1189"/>
      <c r="G222" s="1189"/>
      <c r="H222" s="1189"/>
      <c r="I222" s="1189"/>
      <c r="J222" s="1190">
        <f t="shared" si="16"/>
        <v>0</v>
      </c>
      <c r="K222" s="1191"/>
      <c r="L222" s="1191"/>
      <c r="M222" s="1191"/>
      <c r="N222" s="1191"/>
      <c r="O222" s="1191"/>
      <c r="P222" s="1190">
        <f t="shared" si="17"/>
        <v>0</v>
      </c>
      <c r="Q222" s="1189"/>
      <c r="R222" s="1189"/>
      <c r="S222" s="1189"/>
      <c r="T222" s="1189"/>
      <c r="U222" s="1189"/>
      <c r="V222" s="1190">
        <f t="shared" si="18"/>
        <v>0</v>
      </c>
      <c r="W222" s="1191"/>
      <c r="X222" s="1191"/>
      <c r="Y222" s="1191"/>
      <c r="Z222" s="1191"/>
      <c r="AA222" s="1191"/>
      <c r="AB222" s="1190">
        <f t="shared" si="19"/>
        <v>0</v>
      </c>
    </row>
    <row r="223" spans="1:28" x14ac:dyDescent="0.2">
      <c r="A223" s="1182">
        <f t="shared" si="20"/>
        <v>216</v>
      </c>
      <c r="B223" s="1182"/>
      <c r="C223" s="1183"/>
      <c r="D223" s="1183"/>
      <c r="E223" s="1189"/>
      <c r="F223" s="1189"/>
      <c r="G223" s="1189"/>
      <c r="H223" s="1189"/>
      <c r="I223" s="1189"/>
      <c r="J223" s="1190">
        <f t="shared" si="16"/>
        <v>0</v>
      </c>
      <c r="K223" s="1191"/>
      <c r="L223" s="1191"/>
      <c r="M223" s="1191"/>
      <c r="N223" s="1191"/>
      <c r="O223" s="1191"/>
      <c r="P223" s="1190">
        <f t="shared" si="17"/>
        <v>0</v>
      </c>
      <c r="Q223" s="1189"/>
      <c r="R223" s="1189"/>
      <c r="S223" s="1189"/>
      <c r="T223" s="1189"/>
      <c r="U223" s="1189"/>
      <c r="V223" s="1190">
        <f t="shared" si="18"/>
        <v>0</v>
      </c>
      <c r="W223" s="1191"/>
      <c r="X223" s="1191"/>
      <c r="Y223" s="1191"/>
      <c r="Z223" s="1191"/>
      <c r="AA223" s="1191"/>
      <c r="AB223" s="1190">
        <f t="shared" si="19"/>
        <v>0</v>
      </c>
    </row>
    <row r="224" spans="1:28" x14ac:dyDescent="0.2">
      <c r="A224" s="1182">
        <f t="shared" si="20"/>
        <v>217</v>
      </c>
      <c r="B224" s="1182"/>
      <c r="C224" s="1183"/>
      <c r="D224" s="1183"/>
      <c r="E224" s="1189"/>
      <c r="F224" s="1189"/>
      <c r="G224" s="1189"/>
      <c r="H224" s="1189"/>
      <c r="I224" s="1189"/>
      <c r="J224" s="1190">
        <f t="shared" si="16"/>
        <v>0</v>
      </c>
      <c r="K224" s="1191"/>
      <c r="L224" s="1191"/>
      <c r="M224" s="1191"/>
      <c r="N224" s="1191"/>
      <c r="O224" s="1191"/>
      <c r="P224" s="1190">
        <f t="shared" si="17"/>
        <v>0</v>
      </c>
      <c r="Q224" s="1189"/>
      <c r="R224" s="1189"/>
      <c r="S224" s="1189"/>
      <c r="T224" s="1189"/>
      <c r="U224" s="1189"/>
      <c r="V224" s="1190">
        <f t="shared" si="18"/>
        <v>0</v>
      </c>
      <c r="W224" s="1191"/>
      <c r="X224" s="1191"/>
      <c r="Y224" s="1191"/>
      <c r="Z224" s="1191"/>
      <c r="AA224" s="1191"/>
      <c r="AB224" s="1190">
        <f t="shared" si="19"/>
        <v>0</v>
      </c>
    </row>
    <row r="225" spans="1:28" x14ac:dyDescent="0.2">
      <c r="A225" s="1182">
        <f t="shared" si="20"/>
        <v>218</v>
      </c>
      <c r="B225" s="1182"/>
      <c r="C225" s="1183"/>
      <c r="D225" s="1183"/>
      <c r="E225" s="1189"/>
      <c r="F225" s="1189"/>
      <c r="G225" s="1189"/>
      <c r="H225" s="1189"/>
      <c r="I225" s="1189"/>
      <c r="J225" s="1190">
        <f t="shared" si="16"/>
        <v>0</v>
      </c>
      <c r="K225" s="1191"/>
      <c r="L225" s="1191"/>
      <c r="M225" s="1191"/>
      <c r="N225" s="1191"/>
      <c r="O225" s="1191"/>
      <c r="P225" s="1190">
        <f t="shared" si="17"/>
        <v>0</v>
      </c>
      <c r="Q225" s="1189"/>
      <c r="R225" s="1189"/>
      <c r="S225" s="1189"/>
      <c r="T225" s="1189"/>
      <c r="U225" s="1189"/>
      <c r="V225" s="1190">
        <f t="shared" si="18"/>
        <v>0</v>
      </c>
      <c r="W225" s="1191"/>
      <c r="X225" s="1191"/>
      <c r="Y225" s="1191"/>
      <c r="Z225" s="1191"/>
      <c r="AA225" s="1191"/>
      <c r="AB225" s="1190">
        <f t="shared" si="19"/>
        <v>0</v>
      </c>
    </row>
    <row r="226" spans="1:28" x14ac:dyDescent="0.2">
      <c r="A226" s="1182">
        <f t="shared" si="20"/>
        <v>219</v>
      </c>
      <c r="B226" s="1182"/>
      <c r="C226" s="1183"/>
      <c r="D226" s="1183"/>
      <c r="E226" s="1189"/>
      <c r="F226" s="1189"/>
      <c r="G226" s="1189"/>
      <c r="H226" s="1189"/>
      <c r="I226" s="1189"/>
      <c r="J226" s="1190">
        <f t="shared" si="16"/>
        <v>0</v>
      </c>
      <c r="K226" s="1191"/>
      <c r="L226" s="1191"/>
      <c r="M226" s="1191"/>
      <c r="N226" s="1191"/>
      <c r="O226" s="1191"/>
      <c r="P226" s="1190">
        <f t="shared" si="17"/>
        <v>0</v>
      </c>
      <c r="Q226" s="1189"/>
      <c r="R226" s="1189"/>
      <c r="S226" s="1189"/>
      <c r="T226" s="1189"/>
      <c r="U226" s="1189"/>
      <c r="V226" s="1190">
        <f t="shared" si="18"/>
        <v>0</v>
      </c>
      <c r="W226" s="1191"/>
      <c r="X226" s="1191"/>
      <c r="Y226" s="1191"/>
      <c r="Z226" s="1191"/>
      <c r="AA226" s="1191"/>
      <c r="AB226" s="1190">
        <f t="shared" si="19"/>
        <v>0</v>
      </c>
    </row>
    <row r="227" spans="1:28" x14ac:dyDescent="0.2">
      <c r="A227" s="1182">
        <f t="shared" si="20"/>
        <v>220</v>
      </c>
      <c r="B227" s="1182"/>
      <c r="C227" s="1183"/>
      <c r="D227" s="1183"/>
      <c r="E227" s="1189"/>
      <c r="F227" s="1189"/>
      <c r="G227" s="1189"/>
      <c r="H227" s="1189"/>
      <c r="I227" s="1189"/>
      <c r="J227" s="1190">
        <f t="shared" si="16"/>
        <v>0</v>
      </c>
      <c r="K227" s="1191"/>
      <c r="L227" s="1191"/>
      <c r="M227" s="1191"/>
      <c r="N227" s="1191"/>
      <c r="O227" s="1191"/>
      <c r="P227" s="1190">
        <f t="shared" si="17"/>
        <v>0</v>
      </c>
      <c r="Q227" s="1189"/>
      <c r="R227" s="1189"/>
      <c r="S227" s="1189"/>
      <c r="T227" s="1189"/>
      <c r="U227" s="1189"/>
      <c r="V227" s="1190">
        <f t="shared" si="18"/>
        <v>0</v>
      </c>
      <c r="W227" s="1191"/>
      <c r="X227" s="1191"/>
      <c r="Y227" s="1191"/>
      <c r="Z227" s="1191"/>
      <c r="AA227" s="1191"/>
      <c r="AB227" s="1190">
        <f t="shared" si="19"/>
        <v>0</v>
      </c>
    </row>
    <row r="228" spans="1:28" x14ac:dyDescent="0.2">
      <c r="A228" s="1182">
        <f t="shared" si="20"/>
        <v>221</v>
      </c>
      <c r="B228" s="1182"/>
      <c r="C228" s="1183"/>
      <c r="D228" s="1183"/>
      <c r="E228" s="1189"/>
      <c r="F228" s="1189"/>
      <c r="G228" s="1189"/>
      <c r="H228" s="1189"/>
      <c r="I228" s="1189"/>
      <c r="J228" s="1190">
        <f t="shared" si="16"/>
        <v>0</v>
      </c>
      <c r="K228" s="1191"/>
      <c r="L228" s="1191"/>
      <c r="M228" s="1191"/>
      <c r="N228" s="1191"/>
      <c r="O228" s="1191"/>
      <c r="P228" s="1190">
        <f t="shared" si="17"/>
        <v>0</v>
      </c>
      <c r="Q228" s="1189"/>
      <c r="R228" s="1189"/>
      <c r="S228" s="1189"/>
      <c r="T228" s="1189"/>
      <c r="U228" s="1189"/>
      <c r="V228" s="1190">
        <f t="shared" si="18"/>
        <v>0</v>
      </c>
      <c r="W228" s="1191"/>
      <c r="X228" s="1191"/>
      <c r="Y228" s="1191"/>
      <c r="Z228" s="1191"/>
      <c r="AA228" s="1191"/>
      <c r="AB228" s="1190">
        <f t="shared" si="19"/>
        <v>0</v>
      </c>
    </row>
    <row r="229" spans="1:28" x14ac:dyDescent="0.2">
      <c r="A229" s="1182">
        <f t="shared" si="20"/>
        <v>222</v>
      </c>
      <c r="B229" s="1182"/>
      <c r="C229" s="1183"/>
      <c r="D229" s="1183"/>
      <c r="E229" s="1189"/>
      <c r="F229" s="1189"/>
      <c r="G229" s="1189"/>
      <c r="H229" s="1189"/>
      <c r="I229" s="1189"/>
      <c r="J229" s="1190">
        <f t="shared" si="16"/>
        <v>0</v>
      </c>
      <c r="K229" s="1191"/>
      <c r="L229" s="1191"/>
      <c r="M229" s="1191"/>
      <c r="N229" s="1191"/>
      <c r="O229" s="1191"/>
      <c r="P229" s="1190">
        <f t="shared" si="17"/>
        <v>0</v>
      </c>
      <c r="Q229" s="1189"/>
      <c r="R229" s="1189"/>
      <c r="S229" s="1189"/>
      <c r="T229" s="1189"/>
      <c r="U229" s="1189"/>
      <c r="V229" s="1190">
        <f t="shared" si="18"/>
        <v>0</v>
      </c>
      <c r="W229" s="1191"/>
      <c r="X229" s="1191"/>
      <c r="Y229" s="1191"/>
      <c r="Z229" s="1191"/>
      <c r="AA229" s="1191"/>
      <c r="AB229" s="1190">
        <f t="shared" si="19"/>
        <v>0</v>
      </c>
    </row>
    <row r="230" spans="1:28" x14ac:dyDescent="0.2">
      <c r="A230" s="1182">
        <f t="shared" si="20"/>
        <v>223</v>
      </c>
      <c r="B230" s="1182"/>
      <c r="C230" s="1183"/>
      <c r="D230" s="1183"/>
      <c r="E230" s="1189"/>
      <c r="F230" s="1189"/>
      <c r="G230" s="1189"/>
      <c r="H230" s="1189"/>
      <c r="I230" s="1189"/>
      <c r="J230" s="1190">
        <f t="shared" si="16"/>
        <v>0</v>
      </c>
      <c r="K230" s="1191"/>
      <c r="L230" s="1191"/>
      <c r="M230" s="1191"/>
      <c r="N230" s="1191"/>
      <c r="O230" s="1191"/>
      <c r="P230" s="1190">
        <f t="shared" si="17"/>
        <v>0</v>
      </c>
      <c r="Q230" s="1189"/>
      <c r="R230" s="1189"/>
      <c r="S230" s="1189"/>
      <c r="T230" s="1189"/>
      <c r="U230" s="1189"/>
      <c r="V230" s="1190">
        <f t="shared" si="18"/>
        <v>0</v>
      </c>
      <c r="W230" s="1191"/>
      <c r="X230" s="1191"/>
      <c r="Y230" s="1191"/>
      <c r="Z230" s="1191"/>
      <c r="AA230" s="1191"/>
      <c r="AB230" s="1190">
        <f t="shared" si="19"/>
        <v>0</v>
      </c>
    </row>
    <row r="231" spans="1:28" x14ac:dyDescent="0.2">
      <c r="A231" s="1182">
        <f t="shared" si="20"/>
        <v>224</v>
      </c>
      <c r="B231" s="1182"/>
      <c r="C231" s="1183"/>
      <c r="D231" s="1183"/>
      <c r="E231" s="1189"/>
      <c r="F231" s="1189"/>
      <c r="G231" s="1189"/>
      <c r="H231" s="1189"/>
      <c r="I231" s="1189"/>
      <c r="J231" s="1190">
        <f t="shared" si="16"/>
        <v>0</v>
      </c>
      <c r="K231" s="1191"/>
      <c r="L231" s="1191"/>
      <c r="M231" s="1191"/>
      <c r="N231" s="1191"/>
      <c r="O231" s="1191"/>
      <c r="P231" s="1190">
        <f t="shared" si="17"/>
        <v>0</v>
      </c>
      <c r="Q231" s="1189"/>
      <c r="R231" s="1189"/>
      <c r="S231" s="1189"/>
      <c r="T231" s="1189"/>
      <c r="U231" s="1189"/>
      <c r="V231" s="1190">
        <f t="shared" si="18"/>
        <v>0</v>
      </c>
      <c r="W231" s="1191"/>
      <c r="X231" s="1191"/>
      <c r="Y231" s="1191"/>
      <c r="Z231" s="1191"/>
      <c r="AA231" s="1191"/>
      <c r="AB231" s="1190">
        <f t="shared" si="19"/>
        <v>0</v>
      </c>
    </row>
    <row r="232" spans="1:28" x14ac:dyDescent="0.2">
      <c r="A232" s="1182">
        <f t="shared" si="20"/>
        <v>225</v>
      </c>
      <c r="B232" s="1182"/>
      <c r="C232" s="1183"/>
      <c r="D232" s="1183"/>
      <c r="E232" s="1189"/>
      <c r="F232" s="1189"/>
      <c r="G232" s="1189"/>
      <c r="H232" s="1189"/>
      <c r="I232" s="1189"/>
      <c r="J232" s="1190">
        <f t="shared" si="16"/>
        <v>0</v>
      </c>
      <c r="K232" s="1191"/>
      <c r="L232" s="1191"/>
      <c r="M232" s="1191"/>
      <c r="N232" s="1191"/>
      <c r="O232" s="1191"/>
      <c r="P232" s="1190">
        <f t="shared" si="17"/>
        <v>0</v>
      </c>
      <c r="Q232" s="1189"/>
      <c r="R232" s="1189"/>
      <c r="S232" s="1189"/>
      <c r="T232" s="1189"/>
      <c r="U232" s="1189"/>
      <c r="V232" s="1190">
        <f t="shared" si="18"/>
        <v>0</v>
      </c>
      <c r="W232" s="1191"/>
      <c r="X232" s="1191"/>
      <c r="Y232" s="1191"/>
      <c r="Z232" s="1191"/>
      <c r="AA232" s="1191"/>
      <c r="AB232" s="1190">
        <f t="shared" si="19"/>
        <v>0</v>
      </c>
    </row>
    <row r="233" spans="1:28" x14ac:dyDescent="0.2">
      <c r="A233" s="1182">
        <f t="shared" si="20"/>
        <v>226</v>
      </c>
      <c r="B233" s="1182"/>
      <c r="C233" s="1183"/>
      <c r="D233" s="1183"/>
      <c r="E233" s="1189"/>
      <c r="F233" s="1189"/>
      <c r="G233" s="1189"/>
      <c r="H233" s="1189"/>
      <c r="I233" s="1189"/>
      <c r="J233" s="1190">
        <f t="shared" si="16"/>
        <v>0</v>
      </c>
      <c r="K233" s="1191"/>
      <c r="L233" s="1191"/>
      <c r="M233" s="1191"/>
      <c r="N233" s="1191"/>
      <c r="O233" s="1191"/>
      <c r="P233" s="1190">
        <f t="shared" si="17"/>
        <v>0</v>
      </c>
      <c r="Q233" s="1189"/>
      <c r="R233" s="1189"/>
      <c r="S233" s="1189"/>
      <c r="T233" s="1189"/>
      <c r="U233" s="1189"/>
      <c r="V233" s="1190">
        <f t="shared" si="18"/>
        <v>0</v>
      </c>
      <c r="W233" s="1191"/>
      <c r="X233" s="1191"/>
      <c r="Y233" s="1191"/>
      <c r="Z233" s="1191"/>
      <c r="AA233" s="1191"/>
      <c r="AB233" s="1190">
        <f t="shared" si="19"/>
        <v>0</v>
      </c>
    </row>
    <row r="234" spans="1:28" x14ac:dyDescent="0.2">
      <c r="A234" s="1182">
        <f t="shared" si="20"/>
        <v>227</v>
      </c>
      <c r="B234" s="1182"/>
      <c r="C234" s="1183"/>
      <c r="D234" s="1183"/>
      <c r="E234" s="1189"/>
      <c r="F234" s="1189"/>
      <c r="G234" s="1189"/>
      <c r="H234" s="1189"/>
      <c r="I234" s="1189"/>
      <c r="J234" s="1190">
        <f t="shared" si="16"/>
        <v>0</v>
      </c>
      <c r="K234" s="1191"/>
      <c r="L234" s="1191"/>
      <c r="M234" s="1191"/>
      <c r="N234" s="1191"/>
      <c r="O234" s="1191"/>
      <c r="P234" s="1190">
        <f t="shared" si="17"/>
        <v>0</v>
      </c>
      <c r="Q234" s="1189"/>
      <c r="R234" s="1189"/>
      <c r="S234" s="1189"/>
      <c r="T234" s="1189"/>
      <c r="U234" s="1189"/>
      <c r="V234" s="1190">
        <f t="shared" si="18"/>
        <v>0</v>
      </c>
      <c r="W234" s="1191"/>
      <c r="X234" s="1191"/>
      <c r="Y234" s="1191"/>
      <c r="Z234" s="1191"/>
      <c r="AA234" s="1191"/>
      <c r="AB234" s="1190">
        <f t="shared" si="19"/>
        <v>0</v>
      </c>
    </row>
    <row r="235" spans="1:28" x14ac:dyDescent="0.2">
      <c r="A235" s="1182">
        <f t="shared" si="20"/>
        <v>228</v>
      </c>
      <c r="B235" s="1182"/>
      <c r="C235" s="1183"/>
      <c r="D235" s="1183"/>
      <c r="E235" s="1189"/>
      <c r="F235" s="1189"/>
      <c r="G235" s="1189"/>
      <c r="H235" s="1189"/>
      <c r="I235" s="1189"/>
      <c r="J235" s="1190">
        <f t="shared" si="16"/>
        <v>0</v>
      </c>
      <c r="K235" s="1191"/>
      <c r="L235" s="1191"/>
      <c r="M235" s="1191"/>
      <c r="N235" s="1191"/>
      <c r="O235" s="1191"/>
      <c r="P235" s="1190">
        <f t="shared" si="17"/>
        <v>0</v>
      </c>
      <c r="Q235" s="1189"/>
      <c r="R235" s="1189"/>
      <c r="S235" s="1189"/>
      <c r="T235" s="1189"/>
      <c r="U235" s="1189"/>
      <c r="V235" s="1190">
        <f t="shared" si="18"/>
        <v>0</v>
      </c>
      <c r="W235" s="1191"/>
      <c r="X235" s="1191"/>
      <c r="Y235" s="1191"/>
      <c r="Z235" s="1191"/>
      <c r="AA235" s="1191"/>
      <c r="AB235" s="1190">
        <f t="shared" si="19"/>
        <v>0</v>
      </c>
    </row>
    <row r="236" spans="1:28" x14ac:dyDescent="0.2">
      <c r="A236" s="1182">
        <f t="shared" si="20"/>
        <v>229</v>
      </c>
      <c r="B236" s="1182"/>
      <c r="C236" s="1183"/>
      <c r="D236" s="1183"/>
      <c r="E236" s="1189"/>
      <c r="F236" s="1189"/>
      <c r="G236" s="1189"/>
      <c r="H236" s="1189"/>
      <c r="I236" s="1189"/>
      <c r="J236" s="1190">
        <f t="shared" si="16"/>
        <v>0</v>
      </c>
      <c r="K236" s="1191"/>
      <c r="L236" s="1191"/>
      <c r="M236" s="1191"/>
      <c r="N236" s="1191"/>
      <c r="O236" s="1191"/>
      <c r="P236" s="1190">
        <f t="shared" si="17"/>
        <v>0</v>
      </c>
      <c r="Q236" s="1189"/>
      <c r="R236" s="1189"/>
      <c r="S236" s="1189"/>
      <c r="T236" s="1189"/>
      <c r="U236" s="1189"/>
      <c r="V236" s="1190">
        <f t="shared" si="18"/>
        <v>0</v>
      </c>
      <c r="W236" s="1191"/>
      <c r="X236" s="1191"/>
      <c r="Y236" s="1191"/>
      <c r="Z236" s="1191"/>
      <c r="AA236" s="1191"/>
      <c r="AB236" s="1190">
        <f t="shared" si="19"/>
        <v>0</v>
      </c>
    </row>
    <row r="237" spans="1:28" x14ac:dyDescent="0.2">
      <c r="A237" s="1182">
        <f t="shared" si="20"/>
        <v>230</v>
      </c>
      <c r="B237" s="1182"/>
      <c r="C237" s="1183"/>
      <c r="D237" s="1183"/>
      <c r="E237" s="1189"/>
      <c r="F237" s="1189"/>
      <c r="G237" s="1189"/>
      <c r="H237" s="1189"/>
      <c r="I237" s="1189"/>
      <c r="J237" s="1190">
        <f t="shared" si="16"/>
        <v>0</v>
      </c>
      <c r="K237" s="1191"/>
      <c r="L237" s="1191"/>
      <c r="M237" s="1191"/>
      <c r="N237" s="1191"/>
      <c r="O237" s="1191"/>
      <c r="P237" s="1190">
        <f t="shared" si="17"/>
        <v>0</v>
      </c>
      <c r="Q237" s="1189"/>
      <c r="R237" s="1189"/>
      <c r="S237" s="1189"/>
      <c r="T237" s="1189"/>
      <c r="U237" s="1189"/>
      <c r="V237" s="1190">
        <f t="shared" si="18"/>
        <v>0</v>
      </c>
      <c r="W237" s="1191"/>
      <c r="X237" s="1191"/>
      <c r="Y237" s="1191"/>
      <c r="Z237" s="1191"/>
      <c r="AA237" s="1191"/>
      <c r="AB237" s="1190">
        <f t="shared" si="19"/>
        <v>0</v>
      </c>
    </row>
    <row r="238" spans="1:28" x14ac:dyDescent="0.2">
      <c r="A238" s="1182">
        <f t="shared" si="20"/>
        <v>231</v>
      </c>
      <c r="B238" s="1182"/>
      <c r="C238" s="1183"/>
      <c r="D238" s="1183"/>
      <c r="E238" s="1189"/>
      <c r="F238" s="1189"/>
      <c r="G238" s="1189"/>
      <c r="H238" s="1189"/>
      <c r="I238" s="1189"/>
      <c r="J238" s="1190">
        <f t="shared" si="16"/>
        <v>0</v>
      </c>
      <c r="K238" s="1191"/>
      <c r="L238" s="1191"/>
      <c r="M238" s="1191"/>
      <c r="N238" s="1191"/>
      <c r="O238" s="1191"/>
      <c r="P238" s="1190">
        <f t="shared" si="17"/>
        <v>0</v>
      </c>
      <c r="Q238" s="1189"/>
      <c r="R238" s="1189"/>
      <c r="S238" s="1189"/>
      <c r="T238" s="1189"/>
      <c r="U238" s="1189"/>
      <c r="V238" s="1190">
        <f t="shared" si="18"/>
        <v>0</v>
      </c>
      <c r="W238" s="1191"/>
      <c r="X238" s="1191"/>
      <c r="Y238" s="1191"/>
      <c r="Z238" s="1191"/>
      <c r="AA238" s="1191"/>
      <c r="AB238" s="1190">
        <f t="shared" si="19"/>
        <v>0</v>
      </c>
    </row>
    <row r="239" spans="1:28" x14ac:dyDescent="0.2">
      <c r="A239" s="1182">
        <f t="shared" si="20"/>
        <v>232</v>
      </c>
      <c r="B239" s="1182"/>
      <c r="C239" s="1183"/>
      <c r="D239" s="1183"/>
      <c r="E239" s="1189"/>
      <c r="F239" s="1189"/>
      <c r="G239" s="1189"/>
      <c r="H239" s="1189"/>
      <c r="I239" s="1189"/>
      <c r="J239" s="1190">
        <f t="shared" si="16"/>
        <v>0</v>
      </c>
      <c r="K239" s="1191"/>
      <c r="L239" s="1191"/>
      <c r="M239" s="1191"/>
      <c r="N239" s="1191"/>
      <c r="O239" s="1191"/>
      <c r="P239" s="1190">
        <f t="shared" si="17"/>
        <v>0</v>
      </c>
      <c r="Q239" s="1189"/>
      <c r="R239" s="1189"/>
      <c r="S239" s="1189"/>
      <c r="T239" s="1189"/>
      <c r="U239" s="1189"/>
      <c r="V239" s="1190">
        <f t="shared" si="18"/>
        <v>0</v>
      </c>
      <c r="W239" s="1191"/>
      <c r="X239" s="1191"/>
      <c r="Y239" s="1191"/>
      <c r="Z239" s="1191"/>
      <c r="AA239" s="1191"/>
      <c r="AB239" s="1190">
        <f t="shared" si="19"/>
        <v>0</v>
      </c>
    </row>
    <row r="240" spans="1:28" x14ac:dyDescent="0.2">
      <c r="A240" s="1182">
        <f t="shared" si="20"/>
        <v>233</v>
      </c>
      <c r="B240" s="1182"/>
      <c r="C240" s="1183"/>
      <c r="D240" s="1183"/>
      <c r="E240" s="1189"/>
      <c r="F240" s="1189"/>
      <c r="G240" s="1189"/>
      <c r="H240" s="1189"/>
      <c r="I240" s="1189"/>
      <c r="J240" s="1190">
        <f t="shared" si="16"/>
        <v>0</v>
      </c>
      <c r="K240" s="1191"/>
      <c r="L240" s="1191"/>
      <c r="M240" s="1191"/>
      <c r="N240" s="1191"/>
      <c r="O240" s="1191"/>
      <c r="P240" s="1190">
        <f t="shared" si="17"/>
        <v>0</v>
      </c>
      <c r="Q240" s="1189"/>
      <c r="R240" s="1189"/>
      <c r="S240" s="1189"/>
      <c r="T240" s="1189"/>
      <c r="U240" s="1189"/>
      <c r="V240" s="1190">
        <f t="shared" si="18"/>
        <v>0</v>
      </c>
      <c r="W240" s="1191"/>
      <c r="X240" s="1191"/>
      <c r="Y240" s="1191"/>
      <c r="Z240" s="1191"/>
      <c r="AA240" s="1191"/>
      <c r="AB240" s="1190">
        <f t="shared" si="19"/>
        <v>0</v>
      </c>
    </row>
    <row r="241" spans="1:28" x14ac:dyDescent="0.2">
      <c r="A241" s="1182">
        <f t="shared" si="20"/>
        <v>234</v>
      </c>
      <c r="B241" s="1182"/>
      <c r="C241" s="1183"/>
      <c r="D241" s="1183"/>
      <c r="E241" s="1189"/>
      <c r="F241" s="1189"/>
      <c r="G241" s="1189"/>
      <c r="H241" s="1189"/>
      <c r="I241" s="1189"/>
      <c r="J241" s="1190">
        <f t="shared" si="16"/>
        <v>0</v>
      </c>
      <c r="K241" s="1191"/>
      <c r="L241" s="1191"/>
      <c r="M241" s="1191"/>
      <c r="N241" s="1191"/>
      <c r="O241" s="1191"/>
      <c r="P241" s="1190">
        <f t="shared" si="17"/>
        <v>0</v>
      </c>
      <c r="Q241" s="1189"/>
      <c r="R241" s="1189"/>
      <c r="S241" s="1189"/>
      <c r="T241" s="1189"/>
      <c r="U241" s="1189"/>
      <c r="V241" s="1190">
        <f t="shared" si="18"/>
        <v>0</v>
      </c>
      <c r="W241" s="1191"/>
      <c r="X241" s="1191"/>
      <c r="Y241" s="1191"/>
      <c r="Z241" s="1191"/>
      <c r="AA241" s="1191"/>
      <c r="AB241" s="1190">
        <f t="shared" si="19"/>
        <v>0</v>
      </c>
    </row>
    <row r="242" spans="1:28" x14ac:dyDescent="0.2">
      <c r="A242" s="1182">
        <f t="shared" si="20"/>
        <v>235</v>
      </c>
      <c r="B242" s="1182"/>
      <c r="C242" s="1183"/>
      <c r="D242" s="1183"/>
      <c r="E242" s="1189"/>
      <c r="F242" s="1189"/>
      <c r="G242" s="1189"/>
      <c r="H242" s="1189"/>
      <c r="I242" s="1189"/>
      <c r="J242" s="1190">
        <f t="shared" si="16"/>
        <v>0</v>
      </c>
      <c r="K242" s="1191"/>
      <c r="L242" s="1191"/>
      <c r="M242" s="1191"/>
      <c r="N242" s="1191"/>
      <c r="O242" s="1191"/>
      <c r="P242" s="1190">
        <f t="shared" si="17"/>
        <v>0</v>
      </c>
      <c r="Q242" s="1189"/>
      <c r="R242" s="1189"/>
      <c r="S242" s="1189"/>
      <c r="T242" s="1189"/>
      <c r="U242" s="1189"/>
      <c r="V242" s="1190">
        <f t="shared" si="18"/>
        <v>0</v>
      </c>
      <c r="W242" s="1191"/>
      <c r="X242" s="1191"/>
      <c r="Y242" s="1191"/>
      <c r="Z242" s="1191"/>
      <c r="AA242" s="1191"/>
      <c r="AB242" s="1190">
        <f t="shared" si="19"/>
        <v>0</v>
      </c>
    </row>
    <row r="243" spans="1:28" x14ac:dyDescent="0.2">
      <c r="A243" s="1182">
        <f t="shared" si="20"/>
        <v>236</v>
      </c>
      <c r="B243" s="1182"/>
      <c r="C243" s="1183"/>
      <c r="D243" s="1183"/>
      <c r="E243" s="1189"/>
      <c r="F243" s="1189"/>
      <c r="G243" s="1189"/>
      <c r="H243" s="1189"/>
      <c r="I243" s="1189"/>
      <c r="J243" s="1190">
        <f t="shared" si="16"/>
        <v>0</v>
      </c>
      <c r="K243" s="1191"/>
      <c r="L243" s="1191"/>
      <c r="M243" s="1191"/>
      <c r="N243" s="1191"/>
      <c r="O243" s="1191"/>
      <c r="P243" s="1190">
        <f t="shared" si="17"/>
        <v>0</v>
      </c>
      <c r="Q243" s="1189"/>
      <c r="R243" s="1189"/>
      <c r="S243" s="1189"/>
      <c r="T243" s="1189"/>
      <c r="U243" s="1189"/>
      <c r="V243" s="1190">
        <f t="shared" si="18"/>
        <v>0</v>
      </c>
      <c r="W243" s="1191"/>
      <c r="X243" s="1191"/>
      <c r="Y243" s="1191"/>
      <c r="Z243" s="1191"/>
      <c r="AA243" s="1191"/>
      <c r="AB243" s="1190">
        <f t="shared" si="19"/>
        <v>0</v>
      </c>
    </row>
    <row r="244" spans="1:28" x14ac:dyDescent="0.2">
      <c r="A244" s="1182">
        <f t="shared" si="20"/>
        <v>237</v>
      </c>
      <c r="B244" s="1182"/>
      <c r="C244" s="1183"/>
      <c r="D244" s="1183"/>
      <c r="E244" s="1189"/>
      <c r="F244" s="1189"/>
      <c r="G244" s="1189"/>
      <c r="H244" s="1189"/>
      <c r="I244" s="1189"/>
      <c r="J244" s="1190">
        <f t="shared" si="16"/>
        <v>0</v>
      </c>
      <c r="K244" s="1191"/>
      <c r="L244" s="1191"/>
      <c r="M244" s="1191"/>
      <c r="N244" s="1191"/>
      <c r="O244" s="1191"/>
      <c r="P244" s="1190">
        <f t="shared" si="17"/>
        <v>0</v>
      </c>
      <c r="Q244" s="1189"/>
      <c r="R244" s="1189"/>
      <c r="S244" s="1189"/>
      <c r="T244" s="1189"/>
      <c r="U244" s="1189"/>
      <c r="V244" s="1190">
        <f t="shared" si="18"/>
        <v>0</v>
      </c>
      <c r="W244" s="1191"/>
      <c r="X244" s="1191"/>
      <c r="Y244" s="1191"/>
      <c r="Z244" s="1191"/>
      <c r="AA244" s="1191"/>
      <c r="AB244" s="1190">
        <f t="shared" si="19"/>
        <v>0</v>
      </c>
    </row>
    <row r="245" spans="1:28" x14ac:dyDescent="0.2">
      <c r="A245" s="1182">
        <f t="shared" si="20"/>
        <v>238</v>
      </c>
      <c r="B245" s="1182"/>
      <c r="C245" s="1183"/>
      <c r="D245" s="1183"/>
      <c r="E245" s="1189"/>
      <c r="F245" s="1189"/>
      <c r="G245" s="1189"/>
      <c r="H245" s="1189"/>
      <c r="I245" s="1189"/>
      <c r="J245" s="1190">
        <f t="shared" si="16"/>
        <v>0</v>
      </c>
      <c r="K245" s="1191"/>
      <c r="L245" s="1191"/>
      <c r="M245" s="1191"/>
      <c r="N245" s="1191"/>
      <c r="O245" s="1191"/>
      <c r="P245" s="1190">
        <f t="shared" si="17"/>
        <v>0</v>
      </c>
      <c r="Q245" s="1189"/>
      <c r="R245" s="1189"/>
      <c r="S245" s="1189"/>
      <c r="T245" s="1189"/>
      <c r="U245" s="1189"/>
      <c r="V245" s="1190">
        <f t="shared" si="18"/>
        <v>0</v>
      </c>
      <c r="W245" s="1191"/>
      <c r="X245" s="1191"/>
      <c r="Y245" s="1191"/>
      <c r="Z245" s="1191"/>
      <c r="AA245" s="1191"/>
      <c r="AB245" s="1190">
        <f t="shared" si="19"/>
        <v>0</v>
      </c>
    </row>
    <row r="246" spans="1:28" x14ac:dyDescent="0.2">
      <c r="A246" s="1182">
        <f t="shared" si="20"/>
        <v>239</v>
      </c>
      <c r="B246" s="1182"/>
      <c r="C246" s="1183"/>
      <c r="D246" s="1183"/>
      <c r="E246" s="1189"/>
      <c r="F246" s="1189"/>
      <c r="G246" s="1189"/>
      <c r="H246" s="1189"/>
      <c r="I246" s="1189"/>
      <c r="J246" s="1190">
        <f t="shared" si="16"/>
        <v>0</v>
      </c>
      <c r="K246" s="1191"/>
      <c r="L246" s="1191"/>
      <c r="M246" s="1191"/>
      <c r="N246" s="1191"/>
      <c r="O246" s="1191"/>
      <c r="P246" s="1190">
        <f t="shared" si="17"/>
        <v>0</v>
      </c>
      <c r="Q246" s="1189"/>
      <c r="R246" s="1189"/>
      <c r="S246" s="1189"/>
      <c r="T246" s="1189"/>
      <c r="U246" s="1189"/>
      <c r="V246" s="1190">
        <f t="shared" si="18"/>
        <v>0</v>
      </c>
      <c r="W246" s="1191"/>
      <c r="X246" s="1191"/>
      <c r="Y246" s="1191"/>
      <c r="Z246" s="1191"/>
      <c r="AA246" s="1191"/>
      <c r="AB246" s="1190">
        <f t="shared" si="19"/>
        <v>0</v>
      </c>
    </row>
    <row r="247" spans="1:28" x14ac:dyDescent="0.2">
      <c r="A247" s="1182">
        <f t="shared" si="20"/>
        <v>240</v>
      </c>
      <c r="B247" s="1182"/>
      <c r="C247" s="1183"/>
      <c r="D247" s="1183"/>
      <c r="E247" s="1189"/>
      <c r="F247" s="1189"/>
      <c r="G247" s="1189"/>
      <c r="H247" s="1189"/>
      <c r="I247" s="1189"/>
      <c r="J247" s="1190">
        <f t="shared" si="16"/>
        <v>0</v>
      </c>
      <c r="K247" s="1191"/>
      <c r="L247" s="1191"/>
      <c r="M247" s="1191"/>
      <c r="N247" s="1191"/>
      <c r="O247" s="1191"/>
      <c r="P247" s="1190">
        <f t="shared" si="17"/>
        <v>0</v>
      </c>
      <c r="Q247" s="1189"/>
      <c r="R247" s="1189"/>
      <c r="S247" s="1189"/>
      <c r="T247" s="1189"/>
      <c r="U247" s="1189"/>
      <c r="V247" s="1190">
        <f t="shared" si="18"/>
        <v>0</v>
      </c>
      <c r="W247" s="1191"/>
      <c r="X247" s="1191"/>
      <c r="Y247" s="1191"/>
      <c r="Z247" s="1191"/>
      <c r="AA247" s="1191"/>
      <c r="AB247" s="1190">
        <f t="shared" si="19"/>
        <v>0</v>
      </c>
    </row>
    <row r="248" spans="1:28" x14ac:dyDescent="0.2">
      <c r="A248" s="1182">
        <f t="shared" si="20"/>
        <v>241</v>
      </c>
      <c r="B248" s="1182"/>
      <c r="C248" s="1183"/>
      <c r="D248" s="1183"/>
      <c r="E248" s="1189"/>
      <c r="F248" s="1189"/>
      <c r="G248" s="1189"/>
      <c r="H248" s="1189"/>
      <c r="I248" s="1189"/>
      <c r="J248" s="1190">
        <f t="shared" si="16"/>
        <v>0</v>
      </c>
      <c r="K248" s="1191"/>
      <c r="L248" s="1191"/>
      <c r="M248" s="1191"/>
      <c r="N248" s="1191"/>
      <c r="O248" s="1191"/>
      <c r="P248" s="1190">
        <f t="shared" si="17"/>
        <v>0</v>
      </c>
      <c r="Q248" s="1189"/>
      <c r="R248" s="1189"/>
      <c r="S248" s="1189"/>
      <c r="T248" s="1189"/>
      <c r="U248" s="1189"/>
      <c r="V248" s="1190">
        <f t="shared" si="18"/>
        <v>0</v>
      </c>
      <c r="W248" s="1191"/>
      <c r="X248" s="1191"/>
      <c r="Y248" s="1191"/>
      <c r="Z248" s="1191"/>
      <c r="AA248" s="1191"/>
      <c r="AB248" s="1190">
        <f t="shared" si="19"/>
        <v>0</v>
      </c>
    </row>
    <row r="249" spans="1:28" x14ac:dyDescent="0.2">
      <c r="A249" s="1182">
        <f t="shared" si="20"/>
        <v>242</v>
      </c>
      <c r="B249" s="1182"/>
      <c r="C249" s="1183"/>
      <c r="D249" s="1183"/>
      <c r="E249" s="1189"/>
      <c r="F249" s="1189"/>
      <c r="G249" s="1189"/>
      <c r="H249" s="1189"/>
      <c r="I249" s="1189"/>
      <c r="J249" s="1190">
        <f t="shared" si="16"/>
        <v>0</v>
      </c>
      <c r="K249" s="1191"/>
      <c r="L249" s="1191"/>
      <c r="M249" s="1191"/>
      <c r="N249" s="1191"/>
      <c r="O249" s="1191"/>
      <c r="P249" s="1190">
        <f t="shared" si="17"/>
        <v>0</v>
      </c>
      <c r="Q249" s="1189"/>
      <c r="R249" s="1189"/>
      <c r="S249" s="1189"/>
      <c r="T249" s="1189"/>
      <c r="U249" s="1189"/>
      <c r="V249" s="1190">
        <f t="shared" si="18"/>
        <v>0</v>
      </c>
      <c r="W249" s="1191"/>
      <c r="X249" s="1191"/>
      <c r="Y249" s="1191"/>
      <c r="Z249" s="1191"/>
      <c r="AA249" s="1191"/>
      <c r="AB249" s="1190">
        <f t="shared" si="19"/>
        <v>0</v>
      </c>
    </row>
    <row r="250" spans="1:28" x14ac:dyDescent="0.2">
      <c r="A250" s="1182">
        <f t="shared" si="20"/>
        <v>243</v>
      </c>
      <c r="B250" s="1182"/>
      <c r="C250" s="1183"/>
      <c r="D250" s="1183"/>
      <c r="E250" s="1189"/>
      <c r="F250" s="1189"/>
      <c r="G250" s="1189"/>
      <c r="H250" s="1189"/>
      <c r="I250" s="1189"/>
      <c r="J250" s="1190">
        <f t="shared" si="16"/>
        <v>0</v>
      </c>
      <c r="K250" s="1191"/>
      <c r="L250" s="1191"/>
      <c r="M250" s="1191"/>
      <c r="N250" s="1191"/>
      <c r="O250" s="1191"/>
      <c r="P250" s="1190">
        <f t="shared" si="17"/>
        <v>0</v>
      </c>
      <c r="Q250" s="1189"/>
      <c r="R250" s="1189"/>
      <c r="S250" s="1189"/>
      <c r="T250" s="1189"/>
      <c r="U250" s="1189"/>
      <c r="V250" s="1190">
        <f t="shared" si="18"/>
        <v>0</v>
      </c>
      <c r="W250" s="1191"/>
      <c r="X250" s="1191"/>
      <c r="Y250" s="1191"/>
      <c r="Z250" s="1191"/>
      <c r="AA250" s="1191"/>
      <c r="AB250" s="1190">
        <f t="shared" si="19"/>
        <v>0</v>
      </c>
    </row>
    <row r="251" spans="1:28" x14ac:dyDescent="0.2">
      <c r="A251" s="1182">
        <f t="shared" si="20"/>
        <v>244</v>
      </c>
      <c r="B251" s="1182"/>
      <c r="C251" s="1183"/>
      <c r="D251" s="1183"/>
      <c r="E251" s="1189"/>
      <c r="F251" s="1189"/>
      <c r="G251" s="1189"/>
      <c r="H251" s="1189"/>
      <c r="I251" s="1189"/>
      <c r="J251" s="1190">
        <f t="shared" si="16"/>
        <v>0</v>
      </c>
      <c r="K251" s="1191"/>
      <c r="L251" s="1191"/>
      <c r="M251" s="1191"/>
      <c r="N251" s="1191"/>
      <c r="O251" s="1191"/>
      <c r="P251" s="1190">
        <f t="shared" si="17"/>
        <v>0</v>
      </c>
      <c r="Q251" s="1189"/>
      <c r="R251" s="1189"/>
      <c r="S251" s="1189"/>
      <c r="T251" s="1189"/>
      <c r="U251" s="1189"/>
      <c r="V251" s="1190">
        <f t="shared" si="18"/>
        <v>0</v>
      </c>
      <c r="W251" s="1191"/>
      <c r="X251" s="1191"/>
      <c r="Y251" s="1191"/>
      <c r="Z251" s="1191"/>
      <c r="AA251" s="1191"/>
      <c r="AB251" s="1190">
        <f t="shared" si="19"/>
        <v>0</v>
      </c>
    </row>
    <row r="252" spans="1:28" x14ac:dyDescent="0.2">
      <c r="A252" s="1182">
        <f t="shared" si="20"/>
        <v>245</v>
      </c>
      <c r="B252" s="1182"/>
      <c r="C252" s="1183"/>
      <c r="D252" s="1183"/>
      <c r="E252" s="1189"/>
      <c r="F252" s="1189"/>
      <c r="G252" s="1189"/>
      <c r="H252" s="1189"/>
      <c r="I252" s="1189"/>
      <c r="J252" s="1190">
        <f t="shared" ref="J252:J257" si="21">SUM(E252:I252)</f>
        <v>0</v>
      </c>
      <c r="K252" s="1191"/>
      <c r="L252" s="1191"/>
      <c r="M252" s="1191"/>
      <c r="N252" s="1191"/>
      <c r="O252" s="1191"/>
      <c r="P252" s="1190">
        <f t="shared" ref="P252:P257" si="22">SUM(K252:O252)</f>
        <v>0</v>
      </c>
      <c r="Q252" s="1189"/>
      <c r="R252" s="1189"/>
      <c r="S252" s="1189"/>
      <c r="T252" s="1189"/>
      <c r="U252" s="1189"/>
      <c r="V252" s="1190">
        <f t="shared" ref="V252:V257" si="23">SUM(Q252:U252)</f>
        <v>0</v>
      </c>
      <c r="W252" s="1191"/>
      <c r="X252" s="1191"/>
      <c r="Y252" s="1191"/>
      <c r="Z252" s="1191"/>
      <c r="AA252" s="1191"/>
      <c r="AB252" s="1190">
        <f t="shared" ref="AB252:AB257" si="24">SUM(W252:AA252)</f>
        <v>0</v>
      </c>
    </row>
    <row r="253" spans="1:28" x14ac:dyDescent="0.2">
      <c r="A253" s="1182">
        <f t="shared" si="20"/>
        <v>246</v>
      </c>
      <c r="B253" s="1182"/>
      <c r="C253" s="1183"/>
      <c r="D253" s="1183"/>
      <c r="E253" s="1189"/>
      <c r="F253" s="1189"/>
      <c r="G253" s="1189"/>
      <c r="H253" s="1189"/>
      <c r="I253" s="1189"/>
      <c r="J253" s="1190">
        <f t="shared" si="21"/>
        <v>0</v>
      </c>
      <c r="K253" s="1191"/>
      <c r="L253" s="1191"/>
      <c r="M253" s="1191"/>
      <c r="N253" s="1191"/>
      <c r="O253" s="1191"/>
      <c r="P253" s="1190">
        <f t="shared" si="22"/>
        <v>0</v>
      </c>
      <c r="Q253" s="1189"/>
      <c r="R253" s="1189"/>
      <c r="S253" s="1189"/>
      <c r="T253" s="1189"/>
      <c r="U253" s="1189"/>
      <c r="V253" s="1190">
        <f t="shared" si="23"/>
        <v>0</v>
      </c>
      <c r="W253" s="1191"/>
      <c r="X253" s="1191"/>
      <c r="Y253" s="1191"/>
      <c r="Z253" s="1191"/>
      <c r="AA253" s="1191"/>
      <c r="AB253" s="1190">
        <f t="shared" si="24"/>
        <v>0</v>
      </c>
    </row>
    <row r="254" spans="1:28" x14ac:dyDescent="0.2">
      <c r="A254" s="1182">
        <f t="shared" si="20"/>
        <v>247</v>
      </c>
      <c r="B254" s="1182"/>
      <c r="C254" s="1183"/>
      <c r="D254" s="1183"/>
      <c r="E254" s="1189"/>
      <c r="F254" s="1189"/>
      <c r="G254" s="1189"/>
      <c r="H254" s="1189"/>
      <c r="I254" s="1189"/>
      <c r="J254" s="1190">
        <f t="shared" si="21"/>
        <v>0</v>
      </c>
      <c r="K254" s="1191"/>
      <c r="L254" s="1191"/>
      <c r="M254" s="1191"/>
      <c r="N254" s="1191"/>
      <c r="O254" s="1191"/>
      <c r="P254" s="1190">
        <f t="shared" si="22"/>
        <v>0</v>
      </c>
      <c r="Q254" s="1189"/>
      <c r="R254" s="1189"/>
      <c r="S254" s="1189"/>
      <c r="T254" s="1189"/>
      <c r="U254" s="1189"/>
      <c r="V254" s="1190">
        <f t="shared" si="23"/>
        <v>0</v>
      </c>
      <c r="W254" s="1191"/>
      <c r="X254" s="1191"/>
      <c r="Y254" s="1191"/>
      <c r="Z254" s="1191"/>
      <c r="AA254" s="1191"/>
      <c r="AB254" s="1190">
        <f t="shared" si="24"/>
        <v>0</v>
      </c>
    </row>
    <row r="255" spans="1:28" x14ac:dyDescent="0.2">
      <c r="A255" s="1182">
        <f t="shared" si="20"/>
        <v>248</v>
      </c>
      <c r="B255" s="1182"/>
      <c r="C255" s="1183"/>
      <c r="D255" s="1183"/>
      <c r="E255" s="1189"/>
      <c r="F255" s="1189"/>
      <c r="G255" s="1189"/>
      <c r="H255" s="1189"/>
      <c r="I255" s="1189"/>
      <c r="J255" s="1190">
        <f t="shared" si="21"/>
        <v>0</v>
      </c>
      <c r="K255" s="1191"/>
      <c r="L255" s="1191"/>
      <c r="M255" s="1191"/>
      <c r="N255" s="1191"/>
      <c r="O255" s="1191"/>
      <c r="P255" s="1190">
        <f t="shared" si="22"/>
        <v>0</v>
      </c>
      <c r="Q255" s="1189"/>
      <c r="R255" s="1189"/>
      <c r="S255" s="1189"/>
      <c r="T255" s="1189"/>
      <c r="U255" s="1189"/>
      <c r="V255" s="1190">
        <f t="shared" si="23"/>
        <v>0</v>
      </c>
      <c r="W255" s="1191"/>
      <c r="X255" s="1191"/>
      <c r="Y255" s="1191"/>
      <c r="Z255" s="1191"/>
      <c r="AA255" s="1191"/>
      <c r="AB255" s="1190">
        <f t="shared" si="24"/>
        <v>0</v>
      </c>
    </row>
    <row r="256" spans="1:28" x14ac:dyDescent="0.2">
      <c r="A256" s="1182">
        <f t="shared" si="20"/>
        <v>249</v>
      </c>
      <c r="B256" s="1182"/>
      <c r="C256" s="1183"/>
      <c r="D256" s="1183"/>
      <c r="E256" s="1189"/>
      <c r="F256" s="1189"/>
      <c r="G256" s="1189"/>
      <c r="H256" s="1189"/>
      <c r="I256" s="1189"/>
      <c r="J256" s="1190">
        <f t="shared" si="21"/>
        <v>0</v>
      </c>
      <c r="K256" s="1191"/>
      <c r="L256" s="1191"/>
      <c r="M256" s="1191"/>
      <c r="N256" s="1191"/>
      <c r="O256" s="1191"/>
      <c r="P256" s="1190">
        <f t="shared" si="22"/>
        <v>0</v>
      </c>
      <c r="Q256" s="1189"/>
      <c r="R256" s="1189"/>
      <c r="S256" s="1189"/>
      <c r="T256" s="1189"/>
      <c r="U256" s="1189"/>
      <c r="V256" s="1190">
        <f t="shared" si="23"/>
        <v>0</v>
      </c>
      <c r="W256" s="1191"/>
      <c r="X256" s="1191"/>
      <c r="Y256" s="1191"/>
      <c r="Z256" s="1191"/>
      <c r="AA256" s="1191"/>
      <c r="AB256" s="1190">
        <f t="shared" si="24"/>
        <v>0</v>
      </c>
    </row>
    <row r="257" spans="1:28" x14ac:dyDescent="0.2">
      <c r="A257" s="1182">
        <f t="shared" si="20"/>
        <v>250</v>
      </c>
      <c r="B257" s="1182"/>
      <c r="C257" s="1183"/>
      <c r="D257" s="1183"/>
      <c r="E257" s="1189"/>
      <c r="F257" s="1189"/>
      <c r="G257" s="1189"/>
      <c r="H257" s="1189"/>
      <c r="I257" s="1189"/>
      <c r="J257" s="1190">
        <f t="shared" si="21"/>
        <v>0</v>
      </c>
      <c r="K257" s="1191"/>
      <c r="L257" s="1191"/>
      <c r="M257" s="1191"/>
      <c r="N257" s="1191"/>
      <c r="O257" s="1191"/>
      <c r="P257" s="1190">
        <f t="shared" si="22"/>
        <v>0</v>
      </c>
      <c r="Q257" s="1189"/>
      <c r="R257" s="1189"/>
      <c r="S257" s="1189"/>
      <c r="T257" s="1189"/>
      <c r="U257" s="1189"/>
      <c r="V257" s="1190">
        <f t="shared" si="23"/>
        <v>0</v>
      </c>
      <c r="W257" s="1191"/>
      <c r="X257" s="1191"/>
      <c r="Y257" s="1191"/>
      <c r="Z257" s="1191"/>
      <c r="AA257" s="1191"/>
      <c r="AB257" s="1190">
        <f t="shared" si="24"/>
        <v>0</v>
      </c>
    </row>
  </sheetData>
  <mergeCells count="10">
    <mergeCell ref="A5:A7"/>
    <mergeCell ref="B5:B7"/>
    <mergeCell ref="C5:C7"/>
    <mergeCell ref="E5:P5"/>
    <mergeCell ref="Q5:AB5"/>
    <mergeCell ref="E6:J6"/>
    <mergeCell ref="K6:P6"/>
    <mergeCell ref="Q6:V6"/>
    <mergeCell ref="W6:AB6"/>
    <mergeCell ref="D5:D7"/>
  </mergeCells>
  <dataValidations count="1">
    <dataValidation type="list" allowBlank="1" showInputMessage="1" showErrorMessage="1" sqref="C8:D257">
      <formula1>"Undisputed Trade receivables – considered good, Undisputed Trade Receivables – considered doubtful, Disputed Trade Receivables considered good, Disputed Trade Receivables considered doubtful"</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0"/>
  <sheetViews>
    <sheetView workbookViewId="0">
      <selection activeCell="D8" sqref="D8"/>
    </sheetView>
  </sheetViews>
  <sheetFormatPr defaultRowHeight="12.75" x14ac:dyDescent="0.2"/>
  <cols>
    <col min="2" max="2" width="25.85546875" bestFit="1" customWidth="1"/>
    <col min="4" max="10" width="12.7109375" customWidth="1"/>
  </cols>
  <sheetData>
    <row r="1" spans="1:11" ht="26.25" x14ac:dyDescent="0.4">
      <c r="A1" s="1176" t="str">
        <f>'Balance Sheet'!A1</f>
        <v>Private Limited</v>
      </c>
      <c r="B1" s="1176"/>
      <c r="C1" s="1177"/>
      <c r="D1" s="1177"/>
      <c r="E1" s="1177"/>
      <c r="F1" s="1177"/>
      <c r="G1" s="1177"/>
      <c r="H1" s="1177"/>
      <c r="I1" s="1177"/>
      <c r="J1" s="1177"/>
      <c r="K1" s="430"/>
    </row>
    <row r="2" spans="1:11" ht="15" x14ac:dyDescent="0.25">
      <c r="A2" s="1178"/>
      <c r="B2" s="1178"/>
      <c r="C2" s="1177"/>
      <c r="D2" s="1177"/>
      <c r="E2" s="1177"/>
      <c r="F2" s="1177"/>
      <c r="G2" s="1177"/>
      <c r="H2" s="1177"/>
      <c r="I2" s="1177"/>
      <c r="J2" s="1177"/>
      <c r="K2" s="430"/>
    </row>
    <row r="3" spans="1:11" ht="23.25" x14ac:dyDescent="0.35">
      <c r="A3" s="1179" t="s">
        <v>918</v>
      </c>
      <c r="B3" s="1179"/>
      <c r="C3" s="1177"/>
      <c r="D3" s="1177"/>
      <c r="E3" s="1177"/>
      <c r="F3" s="1177"/>
      <c r="G3" s="1177"/>
      <c r="H3" s="1177"/>
      <c r="I3" s="1177"/>
      <c r="J3" s="1177"/>
      <c r="K3" s="430"/>
    </row>
    <row r="4" spans="1:11" ht="15.75" customHeight="1" x14ac:dyDescent="0.35">
      <c r="A4" s="1186"/>
      <c r="B4" s="1179"/>
      <c r="C4" s="1177"/>
      <c r="D4" s="1177"/>
      <c r="E4" s="1177"/>
      <c r="F4" s="1177"/>
      <c r="G4" s="1177"/>
      <c r="H4" s="1177"/>
      <c r="I4" s="1177"/>
      <c r="J4" s="1177"/>
      <c r="K4" s="430"/>
    </row>
    <row r="5" spans="1:11" ht="12.75" customHeight="1" x14ac:dyDescent="0.2">
      <c r="A5" s="1339" t="s">
        <v>907</v>
      </c>
      <c r="B5" s="1339" t="s">
        <v>919</v>
      </c>
      <c r="C5" s="1342" t="s">
        <v>920</v>
      </c>
      <c r="D5" s="1342" t="s">
        <v>930</v>
      </c>
      <c r="E5" s="1345" t="str">
        <f>TB!C5</f>
        <v>As at  
31 March, 2022</v>
      </c>
      <c r="F5" s="1346"/>
      <c r="G5" s="1346"/>
      <c r="H5" s="1353" t="str">
        <f>TB!E5</f>
        <v xml:space="preserve">                  As at  
31 March, 2021</v>
      </c>
      <c r="I5" s="1354"/>
      <c r="J5" s="1354"/>
      <c r="K5" s="430"/>
    </row>
    <row r="6" spans="1:11" x14ac:dyDescent="0.2">
      <c r="A6" s="1340"/>
      <c r="B6" s="1340"/>
      <c r="C6" s="1343"/>
      <c r="D6" s="1343"/>
      <c r="E6" s="1352" t="s">
        <v>15</v>
      </c>
      <c r="F6" s="1346"/>
      <c r="G6" s="1346"/>
      <c r="H6" s="1354" t="s">
        <v>15</v>
      </c>
      <c r="I6" s="1354"/>
      <c r="J6" s="1354"/>
      <c r="K6" s="1192"/>
    </row>
    <row r="7" spans="1:11" x14ac:dyDescent="0.2">
      <c r="A7" s="1341"/>
      <c r="B7" s="1341"/>
      <c r="C7" s="1344"/>
      <c r="D7" s="1344"/>
      <c r="E7" s="1180" t="s">
        <v>921</v>
      </c>
      <c r="F7" s="1180" t="s">
        <v>922</v>
      </c>
      <c r="G7" s="1180" t="s">
        <v>923</v>
      </c>
      <c r="H7" s="1187" t="s">
        <v>921</v>
      </c>
      <c r="I7" s="1187" t="s">
        <v>922</v>
      </c>
      <c r="J7" s="1187" t="s">
        <v>923</v>
      </c>
    </row>
    <row r="8" spans="1:11" x14ac:dyDescent="0.2">
      <c r="A8" s="1182">
        <v>1</v>
      </c>
      <c r="B8" s="1182"/>
      <c r="C8" s="1183"/>
      <c r="D8" s="1183"/>
      <c r="E8" s="1193"/>
      <c r="F8" s="1189"/>
      <c r="G8" s="1189"/>
      <c r="H8" s="1193"/>
      <c r="I8" s="1189"/>
      <c r="J8" s="1189"/>
    </row>
    <row r="9" spans="1:11" x14ac:dyDescent="0.2">
      <c r="A9" s="1182">
        <f>A8+1</f>
        <v>2</v>
      </c>
      <c r="B9" s="1182"/>
      <c r="C9" s="1183"/>
      <c r="D9" s="1183"/>
      <c r="E9" s="1193"/>
      <c r="F9" s="1189"/>
      <c r="G9" s="1189"/>
      <c r="H9" s="1193"/>
      <c r="I9" s="1189"/>
      <c r="J9" s="1189"/>
    </row>
    <row r="10" spans="1:11" x14ac:dyDescent="0.2">
      <c r="A10" s="1182">
        <f t="shared" ref="A10:A13" si="0">A9+1</f>
        <v>3</v>
      </c>
      <c r="B10" s="1182"/>
      <c r="C10" s="1183"/>
      <c r="D10" s="1183"/>
      <c r="E10" s="1193"/>
      <c r="F10" s="1189"/>
      <c r="G10" s="1189"/>
      <c r="H10" s="1193"/>
      <c r="I10" s="1189"/>
      <c r="J10" s="1189"/>
    </row>
    <row r="11" spans="1:11" x14ac:dyDescent="0.2">
      <c r="A11" s="1182">
        <f t="shared" si="0"/>
        <v>4</v>
      </c>
      <c r="B11" s="1182"/>
      <c r="C11" s="1183"/>
      <c r="D11" s="1183"/>
      <c r="E11" s="1193"/>
      <c r="F11" s="1189"/>
      <c r="G11" s="1189"/>
      <c r="H11" s="1193"/>
      <c r="I11" s="1189"/>
      <c r="J11" s="1189"/>
    </row>
    <row r="12" spans="1:11" x14ac:dyDescent="0.2">
      <c r="A12" s="1182">
        <f t="shared" si="0"/>
        <v>5</v>
      </c>
      <c r="B12" s="1182"/>
      <c r="C12" s="1183"/>
      <c r="D12" s="1183"/>
      <c r="E12" s="1193"/>
      <c r="F12" s="1189"/>
      <c r="G12" s="1189"/>
      <c r="H12" s="1193"/>
      <c r="I12" s="1189"/>
      <c r="J12" s="1189"/>
    </row>
    <row r="13" spans="1:11" x14ac:dyDescent="0.2">
      <c r="A13" s="1182">
        <f t="shared" si="0"/>
        <v>6</v>
      </c>
      <c r="B13" s="1182"/>
      <c r="C13" s="1183"/>
      <c r="D13" s="1183"/>
      <c r="E13" s="1193"/>
      <c r="F13" s="1189"/>
      <c r="G13" s="1189"/>
      <c r="H13" s="1193"/>
      <c r="I13" s="1189"/>
      <c r="J13" s="1189"/>
    </row>
    <row r="14" spans="1:11" x14ac:dyDescent="0.2">
      <c r="A14" s="1182">
        <f t="shared" ref="A14:A77" si="1">A13+1</f>
        <v>7</v>
      </c>
      <c r="B14" s="1182"/>
      <c r="C14" s="1183"/>
      <c r="D14" s="1183"/>
      <c r="E14" s="1193"/>
      <c r="F14" s="1189"/>
      <c r="G14" s="1189"/>
      <c r="H14" s="1193"/>
      <c r="I14" s="1189"/>
      <c r="J14" s="1189"/>
    </row>
    <row r="15" spans="1:11" x14ac:dyDescent="0.2">
      <c r="A15" s="1182">
        <f t="shared" si="1"/>
        <v>8</v>
      </c>
      <c r="B15" s="1182"/>
      <c r="C15" s="1183"/>
      <c r="D15" s="1183"/>
      <c r="E15" s="1193"/>
      <c r="F15" s="1189"/>
      <c r="G15" s="1189"/>
      <c r="H15" s="1193"/>
      <c r="I15" s="1189"/>
      <c r="J15" s="1189"/>
    </row>
    <row r="16" spans="1:11" x14ac:dyDescent="0.2">
      <c r="A16" s="1182">
        <f t="shared" si="1"/>
        <v>9</v>
      </c>
      <c r="B16" s="1182"/>
      <c r="C16" s="1183"/>
      <c r="D16" s="1183"/>
      <c r="E16" s="1193"/>
      <c r="F16" s="1189"/>
      <c r="G16" s="1189"/>
      <c r="H16" s="1193"/>
      <c r="I16" s="1189"/>
      <c r="J16" s="1189"/>
    </row>
    <row r="17" spans="1:10" x14ac:dyDescent="0.2">
      <c r="A17" s="1182">
        <f t="shared" si="1"/>
        <v>10</v>
      </c>
      <c r="B17" s="1182"/>
      <c r="C17" s="1183"/>
      <c r="D17" s="1183"/>
      <c r="E17" s="1193"/>
      <c r="F17" s="1189"/>
      <c r="G17" s="1189"/>
      <c r="H17" s="1193"/>
      <c r="I17" s="1189"/>
      <c r="J17" s="1189"/>
    </row>
    <row r="18" spans="1:10" x14ac:dyDescent="0.2">
      <c r="A18" s="1182">
        <f t="shared" si="1"/>
        <v>11</v>
      </c>
      <c r="B18" s="1182"/>
      <c r="C18" s="1183"/>
      <c r="D18" s="1183"/>
      <c r="E18" s="1193"/>
      <c r="F18" s="1189"/>
      <c r="G18" s="1189"/>
      <c r="H18" s="1193"/>
      <c r="I18" s="1189"/>
      <c r="J18" s="1189"/>
    </row>
    <row r="19" spans="1:10" x14ac:dyDescent="0.2">
      <c r="A19" s="1182">
        <f t="shared" si="1"/>
        <v>12</v>
      </c>
      <c r="B19" s="1182"/>
      <c r="C19" s="1183"/>
      <c r="D19" s="1183"/>
      <c r="E19" s="1193"/>
      <c r="F19" s="1189"/>
      <c r="G19" s="1189"/>
      <c r="H19" s="1193"/>
      <c r="I19" s="1189"/>
      <c r="J19" s="1189"/>
    </row>
    <row r="20" spans="1:10" x14ac:dyDescent="0.2">
      <c r="A20" s="1182">
        <f t="shared" si="1"/>
        <v>13</v>
      </c>
      <c r="B20" s="1182"/>
      <c r="C20" s="1183"/>
      <c r="D20" s="1183"/>
      <c r="E20" s="1193"/>
      <c r="F20" s="1189"/>
      <c r="G20" s="1189"/>
      <c r="H20" s="1193"/>
      <c r="I20" s="1189"/>
      <c r="J20" s="1189"/>
    </row>
    <row r="21" spans="1:10" x14ac:dyDescent="0.2">
      <c r="A21" s="1182">
        <f t="shared" si="1"/>
        <v>14</v>
      </c>
      <c r="B21" s="1182"/>
      <c r="C21" s="1183"/>
      <c r="D21" s="1183"/>
      <c r="E21" s="1193"/>
      <c r="F21" s="1189"/>
      <c r="G21" s="1189"/>
      <c r="H21" s="1193"/>
      <c r="I21" s="1189"/>
      <c r="J21" s="1189"/>
    </row>
    <row r="22" spans="1:10" x14ac:dyDescent="0.2">
      <c r="A22" s="1182">
        <f t="shared" si="1"/>
        <v>15</v>
      </c>
      <c r="B22" s="1182"/>
      <c r="C22" s="1183"/>
      <c r="D22" s="1183"/>
      <c r="E22" s="1193"/>
      <c r="F22" s="1189"/>
      <c r="G22" s="1189"/>
      <c r="H22" s="1193"/>
      <c r="I22" s="1189"/>
      <c r="J22" s="1189"/>
    </row>
    <row r="23" spans="1:10" x14ac:dyDescent="0.2">
      <c r="A23" s="1182">
        <f t="shared" si="1"/>
        <v>16</v>
      </c>
      <c r="B23" s="1182"/>
      <c r="C23" s="1183"/>
      <c r="D23" s="1183"/>
      <c r="E23" s="1193"/>
      <c r="F23" s="1189"/>
      <c r="G23" s="1189"/>
      <c r="H23" s="1193"/>
      <c r="I23" s="1189"/>
      <c r="J23" s="1189"/>
    </row>
    <row r="24" spans="1:10" x14ac:dyDescent="0.2">
      <c r="A24" s="1182">
        <f t="shared" si="1"/>
        <v>17</v>
      </c>
      <c r="B24" s="1182"/>
      <c r="C24" s="1183"/>
      <c r="D24" s="1183"/>
      <c r="E24" s="1193"/>
      <c r="F24" s="1189"/>
      <c r="G24" s="1189"/>
      <c r="H24" s="1193"/>
      <c r="I24" s="1189"/>
      <c r="J24" s="1189"/>
    </row>
    <row r="25" spans="1:10" x14ac:dyDescent="0.2">
      <c r="A25" s="1182">
        <f t="shared" si="1"/>
        <v>18</v>
      </c>
      <c r="B25" s="1182"/>
      <c r="C25" s="1183"/>
      <c r="D25" s="1183"/>
      <c r="E25" s="1193"/>
      <c r="F25" s="1189"/>
      <c r="G25" s="1189"/>
      <c r="H25" s="1193"/>
      <c r="I25" s="1189"/>
      <c r="J25" s="1189"/>
    </row>
    <row r="26" spans="1:10" x14ac:dyDescent="0.2">
      <c r="A26" s="1182">
        <f t="shared" si="1"/>
        <v>19</v>
      </c>
      <c r="B26" s="1182"/>
      <c r="C26" s="1183"/>
      <c r="D26" s="1183"/>
      <c r="E26" s="1193"/>
      <c r="F26" s="1189"/>
      <c r="G26" s="1189"/>
      <c r="H26" s="1193"/>
      <c r="I26" s="1189"/>
      <c r="J26" s="1189"/>
    </row>
    <row r="27" spans="1:10" x14ac:dyDescent="0.2">
      <c r="A27" s="1182">
        <f t="shared" si="1"/>
        <v>20</v>
      </c>
      <c r="B27" s="1182"/>
      <c r="C27" s="1183"/>
      <c r="D27" s="1183"/>
      <c r="E27" s="1193"/>
      <c r="F27" s="1189"/>
      <c r="G27" s="1189"/>
      <c r="H27" s="1193"/>
      <c r="I27" s="1189"/>
      <c r="J27" s="1189"/>
    </row>
    <row r="28" spans="1:10" x14ac:dyDescent="0.2">
      <c r="A28" s="1182">
        <f t="shared" si="1"/>
        <v>21</v>
      </c>
      <c r="B28" s="1182"/>
      <c r="C28" s="1183"/>
      <c r="D28" s="1183"/>
      <c r="E28" s="1193"/>
      <c r="F28" s="1189"/>
      <c r="G28" s="1189"/>
      <c r="H28" s="1193"/>
      <c r="I28" s="1189"/>
      <c r="J28" s="1189"/>
    </row>
    <row r="29" spans="1:10" x14ac:dyDescent="0.2">
      <c r="A29" s="1182">
        <f t="shared" si="1"/>
        <v>22</v>
      </c>
      <c r="B29" s="1182"/>
      <c r="C29" s="1183"/>
      <c r="D29" s="1183"/>
      <c r="E29" s="1193"/>
      <c r="F29" s="1189"/>
      <c r="G29" s="1189"/>
      <c r="H29" s="1193"/>
      <c r="I29" s="1189"/>
      <c r="J29" s="1189"/>
    </row>
    <row r="30" spans="1:10" x14ac:dyDescent="0.2">
      <c r="A30" s="1182">
        <f t="shared" si="1"/>
        <v>23</v>
      </c>
      <c r="B30" s="1182"/>
      <c r="C30" s="1183"/>
      <c r="D30" s="1183"/>
      <c r="E30" s="1193"/>
      <c r="F30" s="1189"/>
      <c r="G30" s="1189"/>
      <c r="H30" s="1193"/>
      <c r="I30" s="1189"/>
      <c r="J30" s="1189"/>
    </row>
    <row r="31" spans="1:10" x14ac:dyDescent="0.2">
      <c r="A31" s="1182">
        <f t="shared" si="1"/>
        <v>24</v>
      </c>
      <c r="B31" s="1182"/>
      <c r="C31" s="1183"/>
      <c r="D31" s="1183"/>
      <c r="E31" s="1193"/>
      <c r="F31" s="1189"/>
      <c r="G31" s="1189"/>
      <c r="H31" s="1193"/>
      <c r="I31" s="1189"/>
      <c r="J31" s="1189"/>
    </row>
    <row r="32" spans="1:10" x14ac:dyDescent="0.2">
      <c r="A32" s="1182">
        <f t="shared" si="1"/>
        <v>25</v>
      </c>
      <c r="B32" s="1182"/>
      <c r="C32" s="1183"/>
      <c r="D32" s="1183"/>
      <c r="E32" s="1193"/>
      <c r="F32" s="1189"/>
      <c r="G32" s="1189"/>
      <c r="H32" s="1193"/>
      <c r="I32" s="1189"/>
      <c r="J32" s="1189"/>
    </row>
    <row r="33" spans="1:10" x14ac:dyDescent="0.2">
      <c r="A33" s="1182">
        <f t="shared" si="1"/>
        <v>26</v>
      </c>
      <c r="B33" s="1182"/>
      <c r="C33" s="1183"/>
      <c r="D33" s="1183"/>
      <c r="E33" s="1193"/>
      <c r="F33" s="1189"/>
      <c r="G33" s="1189"/>
      <c r="H33" s="1193"/>
      <c r="I33" s="1189"/>
      <c r="J33" s="1189"/>
    </row>
    <row r="34" spans="1:10" x14ac:dyDescent="0.2">
      <c r="A34" s="1182">
        <f t="shared" si="1"/>
        <v>27</v>
      </c>
      <c r="B34" s="1182"/>
      <c r="C34" s="1183"/>
      <c r="D34" s="1183"/>
      <c r="E34" s="1193"/>
      <c r="F34" s="1189"/>
      <c r="G34" s="1189"/>
      <c r="H34" s="1193"/>
      <c r="I34" s="1189"/>
      <c r="J34" s="1189"/>
    </row>
    <row r="35" spans="1:10" x14ac:dyDescent="0.2">
      <c r="A35" s="1182">
        <f t="shared" si="1"/>
        <v>28</v>
      </c>
      <c r="B35" s="1182"/>
      <c r="C35" s="1183"/>
      <c r="D35" s="1183"/>
      <c r="E35" s="1193"/>
      <c r="F35" s="1189"/>
      <c r="G35" s="1189"/>
      <c r="H35" s="1193"/>
      <c r="I35" s="1189"/>
      <c r="J35" s="1189"/>
    </row>
    <row r="36" spans="1:10" x14ac:dyDescent="0.2">
      <c r="A36" s="1182">
        <f t="shared" si="1"/>
        <v>29</v>
      </c>
      <c r="B36" s="1182"/>
      <c r="C36" s="1183"/>
      <c r="D36" s="1183"/>
      <c r="E36" s="1193"/>
      <c r="F36" s="1189"/>
      <c r="G36" s="1189"/>
      <c r="H36" s="1193"/>
      <c r="I36" s="1189"/>
      <c r="J36" s="1189"/>
    </row>
    <row r="37" spans="1:10" x14ac:dyDescent="0.2">
      <c r="A37" s="1182">
        <f t="shared" si="1"/>
        <v>30</v>
      </c>
      <c r="B37" s="1182"/>
      <c r="C37" s="1183"/>
      <c r="D37" s="1183"/>
      <c r="E37" s="1193"/>
      <c r="F37" s="1189"/>
      <c r="G37" s="1189"/>
      <c r="H37" s="1193"/>
      <c r="I37" s="1189"/>
      <c r="J37" s="1189"/>
    </row>
    <row r="38" spans="1:10" x14ac:dyDescent="0.2">
      <c r="A38" s="1182">
        <f t="shared" si="1"/>
        <v>31</v>
      </c>
      <c r="B38" s="1182"/>
      <c r="C38" s="1183"/>
      <c r="D38" s="1183"/>
      <c r="E38" s="1193"/>
      <c r="F38" s="1189"/>
      <c r="G38" s="1189"/>
      <c r="H38" s="1193"/>
      <c r="I38" s="1189"/>
      <c r="J38" s="1189"/>
    </row>
    <row r="39" spans="1:10" x14ac:dyDescent="0.2">
      <c r="A39" s="1182">
        <f t="shared" si="1"/>
        <v>32</v>
      </c>
      <c r="B39" s="1182"/>
      <c r="C39" s="1183"/>
      <c r="D39" s="1183"/>
      <c r="E39" s="1193"/>
      <c r="F39" s="1189"/>
      <c r="G39" s="1189"/>
      <c r="H39" s="1193"/>
      <c r="I39" s="1189"/>
      <c r="J39" s="1189"/>
    </row>
    <row r="40" spans="1:10" x14ac:dyDescent="0.2">
      <c r="A40" s="1182">
        <f t="shared" si="1"/>
        <v>33</v>
      </c>
      <c r="B40" s="1182"/>
      <c r="C40" s="1183"/>
      <c r="D40" s="1183"/>
      <c r="E40" s="1193"/>
      <c r="F40" s="1189"/>
      <c r="G40" s="1189"/>
      <c r="H40" s="1193"/>
      <c r="I40" s="1189"/>
      <c r="J40" s="1189"/>
    </row>
    <row r="41" spans="1:10" x14ac:dyDescent="0.2">
      <c r="A41" s="1182">
        <f t="shared" si="1"/>
        <v>34</v>
      </c>
      <c r="B41" s="1182"/>
      <c r="C41" s="1183"/>
      <c r="D41" s="1183"/>
      <c r="E41" s="1193"/>
      <c r="F41" s="1189"/>
      <c r="G41" s="1189"/>
      <c r="H41" s="1193"/>
      <c r="I41" s="1189"/>
      <c r="J41" s="1189"/>
    </row>
    <row r="42" spans="1:10" x14ac:dyDescent="0.2">
      <c r="A42" s="1182">
        <f t="shared" si="1"/>
        <v>35</v>
      </c>
      <c r="B42" s="1182"/>
      <c r="C42" s="1183"/>
      <c r="D42" s="1183"/>
      <c r="E42" s="1193"/>
      <c r="F42" s="1189"/>
      <c r="G42" s="1189"/>
      <c r="H42" s="1193"/>
      <c r="I42" s="1189"/>
      <c r="J42" s="1189"/>
    </row>
    <row r="43" spans="1:10" x14ac:dyDescent="0.2">
      <c r="A43" s="1182">
        <f t="shared" si="1"/>
        <v>36</v>
      </c>
      <c r="B43" s="1182"/>
      <c r="C43" s="1183"/>
      <c r="D43" s="1183"/>
      <c r="E43" s="1193"/>
      <c r="F43" s="1189"/>
      <c r="G43" s="1189"/>
      <c r="H43" s="1193"/>
      <c r="I43" s="1189"/>
      <c r="J43" s="1189"/>
    </row>
    <row r="44" spans="1:10" x14ac:dyDescent="0.2">
      <c r="A44" s="1182">
        <f t="shared" si="1"/>
        <v>37</v>
      </c>
      <c r="B44" s="1182"/>
      <c r="C44" s="1183"/>
      <c r="D44" s="1183"/>
      <c r="E44" s="1193"/>
      <c r="F44" s="1189"/>
      <c r="G44" s="1189"/>
      <c r="H44" s="1193"/>
      <c r="I44" s="1189"/>
      <c r="J44" s="1189"/>
    </row>
    <row r="45" spans="1:10" x14ac:dyDescent="0.2">
      <c r="A45" s="1182">
        <f t="shared" si="1"/>
        <v>38</v>
      </c>
      <c r="B45" s="1182"/>
      <c r="C45" s="1183"/>
      <c r="D45" s="1183"/>
      <c r="E45" s="1193"/>
      <c r="F45" s="1189"/>
      <c r="G45" s="1189"/>
      <c r="H45" s="1193"/>
      <c r="I45" s="1189"/>
      <c r="J45" s="1189"/>
    </row>
    <row r="46" spans="1:10" x14ac:dyDescent="0.2">
      <c r="A46" s="1182">
        <f t="shared" si="1"/>
        <v>39</v>
      </c>
      <c r="B46" s="1182"/>
      <c r="C46" s="1183"/>
      <c r="D46" s="1183"/>
      <c r="E46" s="1193"/>
      <c r="F46" s="1189"/>
      <c r="G46" s="1189"/>
      <c r="H46" s="1193"/>
      <c r="I46" s="1189"/>
      <c r="J46" s="1189"/>
    </row>
    <row r="47" spans="1:10" x14ac:dyDescent="0.2">
      <c r="A47" s="1182">
        <f t="shared" si="1"/>
        <v>40</v>
      </c>
      <c r="B47" s="1182"/>
      <c r="C47" s="1183"/>
      <c r="D47" s="1183"/>
      <c r="E47" s="1193"/>
      <c r="F47" s="1189"/>
      <c r="G47" s="1189"/>
      <c r="H47" s="1193"/>
      <c r="I47" s="1189"/>
      <c r="J47" s="1189"/>
    </row>
    <row r="48" spans="1:10" x14ac:dyDescent="0.2">
      <c r="A48" s="1182">
        <f t="shared" si="1"/>
        <v>41</v>
      </c>
      <c r="B48" s="1182"/>
      <c r="C48" s="1183"/>
      <c r="D48" s="1183"/>
      <c r="E48" s="1193"/>
      <c r="F48" s="1189"/>
      <c r="G48" s="1189"/>
      <c r="H48" s="1193"/>
      <c r="I48" s="1189"/>
      <c r="J48" s="1189"/>
    </row>
    <row r="49" spans="1:10" x14ac:dyDescent="0.2">
      <c r="A49" s="1182">
        <f t="shared" si="1"/>
        <v>42</v>
      </c>
      <c r="B49" s="1182"/>
      <c r="C49" s="1183"/>
      <c r="D49" s="1183"/>
      <c r="E49" s="1193"/>
      <c r="F49" s="1189"/>
      <c r="G49" s="1189"/>
      <c r="H49" s="1193"/>
      <c r="I49" s="1189"/>
      <c r="J49" s="1189"/>
    </row>
    <row r="50" spans="1:10" x14ac:dyDescent="0.2">
      <c r="A50" s="1182">
        <f t="shared" si="1"/>
        <v>43</v>
      </c>
      <c r="B50" s="1182"/>
      <c r="C50" s="1183"/>
      <c r="D50" s="1183"/>
      <c r="E50" s="1193"/>
      <c r="F50" s="1189"/>
      <c r="G50" s="1189"/>
      <c r="H50" s="1193"/>
      <c r="I50" s="1189"/>
      <c r="J50" s="1189"/>
    </row>
    <row r="51" spans="1:10" x14ac:dyDescent="0.2">
      <c r="A51" s="1182">
        <f t="shared" si="1"/>
        <v>44</v>
      </c>
      <c r="B51" s="1182"/>
      <c r="C51" s="1183"/>
      <c r="D51" s="1183"/>
      <c r="E51" s="1193"/>
      <c r="F51" s="1189"/>
      <c r="G51" s="1189"/>
      <c r="H51" s="1193"/>
      <c r="I51" s="1189"/>
      <c r="J51" s="1189"/>
    </row>
    <row r="52" spans="1:10" x14ac:dyDescent="0.2">
      <c r="A52" s="1182">
        <f t="shared" si="1"/>
        <v>45</v>
      </c>
      <c r="B52" s="1182"/>
      <c r="C52" s="1183"/>
      <c r="D52" s="1183"/>
      <c r="E52" s="1193"/>
      <c r="F52" s="1189"/>
      <c r="G52" s="1189"/>
      <c r="H52" s="1193"/>
      <c r="I52" s="1189"/>
      <c r="J52" s="1189"/>
    </row>
    <row r="53" spans="1:10" x14ac:dyDescent="0.2">
      <c r="A53" s="1182">
        <f t="shared" si="1"/>
        <v>46</v>
      </c>
      <c r="B53" s="1182"/>
      <c r="C53" s="1183"/>
      <c r="D53" s="1183"/>
      <c r="E53" s="1193"/>
      <c r="F53" s="1189"/>
      <c r="G53" s="1189"/>
      <c r="H53" s="1193"/>
      <c r="I53" s="1189"/>
      <c r="J53" s="1189"/>
    </row>
    <row r="54" spans="1:10" x14ac:dyDescent="0.2">
      <c r="A54" s="1182">
        <f t="shared" si="1"/>
        <v>47</v>
      </c>
      <c r="B54" s="1182"/>
      <c r="C54" s="1183"/>
      <c r="D54" s="1183"/>
      <c r="E54" s="1193"/>
      <c r="F54" s="1189"/>
      <c r="G54" s="1189"/>
      <c r="H54" s="1193"/>
      <c r="I54" s="1189"/>
      <c r="J54" s="1189"/>
    </row>
    <row r="55" spans="1:10" x14ac:dyDescent="0.2">
      <c r="A55" s="1182">
        <f t="shared" si="1"/>
        <v>48</v>
      </c>
      <c r="B55" s="1182"/>
      <c r="C55" s="1183"/>
      <c r="D55" s="1183"/>
      <c r="E55" s="1193"/>
      <c r="F55" s="1189"/>
      <c r="G55" s="1189"/>
      <c r="H55" s="1193"/>
      <c r="I55" s="1189"/>
      <c r="J55" s="1189"/>
    </row>
    <row r="56" spans="1:10" x14ac:dyDescent="0.2">
      <c r="A56" s="1182">
        <f t="shared" si="1"/>
        <v>49</v>
      </c>
      <c r="B56" s="1182"/>
      <c r="C56" s="1183"/>
      <c r="D56" s="1183"/>
      <c r="E56" s="1193"/>
      <c r="F56" s="1189"/>
      <c r="G56" s="1189"/>
      <c r="H56" s="1193"/>
      <c r="I56" s="1189"/>
      <c r="J56" s="1189"/>
    </row>
    <row r="57" spans="1:10" x14ac:dyDescent="0.2">
      <c r="A57" s="1182">
        <f t="shared" si="1"/>
        <v>50</v>
      </c>
      <c r="B57" s="1182"/>
      <c r="C57" s="1183"/>
      <c r="D57" s="1183"/>
      <c r="E57" s="1193"/>
      <c r="F57" s="1189"/>
      <c r="G57" s="1189"/>
      <c r="H57" s="1193"/>
      <c r="I57" s="1189"/>
      <c r="J57" s="1189"/>
    </row>
    <row r="58" spans="1:10" x14ac:dyDescent="0.2">
      <c r="A58" s="1182">
        <f t="shared" si="1"/>
        <v>51</v>
      </c>
      <c r="B58" s="1182"/>
      <c r="C58" s="1183"/>
      <c r="D58" s="1183"/>
      <c r="E58" s="1193"/>
      <c r="F58" s="1189"/>
      <c r="G58" s="1189"/>
      <c r="H58" s="1193"/>
      <c r="I58" s="1189"/>
      <c r="J58" s="1189"/>
    </row>
    <row r="59" spans="1:10" x14ac:dyDescent="0.2">
      <c r="A59" s="1182">
        <f t="shared" si="1"/>
        <v>52</v>
      </c>
      <c r="B59" s="1182"/>
      <c r="C59" s="1183"/>
      <c r="D59" s="1183"/>
      <c r="E59" s="1193"/>
      <c r="F59" s="1189"/>
      <c r="G59" s="1189"/>
      <c r="H59" s="1193"/>
      <c r="I59" s="1189"/>
      <c r="J59" s="1189"/>
    </row>
    <row r="60" spans="1:10" x14ac:dyDescent="0.2">
      <c r="A60" s="1182">
        <f t="shared" si="1"/>
        <v>53</v>
      </c>
      <c r="B60" s="1182"/>
      <c r="C60" s="1183"/>
      <c r="D60" s="1183"/>
      <c r="E60" s="1193"/>
      <c r="F60" s="1189"/>
      <c r="G60" s="1189"/>
      <c r="H60" s="1193"/>
      <c r="I60" s="1189"/>
      <c r="J60" s="1189"/>
    </row>
    <row r="61" spans="1:10" x14ac:dyDescent="0.2">
      <c r="A61" s="1182">
        <f t="shared" si="1"/>
        <v>54</v>
      </c>
      <c r="B61" s="1182"/>
      <c r="C61" s="1183"/>
      <c r="D61" s="1183"/>
      <c r="E61" s="1193"/>
      <c r="F61" s="1189"/>
      <c r="G61" s="1189"/>
      <c r="H61" s="1193"/>
      <c r="I61" s="1189"/>
      <c r="J61" s="1189"/>
    </row>
    <row r="62" spans="1:10" x14ac:dyDescent="0.2">
      <c r="A62" s="1182">
        <f t="shared" si="1"/>
        <v>55</v>
      </c>
      <c r="B62" s="1182"/>
      <c r="C62" s="1183"/>
      <c r="D62" s="1183"/>
      <c r="E62" s="1193"/>
      <c r="F62" s="1189"/>
      <c r="G62" s="1189"/>
      <c r="H62" s="1193"/>
      <c r="I62" s="1189"/>
      <c r="J62" s="1189"/>
    </row>
    <row r="63" spans="1:10" x14ac:dyDescent="0.2">
      <c r="A63" s="1182">
        <f t="shared" si="1"/>
        <v>56</v>
      </c>
      <c r="B63" s="1182"/>
      <c r="C63" s="1183"/>
      <c r="D63" s="1183"/>
      <c r="E63" s="1193"/>
      <c r="F63" s="1189"/>
      <c r="G63" s="1189"/>
      <c r="H63" s="1193"/>
      <c r="I63" s="1189"/>
      <c r="J63" s="1189"/>
    </row>
    <row r="64" spans="1:10" x14ac:dyDescent="0.2">
      <c r="A64" s="1182">
        <f t="shared" si="1"/>
        <v>57</v>
      </c>
      <c r="B64" s="1182"/>
      <c r="C64" s="1183"/>
      <c r="D64" s="1183"/>
      <c r="E64" s="1193"/>
      <c r="F64" s="1189"/>
      <c r="G64" s="1189"/>
      <c r="H64" s="1193"/>
      <c r="I64" s="1189"/>
      <c r="J64" s="1189"/>
    </row>
    <row r="65" spans="1:10" x14ac:dyDescent="0.2">
      <c r="A65" s="1182">
        <f t="shared" si="1"/>
        <v>58</v>
      </c>
      <c r="B65" s="1182"/>
      <c r="C65" s="1183"/>
      <c r="D65" s="1183"/>
      <c r="E65" s="1193"/>
      <c r="F65" s="1189"/>
      <c r="G65" s="1189"/>
      <c r="H65" s="1193"/>
      <c r="I65" s="1189"/>
      <c r="J65" s="1189"/>
    </row>
    <row r="66" spans="1:10" x14ac:dyDescent="0.2">
      <c r="A66" s="1182">
        <f t="shared" si="1"/>
        <v>59</v>
      </c>
      <c r="B66" s="1182"/>
      <c r="C66" s="1183"/>
      <c r="D66" s="1183"/>
      <c r="E66" s="1193"/>
      <c r="F66" s="1189"/>
      <c r="G66" s="1189"/>
      <c r="H66" s="1193"/>
      <c r="I66" s="1189"/>
      <c r="J66" s="1189"/>
    </row>
    <row r="67" spans="1:10" x14ac:dyDescent="0.2">
      <c r="A67" s="1182">
        <f t="shared" si="1"/>
        <v>60</v>
      </c>
      <c r="B67" s="1182"/>
      <c r="C67" s="1183"/>
      <c r="D67" s="1183"/>
      <c r="E67" s="1193"/>
      <c r="F67" s="1189"/>
      <c r="G67" s="1189"/>
      <c r="H67" s="1193"/>
      <c r="I67" s="1189"/>
      <c r="J67" s="1189"/>
    </row>
    <row r="68" spans="1:10" x14ac:dyDescent="0.2">
      <c r="A68" s="1182">
        <f t="shared" si="1"/>
        <v>61</v>
      </c>
      <c r="B68" s="1182"/>
      <c r="C68" s="1183"/>
      <c r="D68" s="1183"/>
      <c r="E68" s="1193"/>
      <c r="F68" s="1189"/>
      <c r="G68" s="1189"/>
      <c r="H68" s="1193"/>
      <c r="I68" s="1189"/>
      <c r="J68" s="1189"/>
    </row>
    <row r="69" spans="1:10" x14ac:dyDescent="0.2">
      <c r="A69" s="1182">
        <f t="shared" si="1"/>
        <v>62</v>
      </c>
      <c r="B69" s="1182"/>
      <c r="C69" s="1183"/>
      <c r="D69" s="1183"/>
      <c r="E69" s="1193"/>
      <c r="F69" s="1189"/>
      <c r="G69" s="1189"/>
      <c r="H69" s="1193"/>
      <c r="I69" s="1189"/>
      <c r="J69" s="1189"/>
    </row>
    <row r="70" spans="1:10" x14ac:dyDescent="0.2">
      <c r="A70" s="1182">
        <f t="shared" si="1"/>
        <v>63</v>
      </c>
      <c r="B70" s="1182"/>
      <c r="C70" s="1183"/>
      <c r="D70" s="1183"/>
      <c r="E70" s="1193"/>
      <c r="F70" s="1189"/>
      <c r="G70" s="1189"/>
      <c r="H70" s="1193"/>
      <c r="I70" s="1189"/>
      <c r="J70" s="1189"/>
    </row>
    <row r="71" spans="1:10" x14ac:dyDescent="0.2">
      <c r="A71" s="1182">
        <f t="shared" si="1"/>
        <v>64</v>
      </c>
      <c r="B71" s="1182"/>
      <c r="C71" s="1183"/>
      <c r="D71" s="1183"/>
      <c r="E71" s="1193"/>
      <c r="F71" s="1189"/>
      <c r="G71" s="1189"/>
      <c r="H71" s="1193"/>
      <c r="I71" s="1189"/>
      <c r="J71" s="1189"/>
    </row>
    <row r="72" spans="1:10" x14ac:dyDescent="0.2">
      <c r="A72" s="1182">
        <f t="shared" si="1"/>
        <v>65</v>
      </c>
      <c r="B72" s="1182"/>
      <c r="C72" s="1183"/>
      <c r="D72" s="1183"/>
      <c r="E72" s="1193"/>
      <c r="F72" s="1189"/>
      <c r="G72" s="1189"/>
      <c r="H72" s="1193"/>
      <c r="I72" s="1189"/>
      <c r="J72" s="1189"/>
    </row>
    <row r="73" spans="1:10" x14ac:dyDescent="0.2">
      <c r="A73" s="1182">
        <f t="shared" si="1"/>
        <v>66</v>
      </c>
      <c r="B73" s="1182"/>
      <c r="C73" s="1183"/>
      <c r="D73" s="1183"/>
      <c r="E73" s="1193"/>
      <c r="F73" s="1189"/>
      <c r="G73" s="1189"/>
      <c r="H73" s="1193"/>
      <c r="I73" s="1189"/>
      <c r="J73" s="1189"/>
    </row>
    <row r="74" spans="1:10" x14ac:dyDescent="0.2">
      <c r="A74" s="1182">
        <f t="shared" si="1"/>
        <v>67</v>
      </c>
      <c r="B74" s="1182"/>
      <c r="C74" s="1183"/>
      <c r="D74" s="1183"/>
      <c r="E74" s="1193"/>
      <c r="F74" s="1189"/>
      <c r="G74" s="1189"/>
      <c r="H74" s="1193"/>
      <c r="I74" s="1189"/>
      <c r="J74" s="1189"/>
    </row>
    <row r="75" spans="1:10" x14ac:dyDescent="0.2">
      <c r="A75" s="1182">
        <f t="shared" si="1"/>
        <v>68</v>
      </c>
      <c r="B75" s="1182"/>
      <c r="C75" s="1183"/>
      <c r="D75" s="1183"/>
      <c r="E75" s="1193"/>
      <c r="F75" s="1189"/>
      <c r="G75" s="1189"/>
      <c r="H75" s="1193"/>
      <c r="I75" s="1189"/>
      <c r="J75" s="1189"/>
    </row>
    <row r="76" spans="1:10" x14ac:dyDescent="0.2">
      <c r="A76" s="1182">
        <f t="shared" si="1"/>
        <v>69</v>
      </c>
      <c r="B76" s="1182"/>
      <c r="C76" s="1183"/>
      <c r="D76" s="1183"/>
      <c r="E76" s="1193"/>
      <c r="F76" s="1189"/>
      <c r="G76" s="1189"/>
      <c r="H76" s="1193"/>
      <c r="I76" s="1189"/>
      <c r="J76" s="1189"/>
    </row>
    <row r="77" spans="1:10" x14ac:dyDescent="0.2">
      <c r="A77" s="1182">
        <f t="shared" si="1"/>
        <v>70</v>
      </c>
      <c r="B77" s="1182"/>
      <c r="C77" s="1183"/>
      <c r="D77" s="1183"/>
      <c r="E77" s="1193"/>
      <c r="F77" s="1189"/>
      <c r="G77" s="1189"/>
      <c r="H77" s="1193"/>
      <c r="I77" s="1189"/>
      <c r="J77" s="1189"/>
    </row>
    <row r="78" spans="1:10" x14ac:dyDescent="0.2">
      <c r="A78" s="1182">
        <f t="shared" ref="A78:A141" si="2">A77+1</f>
        <v>71</v>
      </c>
      <c r="B78" s="1182"/>
      <c r="C78" s="1183"/>
      <c r="D78" s="1183"/>
      <c r="E78" s="1193"/>
      <c r="F78" s="1189"/>
      <c r="G78" s="1189"/>
      <c r="H78" s="1193"/>
      <c r="I78" s="1189"/>
      <c r="J78" s="1189"/>
    </row>
    <row r="79" spans="1:10" x14ac:dyDescent="0.2">
      <c r="A79" s="1182">
        <f t="shared" si="2"/>
        <v>72</v>
      </c>
      <c r="B79" s="1182"/>
      <c r="C79" s="1183"/>
      <c r="D79" s="1183"/>
      <c r="E79" s="1193"/>
      <c r="F79" s="1189"/>
      <c r="G79" s="1189"/>
      <c r="H79" s="1193"/>
      <c r="I79" s="1189"/>
      <c r="J79" s="1189"/>
    </row>
    <row r="80" spans="1:10" x14ac:dyDescent="0.2">
      <c r="A80" s="1182">
        <f t="shared" si="2"/>
        <v>73</v>
      </c>
      <c r="B80" s="1182"/>
      <c r="C80" s="1183"/>
      <c r="D80" s="1183"/>
      <c r="E80" s="1193"/>
      <c r="F80" s="1189"/>
      <c r="G80" s="1189"/>
      <c r="H80" s="1193"/>
      <c r="I80" s="1189"/>
      <c r="J80" s="1189"/>
    </row>
    <row r="81" spans="1:10" x14ac:dyDescent="0.2">
      <c r="A81" s="1182">
        <f t="shared" si="2"/>
        <v>74</v>
      </c>
      <c r="B81" s="1182"/>
      <c r="C81" s="1183"/>
      <c r="D81" s="1183"/>
      <c r="E81" s="1193"/>
      <c r="F81" s="1189"/>
      <c r="G81" s="1189"/>
      <c r="H81" s="1193"/>
      <c r="I81" s="1189"/>
      <c r="J81" s="1189"/>
    </row>
    <row r="82" spans="1:10" x14ac:dyDescent="0.2">
      <c r="A82" s="1182">
        <f t="shared" si="2"/>
        <v>75</v>
      </c>
      <c r="B82" s="1182"/>
      <c r="C82" s="1183"/>
      <c r="D82" s="1183"/>
      <c r="E82" s="1193"/>
      <c r="F82" s="1189"/>
      <c r="G82" s="1189"/>
      <c r="H82" s="1193"/>
      <c r="I82" s="1189"/>
      <c r="J82" s="1189"/>
    </row>
    <row r="83" spans="1:10" x14ac:dyDescent="0.2">
      <c r="A83" s="1182">
        <f t="shared" si="2"/>
        <v>76</v>
      </c>
      <c r="B83" s="1182"/>
      <c r="C83" s="1183"/>
      <c r="D83" s="1183"/>
      <c r="E83" s="1193"/>
      <c r="F83" s="1189"/>
      <c r="G83" s="1189"/>
      <c r="H83" s="1193"/>
      <c r="I83" s="1189"/>
      <c r="J83" s="1189"/>
    </row>
    <row r="84" spans="1:10" x14ac:dyDescent="0.2">
      <c r="A84" s="1182">
        <f t="shared" si="2"/>
        <v>77</v>
      </c>
      <c r="B84" s="1182"/>
      <c r="C84" s="1183"/>
      <c r="D84" s="1183"/>
      <c r="E84" s="1193"/>
      <c r="F84" s="1189"/>
      <c r="G84" s="1189"/>
      <c r="H84" s="1193"/>
      <c r="I84" s="1189"/>
      <c r="J84" s="1189"/>
    </row>
    <row r="85" spans="1:10" x14ac:dyDescent="0.2">
      <c r="A85" s="1182">
        <f t="shared" si="2"/>
        <v>78</v>
      </c>
      <c r="B85" s="1182"/>
      <c r="C85" s="1183"/>
      <c r="D85" s="1183"/>
      <c r="E85" s="1193"/>
      <c r="F85" s="1189"/>
      <c r="G85" s="1189"/>
      <c r="H85" s="1193"/>
      <c r="I85" s="1189"/>
      <c r="J85" s="1189"/>
    </row>
    <row r="86" spans="1:10" x14ac:dyDescent="0.2">
      <c r="A86" s="1182">
        <f t="shared" si="2"/>
        <v>79</v>
      </c>
      <c r="B86" s="1182"/>
      <c r="C86" s="1183"/>
      <c r="D86" s="1183"/>
      <c r="E86" s="1193"/>
      <c r="F86" s="1189"/>
      <c r="G86" s="1189"/>
      <c r="H86" s="1193"/>
      <c r="I86" s="1189"/>
      <c r="J86" s="1189"/>
    </row>
    <row r="87" spans="1:10" x14ac:dyDescent="0.2">
      <c r="A87" s="1182">
        <f t="shared" si="2"/>
        <v>80</v>
      </c>
      <c r="B87" s="1182"/>
      <c r="C87" s="1183"/>
      <c r="D87" s="1183"/>
      <c r="E87" s="1193"/>
      <c r="F87" s="1189"/>
      <c r="G87" s="1189"/>
      <c r="H87" s="1193"/>
      <c r="I87" s="1189"/>
      <c r="J87" s="1189"/>
    </row>
    <row r="88" spans="1:10" x14ac:dyDescent="0.2">
      <c r="A88" s="1182">
        <f t="shared" si="2"/>
        <v>81</v>
      </c>
      <c r="B88" s="1182"/>
      <c r="C88" s="1183"/>
      <c r="D88" s="1183"/>
      <c r="E88" s="1193"/>
      <c r="F88" s="1189"/>
      <c r="G88" s="1189"/>
      <c r="H88" s="1193"/>
      <c r="I88" s="1189"/>
      <c r="J88" s="1189"/>
    </row>
    <row r="89" spans="1:10" x14ac:dyDescent="0.2">
      <c r="A89" s="1182">
        <f t="shared" si="2"/>
        <v>82</v>
      </c>
      <c r="B89" s="1182"/>
      <c r="C89" s="1183"/>
      <c r="D89" s="1183"/>
      <c r="E89" s="1193"/>
      <c r="F89" s="1189"/>
      <c r="G89" s="1189"/>
      <c r="H89" s="1193"/>
      <c r="I89" s="1189"/>
      <c r="J89" s="1189"/>
    </row>
    <row r="90" spans="1:10" x14ac:dyDescent="0.2">
      <c r="A90" s="1182">
        <f t="shared" si="2"/>
        <v>83</v>
      </c>
      <c r="B90" s="1182"/>
      <c r="C90" s="1183"/>
      <c r="D90" s="1183"/>
      <c r="E90" s="1193"/>
      <c r="F90" s="1189"/>
      <c r="G90" s="1189"/>
      <c r="H90" s="1193"/>
      <c r="I90" s="1189"/>
      <c r="J90" s="1189"/>
    </row>
    <row r="91" spans="1:10" x14ac:dyDescent="0.2">
      <c r="A91" s="1182">
        <f t="shared" si="2"/>
        <v>84</v>
      </c>
      <c r="B91" s="1182"/>
      <c r="C91" s="1183"/>
      <c r="D91" s="1183"/>
      <c r="E91" s="1193"/>
      <c r="F91" s="1189"/>
      <c r="G91" s="1189"/>
      <c r="H91" s="1193"/>
      <c r="I91" s="1189"/>
      <c r="J91" s="1189"/>
    </row>
    <row r="92" spans="1:10" x14ac:dyDescent="0.2">
      <c r="A92" s="1182">
        <f t="shared" si="2"/>
        <v>85</v>
      </c>
      <c r="B92" s="1182"/>
      <c r="C92" s="1183"/>
      <c r="D92" s="1183"/>
      <c r="E92" s="1193"/>
      <c r="F92" s="1189"/>
      <c r="G92" s="1189"/>
      <c r="H92" s="1193"/>
      <c r="I92" s="1189"/>
      <c r="J92" s="1189"/>
    </row>
    <row r="93" spans="1:10" x14ac:dyDescent="0.2">
      <c r="A93" s="1182">
        <f t="shared" si="2"/>
        <v>86</v>
      </c>
      <c r="B93" s="1182"/>
      <c r="C93" s="1183"/>
      <c r="D93" s="1183"/>
      <c r="E93" s="1193"/>
      <c r="F93" s="1189"/>
      <c r="G93" s="1189"/>
      <c r="H93" s="1193"/>
      <c r="I93" s="1189"/>
      <c r="J93" s="1189"/>
    </row>
    <row r="94" spans="1:10" x14ac:dyDescent="0.2">
      <c r="A94" s="1182">
        <f t="shared" si="2"/>
        <v>87</v>
      </c>
      <c r="B94" s="1182"/>
      <c r="C94" s="1183"/>
      <c r="D94" s="1183"/>
      <c r="E94" s="1193"/>
      <c r="F94" s="1189"/>
      <c r="G94" s="1189"/>
      <c r="H94" s="1193"/>
      <c r="I94" s="1189"/>
      <c r="J94" s="1189"/>
    </row>
    <row r="95" spans="1:10" x14ac:dyDescent="0.2">
      <c r="A95" s="1182">
        <f t="shared" si="2"/>
        <v>88</v>
      </c>
      <c r="B95" s="1182"/>
      <c r="C95" s="1183"/>
      <c r="D95" s="1183"/>
      <c r="E95" s="1193"/>
      <c r="F95" s="1189"/>
      <c r="G95" s="1189"/>
      <c r="H95" s="1193"/>
      <c r="I95" s="1189"/>
      <c r="J95" s="1189"/>
    </row>
    <row r="96" spans="1:10" x14ac:dyDescent="0.2">
      <c r="A96" s="1182">
        <f t="shared" si="2"/>
        <v>89</v>
      </c>
      <c r="B96" s="1182"/>
      <c r="C96" s="1183"/>
      <c r="D96" s="1183"/>
      <c r="E96" s="1193"/>
      <c r="F96" s="1189"/>
      <c r="G96" s="1189"/>
      <c r="H96" s="1193"/>
      <c r="I96" s="1189"/>
      <c r="J96" s="1189"/>
    </row>
    <row r="97" spans="1:10" x14ac:dyDescent="0.2">
      <c r="A97" s="1182">
        <f t="shared" si="2"/>
        <v>90</v>
      </c>
      <c r="B97" s="1182"/>
      <c r="C97" s="1183"/>
      <c r="D97" s="1183"/>
      <c r="E97" s="1193"/>
      <c r="F97" s="1189"/>
      <c r="G97" s="1189"/>
      <c r="H97" s="1193"/>
      <c r="I97" s="1189"/>
      <c r="J97" s="1189"/>
    </row>
    <row r="98" spans="1:10" x14ac:dyDescent="0.2">
      <c r="A98" s="1182">
        <f t="shared" si="2"/>
        <v>91</v>
      </c>
      <c r="B98" s="1182"/>
      <c r="C98" s="1183"/>
      <c r="D98" s="1183"/>
      <c r="E98" s="1193"/>
      <c r="F98" s="1189"/>
      <c r="G98" s="1189"/>
      <c r="H98" s="1193"/>
      <c r="I98" s="1189"/>
      <c r="J98" s="1189"/>
    </row>
    <row r="99" spans="1:10" x14ac:dyDescent="0.2">
      <c r="A99" s="1182">
        <f t="shared" si="2"/>
        <v>92</v>
      </c>
      <c r="B99" s="1182"/>
      <c r="C99" s="1183"/>
      <c r="D99" s="1183"/>
      <c r="E99" s="1193"/>
      <c r="F99" s="1189"/>
      <c r="G99" s="1189"/>
      <c r="H99" s="1193"/>
      <c r="I99" s="1189"/>
      <c r="J99" s="1189"/>
    </row>
    <row r="100" spans="1:10" x14ac:dyDescent="0.2">
      <c r="A100" s="1182">
        <f t="shared" si="2"/>
        <v>93</v>
      </c>
      <c r="B100" s="1182"/>
      <c r="C100" s="1183"/>
      <c r="D100" s="1183"/>
      <c r="E100" s="1193"/>
      <c r="F100" s="1189"/>
      <c r="G100" s="1189"/>
      <c r="H100" s="1193"/>
      <c r="I100" s="1189"/>
      <c r="J100" s="1189"/>
    </row>
    <row r="101" spans="1:10" x14ac:dyDescent="0.2">
      <c r="A101" s="1182">
        <f t="shared" si="2"/>
        <v>94</v>
      </c>
      <c r="B101" s="1182"/>
      <c r="C101" s="1183"/>
      <c r="D101" s="1183"/>
      <c r="E101" s="1193"/>
      <c r="F101" s="1189"/>
      <c r="G101" s="1189"/>
      <c r="H101" s="1193"/>
      <c r="I101" s="1189"/>
      <c r="J101" s="1189"/>
    </row>
    <row r="102" spans="1:10" x14ac:dyDescent="0.2">
      <c r="A102" s="1182">
        <f t="shared" si="2"/>
        <v>95</v>
      </c>
      <c r="B102" s="1182"/>
      <c r="C102" s="1183"/>
      <c r="D102" s="1183"/>
      <c r="E102" s="1193"/>
      <c r="F102" s="1189"/>
      <c r="G102" s="1189"/>
      <c r="H102" s="1193"/>
      <c r="I102" s="1189"/>
      <c r="J102" s="1189"/>
    </row>
    <row r="103" spans="1:10" x14ac:dyDescent="0.2">
      <c r="A103" s="1182">
        <f t="shared" si="2"/>
        <v>96</v>
      </c>
      <c r="B103" s="1182"/>
      <c r="C103" s="1183"/>
      <c r="D103" s="1183"/>
      <c r="E103" s="1193"/>
      <c r="F103" s="1189"/>
      <c r="G103" s="1189"/>
      <c r="H103" s="1193"/>
      <c r="I103" s="1189"/>
      <c r="J103" s="1189"/>
    </row>
    <row r="104" spans="1:10" x14ac:dyDescent="0.2">
      <c r="A104" s="1182">
        <f t="shared" si="2"/>
        <v>97</v>
      </c>
      <c r="B104" s="1182"/>
      <c r="C104" s="1183"/>
      <c r="D104" s="1183"/>
      <c r="E104" s="1193"/>
      <c r="F104" s="1189"/>
      <c r="G104" s="1189"/>
      <c r="H104" s="1193"/>
      <c r="I104" s="1189"/>
      <c r="J104" s="1189"/>
    </row>
    <row r="105" spans="1:10" x14ac:dyDescent="0.2">
      <c r="A105" s="1182">
        <f t="shared" si="2"/>
        <v>98</v>
      </c>
      <c r="B105" s="1182"/>
      <c r="C105" s="1183"/>
      <c r="D105" s="1183"/>
      <c r="E105" s="1193"/>
      <c r="F105" s="1189"/>
      <c r="G105" s="1189"/>
      <c r="H105" s="1193"/>
      <c r="I105" s="1189"/>
      <c r="J105" s="1189"/>
    </row>
    <row r="106" spans="1:10" x14ac:dyDescent="0.2">
      <c r="A106" s="1182">
        <f t="shared" si="2"/>
        <v>99</v>
      </c>
      <c r="B106" s="1182"/>
      <c r="C106" s="1183"/>
      <c r="D106" s="1183"/>
      <c r="E106" s="1193"/>
      <c r="F106" s="1189"/>
      <c r="G106" s="1189"/>
      <c r="H106" s="1193"/>
      <c r="I106" s="1189"/>
      <c r="J106" s="1189"/>
    </row>
    <row r="107" spans="1:10" x14ac:dyDescent="0.2">
      <c r="A107" s="1182">
        <f t="shared" si="2"/>
        <v>100</v>
      </c>
      <c r="B107" s="1182"/>
      <c r="C107" s="1183"/>
      <c r="D107" s="1183"/>
      <c r="E107" s="1193"/>
      <c r="F107" s="1189"/>
      <c r="G107" s="1189"/>
      <c r="H107" s="1193"/>
      <c r="I107" s="1189"/>
      <c r="J107" s="1189"/>
    </row>
    <row r="108" spans="1:10" x14ac:dyDescent="0.2">
      <c r="A108" s="1182">
        <f t="shared" si="2"/>
        <v>101</v>
      </c>
      <c r="B108" s="1182"/>
      <c r="C108" s="1183"/>
      <c r="D108" s="1183"/>
      <c r="E108" s="1193"/>
      <c r="F108" s="1189"/>
      <c r="G108" s="1189"/>
      <c r="H108" s="1193"/>
      <c r="I108" s="1189"/>
      <c r="J108" s="1189"/>
    </row>
    <row r="109" spans="1:10" x14ac:dyDescent="0.2">
      <c r="A109" s="1182">
        <f t="shared" si="2"/>
        <v>102</v>
      </c>
      <c r="B109" s="1182"/>
      <c r="C109" s="1183"/>
      <c r="D109" s="1183"/>
      <c r="E109" s="1193"/>
      <c r="F109" s="1189"/>
      <c r="G109" s="1189"/>
      <c r="H109" s="1193"/>
      <c r="I109" s="1189"/>
      <c r="J109" s="1189"/>
    </row>
    <row r="110" spans="1:10" x14ac:dyDescent="0.2">
      <c r="A110" s="1182">
        <f t="shared" si="2"/>
        <v>103</v>
      </c>
      <c r="B110" s="1182"/>
      <c r="C110" s="1183"/>
      <c r="D110" s="1183"/>
      <c r="E110" s="1193"/>
      <c r="F110" s="1189"/>
      <c r="G110" s="1189"/>
      <c r="H110" s="1193"/>
      <c r="I110" s="1189"/>
      <c r="J110" s="1189"/>
    </row>
    <row r="111" spans="1:10" x14ac:dyDescent="0.2">
      <c r="A111" s="1182">
        <f t="shared" si="2"/>
        <v>104</v>
      </c>
      <c r="B111" s="1182"/>
      <c r="C111" s="1183"/>
      <c r="D111" s="1183"/>
      <c r="E111" s="1193"/>
      <c r="F111" s="1189"/>
      <c r="G111" s="1189"/>
      <c r="H111" s="1193"/>
      <c r="I111" s="1189"/>
      <c r="J111" s="1189"/>
    </row>
    <row r="112" spans="1:10" x14ac:dyDescent="0.2">
      <c r="A112" s="1182">
        <f t="shared" si="2"/>
        <v>105</v>
      </c>
      <c r="B112" s="1182"/>
      <c r="C112" s="1183"/>
      <c r="D112" s="1183"/>
      <c r="E112" s="1193"/>
      <c r="F112" s="1189"/>
      <c r="G112" s="1189"/>
      <c r="H112" s="1193"/>
      <c r="I112" s="1189"/>
      <c r="J112" s="1189"/>
    </row>
    <row r="113" spans="1:10" x14ac:dyDescent="0.2">
      <c r="A113" s="1182">
        <f t="shared" si="2"/>
        <v>106</v>
      </c>
      <c r="B113" s="1182"/>
      <c r="C113" s="1183"/>
      <c r="D113" s="1183"/>
      <c r="E113" s="1193"/>
      <c r="F113" s="1189"/>
      <c r="G113" s="1189"/>
      <c r="H113" s="1193"/>
      <c r="I113" s="1189"/>
      <c r="J113" s="1189"/>
    </row>
    <row r="114" spans="1:10" x14ac:dyDescent="0.2">
      <c r="A114" s="1182">
        <f t="shared" si="2"/>
        <v>107</v>
      </c>
      <c r="B114" s="1182"/>
      <c r="C114" s="1183"/>
      <c r="D114" s="1183"/>
      <c r="E114" s="1193"/>
      <c r="F114" s="1189"/>
      <c r="G114" s="1189"/>
      <c r="H114" s="1193"/>
      <c r="I114" s="1189"/>
      <c r="J114" s="1189"/>
    </row>
    <row r="115" spans="1:10" x14ac:dyDescent="0.2">
      <c r="A115" s="1182">
        <f t="shared" si="2"/>
        <v>108</v>
      </c>
      <c r="B115" s="1182"/>
      <c r="C115" s="1183"/>
      <c r="D115" s="1183"/>
      <c r="E115" s="1193"/>
      <c r="F115" s="1189"/>
      <c r="G115" s="1189"/>
      <c r="H115" s="1193"/>
      <c r="I115" s="1189"/>
      <c r="J115" s="1189"/>
    </row>
    <row r="116" spans="1:10" x14ac:dyDescent="0.2">
      <c r="A116" s="1182">
        <f t="shared" si="2"/>
        <v>109</v>
      </c>
      <c r="B116" s="1182"/>
      <c r="C116" s="1183"/>
      <c r="D116" s="1183"/>
      <c r="E116" s="1193"/>
      <c r="F116" s="1189"/>
      <c r="G116" s="1189"/>
      <c r="H116" s="1193"/>
      <c r="I116" s="1189"/>
      <c r="J116" s="1189"/>
    </row>
    <row r="117" spans="1:10" x14ac:dyDescent="0.2">
      <c r="A117" s="1182">
        <f t="shared" si="2"/>
        <v>110</v>
      </c>
      <c r="B117" s="1182"/>
      <c r="C117" s="1183"/>
      <c r="D117" s="1183"/>
      <c r="E117" s="1193"/>
      <c r="F117" s="1189"/>
      <c r="G117" s="1189"/>
      <c r="H117" s="1193"/>
      <c r="I117" s="1189"/>
      <c r="J117" s="1189"/>
    </row>
    <row r="118" spans="1:10" x14ac:dyDescent="0.2">
      <c r="A118" s="1182">
        <f t="shared" si="2"/>
        <v>111</v>
      </c>
      <c r="B118" s="1182"/>
      <c r="C118" s="1183"/>
      <c r="D118" s="1183"/>
      <c r="E118" s="1193"/>
      <c r="F118" s="1189"/>
      <c r="G118" s="1189"/>
      <c r="H118" s="1193"/>
      <c r="I118" s="1189"/>
      <c r="J118" s="1189"/>
    </row>
    <row r="119" spans="1:10" x14ac:dyDescent="0.2">
      <c r="A119" s="1182">
        <f t="shared" si="2"/>
        <v>112</v>
      </c>
      <c r="B119" s="1182"/>
      <c r="C119" s="1183"/>
      <c r="D119" s="1183"/>
      <c r="E119" s="1193"/>
      <c r="F119" s="1189"/>
      <c r="G119" s="1189"/>
      <c r="H119" s="1193"/>
      <c r="I119" s="1189"/>
      <c r="J119" s="1189"/>
    </row>
    <row r="120" spans="1:10" x14ac:dyDescent="0.2">
      <c r="A120" s="1182">
        <f t="shared" si="2"/>
        <v>113</v>
      </c>
      <c r="B120" s="1182"/>
      <c r="C120" s="1183"/>
      <c r="D120" s="1183"/>
      <c r="E120" s="1193"/>
      <c r="F120" s="1189"/>
      <c r="G120" s="1189"/>
      <c r="H120" s="1193"/>
      <c r="I120" s="1189"/>
      <c r="J120" s="1189"/>
    </row>
    <row r="121" spans="1:10" x14ac:dyDescent="0.2">
      <c r="A121" s="1182">
        <f t="shared" si="2"/>
        <v>114</v>
      </c>
      <c r="B121" s="1182"/>
      <c r="C121" s="1183"/>
      <c r="D121" s="1183"/>
      <c r="E121" s="1193"/>
      <c r="F121" s="1189"/>
      <c r="G121" s="1189"/>
      <c r="H121" s="1193"/>
      <c r="I121" s="1189"/>
      <c r="J121" s="1189"/>
    </row>
    <row r="122" spans="1:10" x14ac:dyDescent="0.2">
      <c r="A122" s="1182">
        <f t="shared" si="2"/>
        <v>115</v>
      </c>
      <c r="B122" s="1182"/>
      <c r="C122" s="1183"/>
      <c r="D122" s="1183"/>
      <c r="E122" s="1193"/>
      <c r="F122" s="1189"/>
      <c r="G122" s="1189"/>
      <c r="H122" s="1193"/>
      <c r="I122" s="1189"/>
      <c r="J122" s="1189"/>
    </row>
    <row r="123" spans="1:10" x14ac:dyDescent="0.2">
      <c r="A123" s="1182">
        <f t="shared" si="2"/>
        <v>116</v>
      </c>
      <c r="B123" s="1182"/>
      <c r="C123" s="1183"/>
      <c r="D123" s="1183"/>
      <c r="E123" s="1193"/>
      <c r="F123" s="1189"/>
      <c r="G123" s="1189"/>
      <c r="H123" s="1193"/>
      <c r="I123" s="1189"/>
      <c r="J123" s="1189"/>
    </row>
    <row r="124" spans="1:10" x14ac:dyDescent="0.2">
      <c r="A124" s="1182">
        <f t="shared" si="2"/>
        <v>117</v>
      </c>
      <c r="B124" s="1182"/>
      <c r="C124" s="1183"/>
      <c r="D124" s="1183"/>
      <c r="E124" s="1193"/>
      <c r="F124" s="1189"/>
      <c r="G124" s="1189"/>
      <c r="H124" s="1193"/>
      <c r="I124" s="1189"/>
      <c r="J124" s="1189"/>
    </row>
    <row r="125" spans="1:10" x14ac:dyDescent="0.2">
      <c r="A125" s="1182">
        <f t="shared" si="2"/>
        <v>118</v>
      </c>
      <c r="B125" s="1182"/>
      <c r="C125" s="1183"/>
      <c r="D125" s="1183"/>
      <c r="E125" s="1193"/>
      <c r="F125" s="1189"/>
      <c r="G125" s="1189"/>
      <c r="H125" s="1193"/>
      <c r="I125" s="1189"/>
      <c r="J125" s="1189"/>
    </row>
    <row r="126" spans="1:10" x14ac:dyDescent="0.2">
      <c r="A126" s="1182">
        <f t="shared" si="2"/>
        <v>119</v>
      </c>
      <c r="B126" s="1182"/>
      <c r="C126" s="1183"/>
      <c r="D126" s="1183"/>
      <c r="E126" s="1193"/>
      <c r="F126" s="1189"/>
      <c r="G126" s="1189"/>
      <c r="H126" s="1193"/>
      <c r="I126" s="1189"/>
      <c r="J126" s="1189"/>
    </row>
    <row r="127" spans="1:10" x14ac:dyDescent="0.2">
      <c r="A127" s="1182">
        <f t="shared" si="2"/>
        <v>120</v>
      </c>
      <c r="B127" s="1182"/>
      <c r="C127" s="1183"/>
      <c r="D127" s="1183"/>
      <c r="E127" s="1193"/>
      <c r="F127" s="1189"/>
      <c r="G127" s="1189"/>
      <c r="H127" s="1193"/>
      <c r="I127" s="1189"/>
      <c r="J127" s="1189"/>
    </row>
    <row r="128" spans="1:10" x14ac:dyDescent="0.2">
      <c r="A128" s="1182">
        <f t="shared" si="2"/>
        <v>121</v>
      </c>
      <c r="B128" s="1182"/>
      <c r="C128" s="1183"/>
      <c r="D128" s="1183"/>
      <c r="E128" s="1193"/>
      <c r="F128" s="1189"/>
      <c r="G128" s="1189"/>
      <c r="H128" s="1193"/>
      <c r="I128" s="1189"/>
      <c r="J128" s="1189"/>
    </row>
    <row r="129" spans="1:10" x14ac:dyDescent="0.2">
      <c r="A129" s="1182">
        <f t="shared" si="2"/>
        <v>122</v>
      </c>
      <c r="B129" s="1182"/>
      <c r="C129" s="1183"/>
      <c r="D129" s="1183"/>
      <c r="E129" s="1193"/>
      <c r="F129" s="1189"/>
      <c r="G129" s="1189"/>
      <c r="H129" s="1193"/>
      <c r="I129" s="1189"/>
      <c r="J129" s="1189"/>
    </row>
    <row r="130" spans="1:10" x14ac:dyDescent="0.2">
      <c r="A130" s="1182">
        <f t="shared" si="2"/>
        <v>123</v>
      </c>
      <c r="B130" s="1182"/>
      <c r="C130" s="1183"/>
      <c r="D130" s="1183"/>
      <c r="E130" s="1193"/>
      <c r="F130" s="1189"/>
      <c r="G130" s="1189"/>
      <c r="H130" s="1193"/>
      <c r="I130" s="1189"/>
      <c r="J130" s="1189"/>
    </row>
    <row r="131" spans="1:10" x14ac:dyDescent="0.2">
      <c r="A131" s="1182">
        <f t="shared" si="2"/>
        <v>124</v>
      </c>
      <c r="B131" s="1182"/>
      <c r="C131" s="1183"/>
      <c r="D131" s="1183"/>
      <c r="E131" s="1193"/>
      <c r="F131" s="1189"/>
      <c r="G131" s="1189"/>
      <c r="H131" s="1193"/>
      <c r="I131" s="1189"/>
      <c r="J131" s="1189"/>
    </row>
    <row r="132" spans="1:10" x14ac:dyDescent="0.2">
      <c r="A132" s="1182">
        <f t="shared" si="2"/>
        <v>125</v>
      </c>
      <c r="B132" s="1182"/>
      <c r="C132" s="1183"/>
      <c r="D132" s="1183"/>
      <c r="E132" s="1193"/>
      <c r="F132" s="1189"/>
      <c r="G132" s="1189"/>
      <c r="H132" s="1193"/>
      <c r="I132" s="1189"/>
      <c r="J132" s="1189"/>
    </row>
    <row r="133" spans="1:10" x14ac:dyDescent="0.2">
      <c r="A133" s="1182">
        <f t="shared" si="2"/>
        <v>126</v>
      </c>
      <c r="B133" s="1182"/>
      <c r="C133" s="1183"/>
      <c r="D133" s="1183"/>
      <c r="E133" s="1193"/>
      <c r="F133" s="1189"/>
      <c r="G133" s="1189"/>
      <c r="H133" s="1193"/>
      <c r="I133" s="1189"/>
      <c r="J133" s="1189"/>
    </row>
    <row r="134" spans="1:10" x14ac:dyDescent="0.2">
      <c r="A134" s="1182">
        <f t="shared" si="2"/>
        <v>127</v>
      </c>
      <c r="B134" s="1182"/>
      <c r="C134" s="1183"/>
      <c r="D134" s="1183"/>
      <c r="E134" s="1193"/>
      <c r="F134" s="1189"/>
      <c r="G134" s="1189"/>
      <c r="H134" s="1193"/>
      <c r="I134" s="1189"/>
      <c r="J134" s="1189"/>
    </row>
    <row r="135" spans="1:10" x14ac:dyDescent="0.2">
      <c r="A135" s="1182">
        <f t="shared" si="2"/>
        <v>128</v>
      </c>
      <c r="B135" s="1182"/>
      <c r="C135" s="1183"/>
      <c r="D135" s="1183"/>
      <c r="E135" s="1193"/>
      <c r="F135" s="1189"/>
      <c r="G135" s="1189"/>
      <c r="H135" s="1193"/>
      <c r="I135" s="1189"/>
      <c r="J135" s="1189"/>
    </row>
    <row r="136" spans="1:10" x14ac:dyDescent="0.2">
      <c r="A136" s="1182">
        <f t="shared" si="2"/>
        <v>129</v>
      </c>
      <c r="B136" s="1182"/>
      <c r="C136" s="1183"/>
      <c r="D136" s="1183"/>
      <c r="E136" s="1193"/>
      <c r="F136" s="1189"/>
      <c r="G136" s="1189"/>
      <c r="H136" s="1193"/>
      <c r="I136" s="1189"/>
      <c r="J136" s="1189"/>
    </row>
    <row r="137" spans="1:10" x14ac:dyDescent="0.2">
      <c r="A137" s="1182">
        <f t="shared" si="2"/>
        <v>130</v>
      </c>
      <c r="B137" s="1182"/>
      <c r="C137" s="1183"/>
      <c r="D137" s="1183"/>
      <c r="E137" s="1193"/>
      <c r="F137" s="1189"/>
      <c r="G137" s="1189"/>
      <c r="H137" s="1193"/>
      <c r="I137" s="1189"/>
      <c r="J137" s="1189"/>
    </row>
    <row r="138" spans="1:10" x14ac:dyDescent="0.2">
      <c r="A138" s="1182">
        <f t="shared" si="2"/>
        <v>131</v>
      </c>
      <c r="B138" s="1182"/>
      <c r="C138" s="1183"/>
      <c r="D138" s="1183"/>
      <c r="E138" s="1193"/>
      <c r="F138" s="1189"/>
      <c r="G138" s="1189"/>
      <c r="H138" s="1193"/>
      <c r="I138" s="1189"/>
      <c r="J138" s="1189"/>
    </row>
    <row r="139" spans="1:10" x14ac:dyDescent="0.2">
      <c r="A139" s="1182">
        <f t="shared" si="2"/>
        <v>132</v>
      </c>
      <c r="B139" s="1182"/>
      <c r="C139" s="1183"/>
      <c r="D139" s="1183"/>
      <c r="E139" s="1193"/>
      <c r="F139" s="1189"/>
      <c r="G139" s="1189"/>
      <c r="H139" s="1193"/>
      <c r="I139" s="1189"/>
      <c r="J139" s="1189"/>
    </row>
    <row r="140" spans="1:10" x14ac:dyDescent="0.2">
      <c r="A140" s="1182">
        <f t="shared" si="2"/>
        <v>133</v>
      </c>
      <c r="B140" s="1182"/>
      <c r="C140" s="1183"/>
      <c r="D140" s="1183"/>
      <c r="E140" s="1193"/>
      <c r="F140" s="1189"/>
      <c r="G140" s="1189"/>
      <c r="H140" s="1193"/>
      <c r="I140" s="1189"/>
      <c r="J140" s="1189"/>
    </row>
    <row r="141" spans="1:10" x14ac:dyDescent="0.2">
      <c r="A141" s="1182">
        <f t="shared" si="2"/>
        <v>134</v>
      </c>
      <c r="B141" s="1182"/>
      <c r="C141" s="1183"/>
      <c r="D141" s="1183"/>
      <c r="E141" s="1193"/>
      <c r="F141" s="1189"/>
      <c r="G141" s="1189"/>
      <c r="H141" s="1193"/>
      <c r="I141" s="1189"/>
      <c r="J141" s="1189"/>
    </row>
    <row r="142" spans="1:10" x14ac:dyDescent="0.2">
      <c r="A142" s="1182">
        <f t="shared" ref="A142:A205" si="3">A141+1</f>
        <v>135</v>
      </c>
      <c r="B142" s="1182"/>
      <c r="C142" s="1183"/>
      <c r="D142" s="1183"/>
      <c r="E142" s="1193"/>
      <c r="F142" s="1189"/>
      <c r="G142" s="1189"/>
      <c r="H142" s="1193"/>
      <c r="I142" s="1189"/>
      <c r="J142" s="1189"/>
    </row>
    <row r="143" spans="1:10" x14ac:dyDescent="0.2">
      <c r="A143" s="1182">
        <f t="shared" si="3"/>
        <v>136</v>
      </c>
      <c r="B143" s="1182"/>
      <c r="C143" s="1183"/>
      <c r="D143" s="1183"/>
      <c r="E143" s="1193"/>
      <c r="F143" s="1189"/>
      <c r="G143" s="1189"/>
      <c r="H143" s="1193"/>
      <c r="I143" s="1189"/>
      <c r="J143" s="1189"/>
    </row>
    <row r="144" spans="1:10" x14ac:dyDescent="0.2">
      <c r="A144" s="1182">
        <f t="shared" si="3"/>
        <v>137</v>
      </c>
      <c r="B144" s="1182"/>
      <c r="C144" s="1183"/>
      <c r="D144" s="1183"/>
      <c r="E144" s="1193"/>
      <c r="F144" s="1189"/>
      <c r="G144" s="1189"/>
      <c r="H144" s="1193"/>
      <c r="I144" s="1189"/>
      <c r="J144" s="1189"/>
    </row>
    <row r="145" spans="1:10" x14ac:dyDescent="0.2">
      <c r="A145" s="1182">
        <f t="shared" si="3"/>
        <v>138</v>
      </c>
      <c r="B145" s="1182"/>
      <c r="C145" s="1183"/>
      <c r="D145" s="1183"/>
      <c r="E145" s="1193"/>
      <c r="F145" s="1189"/>
      <c r="G145" s="1189"/>
      <c r="H145" s="1193"/>
      <c r="I145" s="1189"/>
      <c r="J145" s="1189"/>
    </row>
    <row r="146" spans="1:10" x14ac:dyDescent="0.2">
      <c r="A146" s="1182">
        <f t="shared" si="3"/>
        <v>139</v>
      </c>
      <c r="B146" s="1182"/>
      <c r="C146" s="1183"/>
      <c r="D146" s="1183"/>
      <c r="E146" s="1193"/>
      <c r="F146" s="1189"/>
      <c r="G146" s="1189"/>
      <c r="H146" s="1193"/>
      <c r="I146" s="1189"/>
      <c r="J146" s="1189"/>
    </row>
    <row r="147" spans="1:10" x14ac:dyDescent="0.2">
      <c r="A147" s="1182">
        <f t="shared" si="3"/>
        <v>140</v>
      </c>
      <c r="B147" s="1182"/>
      <c r="C147" s="1183"/>
      <c r="D147" s="1183"/>
      <c r="E147" s="1193"/>
      <c r="F147" s="1189"/>
      <c r="G147" s="1189"/>
      <c r="H147" s="1193"/>
      <c r="I147" s="1189"/>
      <c r="J147" s="1189"/>
    </row>
    <row r="148" spans="1:10" x14ac:dyDescent="0.2">
      <c r="A148" s="1182">
        <f t="shared" si="3"/>
        <v>141</v>
      </c>
      <c r="B148" s="1182"/>
      <c r="C148" s="1183"/>
      <c r="D148" s="1183"/>
      <c r="E148" s="1193"/>
      <c r="F148" s="1189"/>
      <c r="G148" s="1189"/>
      <c r="H148" s="1193"/>
      <c r="I148" s="1189"/>
      <c r="J148" s="1189"/>
    </row>
    <row r="149" spans="1:10" x14ac:dyDescent="0.2">
      <c r="A149" s="1182">
        <f t="shared" si="3"/>
        <v>142</v>
      </c>
      <c r="B149" s="1182"/>
      <c r="C149" s="1183"/>
      <c r="D149" s="1183"/>
      <c r="E149" s="1193"/>
      <c r="F149" s="1189"/>
      <c r="G149" s="1189"/>
      <c r="H149" s="1193"/>
      <c r="I149" s="1189"/>
      <c r="J149" s="1189"/>
    </row>
    <row r="150" spans="1:10" x14ac:dyDescent="0.2">
      <c r="A150" s="1182">
        <f t="shared" si="3"/>
        <v>143</v>
      </c>
      <c r="B150" s="1182"/>
      <c r="C150" s="1183"/>
      <c r="D150" s="1183"/>
      <c r="E150" s="1193"/>
      <c r="F150" s="1189"/>
      <c r="G150" s="1189"/>
      <c r="H150" s="1193"/>
      <c r="I150" s="1189"/>
      <c r="J150" s="1189"/>
    </row>
    <row r="151" spans="1:10" x14ac:dyDescent="0.2">
      <c r="A151" s="1182">
        <f t="shared" si="3"/>
        <v>144</v>
      </c>
      <c r="B151" s="1182"/>
      <c r="C151" s="1183"/>
      <c r="D151" s="1183"/>
      <c r="E151" s="1193"/>
      <c r="F151" s="1189"/>
      <c r="G151" s="1189"/>
      <c r="H151" s="1193"/>
      <c r="I151" s="1189"/>
      <c r="J151" s="1189"/>
    </row>
    <row r="152" spans="1:10" x14ac:dyDescent="0.2">
      <c r="A152" s="1182">
        <f t="shared" si="3"/>
        <v>145</v>
      </c>
      <c r="B152" s="1182"/>
      <c r="C152" s="1183"/>
      <c r="D152" s="1183"/>
      <c r="E152" s="1193"/>
      <c r="F152" s="1189"/>
      <c r="G152" s="1189"/>
      <c r="H152" s="1193"/>
      <c r="I152" s="1189"/>
      <c r="J152" s="1189"/>
    </row>
    <row r="153" spans="1:10" x14ac:dyDescent="0.2">
      <c r="A153" s="1182">
        <f t="shared" si="3"/>
        <v>146</v>
      </c>
      <c r="B153" s="1182"/>
      <c r="C153" s="1183"/>
      <c r="D153" s="1183"/>
      <c r="E153" s="1193"/>
      <c r="F153" s="1189"/>
      <c r="G153" s="1189"/>
      <c r="H153" s="1193"/>
      <c r="I153" s="1189"/>
      <c r="J153" s="1189"/>
    </row>
    <row r="154" spans="1:10" x14ac:dyDescent="0.2">
      <c r="A154" s="1182">
        <f t="shared" si="3"/>
        <v>147</v>
      </c>
      <c r="B154" s="1182"/>
      <c r="C154" s="1183"/>
      <c r="D154" s="1183"/>
      <c r="E154" s="1193"/>
      <c r="F154" s="1189"/>
      <c r="G154" s="1189"/>
      <c r="H154" s="1193"/>
      <c r="I154" s="1189"/>
      <c r="J154" s="1189"/>
    </row>
    <row r="155" spans="1:10" x14ac:dyDescent="0.2">
      <c r="A155" s="1182">
        <f t="shared" si="3"/>
        <v>148</v>
      </c>
      <c r="B155" s="1182"/>
      <c r="C155" s="1183"/>
      <c r="D155" s="1183"/>
      <c r="E155" s="1193"/>
      <c r="F155" s="1189"/>
      <c r="G155" s="1189"/>
      <c r="H155" s="1193"/>
      <c r="I155" s="1189"/>
      <c r="J155" s="1189"/>
    </row>
    <row r="156" spans="1:10" x14ac:dyDescent="0.2">
      <c r="A156" s="1182">
        <f t="shared" si="3"/>
        <v>149</v>
      </c>
      <c r="B156" s="1182"/>
      <c r="C156" s="1183"/>
      <c r="D156" s="1183"/>
      <c r="E156" s="1193"/>
      <c r="F156" s="1189"/>
      <c r="G156" s="1189"/>
      <c r="H156" s="1193"/>
      <c r="I156" s="1189"/>
      <c r="J156" s="1189"/>
    </row>
    <row r="157" spans="1:10" x14ac:dyDescent="0.2">
      <c r="A157" s="1182">
        <f t="shared" si="3"/>
        <v>150</v>
      </c>
      <c r="B157" s="1182"/>
      <c r="C157" s="1183"/>
      <c r="D157" s="1183"/>
      <c r="E157" s="1193"/>
      <c r="F157" s="1189"/>
      <c r="G157" s="1189"/>
      <c r="H157" s="1193"/>
      <c r="I157" s="1189"/>
      <c r="J157" s="1189"/>
    </row>
    <row r="158" spans="1:10" x14ac:dyDescent="0.2">
      <c r="A158" s="1182">
        <f t="shared" si="3"/>
        <v>151</v>
      </c>
      <c r="B158" s="1182"/>
      <c r="C158" s="1183"/>
      <c r="D158" s="1183"/>
      <c r="E158" s="1193"/>
      <c r="F158" s="1189"/>
      <c r="G158" s="1189"/>
      <c r="H158" s="1193"/>
      <c r="I158" s="1189"/>
      <c r="J158" s="1189"/>
    </row>
    <row r="159" spans="1:10" x14ac:dyDescent="0.2">
      <c r="A159" s="1182">
        <f t="shared" si="3"/>
        <v>152</v>
      </c>
      <c r="B159" s="1182"/>
      <c r="C159" s="1183"/>
      <c r="D159" s="1183"/>
      <c r="E159" s="1193"/>
      <c r="F159" s="1189"/>
      <c r="G159" s="1189"/>
      <c r="H159" s="1193"/>
      <c r="I159" s="1189"/>
      <c r="J159" s="1189"/>
    </row>
    <row r="160" spans="1:10" x14ac:dyDescent="0.2">
      <c r="A160" s="1182">
        <f t="shared" si="3"/>
        <v>153</v>
      </c>
      <c r="B160" s="1182"/>
      <c r="C160" s="1183"/>
      <c r="D160" s="1183"/>
      <c r="E160" s="1193"/>
      <c r="F160" s="1189"/>
      <c r="G160" s="1189"/>
      <c r="H160" s="1193"/>
      <c r="I160" s="1189"/>
      <c r="J160" s="1189"/>
    </row>
    <row r="161" spans="1:10" x14ac:dyDescent="0.2">
      <c r="A161" s="1182">
        <f t="shared" si="3"/>
        <v>154</v>
      </c>
      <c r="B161" s="1182"/>
      <c r="C161" s="1183"/>
      <c r="D161" s="1183"/>
      <c r="E161" s="1193"/>
      <c r="F161" s="1189"/>
      <c r="G161" s="1189"/>
      <c r="H161" s="1193"/>
      <c r="I161" s="1189"/>
      <c r="J161" s="1189"/>
    </row>
    <row r="162" spans="1:10" x14ac:dyDescent="0.2">
      <c r="A162" s="1182">
        <f t="shared" si="3"/>
        <v>155</v>
      </c>
      <c r="B162" s="1182"/>
      <c r="C162" s="1183"/>
      <c r="D162" s="1183"/>
      <c r="E162" s="1193"/>
      <c r="F162" s="1189"/>
      <c r="G162" s="1189"/>
      <c r="H162" s="1193"/>
      <c r="I162" s="1189"/>
      <c r="J162" s="1189"/>
    </row>
    <row r="163" spans="1:10" x14ac:dyDescent="0.2">
      <c r="A163" s="1182">
        <f t="shared" si="3"/>
        <v>156</v>
      </c>
      <c r="B163" s="1182"/>
      <c r="C163" s="1183"/>
      <c r="D163" s="1183"/>
      <c r="E163" s="1193"/>
      <c r="F163" s="1189"/>
      <c r="G163" s="1189"/>
      <c r="H163" s="1193"/>
      <c r="I163" s="1189"/>
      <c r="J163" s="1189"/>
    </row>
    <row r="164" spans="1:10" x14ac:dyDescent="0.2">
      <c r="A164" s="1182">
        <f t="shared" si="3"/>
        <v>157</v>
      </c>
      <c r="B164" s="1182"/>
      <c r="C164" s="1183"/>
      <c r="D164" s="1183"/>
      <c r="E164" s="1193"/>
      <c r="F164" s="1189"/>
      <c r="G164" s="1189"/>
      <c r="H164" s="1193"/>
      <c r="I164" s="1189"/>
      <c r="J164" s="1189"/>
    </row>
    <row r="165" spans="1:10" x14ac:dyDescent="0.2">
      <c r="A165" s="1182">
        <f t="shared" si="3"/>
        <v>158</v>
      </c>
      <c r="B165" s="1182"/>
      <c r="C165" s="1183"/>
      <c r="D165" s="1183"/>
      <c r="E165" s="1193"/>
      <c r="F165" s="1189"/>
      <c r="G165" s="1189"/>
      <c r="H165" s="1193"/>
      <c r="I165" s="1189"/>
      <c r="J165" s="1189"/>
    </row>
    <row r="166" spans="1:10" x14ac:dyDescent="0.2">
      <c r="A166" s="1182">
        <f t="shared" si="3"/>
        <v>159</v>
      </c>
      <c r="B166" s="1182"/>
      <c r="C166" s="1183"/>
      <c r="D166" s="1183"/>
      <c r="E166" s="1193"/>
      <c r="F166" s="1189"/>
      <c r="G166" s="1189"/>
      <c r="H166" s="1193"/>
      <c r="I166" s="1189"/>
      <c r="J166" s="1189"/>
    </row>
    <row r="167" spans="1:10" x14ac:dyDescent="0.2">
      <c r="A167" s="1182">
        <f t="shared" si="3"/>
        <v>160</v>
      </c>
      <c r="B167" s="1182"/>
      <c r="C167" s="1183"/>
      <c r="D167" s="1183"/>
      <c r="E167" s="1193"/>
      <c r="F167" s="1189"/>
      <c r="G167" s="1189"/>
      <c r="H167" s="1193"/>
      <c r="I167" s="1189"/>
      <c r="J167" s="1189"/>
    </row>
    <row r="168" spans="1:10" x14ac:dyDescent="0.2">
      <c r="A168" s="1182">
        <f t="shared" si="3"/>
        <v>161</v>
      </c>
      <c r="B168" s="1182"/>
      <c r="C168" s="1183"/>
      <c r="D168" s="1183"/>
      <c r="E168" s="1193"/>
      <c r="F168" s="1189"/>
      <c r="G168" s="1189"/>
      <c r="H168" s="1193"/>
      <c r="I168" s="1189"/>
      <c r="J168" s="1189"/>
    </row>
    <row r="169" spans="1:10" x14ac:dyDescent="0.2">
      <c r="A169" s="1182">
        <f t="shared" si="3"/>
        <v>162</v>
      </c>
      <c r="B169" s="1182"/>
      <c r="C169" s="1183"/>
      <c r="D169" s="1183"/>
      <c r="E169" s="1193"/>
      <c r="F169" s="1189"/>
      <c r="G169" s="1189"/>
      <c r="H169" s="1193"/>
      <c r="I169" s="1189"/>
      <c r="J169" s="1189"/>
    </row>
    <row r="170" spans="1:10" x14ac:dyDescent="0.2">
      <c r="A170" s="1182">
        <f t="shared" si="3"/>
        <v>163</v>
      </c>
      <c r="B170" s="1182"/>
      <c r="C170" s="1183"/>
      <c r="D170" s="1183"/>
      <c r="E170" s="1193"/>
      <c r="F170" s="1189"/>
      <c r="G170" s="1189"/>
      <c r="H170" s="1193"/>
      <c r="I170" s="1189"/>
      <c r="J170" s="1189"/>
    </row>
    <row r="171" spans="1:10" x14ac:dyDescent="0.2">
      <c r="A171" s="1182">
        <f t="shared" si="3"/>
        <v>164</v>
      </c>
      <c r="B171" s="1182"/>
      <c r="C171" s="1183"/>
      <c r="D171" s="1183"/>
      <c r="E171" s="1193"/>
      <c r="F171" s="1189"/>
      <c r="G171" s="1189"/>
      <c r="H171" s="1193"/>
      <c r="I171" s="1189"/>
      <c r="J171" s="1189"/>
    </row>
    <row r="172" spans="1:10" x14ac:dyDescent="0.2">
      <c r="A172" s="1182">
        <f t="shared" si="3"/>
        <v>165</v>
      </c>
      <c r="B172" s="1182"/>
      <c r="C172" s="1183"/>
      <c r="D172" s="1183"/>
      <c r="E172" s="1193"/>
      <c r="F172" s="1189"/>
      <c r="G172" s="1189"/>
      <c r="H172" s="1193"/>
      <c r="I172" s="1189"/>
      <c r="J172" s="1189"/>
    </row>
    <row r="173" spans="1:10" x14ac:dyDescent="0.2">
      <c r="A173" s="1182">
        <f t="shared" si="3"/>
        <v>166</v>
      </c>
      <c r="B173" s="1182"/>
      <c r="C173" s="1183"/>
      <c r="D173" s="1183"/>
      <c r="E173" s="1193"/>
      <c r="F173" s="1189"/>
      <c r="G173" s="1189"/>
      <c r="H173" s="1193"/>
      <c r="I173" s="1189"/>
      <c r="J173" s="1189"/>
    </row>
    <row r="174" spans="1:10" x14ac:dyDescent="0.2">
      <c r="A174" s="1182">
        <f t="shared" si="3"/>
        <v>167</v>
      </c>
      <c r="B174" s="1182"/>
      <c r="C174" s="1183"/>
      <c r="D174" s="1183"/>
      <c r="E174" s="1193"/>
      <c r="F174" s="1189"/>
      <c r="G174" s="1189"/>
      <c r="H174" s="1193"/>
      <c r="I174" s="1189"/>
      <c r="J174" s="1189"/>
    </row>
    <row r="175" spans="1:10" x14ac:dyDescent="0.2">
      <c r="A175" s="1182">
        <f t="shared" si="3"/>
        <v>168</v>
      </c>
      <c r="B175" s="1182"/>
      <c r="C175" s="1183"/>
      <c r="D175" s="1183"/>
      <c r="E175" s="1193"/>
      <c r="F175" s="1189"/>
      <c r="G175" s="1189"/>
      <c r="H175" s="1193"/>
      <c r="I175" s="1189"/>
      <c r="J175" s="1189"/>
    </row>
    <row r="176" spans="1:10" x14ac:dyDescent="0.2">
      <c r="A176" s="1182">
        <f t="shared" si="3"/>
        <v>169</v>
      </c>
      <c r="B176" s="1182"/>
      <c r="C176" s="1183"/>
      <c r="D176" s="1183"/>
      <c r="E176" s="1193"/>
      <c r="F176" s="1189"/>
      <c r="G176" s="1189"/>
      <c r="H176" s="1193"/>
      <c r="I176" s="1189"/>
      <c r="J176" s="1189"/>
    </row>
    <row r="177" spans="1:10" x14ac:dyDescent="0.2">
      <c r="A177" s="1182">
        <f t="shared" si="3"/>
        <v>170</v>
      </c>
      <c r="B177" s="1182"/>
      <c r="C177" s="1183"/>
      <c r="D177" s="1183"/>
      <c r="E177" s="1193"/>
      <c r="F177" s="1189"/>
      <c r="G177" s="1189"/>
      <c r="H177" s="1193"/>
      <c r="I177" s="1189"/>
      <c r="J177" s="1189"/>
    </row>
    <row r="178" spans="1:10" x14ac:dyDescent="0.2">
      <c r="A178" s="1182">
        <f t="shared" si="3"/>
        <v>171</v>
      </c>
      <c r="B178" s="1182"/>
      <c r="C178" s="1183"/>
      <c r="D178" s="1183"/>
      <c r="E178" s="1193"/>
      <c r="F178" s="1189"/>
      <c r="G178" s="1189"/>
      <c r="H178" s="1193"/>
      <c r="I178" s="1189"/>
      <c r="J178" s="1189"/>
    </row>
    <row r="179" spans="1:10" x14ac:dyDescent="0.2">
      <c r="A179" s="1182">
        <f t="shared" si="3"/>
        <v>172</v>
      </c>
      <c r="B179" s="1182"/>
      <c r="C179" s="1183"/>
      <c r="D179" s="1183"/>
      <c r="E179" s="1193"/>
      <c r="F179" s="1189"/>
      <c r="G179" s="1189"/>
      <c r="H179" s="1193"/>
      <c r="I179" s="1189"/>
      <c r="J179" s="1189"/>
    </row>
    <row r="180" spans="1:10" x14ac:dyDescent="0.2">
      <c r="A180" s="1182">
        <f t="shared" si="3"/>
        <v>173</v>
      </c>
      <c r="B180" s="1182"/>
      <c r="C180" s="1183"/>
      <c r="D180" s="1183"/>
      <c r="E180" s="1193"/>
      <c r="F180" s="1189"/>
      <c r="G180" s="1189"/>
      <c r="H180" s="1193"/>
      <c r="I180" s="1189"/>
      <c r="J180" s="1189"/>
    </row>
    <row r="181" spans="1:10" x14ac:dyDescent="0.2">
      <c r="A181" s="1182">
        <f t="shared" si="3"/>
        <v>174</v>
      </c>
      <c r="B181" s="1182"/>
      <c r="C181" s="1183"/>
      <c r="D181" s="1183"/>
      <c r="E181" s="1193"/>
      <c r="F181" s="1189"/>
      <c r="G181" s="1189"/>
      <c r="H181" s="1193"/>
      <c r="I181" s="1189"/>
      <c r="J181" s="1189"/>
    </row>
    <row r="182" spans="1:10" x14ac:dyDescent="0.2">
      <c r="A182" s="1182">
        <f t="shared" si="3"/>
        <v>175</v>
      </c>
      <c r="B182" s="1182"/>
      <c r="C182" s="1183"/>
      <c r="D182" s="1183"/>
      <c r="E182" s="1193"/>
      <c r="F182" s="1189"/>
      <c r="G182" s="1189"/>
      <c r="H182" s="1193"/>
      <c r="I182" s="1189"/>
      <c r="J182" s="1189"/>
    </row>
    <row r="183" spans="1:10" x14ac:dyDescent="0.2">
      <c r="A183" s="1182">
        <f t="shared" si="3"/>
        <v>176</v>
      </c>
      <c r="B183" s="1182"/>
      <c r="C183" s="1183"/>
      <c r="D183" s="1183"/>
      <c r="E183" s="1193"/>
      <c r="F183" s="1189"/>
      <c r="G183" s="1189"/>
      <c r="H183" s="1193"/>
      <c r="I183" s="1189"/>
      <c r="J183" s="1189"/>
    </row>
    <row r="184" spans="1:10" x14ac:dyDescent="0.2">
      <c r="A184" s="1182">
        <f t="shared" si="3"/>
        <v>177</v>
      </c>
      <c r="B184" s="1182"/>
      <c r="C184" s="1183"/>
      <c r="D184" s="1183"/>
      <c r="E184" s="1193"/>
      <c r="F184" s="1189"/>
      <c r="G184" s="1189"/>
      <c r="H184" s="1193"/>
      <c r="I184" s="1189"/>
      <c r="J184" s="1189"/>
    </row>
    <row r="185" spans="1:10" x14ac:dyDescent="0.2">
      <c r="A185" s="1182">
        <f t="shared" si="3"/>
        <v>178</v>
      </c>
      <c r="B185" s="1182"/>
      <c r="C185" s="1183"/>
      <c r="D185" s="1183"/>
      <c r="E185" s="1193"/>
      <c r="F185" s="1189"/>
      <c r="G185" s="1189"/>
      <c r="H185" s="1193"/>
      <c r="I185" s="1189"/>
      <c r="J185" s="1189"/>
    </row>
    <row r="186" spans="1:10" x14ac:dyDescent="0.2">
      <c r="A186" s="1182">
        <f t="shared" si="3"/>
        <v>179</v>
      </c>
      <c r="B186" s="1182"/>
      <c r="C186" s="1183"/>
      <c r="D186" s="1183"/>
      <c r="E186" s="1193"/>
      <c r="F186" s="1189"/>
      <c r="G186" s="1189"/>
      <c r="H186" s="1193"/>
      <c r="I186" s="1189"/>
      <c r="J186" s="1189"/>
    </row>
    <row r="187" spans="1:10" x14ac:dyDescent="0.2">
      <c r="A187" s="1182">
        <f t="shared" si="3"/>
        <v>180</v>
      </c>
      <c r="B187" s="1182"/>
      <c r="C187" s="1183"/>
      <c r="D187" s="1183"/>
      <c r="E187" s="1193"/>
      <c r="F187" s="1189"/>
      <c r="G187" s="1189"/>
      <c r="H187" s="1193"/>
      <c r="I187" s="1189"/>
      <c r="J187" s="1189"/>
    </row>
    <row r="188" spans="1:10" x14ac:dyDescent="0.2">
      <c r="A188" s="1182">
        <f t="shared" si="3"/>
        <v>181</v>
      </c>
      <c r="B188" s="1182"/>
      <c r="C188" s="1183"/>
      <c r="D188" s="1183"/>
      <c r="E188" s="1193"/>
      <c r="F188" s="1189"/>
      <c r="G188" s="1189"/>
      <c r="H188" s="1193"/>
      <c r="I188" s="1189"/>
      <c r="J188" s="1189"/>
    </row>
    <row r="189" spans="1:10" x14ac:dyDescent="0.2">
      <c r="A189" s="1182">
        <f t="shared" si="3"/>
        <v>182</v>
      </c>
      <c r="B189" s="1182"/>
      <c r="C189" s="1183"/>
      <c r="D189" s="1183"/>
      <c r="E189" s="1193"/>
      <c r="F189" s="1189"/>
      <c r="G189" s="1189"/>
      <c r="H189" s="1193"/>
      <c r="I189" s="1189"/>
      <c r="J189" s="1189"/>
    </row>
    <row r="190" spans="1:10" x14ac:dyDescent="0.2">
      <c r="A190" s="1182">
        <f t="shared" si="3"/>
        <v>183</v>
      </c>
      <c r="B190" s="1182"/>
      <c r="C190" s="1183"/>
      <c r="D190" s="1183"/>
      <c r="E190" s="1193"/>
      <c r="F190" s="1189"/>
      <c r="G190" s="1189"/>
      <c r="H190" s="1193"/>
      <c r="I190" s="1189"/>
      <c r="J190" s="1189"/>
    </row>
    <row r="191" spans="1:10" x14ac:dyDescent="0.2">
      <c r="A191" s="1182">
        <f t="shared" si="3"/>
        <v>184</v>
      </c>
      <c r="B191" s="1182"/>
      <c r="C191" s="1183"/>
      <c r="D191" s="1183"/>
      <c r="E191" s="1193"/>
      <c r="F191" s="1189"/>
      <c r="G191" s="1189"/>
      <c r="H191" s="1193"/>
      <c r="I191" s="1189"/>
      <c r="J191" s="1189"/>
    </row>
    <row r="192" spans="1:10" x14ac:dyDescent="0.2">
      <c r="A192" s="1182">
        <f t="shared" si="3"/>
        <v>185</v>
      </c>
      <c r="B192" s="1182"/>
      <c r="C192" s="1183"/>
      <c r="D192" s="1183"/>
      <c r="E192" s="1193"/>
      <c r="F192" s="1189"/>
      <c r="G192" s="1189"/>
      <c r="H192" s="1193"/>
      <c r="I192" s="1189"/>
      <c r="J192" s="1189"/>
    </row>
    <row r="193" spans="1:10" x14ac:dyDescent="0.2">
      <c r="A193" s="1182">
        <f t="shared" si="3"/>
        <v>186</v>
      </c>
      <c r="B193" s="1182"/>
      <c r="C193" s="1183"/>
      <c r="D193" s="1183"/>
      <c r="E193" s="1193"/>
      <c r="F193" s="1189"/>
      <c r="G193" s="1189"/>
      <c r="H193" s="1193"/>
      <c r="I193" s="1189"/>
      <c r="J193" s="1189"/>
    </row>
    <row r="194" spans="1:10" x14ac:dyDescent="0.2">
      <c r="A194" s="1182">
        <f t="shared" si="3"/>
        <v>187</v>
      </c>
      <c r="B194" s="1182"/>
      <c r="C194" s="1183"/>
      <c r="D194" s="1183"/>
      <c r="E194" s="1193"/>
      <c r="F194" s="1189"/>
      <c r="G194" s="1189"/>
      <c r="H194" s="1193"/>
      <c r="I194" s="1189"/>
      <c r="J194" s="1189"/>
    </row>
    <row r="195" spans="1:10" x14ac:dyDescent="0.2">
      <c r="A195" s="1182">
        <f t="shared" si="3"/>
        <v>188</v>
      </c>
      <c r="B195" s="1182"/>
      <c r="C195" s="1183"/>
      <c r="D195" s="1183"/>
      <c r="E195" s="1193"/>
      <c r="F195" s="1189"/>
      <c r="G195" s="1189"/>
      <c r="H195" s="1193"/>
      <c r="I195" s="1189"/>
      <c r="J195" s="1189"/>
    </row>
    <row r="196" spans="1:10" x14ac:dyDescent="0.2">
      <c r="A196" s="1182">
        <f t="shared" si="3"/>
        <v>189</v>
      </c>
      <c r="B196" s="1182"/>
      <c r="C196" s="1183"/>
      <c r="D196" s="1183"/>
      <c r="E196" s="1193"/>
      <c r="F196" s="1189"/>
      <c r="G196" s="1189"/>
      <c r="H196" s="1193"/>
      <c r="I196" s="1189"/>
      <c r="J196" s="1189"/>
    </row>
    <row r="197" spans="1:10" x14ac:dyDescent="0.2">
      <c r="A197" s="1182">
        <f t="shared" si="3"/>
        <v>190</v>
      </c>
      <c r="B197" s="1182"/>
      <c r="C197" s="1183"/>
      <c r="D197" s="1183"/>
      <c r="E197" s="1193"/>
      <c r="F197" s="1189"/>
      <c r="G197" s="1189"/>
      <c r="H197" s="1193"/>
      <c r="I197" s="1189"/>
      <c r="J197" s="1189"/>
    </row>
    <row r="198" spans="1:10" x14ac:dyDescent="0.2">
      <c r="A198" s="1182">
        <f t="shared" si="3"/>
        <v>191</v>
      </c>
      <c r="B198" s="1182"/>
      <c r="C198" s="1183"/>
      <c r="D198" s="1183"/>
      <c r="E198" s="1193"/>
      <c r="F198" s="1189"/>
      <c r="G198" s="1189"/>
      <c r="H198" s="1193"/>
      <c r="I198" s="1189"/>
      <c r="J198" s="1189"/>
    </row>
    <row r="199" spans="1:10" x14ac:dyDescent="0.2">
      <c r="A199" s="1182">
        <f t="shared" si="3"/>
        <v>192</v>
      </c>
      <c r="B199" s="1182"/>
      <c r="C199" s="1183"/>
      <c r="D199" s="1183"/>
      <c r="E199" s="1193"/>
      <c r="F199" s="1189"/>
      <c r="G199" s="1189"/>
      <c r="H199" s="1193"/>
      <c r="I199" s="1189"/>
      <c r="J199" s="1189"/>
    </row>
    <row r="200" spans="1:10" x14ac:dyDescent="0.2">
      <c r="A200" s="1182">
        <f t="shared" si="3"/>
        <v>193</v>
      </c>
      <c r="B200" s="1182"/>
      <c r="C200" s="1183"/>
      <c r="D200" s="1183"/>
      <c r="E200" s="1193"/>
      <c r="F200" s="1189"/>
      <c r="G200" s="1189"/>
      <c r="H200" s="1193"/>
      <c r="I200" s="1189"/>
      <c r="J200" s="1189"/>
    </row>
    <row r="201" spans="1:10" x14ac:dyDescent="0.2">
      <c r="A201" s="1182">
        <f t="shared" si="3"/>
        <v>194</v>
      </c>
      <c r="B201" s="1182"/>
      <c r="C201" s="1183"/>
      <c r="D201" s="1183"/>
      <c r="E201" s="1193"/>
      <c r="F201" s="1189"/>
      <c r="G201" s="1189"/>
      <c r="H201" s="1193"/>
      <c r="I201" s="1189"/>
      <c r="J201" s="1189"/>
    </row>
    <row r="202" spans="1:10" x14ac:dyDescent="0.2">
      <c r="A202" s="1182">
        <f t="shared" si="3"/>
        <v>195</v>
      </c>
      <c r="B202" s="1182"/>
      <c r="C202" s="1183"/>
      <c r="D202" s="1183"/>
      <c r="E202" s="1193"/>
      <c r="F202" s="1189"/>
      <c r="G202" s="1189"/>
      <c r="H202" s="1193"/>
      <c r="I202" s="1189"/>
      <c r="J202" s="1189"/>
    </row>
    <row r="203" spans="1:10" x14ac:dyDescent="0.2">
      <c r="A203" s="1182">
        <f t="shared" si="3"/>
        <v>196</v>
      </c>
      <c r="B203" s="1182"/>
      <c r="C203" s="1183"/>
      <c r="D203" s="1183"/>
      <c r="E203" s="1193"/>
      <c r="F203" s="1189"/>
      <c r="G203" s="1189"/>
      <c r="H203" s="1193"/>
      <c r="I203" s="1189"/>
      <c r="J203" s="1189"/>
    </row>
    <row r="204" spans="1:10" x14ac:dyDescent="0.2">
      <c r="A204" s="1182">
        <f t="shared" si="3"/>
        <v>197</v>
      </c>
      <c r="B204" s="1182"/>
      <c r="C204" s="1183"/>
      <c r="D204" s="1183"/>
      <c r="E204" s="1193"/>
      <c r="F204" s="1189"/>
      <c r="G204" s="1189"/>
      <c r="H204" s="1193"/>
      <c r="I204" s="1189"/>
      <c r="J204" s="1189"/>
    </row>
    <row r="205" spans="1:10" x14ac:dyDescent="0.2">
      <c r="A205" s="1182">
        <f t="shared" si="3"/>
        <v>198</v>
      </c>
      <c r="B205" s="1182"/>
      <c r="C205" s="1183"/>
      <c r="D205" s="1183"/>
      <c r="E205" s="1193"/>
      <c r="F205" s="1189"/>
      <c r="G205" s="1189"/>
      <c r="H205" s="1193"/>
      <c r="I205" s="1189"/>
      <c r="J205" s="1189"/>
    </row>
    <row r="206" spans="1:10" x14ac:dyDescent="0.2">
      <c r="A206" s="1182">
        <f t="shared" ref="A206:A250" si="4">A205+1</f>
        <v>199</v>
      </c>
      <c r="B206" s="1182"/>
      <c r="C206" s="1183"/>
      <c r="D206" s="1183"/>
      <c r="E206" s="1193"/>
      <c r="F206" s="1189"/>
      <c r="G206" s="1189"/>
      <c r="H206" s="1193"/>
      <c r="I206" s="1189"/>
      <c r="J206" s="1189"/>
    </row>
    <row r="207" spans="1:10" x14ac:dyDescent="0.2">
      <c r="A207" s="1182">
        <f t="shared" si="4"/>
        <v>200</v>
      </c>
      <c r="B207" s="1182"/>
      <c r="C207" s="1183"/>
      <c r="D207" s="1183"/>
      <c r="E207" s="1193"/>
      <c r="F207" s="1189"/>
      <c r="G207" s="1189"/>
      <c r="H207" s="1193"/>
      <c r="I207" s="1189"/>
      <c r="J207" s="1189"/>
    </row>
    <row r="208" spans="1:10" x14ac:dyDescent="0.2">
      <c r="A208" s="1182">
        <f t="shared" si="4"/>
        <v>201</v>
      </c>
      <c r="B208" s="1182"/>
      <c r="C208" s="1183"/>
      <c r="D208" s="1183"/>
      <c r="E208" s="1193"/>
      <c r="F208" s="1189"/>
      <c r="G208" s="1189"/>
      <c r="H208" s="1193"/>
      <c r="I208" s="1189"/>
      <c r="J208" s="1189"/>
    </row>
    <row r="209" spans="1:10" x14ac:dyDescent="0.2">
      <c r="A209" s="1182">
        <f t="shared" si="4"/>
        <v>202</v>
      </c>
      <c r="B209" s="1182"/>
      <c r="C209" s="1183"/>
      <c r="D209" s="1183"/>
      <c r="E209" s="1193"/>
      <c r="F209" s="1189"/>
      <c r="G209" s="1189"/>
      <c r="H209" s="1193"/>
      <c r="I209" s="1189"/>
      <c r="J209" s="1189"/>
    </row>
    <row r="210" spans="1:10" x14ac:dyDescent="0.2">
      <c r="A210" s="1182">
        <f t="shared" si="4"/>
        <v>203</v>
      </c>
      <c r="B210" s="1182"/>
      <c r="C210" s="1183"/>
      <c r="D210" s="1183"/>
      <c r="E210" s="1193"/>
      <c r="F210" s="1189"/>
      <c r="G210" s="1189"/>
      <c r="H210" s="1193"/>
      <c r="I210" s="1189"/>
      <c r="J210" s="1189"/>
    </row>
    <row r="211" spans="1:10" x14ac:dyDescent="0.2">
      <c r="A211" s="1182">
        <f t="shared" si="4"/>
        <v>204</v>
      </c>
      <c r="B211" s="1182"/>
      <c r="C211" s="1183"/>
      <c r="D211" s="1183"/>
      <c r="E211" s="1193"/>
      <c r="F211" s="1189"/>
      <c r="G211" s="1189"/>
      <c r="H211" s="1193"/>
      <c r="I211" s="1189"/>
      <c r="J211" s="1189"/>
    </row>
    <row r="212" spans="1:10" x14ac:dyDescent="0.2">
      <c r="A212" s="1182">
        <f t="shared" si="4"/>
        <v>205</v>
      </c>
      <c r="B212" s="1182"/>
      <c r="C212" s="1183"/>
      <c r="D212" s="1183"/>
      <c r="E212" s="1193"/>
      <c r="F212" s="1189"/>
      <c r="G212" s="1189"/>
      <c r="H212" s="1193"/>
      <c r="I212" s="1189"/>
      <c r="J212" s="1189"/>
    </row>
    <row r="213" spans="1:10" x14ac:dyDescent="0.2">
      <c r="A213" s="1182">
        <f t="shared" si="4"/>
        <v>206</v>
      </c>
      <c r="B213" s="1182"/>
      <c r="C213" s="1183"/>
      <c r="D213" s="1183"/>
      <c r="E213" s="1193"/>
      <c r="F213" s="1189"/>
      <c r="G213" s="1189"/>
      <c r="H213" s="1193"/>
      <c r="I213" s="1189"/>
      <c r="J213" s="1189"/>
    </row>
    <row r="214" spans="1:10" x14ac:dyDescent="0.2">
      <c r="A214" s="1182">
        <f t="shared" si="4"/>
        <v>207</v>
      </c>
      <c r="B214" s="1182"/>
      <c r="C214" s="1183"/>
      <c r="D214" s="1183"/>
      <c r="E214" s="1193"/>
      <c r="F214" s="1189"/>
      <c r="G214" s="1189"/>
      <c r="H214" s="1193"/>
      <c r="I214" s="1189"/>
      <c r="J214" s="1189"/>
    </row>
    <row r="215" spans="1:10" x14ac:dyDescent="0.2">
      <c r="A215" s="1182">
        <f t="shared" si="4"/>
        <v>208</v>
      </c>
      <c r="B215" s="1182"/>
      <c r="C215" s="1183"/>
      <c r="D215" s="1183"/>
      <c r="E215" s="1193"/>
      <c r="F215" s="1189"/>
      <c r="G215" s="1189"/>
      <c r="H215" s="1193"/>
      <c r="I215" s="1189"/>
      <c r="J215" s="1189"/>
    </row>
    <row r="216" spans="1:10" x14ac:dyDescent="0.2">
      <c r="A216" s="1182">
        <f t="shared" si="4"/>
        <v>209</v>
      </c>
      <c r="B216" s="1182"/>
      <c r="C216" s="1183"/>
      <c r="D216" s="1183"/>
      <c r="E216" s="1193"/>
      <c r="F216" s="1189"/>
      <c r="G216" s="1189"/>
      <c r="H216" s="1193"/>
      <c r="I216" s="1189"/>
      <c r="J216" s="1189"/>
    </row>
    <row r="217" spans="1:10" x14ac:dyDescent="0.2">
      <c r="A217" s="1182">
        <f t="shared" si="4"/>
        <v>210</v>
      </c>
      <c r="B217" s="1182"/>
      <c r="C217" s="1183"/>
      <c r="D217" s="1183"/>
      <c r="E217" s="1193"/>
      <c r="F217" s="1189"/>
      <c r="G217" s="1189"/>
      <c r="H217" s="1193"/>
      <c r="I217" s="1189"/>
      <c r="J217" s="1189"/>
    </row>
    <row r="218" spans="1:10" x14ac:dyDescent="0.2">
      <c r="A218" s="1182">
        <f t="shared" si="4"/>
        <v>211</v>
      </c>
      <c r="B218" s="1182"/>
      <c r="C218" s="1183"/>
      <c r="D218" s="1183"/>
      <c r="E218" s="1193"/>
      <c r="F218" s="1189"/>
      <c r="G218" s="1189"/>
      <c r="H218" s="1193"/>
      <c r="I218" s="1189"/>
      <c r="J218" s="1189"/>
    </row>
    <row r="219" spans="1:10" x14ac:dyDescent="0.2">
      <c r="A219" s="1182">
        <f t="shared" si="4"/>
        <v>212</v>
      </c>
      <c r="B219" s="1182"/>
      <c r="C219" s="1183"/>
      <c r="D219" s="1183"/>
      <c r="E219" s="1193"/>
      <c r="F219" s="1189"/>
      <c r="G219" s="1189"/>
      <c r="H219" s="1193"/>
      <c r="I219" s="1189"/>
      <c r="J219" s="1189"/>
    </row>
    <row r="220" spans="1:10" x14ac:dyDescent="0.2">
      <c r="A220" s="1182">
        <f t="shared" si="4"/>
        <v>213</v>
      </c>
      <c r="B220" s="1182"/>
      <c r="C220" s="1183"/>
      <c r="D220" s="1183"/>
      <c r="E220" s="1193"/>
      <c r="F220" s="1189"/>
      <c r="G220" s="1189"/>
      <c r="H220" s="1193"/>
      <c r="I220" s="1189"/>
      <c r="J220" s="1189"/>
    </row>
    <row r="221" spans="1:10" x14ac:dyDescent="0.2">
      <c r="A221" s="1182">
        <f t="shared" si="4"/>
        <v>214</v>
      </c>
      <c r="B221" s="1182"/>
      <c r="C221" s="1183"/>
      <c r="D221" s="1183"/>
      <c r="E221" s="1193"/>
      <c r="F221" s="1189"/>
      <c r="G221" s="1189"/>
      <c r="H221" s="1193"/>
      <c r="I221" s="1189"/>
      <c r="J221" s="1189"/>
    </row>
    <row r="222" spans="1:10" x14ac:dyDescent="0.2">
      <c r="A222" s="1182">
        <f t="shared" si="4"/>
        <v>215</v>
      </c>
      <c r="B222" s="1182"/>
      <c r="C222" s="1183"/>
      <c r="D222" s="1183"/>
      <c r="E222" s="1193"/>
      <c r="F222" s="1189"/>
      <c r="G222" s="1189"/>
      <c r="H222" s="1193"/>
      <c r="I222" s="1189"/>
      <c r="J222" s="1189"/>
    </row>
    <row r="223" spans="1:10" x14ac:dyDescent="0.2">
      <c r="A223" s="1182">
        <f t="shared" si="4"/>
        <v>216</v>
      </c>
      <c r="B223" s="1182"/>
      <c r="C223" s="1183"/>
      <c r="D223" s="1183"/>
      <c r="E223" s="1193"/>
      <c r="F223" s="1189"/>
      <c r="G223" s="1189"/>
      <c r="H223" s="1193"/>
      <c r="I223" s="1189"/>
      <c r="J223" s="1189"/>
    </row>
    <row r="224" spans="1:10" x14ac:dyDescent="0.2">
      <c r="A224" s="1182">
        <f t="shared" si="4"/>
        <v>217</v>
      </c>
      <c r="B224" s="1182"/>
      <c r="C224" s="1183"/>
      <c r="D224" s="1183"/>
      <c r="E224" s="1193"/>
      <c r="F224" s="1189"/>
      <c r="G224" s="1189"/>
      <c r="H224" s="1193"/>
      <c r="I224" s="1189"/>
      <c r="J224" s="1189"/>
    </row>
    <row r="225" spans="1:10" x14ac:dyDescent="0.2">
      <c r="A225" s="1182">
        <f t="shared" si="4"/>
        <v>218</v>
      </c>
      <c r="B225" s="1182"/>
      <c r="C225" s="1183"/>
      <c r="D225" s="1183"/>
      <c r="E225" s="1193"/>
      <c r="F225" s="1189"/>
      <c r="G225" s="1189"/>
      <c r="H225" s="1193"/>
      <c r="I225" s="1189"/>
      <c r="J225" s="1189"/>
    </row>
    <row r="226" spans="1:10" x14ac:dyDescent="0.2">
      <c r="A226" s="1182">
        <f t="shared" si="4"/>
        <v>219</v>
      </c>
      <c r="B226" s="1182"/>
      <c r="C226" s="1183"/>
      <c r="D226" s="1183"/>
      <c r="E226" s="1193"/>
      <c r="F226" s="1189"/>
      <c r="G226" s="1189"/>
      <c r="H226" s="1193"/>
      <c r="I226" s="1189"/>
      <c r="J226" s="1189"/>
    </row>
    <row r="227" spans="1:10" x14ac:dyDescent="0.2">
      <c r="A227" s="1182">
        <f t="shared" si="4"/>
        <v>220</v>
      </c>
      <c r="B227" s="1182"/>
      <c r="C227" s="1183"/>
      <c r="D227" s="1183"/>
      <c r="E227" s="1193"/>
      <c r="F227" s="1189"/>
      <c r="G227" s="1189"/>
      <c r="H227" s="1193"/>
      <c r="I227" s="1189"/>
      <c r="J227" s="1189"/>
    </row>
    <row r="228" spans="1:10" x14ac:dyDescent="0.2">
      <c r="A228" s="1182">
        <f t="shared" si="4"/>
        <v>221</v>
      </c>
      <c r="B228" s="1182"/>
      <c r="C228" s="1183"/>
      <c r="D228" s="1183"/>
      <c r="E228" s="1193"/>
      <c r="F228" s="1189"/>
      <c r="G228" s="1189"/>
      <c r="H228" s="1193"/>
      <c r="I228" s="1189"/>
      <c r="J228" s="1189"/>
    </row>
    <row r="229" spans="1:10" x14ac:dyDescent="0.2">
      <c r="A229" s="1182">
        <f t="shared" si="4"/>
        <v>222</v>
      </c>
      <c r="B229" s="1182"/>
      <c r="C229" s="1183"/>
      <c r="D229" s="1183"/>
      <c r="E229" s="1193"/>
      <c r="F229" s="1189"/>
      <c r="G229" s="1189"/>
      <c r="H229" s="1193"/>
      <c r="I229" s="1189"/>
      <c r="J229" s="1189"/>
    </row>
    <row r="230" spans="1:10" x14ac:dyDescent="0.2">
      <c r="A230" s="1182">
        <f t="shared" si="4"/>
        <v>223</v>
      </c>
      <c r="B230" s="1182"/>
      <c r="C230" s="1183"/>
      <c r="D230" s="1183"/>
      <c r="E230" s="1193"/>
      <c r="F230" s="1189"/>
      <c r="G230" s="1189"/>
      <c r="H230" s="1193"/>
      <c r="I230" s="1189"/>
      <c r="J230" s="1189"/>
    </row>
    <row r="231" spans="1:10" x14ac:dyDescent="0.2">
      <c r="A231" s="1182">
        <f t="shared" si="4"/>
        <v>224</v>
      </c>
      <c r="B231" s="1182"/>
      <c r="C231" s="1183"/>
      <c r="D231" s="1183"/>
      <c r="E231" s="1193"/>
      <c r="F231" s="1189"/>
      <c r="G231" s="1189"/>
      <c r="H231" s="1193"/>
      <c r="I231" s="1189"/>
      <c r="J231" s="1189"/>
    </row>
    <row r="232" spans="1:10" x14ac:dyDescent="0.2">
      <c r="A232" s="1182">
        <f t="shared" si="4"/>
        <v>225</v>
      </c>
      <c r="B232" s="1182"/>
      <c r="C232" s="1183"/>
      <c r="D232" s="1183"/>
      <c r="E232" s="1193"/>
      <c r="F232" s="1189"/>
      <c r="G232" s="1189"/>
      <c r="H232" s="1193"/>
      <c r="I232" s="1189"/>
      <c r="J232" s="1189"/>
    </row>
    <row r="233" spans="1:10" x14ac:dyDescent="0.2">
      <c r="A233" s="1182">
        <f t="shared" si="4"/>
        <v>226</v>
      </c>
      <c r="B233" s="1182"/>
      <c r="C233" s="1183"/>
      <c r="D233" s="1183"/>
      <c r="E233" s="1193"/>
      <c r="F233" s="1189"/>
      <c r="G233" s="1189"/>
      <c r="H233" s="1193"/>
      <c r="I233" s="1189"/>
      <c r="J233" s="1189"/>
    </row>
    <row r="234" spans="1:10" x14ac:dyDescent="0.2">
      <c r="A234" s="1182">
        <f t="shared" si="4"/>
        <v>227</v>
      </c>
      <c r="B234" s="1182"/>
      <c r="C234" s="1183"/>
      <c r="D234" s="1183"/>
      <c r="E234" s="1193"/>
      <c r="F234" s="1189"/>
      <c r="G234" s="1189"/>
      <c r="H234" s="1193"/>
      <c r="I234" s="1189"/>
      <c r="J234" s="1189"/>
    </row>
    <row r="235" spans="1:10" x14ac:dyDescent="0.2">
      <c r="A235" s="1182">
        <f t="shared" si="4"/>
        <v>228</v>
      </c>
      <c r="B235" s="1182"/>
      <c r="C235" s="1183"/>
      <c r="D235" s="1183"/>
      <c r="E235" s="1193"/>
      <c r="F235" s="1189"/>
      <c r="G235" s="1189"/>
      <c r="H235" s="1193"/>
      <c r="I235" s="1189"/>
      <c r="J235" s="1189"/>
    </row>
    <row r="236" spans="1:10" x14ac:dyDescent="0.2">
      <c r="A236" s="1182">
        <f t="shared" si="4"/>
        <v>229</v>
      </c>
      <c r="B236" s="1182"/>
      <c r="C236" s="1183"/>
      <c r="D236" s="1183"/>
      <c r="E236" s="1193"/>
      <c r="F236" s="1189"/>
      <c r="G236" s="1189"/>
      <c r="H236" s="1193"/>
      <c r="I236" s="1189"/>
      <c r="J236" s="1189"/>
    </row>
    <row r="237" spans="1:10" x14ac:dyDescent="0.2">
      <c r="A237" s="1182">
        <f t="shared" si="4"/>
        <v>230</v>
      </c>
      <c r="B237" s="1182"/>
      <c r="C237" s="1183"/>
      <c r="D237" s="1183"/>
      <c r="E237" s="1193"/>
      <c r="F237" s="1189"/>
      <c r="G237" s="1189"/>
      <c r="H237" s="1193"/>
      <c r="I237" s="1189"/>
      <c r="J237" s="1189"/>
    </row>
    <row r="238" spans="1:10" x14ac:dyDescent="0.2">
      <c r="A238" s="1182">
        <f t="shared" si="4"/>
        <v>231</v>
      </c>
      <c r="B238" s="1182"/>
      <c r="C238" s="1183"/>
      <c r="D238" s="1183"/>
      <c r="E238" s="1193"/>
      <c r="F238" s="1189"/>
      <c r="G238" s="1189"/>
      <c r="H238" s="1193"/>
      <c r="I238" s="1189"/>
      <c r="J238" s="1189"/>
    </row>
    <row r="239" spans="1:10" x14ac:dyDescent="0.2">
      <c r="A239" s="1182">
        <f t="shared" si="4"/>
        <v>232</v>
      </c>
      <c r="B239" s="1182"/>
      <c r="C239" s="1183"/>
      <c r="D239" s="1183"/>
      <c r="E239" s="1193"/>
      <c r="F239" s="1189"/>
      <c r="G239" s="1189"/>
      <c r="H239" s="1193"/>
      <c r="I239" s="1189"/>
      <c r="J239" s="1189"/>
    </row>
    <row r="240" spans="1:10" x14ac:dyDescent="0.2">
      <c r="A240" s="1182">
        <f t="shared" si="4"/>
        <v>233</v>
      </c>
      <c r="B240" s="1182"/>
      <c r="C240" s="1183"/>
      <c r="D240" s="1183"/>
      <c r="E240" s="1193"/>
      <c r="F240" s="1189"/>
      <c r="G240" s="1189"/>
      <c r="H240" s="1193"/>
      <c r="I240" s="1189"/>
      <c r="J240" s="1189"/>
    </row>
    <row r="241" spans="1:10" x14ac:dyDescent="0.2">
      <c r="A241" s="1182">
        <f t="shared" si="4"/>
        <v>234</v>
      </c>
      <c r="B241" s="1182"/>
      <c r="C241" s="1183"/>
      <c r="D241" s="1183"/>
      <c r="E241" s="1193"/>
      <c r="F241" s="1189"/>
      <c r="G241" s="1189"/>
      <c r="H241" s="1193"/>
      <c r="I241" s="1189"/>
      <c r="J241" s="1189"/>
    </row>
    <row r="242" spans="1:10" x14ac:dyDescent="0.2">
      <c r="A242" s="1182">
        <f t="shared" si="4"/>
        <v>235</v>
      </c>
      <c r="B242" s="1182"/>
      <c r="C242" s="1183"/>
      <c r="D242" s="1183"/>
      <c r="E242" s="1193"/>
      <c r="F242" s="1189"/>
      <c r="G242" s="1189"/>
      <c r="H242" s="1193"/>
      <c r="I242" s="1189"/>
      <c r="J242" s="1189"/>
    </row>
    <row r="243" spans="1:10" x14ac:dyDescent="0.2">
      <c r="A243" s="1182">
        <f t="shared" si="4"/>
        <v>236</v>
      </c>
      <c r="B243" s="1182"/>
      <c r="C243" s="1183"/>
      <c r="D243" s="1183"/>
      <c r="E243" s="1193"/>
      <c r="F243" s="1189"/>
      <c r="G243" s="1189"/>
      <c r="H243" s="1193"/>
      <c r="I243" s="1189"/>
      <c r="J243" s="1189"/>
    </row>
    <row r="244" spans="1:10" x14ac:dyDescent="0.2">
      <c r="A244" s="1182">
        <f t="shared" si="4"/>
        <v>237</v>
      </c>
      <c r="B244" s="1182"/>
      <c r="C244" s="1183"/>
      <c r="D244" s="1183"/>
      <c r="E244" s="1193"/>
      <c r="F244" s="1189"/>
      <c r="G244" s="1189"/>
      <c r="H244" s="1193"/>
      <c r="I244" s="1189"/>
      <c r="J244" s="1189"/>
    </row>
    <row r="245" spans="1:10" x14ac:dyDescent="0.2">
      <c r="A245" s="1182">
        <f t="shared" si="4"/>
        <v>238</v>
      </c>
      <c r="B245" s="1182"/>
      <c r="C245" s="1183"/>
      <c r="D245" s="1183"/>
      <c r="E245" s="1193"/>
      <c r="F245" s="1189"/>
      <c r="G245" s="1189"/>
      <c r="H245" s="1193"/>
      <c r="I245" s="1189"/>
      <c r="J245" s="1189"/>
    </row>
    <row r="246" spans="1:10" x14ac:dyDescent="0.2">
      <c r="A246" s="1182">
        <f t="shared" si="4"/>
        <v>239</v>
      </c>
      <c r="B246" s="1182"/>
      <c r="C246" s="1183"/>
      <c r="D246" s="1183"/>
      <c r="E246" s="1193"/>
      <c r="F246" s="1189"/>
      <c r="G246" s="1189"/>
      <c r="H246" s="1193"/>
      <c r="I246" s="1189"/>
      <c r="J246" s="1189"/>
    </row>
    <row r="247" spans="1:10" x14ac:dyDescent="0.2">
      <c r="A247" s="1182">
        <f t="shared" si="4"/>
        <v>240</v>
      </c>
      <c r="B247" s="1182"/>
      <c r="C247" s="1183"/>
      <c r="D247" s="1183"/>
      <c r="E247" s="1193"/>
      <c r="F247" s="1189"/>
      <c r="G247" s="1189"/>
      <c r="H247" s="1193"/>
      <c r="I247" s="1189"/>
      <c r="J247" s="1189"/>
    </row>
    <row r="248" spans="1:10" x14ac:dyDescent="0.2">
      <c r="A248" s="1182">
        <f t="shared" si="4"/>
        <v>241</v>
      </c>
      <c r="B248" s="1182"/>
      <c r="C248" s="1183"/>
      <c r="D248" s="1183"/>
      <c r="E248" s="1193"/>
      <c r="F248" s="1189"/>
      <c r="G248" s="1189"/>
      <c r="H248" s="1193"/>
      <c r="I248" s="1189"/>
      <c r="J248" s="1189"/>
    </row>
    <row r="249" spans="1:10" x14ac:dyDescent="0.2">
      <c r="A249" s="1182">
        <f t="shared" si="4"/>
        <v>242</v>
      </c>
      <c r="B249" s="1182"/>
      <c r="C249" s="1183"/>
      <c r="D249" s="1183"/>
      <c r="E249" s="1193"/>
      <c r="F249" s="1189"/>
      <c r="G249" s="1189"/>
      <c r="H249" s="1193"/>
      <c r="I249" s="1189"/>
      <c r="J249" s="1189"/>
    </row>
    <row r="250" spans="1:10" x14ac:dyDescent="0.2">
      <c r="A250" s="1182">
        <f t="shared" si="4"/>
        <v>243</v>
      </c>
      <c r="B250" s="1182"/>
      <c r="C250" s="1183"/>
      <c r="D250" s="1183"/>
      <c r="E250" s="1193"/>
      <c r="F250" s="1189"/>
      <c r="G250" s="1189"/>
      <c r="H250" s="1193"/>
      <c r="I250" s="1189"/>
      <c r="J250" s="1189"/>
    </row>
  </sheetData>
  <mergeCells count="8">
    <mergeCell ref="A5:A7"/>
    <mergeCell ref="B5:B7"/>
    <mergeCell ref="C5:C7"/>
    <mergeCell ref="E5:G5"/>
    <mergeCell ref="H5:J5"/>
    <mergeCell ref="E6:G6"/>
    <mergeCell ref="H6:J6"/>
    <mergeCell ref="D5:D7"/>
  </mergeCells>
  <dataValidations count="2">
    <dataValidation type="list" allowBlank="1" showInputMessage="1" showErrorMessage="1" sqref="C8:C250">
      <formula1>"Listed,Unlisted,Subsidiary,"</formula1>
    </dataValidation>
    <dataValidation type="list" allowBlank="1" showInputMessage="1" showErrorMessage="1" sqref="D8:D250">
      <formula1>"Current, Non-current"</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B0F0"/>
  </sheetPr>
  <dimension ref="A1:K66"/>
  <sheetViews>
    <sheetView showGridLines="0" view="pageBreakPreview" topLeftCell="A46" zoomScaleNormal="100" zoomScaleSheetLayoutView="100" workbookViewId="0">
      <selection activeCell="A51" sqref="A51"/>
    </sheetView>
  </sheetViews>
  <sheetFormatPr defaultRowHeight="12.75" x14ac:dyDescent="0.2"/>
  <cols>
    <col min="1" max="1" width="35.7109375" customWidth="1"/>
    <col min="2" max="2" width="25.7109375" customWidth="1"/>
    <col min="3" max="3" width="14.7109375" customWidth="1"/>
    <col min="4" max="4" width="0.85546875" customWidth="1"/>
    <col min="5" max="5" width="18.7109375" customWidth="1"/>
    <col min="6" max="6" width="0.85546875" customWidth="1"/>
    <col min="7" max="7" width="18.7109375" customWidth="1"/>
    <col min="9" max="9" width="12.42578125" bestFit="1" customWidth="1"/>
  </cols>
  <sheetData>
    <row r="1" spans="1:9" ht="26.25" x14ac:dyDescent="0.2">
      <c r="A1" s="76" t="str">
        <f>'Balance Sheet'!A1</f>
        <v>Private Limited</v>
      </c>
      <c r="B1" s="6"/>
      <c r="C1" s="790"/>
      <c r="D1" s="790"/>
      <c r="E1" s="6"/>
      <c r="F1" s="6"/>
      <c r="G1" s="6"/>
    </row>
    <row r="2" spans="1:9" ht="15" x14ac:dyDescent="0.2">
      <c r="A2" s="2"/>
      <c r="B2" s="6"/>
      <c r="C2" s="790"/>
      <c r="D2" s="790"/>
      <c r="E2" s="6"/>
      <c r="F2" s="6"/>
      <c r="G2" s="6"/>
    </row>
    <row r="3" spans="1:9" ht="23.25" x14ac:dyDescent="0.2">
      <c r="A3" s="61" t="s">
        <v>43</v>
      </c>
      <c r="B3" s="6"/>
      <c r="C3" s="790"/>
      <c r="D3" s="790"/>
      <c r="E3" s="6"/>
      <c r="F3" s="6"/>
      <c r="G3" s="6"/>
    </row>
    <row r="4" spans="1:9" ht="18.75" x14ac:dyDescent="0.2">
      <c r="A4" s="782" t="s">
        <v>677</v>
      </c>
      <c r="B4" s="6"/>
      <c r="C4" s="790"/>
      <c r="D4" s="790"/>
      <c r="E4" s="6"/>
      <c r="F4" s="6"/>
      <c r="G4" s="6"/>
    </row>
    <row r="5" spans="1:9" ht="15" x14ac:dyDescent="0.2">
      <c r="A5" s="2"/>
      <c r="B5" s="6"/>
      <c r="C5" s="790"/>
      <c r="D5" s="790"/>
      <c r="E5" s="6"/>
      <c r="F5" s="6"/>
      <c r="G5" s="6"/>
    </row>
    <row r="6" spans="1:9" ht="15.75" x14ac:dyDescent="0.2">
      <c r="A6" s="46"/>
      <c r="B6" s="48"/>
      <c r="C6" s="46"/>
      <c r="D6" s="46"/>
      <c r="E6" s="791"/>
      <c r="F6" s="791"/>
      <c r="G6" s="59" t="s">
        <v>712</v>
      </c>
    </row>
    <row r="7" spans="1:9" ht="6.95" customHeight="1" x14ac:dyDescent="0.2">
      <c r="A7" s="46"/>
      <c r="B7" s="48"/>
      <c r="C7" s="46"/>
      <c r="D7" s="46"/>
      <c r="E7" s="791"/>
      <c r="F7" s="791"/>
      <c r="G7" s="59"/>
    </row>
    <row r="8" spans="1:9" ht="31.5" x14ac:dyDescent="0.2">
      <c r="A8" s="46"/>
      <c r="B8" s="48"/>
      <c r="C8" s="64" t="s">
        <v>155</v>
      </c>
      <c r="D8" s="64"/>
      <c r="E8" s="249" t="s">
        <v>678</v>
      </c>
      <c r="F8" s="226"/>
      <c r="G8" s="226" t="s">
        <v>225</v>
      </c>
    </row>
    <row r="9" spans="1:9" ht="6.95" customHeight="1" x14ac:dyDescent="0.2">
      <c r="A9" s="46"/>
      <c r="B9" s="48"/>
      <c r="C9" s="64"/>
      <c r="D9" s="64"/>
      <c r="E9" s="774"/>
      <c r="F9" s="250"/>
      <c r="G9" s="250"/>
    </row>
    <row r="10" spans="1:9" ht="15.75" x14ac:dyDescent="0.2">
      <c r="A10" s="49" t="s">
        <v>149</v>
      </c>
      <c r="B10" s="48"/>
      <c r="C10" s="784">
        <f>'Notes-P&amp;L'!A9</f>
        <v>15</v>
      </c>
      <c r="D10" s="784"/>
      <c r="E10" s="774"/>
      <c r="F10" s="566"/>
      <c r="G10" s="566"/>
    </row>
    <row r="11" spans="1:9" ht="15.75" x14ac:dyDescent="0.2">
      <c r="A11" s="48" t="s">
        <v>657</v>
      </c>
      <c r="B11" s="48"/>
      <c r="C11" s="784"/>
      <c r="D11" s="784"/>
      <c r="E11" s="774">
        <f>'Notes-P&amp;L'!E14</f>
        <v>0</v>
      </c>
      <c r="F11" s="566"/>
      <c r="G11" s="566">
        <f>'Notes-P&amp;L'!G14</f>
        <v>0</v>
      </c>
    </row>
    <row r="12" spans="1:9" ht="15.75" x14ac:dyDescent="0.2">
      <c r="A12" s="48" t="s">
        <v>658</v>
      </c>
      <c r="B12" s="48"/>
      <c r="C12" s="784"/>
      <c r="D12" s="784"/>
      <c r="E12" s="774">
        <f>'Notes-P&amp;L'!E23</f>
        <v>0</v>
      </c>
      <c r="F12" s="566"/>
      <c r="G12" s="566">
        <f>'Notes-P&amp;L'!G23</f>
        <v>0</v>
      </c>
    </row>
    <row r="13" spans="1:9" ht="15.75" hidden="1" x14ac:dyDescent="0.2">
      <c r="A13" s="48" t="s">
        <v>765</v>
      </c>
      <c r="B13" s="48"/>
      <c r="C13" s="784"/>
      <c r="D13" s="784"/>
      <c r="E13" s="774">
        <f>'Notes-P&amp;L'!E27</f>
        <v>0</v>
      </c>
      <c r="F13" s="566"/>
      <c r="G13" s="566">
        <f>'Notes-P&amp;L'!G27</f>
        <v>0</v>
      </c>
    </row>
    <row r="14" spans="1:9" ht="15.75" x14ac:dyDescent="0.2">
      <c r="A14" s="48" t="s">
        <v>659</v>
      </c>
      <c r="B14" s="48"/>
      <c r="C14" s="784"/>
      <c r="D14" s="784"/>
      <c r="E14" s="774">
        <f>'Notes-P&amp;L'!E31</f>
        <v>0</v>
      </c>
      <c r="F14" s="566"/>
      <c r="G14" s="566">
        <f>'Notes-P&amp;L'!G31</f>
        <v>0</v>
      </c>
    </row>
    <row r="15" spans="1:9" ht="6.95" customHeight="1" x14ac:dyDescent="0.2">
      <c r="A15" s="48"/>
      <c r="B15" s="48"/>
      <c r="C15" s="784"/>
      <c r="D15" s="784"/>
      <c r="E15" s="766"/>
      <c r="F15" s="566"/>
      <c r="G15" s="566"/>
    </row>
    <row r="16" spans="1:9" ht="15.75" x14ac:dyDescent="0.2">
      <c r="A16" s="49" t="s">
        <v>114</v>
      </c>
      <c r="B16" s="48"/>
      <c r="C16" s="784">
        <f>'Notes-P&amp;L'!A35</f>
        <v>16</v>
      </c>
      <c r="D16" s="784"/>
      <c r="E16" s="774">
        <f>'Notes-P&amp;L'!E49</f>
        <v>0</v>
      </c>
      <c r="F16" s="566"/>
      <c r="G16" s="566">
        <f>'Notes-P&amp;L'!G49</f>
        <v>0</v>
      </c>
      <c r="I16" s="312"/>
    </row>
    <row r="17" spans="1:11" ht="15.75" x14ac:dyDescent="0.2">
      <c r="A17" s="48"/>
      <c r="B17" s="48"/>
      <c r="C17" s="784"/>
      <c r="D17" s="784"/>
      <c r="E17" s="766"/>
      <c r="F17" s="566"/>
      <c r="G17" s="566"/>
    </row>
    <row r="18" spans="1:11" ht="15.75" x14ac:dyDescent="0.2">
      <c r="A18" s="49" t="s">
        <v>660</v>
      </c>
      <c r="B18" s="48"/>
      <c r="C18" s="784"/>
      <c r="D18" s="784"/>
      <c r="E18" s="775">
        <f>SUM(E10:E17)</f>
        <v>0</v>
      </c>
      <c r="F18" s="566"/>
      <c r="G18" s="768">
        <f>SUM(G10:G17)</f>
        <v>0</v>
      </c>
      <c r="I18" s="312"/>
    </row>
    <row r="19" spans="1:11" ht="15.75" x14ac:dyDescent="0.2">
      <c r="A19" s="48"/>
      <c r="B19" s="48"/>
      <c r="C19" s="784"/>
      <c r="D19" s="784"/>
      <c r="E19" s="568"/>
      <c r="F19" s="566"/>
      <c r="G19" s="566"/>
    </row>
    <row r="20" spans="1:11" ht="15.75" x14ac:dyDescent="0.2">
      <c r="A20" s="49" t="s">
        <v>6</v>
      </c>
      <c r="B20" s="48"/>
      <c r="C20" s="784"/>
      <c r="D20" s="784"/>
      <c r="E20" s="568"/>
      <c r="F20" s="566"/>
      <c r="G20" s="566"/>
    </row>
    <row r="21" spans="1:11" ht="15.75" x14ac:dyDescent="0.2">
      <c r="A21" s="48" t="s">
        <v>653</v>
      </c>
      <c r="B21" s="48"/>
      <c r="C21" s="784">
        <f>'Notes-P&amp;L'!A52</f>
        <v>17</v>
      </c>
      <c r="D21" s="784"/>
      <c r="E21" s="774">
        <f>'Notes-P&amp;L'!E59</f>
        <v>0</v>
      </c>
      <c r="F21" s="566"/>
      <c r="G21" s="776">
        <f>'Notes-P&amp;L'!G59</f>
        <v>0</v>
      </c>
    </row>
    <row r="22" spans="1:11" ht="15.75" x14ac:dyDescent="0.2">
      <c r="A22" s="48" t="s">
        <v>661</v>
      </c>
      <c r="B22" s="48"/>
      <c r="C22" s="784">
        <f>'Notes-P&amp;L'!A62</f>
        <v>18</v>
      </c>
      <c r="D22" s="784"/>
      <c r="E22" s="766">
        <f>'Notes-P&amp;L'!E66</f>
        <v>0</v>
      </c>
      <c r="F22" s="566"/>
      <c r="G22" s="135">
        <f>'Notes-P&amp;L'!G66</f>
        <v>0</v>
      </c>
    </row>
    <row r="23" spans="1:11" ht="15.75" customHeight="1" x14ac:dyDescent="0.2">
      <c r="A23" s="1201" t="s">
        <v>662</v>
      </c>
      <c r="B23" s="1201"/>
      <c r="C23" s="1202">
        <f>'Notes-P&amp;L'!A69</f>
        <v>19</v>
      </c>
      <c r="D23" s="784"/>
      <c r="E23" s="1203">
        <f>'Notes-P&amp;L'!E82</f>
        <v>0</v>
      </c>
      <c r="F23" s="566"/>
      <c r="G23" s="1200">
        <f>'Notes-P&amp;L'!G82</f>
        <v>0</v>
      </c>
    </row>
    <row r="24" spans="1:11" ht="15.75" x14ac:dyDescent="0.2">
      <c r="A24" s="1201"/>
      <c r="B24" s="1201"/>
      <c r="C24" s="1202"/>
      <c r="D24" s="784"/>
      <c r="E24" s="1203"/>
      <c r="F24" s="566"/>
      <c r="G24" s="1200"/>
    </row>
    <row r="25" spans="1:11" ht="15.75" x14ac:dyDescent="0.2">
      <c r="A25" s="48" t="s">
        <v>663</v>
      </c>
      <c r="B25" s="48"/>
      <c r="C25" s="784">
        <f>'Notes-P&amp;L'!A85</f>
        <v>17</v>
      </c>
      <c r="D25" s="784"/>
      <c r="E25" s="774">
        <f>'Notes-P&amp;L'!E92</f>
        <v>0</v>
      </c>
      <c r="F25" s="566"/>
      <c r="G25" s="135">
        <f>'Notes-P&amp;L'!G92</f>
        <v>0</v>
      </c>
      <c r="I25" s="312"/>
    </row>
    <row r="26" spans="1:11" ht="15.75" x14ac:dyDescent="0.2">
      <c r="A26" s="48" t="s">
        <v>115</v>
      </c>
      <c r="B26" s="48"/>
      <c r="C26" s="784">
        <f>'Notes-P&amp;L'!A95</f>
        <v>18</v>
      </c>
      <c r="D26" s="784"/>
      <c r="E26" s="774">
        <f>'Notes-P&amp;L'!E100</f>
        <v>0</v>
      </c>
      <c r="F26" s="566"/>
      <c r="G26" s="135">
        <f>'Notes-P&amp;L'!G100</f>
        <v>0</v>
      </c>
    </row>
    <row r="27" spans="1:11" ht="15.75" x14ac:dyDescent="0.2">
      <c r="A27" s="48" t="s">
        <v>664</v>
      </c>
      <c r="B27" s="48"/>
      <c r="C27" s="784">
        <f>+'PPE 2022'!A8</f>
        <v>8</v>
      </c>
      <c r="D27" s="784"/>
      <c r="E27" s="774">
        <f>+'PPE 2022'!H47</f>
        <v>0</v>
      </c>
      <c r="F27" s="566"/>
      <c r="G27" s="776">
        <f>'PPE 2022'!H48</f>
        <v>0</v>
      </c>
      <c r="I27" s="312"/>
    </row>
    <row r="28" spans="1:11" ht="15.75" x14ac:dyDescent="0.2">
      <c r="A28" s="48" t="s">
        <v>116</v>
      </c>
      <c r="B28" s="48"/>
      <c r="C28" s="784">
        <f>'Notes-P&amp;L'!A103</f>
        <v>19</v>
      </c>
      <c r="D28" s="784"/>
      <c r="E28" s="777">
        <f>'Notes-P&amp;L'!E142</f>
        <v>0</v>
      </c>
      <c r="F28" s="566"/>
      <c r="G28" s="778">
        <f>'Notes-P&amp;L'!G142</f>
        <v>0</v>
      </c>
      <c r="I28" s="312"/>
      <c r="J28" s="312"/>
      <c r="K28" s="312"/>
    </row>
    <row r="29" spans="1:11" ht="15.75" x14ac:dyDescent="0.2">
      <c r="A29" s="48"/>
      <c r="B29" s="48"/>
      <c r="C29" s="784"/>
      <c r="D29" s="784"/>
      <c r="E29" s="777"/>
      <c r="F29" s="566"/>
      <c r="G29" s="778"/>
    </row>
    <row r="30" spans="1:11" ht="15.75" x14ac:dyDescent="0.2">
      <c r="A30" s="49" t="s">
        <v>151</v>
      </c>
      <c r="B30" s="48"/>
      <c r="C30" s="784"/>
      <c r="D30" s="784"/>
      <c r="E30" s="775">
        <f>SUM(E21:E29)</f>
        <v>0</v>
      </c>
      <c r="F30" s="763"/>
      <c r="G30" s="779">
        <f>SUM(G21:G29)</f>
        <v>0</v>
      </c>
      <c r="I30" s="312"/>
    </row>
    <row r="31" spans="1:11" ht="15.75" x14ac:dyDescent="0.2">
      <c r="A31" s="46"/>
      <c r="B31" s="48"/>
      <c r="C31" s="784"/>
      <c r="D31" s="784"/>
      <c r="E31" s="766"/>
      <c r="F31" s="566"/>
      <c r="G31" s="566"/>
      <c r="I31" s="1165"/>
    </row>
    <row r="32" spans="1:11" ht="15.75" x14ac:dyDescent="0.2">
      <c r="A32" s="49" t="s">
        <v>562</v>
      </c>
      <c r="B32" s="48"/>
      <c r="C32" s="539"/>
      <c r="D32" s="539"/>
      <c r="E32" s="766">
        <f>E18-E30</f>
        <v>0</v>
      </c>
      <c r="F32" s="566"/>
      <c r="G32" s="566">
        <f>G18-G30</f>
        <v>0</v>
      </c>
      <c r="I32" s="312"/>
    </row>
    <row r="33" spans="1:9" ht="15.75" hidden="1" x14ac:dyDescent="0.2">
      <c r="A33" s="46"/>
      <c r="B33" s="747"/>
      <c r="C33" s="63"/>
      <c r="D33" s="63"/>
      <c r="E33" s="568"/>
      <c r="F33" s="566"/>
      <c r="G33" s="566"/>
    </row>
    <row r="34" spans="1:9" ht="15.75" x14ac:dyDescent="0.2">
      <c r="A34" s="48" t="s">
        <v>46</v>
      </c>
      <c r="B34" s="48"/>
      <c r="C34" s="784"/>
      <c r="D34" s="784"/>
      <c r="E34" s="568"/>
      <c r="F34" s="566"/>
      <c r="G34" s="566"/>
      <c r="I34" s="312"/>
    </row>
    <row r="35" spans="1:9" ht="15.75" x14ac:dyDescent="0.2">
      <c r="A35" s="548" t="s">
        <v>670</v>
      </c>
      <c r="B35" s="48"/>
      <c r="C35" s="784"/>
      <c r="D35" s="784"/>
      <c r="E35" s="766">
        <f>TB!C813</f>
        <v>0</v>
      </c>
      <c r="F35" s="566"/>
      <c r="G35" s="566">
        <f>TB!E813</f>
        <v>0</v>
      </c>
    </row>
    <row r="36" spans="1:9" ht="15.75" x14ac:dyDescent="0.2">
      <c r="A36" s="548" t="s">
        <v>671</v>
      </c>
      <c r="B36" s="48"/>
      <c r="C36" s="784"/>
      <c r="D36" s="784"/>
      <c r="E36" s="766">
        <f>TB!C814-TB!D814</f>
        <v>0</v>
      </c>
      <c r="F36" s="566"/>
      <c r="G36" s="566">
        <f>TB!E814-TB!F814</f>
        <v>0</v>
      </c>
      <c r="I36" s="312"/>
    </row>
    <row r="37" spans="1:9" ht="15.75" x14ac:dyDescent="0.2">
      <c r="A37" s="548" t="s">
        <v>672</v>
      </c>
      <c r="B37" s="48"/>
      <c r="C37" s="784"/>
      <c r="D37" s="784"/>
      <c r="E37" s="766">
        <f>TB!C815-TB!D815</f>
        <v>0</v>
      </c>
      <c r="F37" s="566"/>
      <c r="G37" s="566">
        <f>TB!E815-TB!F815</f>
        <v>0</v>
      </c>
      <c r="I37" s="312"/>
    </row>
    <row r="38" spans="1:9" ht="15.75" x14ac:dyDescent="0.2">
      <c r="A38" s="48"/>
      <c r="B38" s="48"/>
      <c r="C38" s="784"/>
      <c r="D38" s="784"/>
      <c r="E38" s="568"/>
      <c r="F38" s="566"/>
      <c r="G38" s="566"/>
    </row>
    <row r="39" spans="1:9" ht="15.75" x14ac:dyDescent="0.2">
      <c r="A39" s="48"/>
      <c r="B39" s="48"/>
      <c r="C39" s="784"/>
      <c r="D39" s="784"/>
      <c r="E39" s="780">
        <f>SUM(E35:E37)</f>
        <v>0</v>
      </c>
      <c r="F39" s="566"/>
      <c r="G39" s="768">
        <f>SUM(G35:G37)</f>
        <v>0</v>
      </c>
    </row>
    <row r="40" spans="1:9" ht="16.5" thickBot="1" x14ac:dyDescent="0.25">
      <c r="A40" s="49" t="s">
        <v>563</v>
      </c>
      <c r="B40" s="48"/>
      <c r="C40" s="784"/>
      <c r="D40" s="784"/>
      <c r="E40" s="769">
        <f>E32-E39</f>
        <v>0</v>
      </c>
      <c r="F40" s="566"/>
      <c r="G40" s="765">
        <f>G32-G39</f>
        <v>0</v>
      </c>
      <c r="I40" s="312"/>
    </row>
    <row r="41" spans="1:9" ht="16.5" thickTop="1" x14ac:dyDescent="0.2">
      <c r="A41" s="46"/>
      <c r="B41" s="48"/>
      <c r="C41" s="784"/>
      <c r="D41" s="784"/>
      <c r="E41" s="568"/>
      <c r="F41" s="566"/>
      <c r="G41" s="566"/>
    </row>
    <row r="42" spans="1:9" ht="15.75" x14ac:dyDescent="0.2">
      <c r="A42" s="1204" t="s">
        <v>866</v>
      </c>
      <c r="B42" s="1204"/>
      <c r="C42" s="1204"/>
      <c r="D42" s="1204"/>
      <c r="E42" s="568"/>
      <c r="F42" s="566"/>
      <c r="G42" s="566"/>
    </row>
    <row r="43" spans="1:9" ht="15.75" x14ac:dyDescent="0.25">
      <c r="A43" s="48" t="s">
        <v>25</v>
      </c>
      <c r="B43" s="48"/>
      <c r="C43" s="64">
        <f>'Notes-Gen'!A116</f>
        <v>25</v>
      </c>
      <c r="D43" s="64"/>
      <c r="E43" s="1109">
        <f>+'Notes-Gen'!H123</f>
        <v>0</v>
      </c>
      <c r="F43" s="274"/>
      <c r="G43" s="274">
        <f>+'Notes-Gen'!I123</f>
        <v>0</v>
      </c>
    </row>
    <row r="44" spans="1:9" ht="15.75" x14ac:dyDescent="0.2">
      <c r="A44" s="48" t="s">
        <v>26</v>
      </c>
      <c r="B44" s="48"/>
      <c r="C44" s="64">
        <f>'Notes-Gen'!A116</f>
        <v>25</v>
      </c>
      <c r="D44" s="64"/>
      <c r="E44" s="1110">
        <f>+'Notes-Gen'!H129</f>
        <v>0</v>
      </c>
      <c r="F44" s="274"/>
      <c r="G44" s="274">
        <f>+'Notes-Gen'!I129</f>
        <v>0</v>
      </c>
    </row>
    <row r="45" spans="1:9" ht="15.75" x14ac:dyDescent="0.2">
      <c r="A45" s="49"/>
      <c r="B45" s="48"/>
      <c r="C45" s="784"/>
      <c r="D45" s="784"/>
      <c r="E45" s="568"/>
      <c r="F45" s="566"/>
      <c r="G45" s="566"/>
    </row>
    <row r="46" spans="1:9" ht="15.75" customHeight="1" x14ac:dyDescent="0.2">
      <c r="A46" s="1174" t="str">
        <f>'Balance Sheet'!A53</f>
        <v>Notes forming an Integral Part of Standalone Financial Statements</v>
      </c>
      <c r="B46" s="1173"/>
      <c r="C46" s="1171" t="str">
        <f>'Balance Sheet'!C53</f>
        <v>Note - 1 to 31</v>
      </c>
      <c r="D46" s="1166"/>
      <c r="E46" s="766"/>
      <c r="F46" s="566"/>
      <c r="G46" s="566"/>
    </row>
    <row r="47" spans="1:9" ht="5.0999999999999996" customHeight="1" x14ac:dyDescent="0.2">
      <c r="A47" s="65"/>
      <c r="B47" s="792"/>
      <c r="C47" s="66"/>
      <c r="D47" s="66"/>
      <c r="E47" s="792"/>
      <c r="F47" s="792"/>
      <c r="G47" s="792"/>
    </row>
    <row r="48" spans="1:9" ht="15.75" x14ac:dyDescent="0.2">
      <c r="A48" s="48" t="str">
        <f>'Balance Sheet'!A55</f>
        <v>As per our report of even date attached</v>
      </c>
      <c r="B48" s="48"/>
      <c r="C48" s="48" t="str">
        <f>'Balance Sheet'!C55</f>
        <v>For and on behalf of Board of Directors of</v>
      </c>
      <c r="D48" s="784"/>
      <c r="E48" s="48"/>
      <c r="F48" s="48"/>
      <c r="G48" s="48"/>
    </row>
    <row r="49" spans="1:7" ht="6.95" customHeight="1" x14ac:dyDescent="0.2">
      <c r="A49" s="48"/>
      <c r="B49" s="48"/>
      <c r="C49" s="46"/>
      <c r="D49" s="46"/>
      <c r="E49" s="48"/>
      <c r="F49" s="48"/>
      <c r="G49" s="48"/>
    </row>
    <row r="50" spans="1:7" ht="15.75" x14ac:dyDescent="0.2">
      <c r="A50" s="49" t="s">
        <v>936</v>
      </c>
      <c r="B50" s="48"/>
      <c r="C50" s="1199" t="str">
        <f>'Balance Sheet'!C57</f>
        <v>Private Limited</v>
      </c>
      <c r="D50" s="1199"/>
      <c r="E50" s="1199"/>
      <c r="F50" s="1199"/>
      <c r="G50" s="1199"/>
    </row>
    <row r="51" spans="1:7" ht="15.75" customHeight="1" x14ac:dyDescent="0.2">
      <c r="A51" s="539" t="str">
        <f>'Balance Sheet'!A58</f>
        <v>Chartered Accountants</v>
      </c>
      <c r="B51" s="48"/>
      <c r="C51" s="1199"/>
      <c r="D51" s="1199"/>
      <c r="E51" s="1199"/>
      <c r="F51" s="1199"/>
      <c r="G51" s="1199"/>
    </row>
    <row r="52" spans="1:7" ht="15.75" x14ac:dyDescent="0.2">
      <c r="A52" s="48" t="str">
        <f>'Balance Sheet'!A59</f>
        <v xml:space="preserve">Firm Reg. Number: </v>
      </c>
      <c r="B52" s="48"/>
      <c r="C52" s="48" t="str">
        <f>'Balance Sheet'!C59</f>
        <v xml:space="preserve">CIN: </v>
      </c>
      <c r="D52" s="48"/>
      <c r="E52" s="48"/>
      <c r="F52" s="46"/>
      <c r="G52" s="229"/>
    </row>
    <row r="53" spans="1:7" ht="15" customHeight="1" x14ac:dyDescent="0.2">
      <c r="A53" s="48"/>
      <c r="B53" s="48"/>
      <c r="C53" s="59"/>
      <c r="D53" s="59"/>
      <c r="E53" s="46"/>
      <c r="F53" s="46"/>
      <c r="G53" s="59"/>
    </row>
    <row r="54" spans="1:7" ht="15" customHeight="1" x14ac:dyDescent="0.2">
      <c r="A54" s="48"/>
      <c r="B54" s="48"/>
      <c r="C54" s="59"/>
      <c r="D54" s="59"/>
      <c r="E54" s="46"/>
      <c r="F54" s="46"/>
      <c r="G54" s="59"/>
    </row>
    <row r="55" spans="1:7" ht="15" customHeight="1" x14ac:dyDescent="0.2">
      <c r="A55" s="48"/>
      <c r="B55" s="48"/>
      <c r="C55" s="59"/>
      <c r="D55" s="59"/>
      <c r="E55" s="46"/>
      <c r="F55" s="46"/>
      <c r="G55" s="59"/>
    </row>
    <row r="56" spans="1:7" ht="15" customHeight="1" x14ac:dyDescent="0.2">
      <c r="A56" s="48"/>
      <c r="B56" s="48"/>
      <c r="C56" s="48"/>
      <c r="D56" s="48"/>
      <c r="E56" s="48"/>
      <c r="F56" s="48"/>
      <c r="G56" s="59"/>
    </row>
    <row r="57" spans="1:7" ht="15.75" x14ac:dyDescent="0.2">
      <c r="A57" s="49" t="str">
        <f>'Balance Sheet'!A64</f>
        <v>Name</v>
      </c>
      <c r="B57" s="48"/>
      <c r="C57" s="49" t="str">
        <f>'Balance Sheet'!C64</f>
        <v>Mr.</v>
      </c>
      <c r="D57" s="49"/>
      <c r="E57" s="48"/>
      <c r="F57" s="48"/>
      <c r="G57" s="788" t="str">
        <f>'Balance Sheet'!G64</f>
        <v>Mr.</v>
      </c>
    </row>
    <row r="58" spans="1:7" ht="15.75" x14ac:dyDescent="0.2">
      <c r="A58" s="539" t="str">
        <f>'Balance Sheet'!A65</f>
        <v>Partner</v>
      </c>
      <c r="B58" s="48"/>
      <c r="C58" s="539" t="str">
        <f>'Balance Sheet'!C65</f>
        <v>Director</v>
      </c>
      <c r="D58" s="539"/>
      <c r="E58" s="48"/>
      <c r="F58" s="48"/>
      <c r="G58" s="528" t="str">
        <f>'Balance Sheet'!G65</f>
        <v>Director</v>
      </c>
    </row>
    <row r="59" spans="1:7" ht="15.75" x14ac:dyDescent="0.2">
      <c r="A59" s="48" t="str">
        <f>'Balance Sheet'!A66</f>
        <v xml:space="preserve">Membership No: </v>
      </c>
      <c r="B59" s="48"/>
      <c r="C59" s="48" t="str">
        <f>'Balance Sheet'!C66</f>
        <v xml:space="preserve">DIN: </v>
      </c>
      <c r="D59" s="48"/>
      <c r="E59" s="48"/>
      <c r="F59" s="48"/>
      <c r="G59" s="59" t="str">
        <f>'Balance Sheet'!G66</f>
        <v xml:space="preserve">DIN: </v>
      </c>
    </row>
    <row r="60" spans="1:7" ht="15.75" x14ac:dyDescent="0.2">
      <c r="A60" s="48"/>
      <c r="B60" s="48"/>
      <c r="C60" s="48"/>
      <c r="D60" s="48"/>
      <c r="E60" s="48"/>
      <c r="F60" s="48"/>
      <c r="G60" s="59"/>
    </row>
    <row r="61" spans="1:7" ht="15.75" x14ac:dyDescent="0.2">
      <c r="A61" s="48" t="str">
        <f>'Balance Sheet'!A68</f>
        <v>Mumbai</v>
      </c>
      <c r="B61" s="48"/>
      <c r="C61" s="48"/>
      <c r="D61" s="48"/>
      <c r="E61" s="236"/>
      <c r="F61" s="48"/>
      <c r="G61" s="48"/>
    </row>
    <row r="62" spans="1:7" ht="15.75" x14ac:dyDescent="0.2">
      <c r="A62" s="48" t="str">
        <f>'Balance Sheet'!A69</f>
        <v>July 6, 2022</v>
      </c>
      <c r="B62" s="48"/>
      <c r="C62" s="50"/>
      <c r="D62" s="50"/>
      <c r="E62" s="236"/>
      <c r="F62" s="48"/>
      <c r="G62" s="50"/>
    </row>
    <row r="63" spans="1:7" ht="15.75" x14ac:dyDescent="0.2">
      <c r="A63" s="534" t="str">
        <f>'Balance Sheet'!A70</f>
        <v xml:space="preserve">UDIN: </v>
      </c>
      <c r="B63" s="793"/>
      <c r="C63" s="534"/>
      <c r="D63" s="534"/>
      <c r="E63" s="793"/>
      <c r="F63" s="793"/>
      <c r="G63" s="534"/>
    </row>
    <row r="64" spans="1:7" ht="15" x14ac:dyDescent="0.2">
      <c r="A64" s="3"/>
      <c r="B64" s="5"/>
      <c r="C64" s="3"/>
      <c r="D64" s="3"/>
      <c r="E64" s="11"/>
      <c r="F64" s="11"/>
      <c r="G64" s="5"/>
    </row>
    <row r="65" spans="1:7" ht="15" x14ac:dyDescent="0.2">
      <c r="A65" s="3"/>
      <c r="B65" s="5"/>
      <c r="C65" s="3"/>
      <c r="D65" s="3"/>
      <c r="E65" s="11"/>
      <c r="F65" s="11"/>
      <c r="G65" s="5"/>
    </row>
    <row r="66" spans="1:7" ht="15" x14ac:dyDescent="0.2">
      <c r="A66" s="3"/>
      <c r="B66" s="5"/>
      <c r="C66" s="3"/>
      <c r="D66" s="3"/>
      <c r="E66" s="11"/>
      <c r="F66" s="11"/>
      <c r="G66" s="5"/>
    </row>
  </sheetData>
  <mergeCells count="6">
    <mergeCell ref="C50:G51"/>
    <mergeCell ref="G23:G24"/>
    <mergeCell ref="A23:B24"/>
    <mergeCell ref="C23:C24"/>
    <mergeCell ref="E23:E24"/>
    <mergeCell ref="A42:D42"/>
  </mergeCells>
  <printOptions horizontalCentered="1"/>
  <pageMargins left="0.39370078740157483" right="0.11811023622047245" top="0.39370078740157483" bottom="0.39370078740157483" header="0.19685039370078741" footer="0.19685039370078741"/>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F0"/>
  </sheetPr>
  <dimension ref="A1:II130"/>
  <sheetViews>
    <sheetView showGridLines="0" view="pageBreakPreview" topLeftCell="A82" zoomScaleSheetLayoutView="100" workbookViewId="0">
      <selection activeCell="B82" sqref="B82"/>
    </sheetView>
  </sheetViews>
  <sheetFormatPr defaultColWidth="9.140625" defaultRowHeight="12.75" x14ac:dyDescent="0.2"/>
  <cols>
    <col min="1" max="1" width="5.7109375" style="29" customWidth="1"/>
    <col min="2" max="2" width="35.7109375" style="431" customWidth="1"/>
    <col min="3" max="3" width="20.7109375" style="431" customWidth="1"/>
    <col min="4" max="4" width="15.28515625" style="431" customWidth="1"/>
    <col min="5" max="5" width="18.7109375" style="439" customWidth="1"/>
    <col min="6" max="6" width="0.85546875" style="450" customWidth="1"/>
    <col min="7" max="7" width="18.7109375" style="448" customWidth="1"/>
    <col min="8" max="8" width="9.5703125" style="433" bestFit="1" customWidth="1"/>
    <col min="9" max="9" width="15.5703125" style="433" bestFit="1" customWidth="1"/>
    <col min="10" max="10" width="15.140625" style="433" bestFit="1" customWidth="1"/>
    <col min="11" max="11" width="13.140625" style="433" bestFit="1" customWidth="1"/>
    <col min="12" max="16384" width="9.140625" style="433"/>
  </cols>
  <sheetData>
    <row r="1" spans="1:8" ht="26.25" x14ac:dyDescent="0.2">
      <c r="A1" s="794" t="str">
        <f>'Balance Sheet'!A1</f>
        <v>Private Limited</v>
      </c>
      <c r="B1" s="795"/>
      <c r="C1" s="795"/>
      <c r="D1" s="795"/>
      <c r="E1" s="796"/>
      <c r="F1" s="797"/>
      <c r="G1" s="798"/>
    </row>
    <row r="2" spans="1:8" x14ac:dyDescent="0.2">
      <c r="A2" s="797"/>
      <c r="B2" s="795"/>
      <c r="C2" s="795"/>
      <c r="D2" s="795"/>
      <c r="E2" s="796"/>
      <c r="F2" s="797"/>
      <c r="G2" s="798"/>
    </row>
    <row r="3" spans="1:8" ht="19.899999999999999" customHeight="1" x14ac:dyDescent="0.35">
      <c r="A3" s="799" t="s">
        <v>294</v>
      </c>
      <c r="B3" s="795"/>
      <c r="C3" s="795"/>
      <c r="D3" s="795"/>
      <c r="E3" s="796"/>
      <c r="F3" s="797"/>
      <c r="G3" s="798"/>
    </row>
    <row r="4" spans="1:8" ht="18" customHeight="1" x14ac:dyDescent="0.3">
      <c r="A4" s="800" t="str">
        <f>'P&amp;L'!A4</f>
        <v>for the year ended 31 March 2022</v>
      </c>
      <c r="B4" s="795"/>
      <c r="C4" s="795"/>
      <c r="D4" s="795"/>
      <c r="E4" s="796"/>
      <c r="F4" s="797"/>
      <c r="G4" s="798"/>
    </row>
    <row r="5" spans="1:8" x14ac:dyDescent="0.2">
      <c r="A5" s="797"/>
      <c r="B5" s="795"/>
      <c r="C5" s="795"/>
      <c r="D5" s="795"/>
      <c r="E5" s="796"/>
      <c r="F5" s="797"/>
      <c r="G5" s="798"/>
    </row>
    <row r="6" spans="1:8" ht="15.75" x14ac:dyDescent="0.2">
      <c r="A6" s="559"/>
      <c r="B6" s="801"/>
      <c r="C6" s="801"/>
      <c r="D6" s="801"/>
      <c r="E6" s="802"/>
      <c r="F6" s="559"/>
      <c r="G6" s="803" t="s">
        <v>712</v>
      </c>
    </row>
    <row r="7" spans="1:8" ht="6.95" customHeight="1" x14ac:dyDescent="0.2">
      <c r="A7" s="559"/>
      <c r="B7" s="801"/>
      <c r="C7" s="801"/>
      <c r="D7" s="801"/>
      <c r="E7" s="802"/>
      <c r="F7" s="559"/>
      <c r="G7" s="804"/>
    </row>
    <row r="8" spans="1:8" ht="31.5" x14ac:dyDescent="0.2">
      <c r="A8" s="559"/>
      <c r="B8" s="801"/>
      <c r="C8" s="801"/>
      <c r="D8" s="801"/>
      <c r="E8" s="805" t="str">
        <f>'P&amp;L'!E8</f>
        <v xml:space="preserve">      Year Ended 
31 March, 2022</v>
      </c>
      <c r="F8" s="806"/>
      <c r="G8" s="807" t="str">
        <f>'P&amp;L'!G8</f>
        <v xml:space="preserve">      Year Ended 
31 March, 2021</v>
      </c>
      <c r="H8" s="434"/>
    </row>
    <row r="9" spans="1:8" ht="6.95" customHeight="1" x14ac:dyDescent="0.2">
      <c r="A9" s="559"/>
      <c r="B9" s="801"/>
      <c r="C9" s="801"/>
      <c r="D9" s="801"/>
      <c r="E9" s="836"/>
      <c r="F9" s="837"/>
      <c r="G9" s="838"/>
    </row>
    <row r="10" spans="1:8" ht="15.75" x14ac:dyDescent="0.2">
      <c r="A10" s="808" t="s">
        <v>293</v>
      </c>
      <c r="B10" s="809" t="s">
        <v>292</v>
      </c>
      <c r="C10" s="801"/>
      <c r="D10" s="801"/>
      <c r="E10" s="839"/>
      <c r="F10" s="840"/>
      <c r="G10" s="841"/>
    </row>
    <row r="11" spans="1:8" ht="6.95" customHeight="1" x14ac:dyDescent="0.2">
      <c r="A11" s="808"/>
      <c r="B11" s="809"/>
      <c r="C11" s="801"/>
      <c r="D11" s="801"/>
      <c r="E11" s="839"/>
      <c r="F11" s="840"/>
      <c r="G11" s="841"/>
    </row>
    <row r="12" spans="1:8" ht="15.75" x14ac:dyDescent="0.25">
      <c r="A12" s="559"/>
      <c r="B12" s="811" t="s">
        <v>673</v>
      </c>
      <c r="C12" s="801"/>
      <c r="D12" s="801"/>
      <c r="E12" s="842">
        <f>'P&amp;L'!E32</f>
        <v>0</v>
      </c>
      <c r="F12" s="840"/>
      <c r="G12" s="841">
        <f>'P&amp;L'!G32</f>
        <v>0</v>
      </c>
    </row>
    <row r="13" spans="1:8" ht="5.0999999999999996" customHeight="1" x14ac:dyDescent="0.25">
      <c r="A13" s="559"/>
      <c r="B13" s="811"/>
      <c r="C13" s="801"/>
      <c r="D13" s="801"/>
      <c r="E13" s="842"/>
      <c r="F13" s="840"/>
      <c r="G13" s="843"/>
    </row>
    <row r="14" spans="1:8" ht="15.75" x14ac:dyDescent="0.2">
      <c r="A14" s="559"/>
      <c r="B14" s="801" t="s">
        <v>674</v>
      </c>
      <c r="C14" s="801"/>
      <c r="D14" s="801"/>
      <c r="E14" s="842"/>
      <c r="F14" s="840"/>
      <c r="G14" s="841"/>
    </row>
    <row r="15" spans="1:8" ht="6.95" customHeight="1" x14ac:dyDescent="0.2">
      <c r="A15" s="559"/>
      <c r="B15" s="801"/>
      <c r="C15" s="801"/>
      <c r="D15" s="801"/>
      <c r="E15" s="842"/>
      <c r="F15" s="840"/>
      <c r="G15" s="841"/>
    </row>
    <row r="16" spans="1:8" ht="15.75" x14ac:dyDescent="0.2">
      <c r="A16" s="559" t="s">
        <v>572</v>
      </c>
      <c r="B16" s="801" t="s">
        <v>573</v>
      </c>
      <c r="C16" s="801"/>
      <c r="D16" s="801"/>
      <c r="E16" s="842">
        <f>'P&amp;L'!E26</f>
        <v>0</v>
      </c>
      <c r="F16" s="840"/>
      <c r="G16" s="844">
        <f>'P&amp;L'!G26</f>
        <v>0</v>
      </c>
    </row>
    <row r="17" spans="1:7" ht="15.75" x14ac:dyDescent="0.25">
      <c r="A17" s="814"/>
      <c r="B17" s="815" t="s">
        <v>577</v>
      </c>
      <c r="C17" s="801"/>
      <c r="D17" s="801"/>
      <c r="E17" s="842">
        <f>'P&amp;L'!E27</f>
        <v>0</v>
      </c>
      <c r="F17" s="840"/>
      <c r="G17" s="844">
        <f>'P&amp;L'!G27</f>
        <v>0</v>
      </c>
    </row>
    <row r="18" spans="1:7" ht="15.75" x14ac:dyDescent="0.25">
      <c r="A18" s="559"/>
      <c r="B18" s="811" t="s">
        <v>291</v>
      </c>
      <c r="C18" s="801"/>
      <c r="D18" s="801"/>
      <c r="E18" s="842">
        <v>0</v>
      </c>
      <c r="F18" s="840"/>
      <c r="G18" s="844"/>
    </row>
    <row r="19" spans="1:7" ht="15.75" x14ac:dyDescent="0.25">
      <c r="A19" s="559"/>
      <c r="B19" s="811" t="s">
        <v>578</v>
      </c>
      <c r="C19" s="801"/>
      <c r="D19" s="801"/>
      <c r="E19" s="842">
        <f>'Notes-P&amp;L'!E139</f>
        <v>0</v>
      </c>
      <c r="F19" s="840"/>
      <c r="G19" s="844">
        <f>'Notes-P&amp;L'!G139</f>
        <v>0</v>
      </c>
    </row>
    <row r="20" spans="1:7" ht="15.75" x14ac:dyDescent="0.25">
      <c r="A20" s="559"/>
      <c r="B20" s="811" t="s">
        <v>290</v>
      </c>
      <c r="C20" s="801"/>
      <c r="D20" s="801"/>
      <c r="E20" s="842">
        <v>0</v>
      </c>
      <c r="F20" s="840"/>
      <c r="G20" s="844">
        <v>0</v>
      </c>
    </row>
    <row r="21" spans="1:7" ht="15.75" x14ac:dyDescent="0.25">
      <c r="A21" s="559"/>
      <c r="B21" s="811" t="s">
        <v>649</v>
      </c>
      <c r="C21" s="801"/>
      <c r="D21" s="801"/>
      <c r="E21" s="842">
        <f>'Notes-P&amp;L'!E135</f>
        <v>0</v>
      </c>
      <c r="F21" s="840"/>
      <c r="G21" s="844">
        <f>'Notes-P&amp;L'!G135</f>
        <v>0</v>
      </c>
    </row>
    <row r="22" spans="1:7" ht="6.95" customHeight="1" x14ac:dyDescent="0.2">
      <c r="A22" s="559"/>
      <c r="B22" s="801"/>
      <c r="C22" s="801"/>
      <c r="D22" s="801"/>
      <c r="E22" s="842"/>
      <c r="F22" s="840"/>
      <c r="G22" s="844"/>
    </row>
    <row r="23" spans="1:7" ht="15.75" x14ac:dyDescent="0.2">
      <c r="A23" s="559" t="s">
        <v>576</v>
      </c>
      <c r="B23" s="801" t="s">
        <v>289</v>
      </c>
      <c r="C23" s="801"/>
      <c r="D23" s="801"/>
      <c r="E23" s="842">
        <f>-'Notes-P&amp;L'!E38-'Notes-P&amp;L'!E39</f>
        <v>0</v>
      </c>
      <c r="F23" s="840"/>
      <c r="G23" s="844">
        <f>-'Notes-P&amp;L'!G38-'Notes-P&amp;L'!G39</f>
        <v>0</v>
      </c>
    </row>
    <row r="24" spans="1:7" ht="15.75" x14ac:dyDescent="0.2">
      <c r="A24" s="559"/>
      <c r="B24" s="801" t="s">
        <v>288</v>
      </c>
      <c r="C24" s="801"/>
      <c r="D24" s="801"/>
      <c r="E24" s="842">
        <f>-'Notes-P&amp;L'!E44</f>
        <v>0</v>
      </c>
      <c r="F24" s="840"/>
      <c r="G24" s="844">
        <f>-'Notes-P&amp;L'!G44</f>
        <v>0</v>
      </c>
    </row>
    <row r="25" spans="1:7" ht="15.75" x14ac:dyDescent="0.2">
      <c r="A25" s="559"/>
      <c r="B25" s="801" t="s">
        <v>650</v>
      </c>
      <c r="C25" s="801"/>
      <c r="D25" s="801"/>
      <c r="E25" s="842">
        <f>-'Notes-P&amp;L'!E45</f>
        <v>0</v>
      </c>
      <c r="F25" s="840"/>
      <c r="G25" s="844">
        <f>-'Notes-P&amp;L'!G45</f>
        <v>0</v>
      </c>
    </row>
    <row r="26" spans="1:7" ht="15.75" x14ac:dyDescent="0.25">
      <c r="A26" s="559"/>
      <c r="B26" s="811"/>
      <c r="C26" s="801"/>
      <c r="D26" s="801"/>
      <c r="E26" s="842"/>
      <c r="F26" s="840"/>
      <c r="G26" s="843"/>
    </row>
    <row r="27" spans="1:7" ht="15.75" x14ac:dyDescent="0.2">
      <c r="A27" s="559"/>
      <c r="B27" s="809" t="s">
        <v>287</v>
      </c>
      <c r="C27" s="801"/>
      <c r="D27" s="801"/>
      <c r="E27" s="845">
        <f>SUM(E12:E26)</f>
        <v>0</v>
      </c>
      <c r="F27" s="840"/>
      <c r="G27" s="846">
        <f>SUM(G12:G26)</f>
        <v>0</v>
      </c>
    </row>
    <row r="28" spans="1:7" ht="15.75" x14ac:dyDescent="0.2">
      <c r="A28" s="559"/>
      <c r="B28" s="801"/>
      <c r="C28" s="801"/>
      <c r="D28" s="801"/>
      <c r="E28" s="839"/>
      <c r="F28" s="840"/>
      <c r="G28" s="843"/>
    </row>
    <row r="29" spans="1:7" ht="15.75" x14ac:dyDescent="0.2">
      <c r="A29" s="559"/>
      <c r="B29" s="801" t="s">
        <v>624</v>
      </c>
      <c r="C29" s="801"/>
      <c r="D29" s="801"/>
      <c r="E29" s="842">
        <f>'Balance Sheet'!E24-'Balance Sheet'!G24-E24</f>
        <v>0</v>
      </c>
      <c r="F29" s="840"/>
      <c r="G29" s="843">
        <f>0-G24</f>
        <v>0</v>
      </c>
    </row>
    <row r="30" spans="1:7" ht="15.75" x14ac:dyDescent="0.2">
      <c r="A30" s="559"/>
      <c r="B30" s="801" t="s">
        <v>625</v>
      </c>
      <c r="C30" s="801"/>
      <c r="D30" s="801"/>
      <c r="E30" s="842">
        <f>'Balance Sheet'!E25-'Balance Sheet'!G25</f>
        <v>0</v>
      </c>
      <c r="F30" s="840"/>
      <c r="G30" s="841">
        <v>0</v>
      </c>
    </row>
    <row r="31" spans="1:7" ht="15.75" x14ac:dyDescent="0.2">
      <c r="A31" s="559"/>
      <c r="B31" s="801" t="s">
        <v>626</v>
      </c>
      <c r="C31" s="801"/>
      <c r="D31" s="801"/>
      <c r="E31" s="842">
        <f>'Balance Sheet'!E26-'Balance Sheet'!G26</f>
        <v>0</v>
      </c>
      <c r="F31" s="840"/>
      <c r="G31" s="841">
        <v>0</v>
      </c>
    </row>
    <row r="32" spans="1:7" ht="15.75" x14ac:dyDescent="0.2">
      <c r="A32" s="559"/>
      <c r="B32" s="801" t="s">
        <v>643</v>
      </c>
      <c r="C32" s="801"/>
      <c r="D32" s="801"/>
      <c r="E32" s="842">
        <f>-'Balance Sheet'!E45+'Balance Sheet'!G45-E18-E19</f>
        <v>0</v>
      </c>
      <c r="F32" s="840"/>
      <c r="G32" s="841">
        <v>0</v>
      </c>
    </row>
    <row r="33" spans="1:9" ht="15.75" x14ac:dyDescent="0.2">
      <c r="A33" s="559"/>
      <c r="B33" s="801" t="s">
        <v>644</v>
      </c>
      <c r="C33" s="801"/>
      <c r="D33" s="801"/>
      <c r="E33" s="842">
        <f>-'Balance Sheet'!E46+'Balance Sheet'!G46</f>
        <v>0</v>
      </c>
      <c r="F33" s="840"/>
      <c r="G33" s="841">
        <v>0</v>
      </c>
    </row>
    <row r="34" spans="1:9" ht="15.75" x14ac:dyDescent="0.2">
      <c r="A34" s="559"/>
      <c r="B34" s="801" t="s">
        <v>645</v>
      </c>
      <c r="C34" s="801"/>
      <c r="D34" s="801"/>
      <c r="E34" s="842">
        <f>-'Balance Sheet'!E47+'Balance Sheet'!G47</f>
        <v>0</v>
      </c>
      <c r="F34" s="840"/>
      <c r="G34" s="841">
        <v>0</v>
      </c>
    </row>
    <row r="35" spans="1:9" ht="15.75" x14ac:dyDescent="0.2">
      <c r="A35" s="559"/>
      <c r="B35" s="801" t="s">
        <v>646</v>
      </c>
      <c r="C35" s="801"/>
      <c r="D35" s="801"/>
      <c r="E35" s="842">
        <f>-'Balance Sheet'!I44</f>
        <v>0</v>
      </c>
      <c r="F35" s="840"/>
      <c r="G35" s="843">
        <v>0</v>
      </c>
    </row>
    <row r="36" spans="1:9" ht="15.75" x14ac:dyDescent="0.2">
      <c r="A36" s="559"/>
      <c r="B36" s="801"/>
      <c r="C36" s="801"/>
      <c r="D36" s="801"/>
      <c r="E36" s="845">
        <f>SUM(E29:E35)</f>
        <v>0</v>
      </c>
      <c r="F36" s="840"/>
      <c r="G36" s="846">
        <f>SUM(G29:G35)</f>
        <v>0</v>
      </c>
    </row>
    <row r="37" spans="1:9" ht="15.75" x14ac:dyDescent="0.2">
      <c r="A37" s="559"/>
      <c r="B37" s="809" t="s">
        <v>286</v>
      </c>
      <c r="C37" s="801"/>
      <c r="D37" s="801"/>
      <c r="E37" s="842">
        <f>E27+E36</f>
        <v>0</v>
      </c>
      <c r="F37" s="843">
        <f>F27+F36</f>
        <v>0</v>
      </c>
      <c r="G37" s="843">
        <f>G27+G36</f>
        <v>0</v>
      </c>
    </row>
    <row r="38" spans="1:9" ht="15.75" x14ac:dyDescent="0.25">
      <c r="A38" s="559"/>
      <c r="B38" s="816" t="s">
        <v>285</v>
      </c>
      <c r="C38" s="801"/>
      <c r="D38" s="801"/>
      <c r="E38" s="847">
        <f>-'P&amp;L'!E35+'P&amp;L'!G35</f>
        <v>0</v>
      </c>
      <c r="F38" s="840"/>
      <c r="G38" s="848">
        <f>-'P&amp;L'!G35</f>
        <v>0</v>
      </c>
    </row>
    <row r="39" spans="1:9" ht="15.75" x14ac:dyDescent="0.2">
      <c r="A39" s="559"/>
      <c r="B39" s="809" t="s">
        <v>284</v>
      </c>
      <c r="C39" s="801"/>
      <c r="D39" s="801"/>
      <c r="E39" s="849">
        <f>SUM(E37:E38)</f>
        <v>0</v>
      </c>
      <c r="F39" s="840"/>
      <c r="G39" s="846">
        <f>SUM(G37:G38)</f>
        <v>0</v>
      </c>
      <c r="H39" s="1114"/>
      <c r="I39" s="1114"/>
    </row>
    <row r="40" spans="1:9" ht="15.75" x14ac:dyDescent="0.2">
      <c r="A40" s="559"/>
      <c r="B40" s="801"/>
      <c r="C40" s="801"/>
      <c r="D40" s="801"/>
      <c r="E40" s="839"/>
      <c r="F40" s="840"/>
      <c r="G40" s="841"/>
    </row>
    <row r="41" spans="1:9" ht="15.75" x14ac:dyDescent="0.2">
      <c r="A41" s="808" t="s">
        <v>283</v>
      </c>
      <c r="B41" s="809" t="s">
        <v>282</v>
      </c>
      <c r="C41" s="801"/>
      <c r="D41" s="801"/>
      <c r="E41" s="839"/>
      <c r="F41" s="840"/>
      <c r="G41" s="841"/>
    </row>
    <row r="42" spans="1:9" ht="15.75" x14ac:dyDescent="0.2">
      <c r="A42" s="559"/>
      <c r="B42" s="801" t="s">
        <v>281</v>
      </c>
      <c r="C42" s="801"/>
      <c r="D42" s="801"/>
      <c r="E42" s="842">
        <f>-'Balance Sheet'!I35-'PPE 2022'!D25</f>
        <v>0</v>
      </c>
      <c r="F42" s="840"/>
      <c r="G42" s="841">
        <v>0</v>
      </c>
    </row>
    <row r="43" spans="1:9" ht="15.75" x14ac:dyDescent="0.2">
      <c r="A43" s="559"/>
      <c r="B43" s="801" t="s">
        <v>574</v>
      </c>
      <c r="C43" s="801"/>
      <c r="D43" s="801"/>
      <c r="E43" s="842">
        <f>-'Balance Sheet'!I38-E21</f>
        <v>0</v>
      </c>
      <c r="F43" s="840"/>
      <c r="G43" s="841">
        <v>0</v>
      </c>
    </row>
    <row r="44" spans="1:9" ht="15.75" x14ac:dyDescent="0.2">
      <c r="A44" s="559"/>
      <c r="B44" s="801" t="s">
        <v>280</v>
      </c>
      <c r="C44" s="801"/>
      <c r="D44" s="801"/>
      <c r="E44" s="842">
        <f>-'Balance Sheet'!I41</f>
        <v>0</v>
      </c>
      <c r="F44" s="840"/>
      <c r="G44" s="841">
        <v>0</v>
      </c>
    </row>
    <row r="45" spans="1:9" ht="15.75" x14ac:dyDescent="0.2">
      <c r="A45" s="559"/>
      <c r="B45" s="801" t="s">
        <v>650</v>
      </c>
      <c r="C45" s="801"/>
      <c r="D45" s="801"/>
      <c r="E45" s="842">
        <f>-E25</f>
        <v>0</v>
      </c>
      <c r="F45" s="840"/>
      <c r="G45" s="844">
        <f>-G25</f>
        <v>0</v>
      </c>
    </row>
    <row r="46" spans="1:9" ht="15.75" x14ac:dyDescent="0.2">
      <c r="A46" s="559"/>
      <c r="B46" s="801" t="s">
        <v>279</v>
      </c>
      <c r="C46" s="801"/>
      <c r="D46" s="801"/>
      <c r="E46" s="842">
        <f>-'Notes-BS'!G475+'Notes-BS'!I475</f>
        <v>0</v>
      </c>
      <c r="F46" s="840"/>
      <c r="G46" s="841">
        <f>-'Notes-BS'!I475-'Notes-BS'!I511</f>
        <v>0</v>
      </c>
    </row>
    <row r="47" spans="1:9" ht="15.75" x14ac:dyDescent="0.2">
      <c r="A47" s="559"/>
      <c r="B47" s="801" t="s">
        <v>278</v>
      </c>
      <c r="C47" s="801"/>
      <c r="D47" s="801"/>
      <c r="E47" s="842">
        <f>-E23</f>
        <v>0</v>
      </c>
      <c r="F47" s="840"/>
      <c r="G47" s="843">
        <f>-G23</f>
        <v>0</v>
      </c>
    </row>
    <row r="48" spans="1:9" ht="15.75" x14ac:dyDescent="0.2">
      <c r="A48" s="559"/>
      <c r="B48" s="809" t="s">
        <v>277</v>
      </c>
      <c r="C48" s="801"/>
      <c r="D48" s="801"/>
      <c r="E48" s="849">
        <f>SUM(E42:E47)</f>
        <v>0</v>
      </c>
      <c r="F48" s="840"/>
      <c r="G48" s="846">
        <f>SUM(G42:G47)</f>
        <v>0</v>
      </c>
    </row>
    <row r="49" spans="1:11" ht="12" customHeight="1" x14ac:dyDescent="0.2">
      <c r="A49" s="559"/>
      <c r="B49" s="817"/>
      <c r="C49" s="801"/>
      <c r="D49" s="801"/>
      <c r="E49" s="839"/>
      <c r="F49" s="840"/>
      <c r="G49" s="843"/>
    </row>
    <row r="50" spans="1:11" ht="15.75" x14ac:dyDescent="0.2">
      <c r="A50" s="808" t="s">
        <v>276</v>
      </c>
      <c r="B50" s="809" t="s">
        <v>275</v>
      </c>
      <c r="C50" s="801"/>
      <c r="D50" s="801"/>
      <c r="E50" s="839"/>
      <c r="F50" s="840"/>
      <c r="G50" s="841"/>
    </row>
    <row r="51" spans="1:11" ht="15.75" x14ac:dyDescent="0.2">
      <c r="A51" s="559"/>
      <c r="B51" s="801" t="s">
        <v>274</v>
      </c>
      <c r="C51" s="801"/>
      <c r="D51" s="801"/>
      <c r="E51" s="842">
        <f>'Balance Sheet'!E23-'Balance Sheet'!G23</f>
        <v>0</v>
      </c>
      <c r="F51" s="840"/>
      <c r="G51" s="841">
        <v>0</v>
      </c>
    </row>
    <row r="52" spans="1:11" ht="15.75" x14ac:dyDescent="0.2">
      <c r="A52" s="559"/>
      <c r="B52" s="801" t="s">
        <v>868</v>
      </c>
      <c r="C52" s="801"/>
      <c r="D52" s="801"/>
      <c r="E52" s="842"/>
      <c r="F52" s="840"/>
      <c r="G52" s="841">
        <v>0</v>
      </c>
    </row>
    <row r="53" spans="1:11" ht="15.75" x14ac:dyDescent="0.2">
      <c r="A53" s="559"/>
      <c r="B53" s="801" t="s">
        <v>575</v>
      </c>
      <c r="C53" s="801"/>
      <c r="D53" s="801"/>
      <c r="E53" s="842"/>
      <c r="F53" s="840"/>
      <c r="G53" s="841"/>
    </row>
    <row r="54" spans="1:11" ht="15.75" x14ac:dyDescent="0.2">
      <c r="A54" s="559"/>
      <c r="B54" s="801" t="s">
        <v>273</v>
      </c>
      <c r="C54" s="801"/>
      <c r="D54" s="801"/>
      <c r="E54" s="842">
        <f>'Balance Sheet'!I17+'Balance Sheet'!I23</f>
        <v>0</v>
      </c>
      <c r="F54" s="840"/>
      <c r="G54" s="841">
        <v>0</v>
      </c>
    </row>
    <row r="55" spans="1:11" ht="15.75" x14ac:dyDescent="0.2">
      <c r="A55" s="559"/>
      <c r="B55" s="801" t="s">
        <v>272</v>
      </c>
      <c r="C55" s="801"/>
      <c r="D55" s="801"/>
      <c r="E55" s="842">
        <f>-E16</f>
        <v>0</v>
      </c>
      <c r="F55" s="840"/>
      <c r="G55" s="843">
        <f>-G21</f>
        <v>0</v>
      </c>
    </row>
    <row r="56" spans="1:11" ht="15.75" x14ac:dyDescent="0.2">
      <c r="A56" s="559"/>
      <c r="B56" s="809" t="s">
        <v>271</v>
      </c>
      <c r="C56" s="801"/>
      <c r="D56" s="801"/>
      <c r="E56" s="849">
        <f>SUM(E51:E55)</f>
        <v>0</v>
      </c>
      <c r="F56" s="840"/>
      <c r="G56" s="846">
        <f>SUM(G51:G55)</f>
        <v>0</v>
      </c>
    </row>
    <row r="57" spans="1:11" ht="15.75" x14ac:dyDescent="0.2">
      <c r="A57" s="559"/>
      <c r="B57" s="801"/>
      <c r="C57" s="801"/>
      <c r="D57" s="801"/>
      <c r="E57" s="839"/>
      <c r="F57" s="840"/>
      <c r="G57" s="841"/>
    </row>
    <row r="58" spans="1:11" ht="15.75" x14ac:dyDescent="0.25">
      <c r="A58" s="559"/>
      <c r="B58" s="818" t="s">
        <v>270</v>
      </c>
      <c r="C58" s="801"/>
      <c r="D58" s="801"/>
      <c r="E58" s="842">
        <f>E39+E48+E56</f>
        <v>0</v>
      </c>
      <c r="F58" s="840"/>
      <c r="G58" s="843">
        <f>G39+G48+G56</f>
        <v>0</v>
      </c>
    </row>
    <row r="59" spans="1:11" ht="15.75" x14ac:dyDescent="0.25">
      <c r="A59" s="559"/>
      <c r="B59" s="819" t="s">
        <v>269</v>
      </c>
      <c r="C59" s="801"/>
      <c r="D59" s="801"/>
      <c r="E59" s="842">
        <f>'Balance Sheet'!G47</f>
        <v>0</v>
      </c>
      <c r="F59" s="840"/>
      <c r="G59" s="841">
        <v>0</v>
      </c>
    </row>
    <row r="60" spans="1:11" ht="15.75" x14ac:dyDescent="0.2">
      <c r="A60" s="559"/>
      <c r="B60" s="801"/>
      <c r="C60" s="801"/>
      <c r="D60" s="801"/>
      <c r="E60" s="842"/>
      <c r="F60" s="840"/>
      <c r="G60" s="841"/>
    </row>
    <row r="61" spans="1:11" ht="16.5" thickBot="1" x14ac:dyDescent="0.3">
      <c r="A61" s="559"/>
      <c r="B61" s="819" t="s">
        <v>268</v>
      </c>
      <c r="C61" s="801"/>
      <c r="D61" s="801"/>
      <c r="E61" s="850">
        <f>SUM(E58:E59)</f>
        <v>0</v>
      </c>
      <c r="F61" s="840"/>
      <c r="G61" s="851">
        <f>SUM(G58:G59)</f>
        <v>0</v>
      </c>
      <c r="I61" s="436">
        <f>E61-E70-E74</f>
        <v>0</v>
      </c>
      <c r="J61" s="436">
        <f>G61-G70-G74</f>
        <v>0</v>
      </c>
    </row>
    <row r="62" spans="1:11" ht="16.5" thickTop="1" x14ac:dyDescent="0.2">
      <c r="A62" s="559"/>
      <c r="B62" s="801"/>
      <c r="C62" s="801"/>
      <c r="D62" s="801"/>
      <c r="E62" s="812"/>
      <c r="F62" s="803"/>
      <c r="G62" s="810"/>
      <c r="I62" s="437"/>
      <c r="J62" s="435"/>
      <c r="K62" s="437"/>
    </row>
    <row r="63" spans="1:11" ht="31.5" x14ac:dyDescent="0.2">
      <c r="A63" s="809" t="s">
        <v>267</v>
      </c>
      <c r="B63" s="801"/>
      <c r="C63" s="801"/>
      <c r="D63" s="801"/>
      <c r="E63" s="820" t="str">
        <f>'Notes-BS'!G443</f>
        <v>As at  
31 March, 2022</v>
      </c>
      <c r="F63" s="803"/>
      <c r="G63" s="821" t="str">
        <f>'Notes-BS'!I443</f>
        <v xml:space="preserve">                  As at  
31 March, 2021</v>
      </c>
    </row>
    <row r="64" spans="1:11" ht="15.75" x14ac:dyDescent="0.25">
      <c r="A64" s="822" t="s">
        <v>266</v>
      </c>
      <c r="B64" s="823" t="s">
        <v>265</v>
      </c>
      <c r="C64" s="801"/>
      <c r="D64" s="801"/>
      <c r="E64" s="839"/>
      <c r="F64" s="840"/>
      <c r="G64" s="843"/>
    </row>
    <row r="65" spans="1:7" ht="15.75" x14ac:dyDescent="0.2">
      <c r="A65" s="559"/>
      <c r="B65" s="801" t="s">
        <v>1</v>
      </c>
      <c r="C65" s="801"/>
      <c r="D65" s="801"/>
      <c r="E65" s="842">
        <f>'Notes-BS'!G473</f>
        <v>0</v>
      </c>
      <c r="F65" s="840"/>
      <c r="G65" s="843">
        <f>'Notes-BS'!I473</f>
        <v>0</v>
      </c>
    </row>
    <row r="66" spans="1:7" ht="15.75" x14ac:dyDescent="0.2">
      <c r="A66" s="559"/>
      <c r="B66" s="801" t="s">
        <v>264</v>
      </c>
      <c r="C66" s="801"/>
      <c r="D66" s="801"/>
      <c r="E66" s="842"/>
      <c r="F66" s="840"/>
      <c r="G66" s="838"/>
    </row>
    <row r="67" spans="1:7" ht="15.75" x14ac:dyDescent="0.2">
      <c r="A67" s="559"/>
      <c r="B67" s="824" t="s">
        <v>192</v>
      </c>
      <c r="C67" s="801"/>
      <c r="D67" s="801"/>
      <c r="E67" s="842">
        <f>'Notes-BS'!G470</f>
        <v>0</v>
      </c>
      <c r="F67" s="840"/>
      <c r="G67" s="843">
        <f>'Notes-BS'!I470</f>
        <v>0</v>
      </c>
    </row>
    <row r="68" spans="1:7" ht="15.75" x14ac:dyDescent="0.2">
      <c r="A68" s="559"/>
      <c r="B68" s="801" t="s">
        <v>263</v>
      </c>
      <c r="C68" s="801"/>
      <c r="D68" s="801"/>
      <c r="E68" s="842"/>
      <c r="F68" s="840"/>
      <c r="G68" s="843">
        <f>'Notes-BS'!I471</f>
        <v>0</v>
      </c>
    </row>
    <row r="69" spans="1:7" ht="15.75" x14ac:dyDescent="0.2">
      <c r="A69" s="559"/>
      <c r="B69" s="801"/>
      <c r="C69" s="801"/>
      <c r="D69" s="801"/>
      <c r="E69" s="842"/>
      <c r="F69" s="840"/>
      <c r="G69" s="843"/>
    </row>
    <row r="70" spans="1:7" ht="16.5" thickBot="1" x14ac:dyDescent="0.25">
      <c r="A70" s="559"/>
      <c r="B70" s="801"/>
      <c r="C70" s="801"/>
      <c r="D70" s="801"/>
      <c r="E70" s="850">
        <f>ROUND(SUM(E65:E68),0)</f>
        <v>0</v>
      </c>
      <c r="F70" s="840"/>
      <c r="G70" s="851">
        <f>SUM(G65:G68)</f>
        <v>0</v>
      </c>
    </row>
    <row r="71" spans="1:7" ht="16.5" thickTop="1" x14ac:dyDescent="0.25">
      <c r="A71" s="822" t="s">
        <v>262</v>
      </c>
      <c r="B71" s="825" t="s">
        <v>261</v>
      </c>
      <c r="C71" s="801"/>
      <c r="D71" s="801"/>
      <c r="E71" s="842"/>
      <c r="F71" s="840"/>
      <c r="G71" s="843"/>
    </row>
    <row r="72" spans="1:7" ht="15.75" x14ac:dyDescent="0.25">
      <c r="A72" s="559"/>
      <c r="B72" s="826" t="s">
        <v>614</v>
      </c>
      <c r="C72" s="814"/>
      <c r="D72" s="801"/>
      <c r="E72" s="842">
        <f>'Notes-BS'!G482</f>
        <v>0</v>
      </c>
      <c r="F72" s="840"/>
      <c r="G72" s="843">
        <f>'Notes-BS'!I482</f>
        <v>0</v>
      </c>
    </row>
    <row r="73" spans="1:7" ht="15.75" x14ac:dyDescent="0.25">
      <c r="A73" s="559"/>
      <c r="B73" s="827" t="str">
        <f>"(Refer Note "&amp;'Notes-BS'!A467&amp;")"</f>
        <v>(Refer Note 12)</v>
      </c>
      <c r="C73" s="801"/>
      <c r="D73" s="801"/>
      <c r="E73" s="842"/>
      <c r="F73" s="840"/>
      <c r="G73" s="843"/>
    </row>
    <row r="74" spans="1:7" ht="30" customHeight="1" x14ac:dyDescent="0.2">
      <c r="A74" s="559"/>
      <c r="B74" s="1207" t="s">
        <v>260</v>
      </c>
      <c r="C74" s="1207"/>
      <c r="D74" s="801"/>
      <c r="E74" s="842">
        <f>'Notes-BS'!G477</f>
        <v>0</v>
      </c>
      <c r="F74" s="840"/>
      <c r="G74" s="843">
        <f>'Notes-BS'!I477</f>
        <v>0</v>
      </c>
    </row>
    <row r="75" spans="1:7" ht="15.75" x14ac:dyDescent="0.2">
      <c r="A75" s="559"/>
      <c r="B75" s="1207"/>
      <c r="C75" s="1207"/>
      <c r="D75" s="801"/>
      <c r="E75" s="842"/>
      <c r="F75" s="840"/>
      <c r="G75" s="843"/>
    </row>
    <row r="76" spans="1:7" ht="16.5" thickBot="1" x14ac:dyDescent="0.25">
      <c r="A76" s="559"/>
      <c r="B76" s="801"/>
      <c r="C76" s="801"/>
      <c r="D76" s="801"/>
      <c r="E76" s="850">
        <f>ROUND(E72-E74-E75,0)</f>
        <v>0</v>
      </c>
      <c r="F76" s="840"/>
      <c r="G76" s="851">
        <f>G72-G74-G75</f>
        <v>0</v>
      </c>
    </row>
    <row r="77" spans="1:7" ht="12" customHeight="1" thickTop="1" x14ac:dyDescent="0.2">
      <c r="A77" s="559"/>
      <c r="B77" s="801"/>
      <c r="C77" s="801"/>
      <c r="D77" s="801"/>
      <c r="E77" s="812"/>
      <c r="F77" s="803"/>
      <c r="G77" s="812"/>
    </row>
    <row r="78" spans="1:7" ht="30" customHeight="1" x14ac:dyDescent="0.2">
      <c r="A78" s="822" t="s">
        <v>259</v>
      </c>
      <c r="B78" s="1208" t="s">
        <v>258</v>
      </c>
      <c r="C78" s="1208"/>
      <c r="D78" s="1208"/>
      <c r="E78" s="1208"/>
      <c r="F78" s="1208"/>
      <c r="G78" s="1208"/>
    </row>
    <row r="79" spans="1:7" ht="15.75" x14ac:dyDescent="0.2">
      <c r="A79" s="822"/>
      <c r="B79" s="828"/>
      <c r="C79" s="828"/>
      <c r="D79" s="828"/>
      <c r="E79" s="829"/>
      <c r="F79" s="828"/>
      <c r="G79" s="829"/>
    </row>
    <row r="80" spans="1:7" ht="15.75" x14ac:dyDescent="0.2">
      <c r="A80" s="822" t="s">
        <v>257</v>
      </c>
      <c r="B80" s="1206" t="s">
        <v>256</v>
      </c>
      <c r="C80" s="1206"/>
      <c r="D80" s="1206"/>
      <c r="E80" s="1206"/>
      <c r="F80" s="1206"/>
      <c r="G80" s="1206"/>
    </row>
    <row r="81" spans="1:7" ht="15.75" x14ac:dyDescent="0.2">
      <c r="A81" s="822"/>
      <c r="B81" s="1167"/>
      <c r="C81" s="1167"/>
      <c r="D81" s="1167"/>
      <c r="E81" s="1167"/>
      <c r="F81" s="1167"/>
      <c r="G81" s="1167"/>
    </row>
    <row r="82" spans="1:7" ht="15.75" customHeight="1" x14ac:dyDescent="0.2">
      <c r="A82" s="808" t="str">
        <f>'P&amp;L'!A46</f>
        <v>Notes forming an Integral Part of Standalone Financial Statements</v>
      </c>
      <c r="D82" s="878" t="str">
        <f>'P&amp;L'!C46</f>
        <v>Note - 1 to 31</v>
      </c>
    </row>
    <row r="83" spans="1:7" s="438" customFormat="1" ht="5.0999999999999996" customHeight="1" x14ac:dyDescent="0.2">
      <c r="A83" s="830"/>
      <c r="B83" s="831"/>
      <c r="C83" s="832"/>
      <c r="D83" s="832"/>
      <c r="E83" s="831"/>
      <c r="F83" s="831"/>
      <c r="G83" s="831"/>
    </row>
    <row r="84" spans="1:7" ht="15.75" x14ac:dyDescent="0.2">
      <c r="A84" s="559" t="s">
        <v>29</v>
      </c>
      <c r="B84" s="801"/>
      <c r="C84" s="801"/>
      <c r="D84" s="801" t="str">
        <f>'P&amp;L'!C48</f>
        <v>For and on behalf of Board of Directors of</v>
      </c>
      <c r="E84" s="812"/>
      <c r="F84" s="803"/>
      <c r="G84" s="812"/>
    </row>
    <row r="85" spans="1:7" ht="6.95" customHeight="1" x14ac:dyDescent="0.2">
      <c r="A85" s="559"/>
      <c r="B85" s="801"/>
      <c r="C85" s="801"/>
      <c r="D85" s="801"/>
      <c r="E85" s="804"/>
      <c r="F85" s="559"/>
      <c r="G85" s="804"/>
    </row>
    <row r="86" spans="1:7" ht="15" customHeight="1" x14ac:dyDescent="0.2">
      <c r="A86" s="808" t="s">
        <v>937</v>
      </c>
      <c r="B86" s="801"/>
      <c r="C86" s="795"/>
      <c r="D86" s="1205" t="str">
        <f>'P&amp;L'!C50</f>
        <v>Private Limited</v>
      </c>
      <c r="E86" s="1205"/>
      <c r="F86" s="1205"/>
      <c r="G86" s="1205"/>
    </row>
    <row r="87" spans="1:7" ht="15" customHeight="1" x14ac:dyDescent="0.2">
      <c r="A87" s="833" t="str">
        <f>'P&amp;L'!A51</f>
        <v>Chartered Accountants</v>
      </c>
      <c r="B87" s="801"/>
      <c r="C87" s="795"/>
      <c r="D87" s="1205"/>
      <c r="E87" s="1205"/>
      <c r="F87" s="1205"/>
      <c r="G87" s="1205"/>
    </row>
    <row r="88" spans="1:7" ht="15" customHeight="1" x14ac:dyDescent="0.2">
      <c r="A88" s="559" t="str">
        <f>'P&amp;L'!A52</f>
        <v xml:space="preserve">Firm Reg. Number: </v>
      </c>
      <c r="B88" s="801"/>
      <c r="C88" s="795"/>
      <c r="D88" s="801" t="str">
        <f>'P&amp;L'!C52</f>
        <v xml:space="preserve">CIN: </v>
      </c>
      <c r="E88" s="802"/>
      <c r="F88" s="559"/>
      <c r="G88" s="812"/>
    </row>
    <row r="89" spans="1:7" ht="15" customHeight="1" x14ac:dyDescent="0.2">
      <c r="A89" s="559"/>
      <c r="B89" s="801"/>
      <c r="C89" s="801"/>
      <c r="D89" s="801"/>
      <c r="E89" s="802"/>
      <c r="F89" s="559"/>
      <c r="G89" s="804"/>
    </row>
    <row r="90" spans="1:7" ht="15" customHeight="1" x14ac:dyDescent="0.2">
      <c r="A90" s="559"/>
      <c r="B90" s="801"/>
      <c r="C90" s="801"/>
      <c r="D90" s="801"/>
      <c r="E90" s="802"/>
      <c r="F90" s="559"/>
      <c r="G90" s="804"/>
    </row>
    <row r="91" spans="1:7" ht="15" customHeight="1" x14ac:dyDescent="0.2">
      <c r="A91" s="559"/>
      <c r="B91" s="801"/>
      <c r="C91" s="801"/>
      <c r="D91" s="801"/>
      <c r="E91" s="802"/>
      <c r="F91" s="806"/>
      <c r="G91" s="802"/>
    </row>
    <row r="92" spans="1:7" ht="15.75" x14ac:dyDescent="0.2">
      <c r="A92" s="808" t="str">
        <f>'P&amp;L'!A57</f>
        <v>Name</v>
      </c>
      <c r="B92" s="801"/>
      <c r="C92" s="795"/>
      <c r="D92" s="809" t="str">
        <f>'P&amp;L'!C57</f>
        <v>Mr.</v>
      </c>
      <c r="E92" s="804"/>
      <c r="F92" s="803"/>
      <c r="G92" s="822" t="str">
        <f>'P&amp;L'!G57</f>
        <v>Mr.</v>
      </c>
    </row>
    <row r="93" spans="1:7" ht="15" customHeight="1" x14ac:dyDescent="0.2">
      <c r="A93" s="833" t="str">
        <f>'P&amp;L'!A58</f>
        <v>Partner</v>
      </c>
      <c r="B93" s="801"/>
      <c r="C93" s="795"/>
      <c r="D93" s="834" t="str">
        <f>'P&amp;L'!C58</f>
        <v>Director</v>
      </c>
      <c r="E93" s="804"/>
      <c r="F93" s="803"/>
      <c r="G93" s="835" t="str">
        <f>'P&amp;L'!G58</f>
        <v>Director</v>
      </c>
    </row>
    <row r="94" spans="1:7" ht="15" customHeight="1" x14ac:dyDescent="0.2">
      <c r="A94" s="559" t="str">
        <f>'P&amp;L'!A59</f>
        <v xml:space="preserve">Membership No: </v>
      </c>
      <c r="B94" s="801"/>
      <c r="C94" s="795"/>
      <c r="D94" s="801" t="str">
        <f>'P&amp;L'!C59</f>
        <v xml:space="preserve">DIN: </v>
      </c>
      <c r="E94" s="804"/>
      <c r="F94" s="803"/>
      <c r="G94" s="803" t="str">
        <f>'P&amp;L'!G59</f>
        <v xml:space="preserve">DIN: </v>
      </c>
    </row>
    <row r="95" spans="1:7" ht="15" customHeight="1" x14ac:dyDescent="0.2">
      <c r="A95" s="559"/>
      <c r="B95" s="801"/>
      <c r="C95" s="559"/>
      <c r="D95" s="559"/>
      <c r="E95" s="804"/>
      <c r="F95" s="559"/>
      <c r="G95" s="804"/>
    </row>
    <row r="96" spans="1:7" ht="15" customHeight="1" x14ac:dyDescent="0.2">
      <c r="A96" s="559" t="str">
        <f>'P&amp;L'!A61</f>
        <v>Mumbai</v>
      </c>
      <c r="B96" s="801"/>
      <c r="C96" s="559"/>
      <c r="D96" s="559"/>
      <c r="E96" s="804"/>
      <c r="F96" s="559"/>
      <c r="G96" s="804"/>
    </row>
    <row r="97" spans="1:243" ht="15.75" x14ac:dyDescent="0.2">
      <c r="A97" s="559" t="str">
        <f>'P&amp;L'!A62</f>
        <v>July 6, 2022</v>
      </c>
      <c r="B97" s="801"/>
      <c r="C97" s="801"/>
      <c r="D97" s="801"/>
      <c r="E97" s="804"/>
      <c r="F97" s="559"/>
      <c r="G97" s="810"/>
    </row>
    <row r="98" spans="1:243" ht="15.75" x14ac:dyDescent="0.2">
      <c r="A98" s="559" t="str">
        <f>'P&amp;L'!A63</f>
        <v xml:space="preserve">UDIN: </v>
      </c>
      <c r="B98" s="801"/>
      <c r="C98" s="801"/>
      <c r="D98" s="801"/>
      <c r="E98" s="804"/>
      <c r="F98" s="559"/>
      <c r="G98" s="810"/>
    </row>
    <row r="99" spans="1:243" x14ac:dyDescent="0.2">
      <c r="B99" s="26"/>
      <c r="C99" s="26"/>
      <c r="D99" s="26"/>
      <c r="E99" s="432"/>
      <c r="F99" s="26"/>
      <c r="G99" s="439"/>
      <c r="H99" s="440"/>
      <c r="I99" s="440"/>
      <c r="J99" s="440"/>
      <c r="K99" s="440"/>
      <c r="L99" s="440"/>
      <c r="M99" s="440"/>
      <c r="N99" s="440"/>
      <c r="O99" s="440"/>
      <c r="P99" s="440"/>
      <c r="Q99" s="440"/>
      <c r="R99" s="440"/>
      <c r="S99" s="440"/>
      <c r="T99" s="440"/>
      <c r="U99" s="440"/>
      <c r="V99" s="440"/>
      <c r="W99" s="440"/>
      <c r="X99" s="440"/>
      <c r="Y99" s="440"/>
      <c r="Z99" s="440"/>
      <c r="AA99" s="440"/>
      <c r="AB99" s="440"/>
      <c r="AC99" s="440"/>
      <c r="AD99" s="440"/>
      <c r="AE99" s="440"/>
      <c r="AF99" s="440"/>
      <c r="AG99" s="440"/>
      <c r="AH99" s="440"/>
      <c r="AI99" s="440"/>
      <c r="AJ99" s="440"/>
      <c r="AK99" s="440"/>
      <c r="AL99" s="440"/>
      <c r="AM99" s="440"/>
      <c r="AN99" s="440"/>
      <c r="AO99" s="440"/>
      <c r="AP99" s="440"/>
      <c r="AQ99" s="440"/>
      <c r="AR99" s="440"/>
      <c r="AS99" s="440"/>
      <c r="AT99" s="440"/>
      <c r="AU99" s="440"/>
      <c r="AV99" s="440"/>
      <c r="AW99" s="440"/>
      <c r="AX99" s="440"/>
      <c r="AY99" s="440"/>
      <c r="AZ99" s="440"/>
      <c r="BA99" s="440"/>
      <c r="BB99" s="440"/>
      <c r="BC99" s="440"/>
      <c r="BD99" s="440"/>
      <c r="BE99" s="440"/>
      <c r="BF99" s="440"/>
      <c r="BG99" s="440"/>
      <c r="BH99" s="440"/>
      <c r="BI99" s="440"/>
      <c r="BJ99" s="440"/>
      <c r="BK99" s="440"/>
      <c r="BL99" s="440"/>
      <c r="BM99" s="440"/>
      <c r="BN99" s="440"/>
      <c r="BO99" s="440"/>
      <c r="BP99" s="440"/>
      <c r="BQ99" s="440"/>
      <c r="BR99" s="440"/>
      <c r="BS99" s="440"/>
      <c r="BT99" s="440"/>
      <c r="BU99" s="440"/>
      <c r="BV99" s="440"/>
      <c r="BW99" s="440"/>
      <c r="BX99" s="440"/>
      <c r="BY99" s="440"/>
      <c r="BZ99" s="440"/>
      <c r="CA99" s="440"/>
      <c r="CB99" s="440"/>
      <c r="CC99" s="440"/>
      <c r="CD99" s="440"/>
      <c r="CE99" s="440"/>
      <c r="CF99" s="440"/>
      <c r="CG99" s="440"/>
      <c r="CH99" s="440"/>
      <c r="CI99" s="440"/>
      <c r="CJ99" s="440"/>
      <c r="CK99" s="440"/>
      <c r="CL99" s="440"/>
      <c r="CM99" s="440"/>
      <c r="CN99" s="440"/>
      <c r="CO99" s="440"/>
      <c r="CP99" s="440"/>
      <c r="CQ99" s="440"/>
      <c r="CR99" s="440"/>
      <c r="CS99" s="440"/>
      <c r="CT99" s="440"/>
      <c r="CU99" s="440"/>
      <c r="CV99" s="440"/>
      <c r="CW99" s="440"/>
      <c r="CX99" s="440"/>
      <c r="CY99" s="440"/>
      <c r="CZ99" s="440"/>
      <c r="DA99" s="440"/>
      <c r="DB99" s="440"/>
      <c r="DC99" s="440"/>
      <c r="DD99" s="440"/>
      <c r="DE99" s="440"/>
      <c r="DF99" s="440"/>
      <c r="DG99" s="440"/>
      <c r="DH99" s="440"/>
      <c r="DI99" s="440"/>
      <c r="DJ99" s="440"/>
      <c r="DK99" s="440"/>
      <c r="DL99" s="440"/>
      <c r="DM99" s="440"/>
      <c r="DN99" s="440"/>
      <c r="DO99" s="440"/>
      <c r="DP99" s="440"/>
      <c r="DQ99" s="440"/>
      <c r="DR99" s="440"/>
      <c r="DS99" s="440"/>
      <c r="DT99" s="440"/>
      <c r="DU99" s="440"/>
      <c r="DV99" s="440"/>
      <c r="DW99" s="440"/>
      <c r="DX99" s="440"/>
      <c r="DY99" s="440"/>
      <c r="DZ99" s="440"/>
      <c r="EA99" s="440"/>
      <c r="EB99" s="440"/>
      <c r="EC99" s="440"/>
      <c r="ED99" s="440"/>
      <c r="EE99" s="440"/>
      <c r="EF99" s="440"/>
      <c r="EG99" s="440"/>
      <c r="EH99" s="440"/>
      <c r="EI99" s="440"/>
      <c r="EJ99" s="440"/>
      <c r="EK99" s="440"/>
      <c r="EL99" s="440"/>
      <c r="EM99" s="440"/>
      <c r="EN99" s="440"/>
      <c r="EO99" s="440"/>
      <c r="EP99" s="440"/>
      <c r="EQ99" s="440"/>
      <c r="ER99" s="440"/>
      <c r="ES99" s="440"/>
      <c r="ET99" s="440"/>
      <c r="EU99" s="440"/>
      <c r="EV99" s="440"/>
      <c r="EW99" s="440"/>
      <c r="EX99" s="440"/>
      <c r="EY99" s="440"/>
      <c r="EZ99" s="440"/>
      <c r="FA99" s="440"/>
      <c r="FB99" s="440"/>
      <c r="FC99" s="440"/>
      <c r="FD99" s="440"/>
      <c r="FE99" s="440"/>
      <c r="FF99" s="440"/>
      <c r="FG99" s="440"/>
      <c r="FH99" s="440"/>
      <c r="FI99" s="440"/>
      <c r="FJ99" s="440"/>
      <c r="FK99" s="440"/>
      <c r="FL99" s="440"/>
      <c r="FM99" s="440"/>
      <c r="FN99" s="440"/>
      <c r="FO99" s="440"/>
      <c r="FP99" s="440"/>
      <c r="FQ99" s="440"/>
      <c r="FR99" s="440"/>
      <c r="FS99" s="440"/>
      <c r="FT99" s="440"/>
      <c r="FU99" s="440"/>
      <c r="FV99" s="440"/>
      <c r="FW99" s="440"/>
      <c r="FX99" s="440"/>
      <c r="FY99" s="440"/>
      <c r="FZ99" s="440"/>
      <c r="GA99" s="440"/>
      <c r="GB99" s="440"/>
      <c r="GC99" s="440"/>
      <c r="GD99" s="440"/>
      <c r="GE99" s="440"/>
      <c r="GF99" s="440"/>
      <c r="GG99" s="440"/>
      <c r="GH99" s="440"/>
      <c r="GI99" s="440"/>
      <c r="GJ99" s="440"/>
      <c r="GK99" s="440"/>
      <c r="GL99" s="440"/>
      <c r="GM99" s="440"/>
      <c r="GN99" s="440"/>
      <c r="GO99" s="440"/>
      <c r="GP99" s="440"/>
      <c r="GQ99" s="440"/>
      <c r="GR99" s="440"/>
      <c r="GS99" s="440"/>
      <c r="GT99" s="440"/>
      <c r="GU99" s="440"/>
      <c r="GV99" s="440"/>
      <c r="GW99" s="440"/>
      <c r="GX99" s="440"/>
      <c r="GY99" s="440"/>
      <c r="GZ99" s="440"/>
      <c r="HA99" s="440"/>
      <c r="HB99" s="440"/>
      <c r="HC99" s="440"/>
      <c r="HD99" s="440"/>
      <c r="HE99" s="440"/>
      <c r="HF99" s="440"/>
      <c r="HG99" s="440"/>
      <c r="HH99" s="440"/>
      <c r="HI99" s="440"/>
      <c r="HJ99" s="440"/>
      <c r="HK99" s="440"/>
      <c r="HL99" s="440"/>
      <c r="HM99" s="440"/>
      <c r="HN99" s="440"/>
      <c r="HO99" s="440"/>
      <c r="HP99" s="440"/>
      <c r="HQ99" s="440"/>
      <c r="HR99" s="440"/>
      <c r="HS99" s="440"/>
      <c r="HT99" s="440"/>
      <c r="HU99" s="440"/>
      <c r="HV99" s="440"/>
      <c r="HW99" s="440"/>
      <c r="HX99" s="440"/>
      <c r="HY99" s="440"/>
      <c r="HZ99" s="440"/>
      <c r="IA99" s="440"/>
      <c r="IB99" s="440"/>
      <c r="IC99" s="440"/>
      <c r="ID99" s="440"/>
      <c r="IE99" s="440"/>
      <c r="IF99" s="440"/>
      <c r="IG99" s="440"/>
      <c r="IH99" s="440"/>
      <c r="II99" s="440"/>
    </row>
    <row r="100" spans="1:243" x14ac:dyDescent="0.2">
      <c r="A100" s="26"/>
      <c r="B100" s="26"/>
      <c r="C100" s="26"/>
      <c r="D100" s="26"/>
      <c r="E100" s="432"/>
      <c r="F100" s="26"/>
      <c r="G100" s="439"/>
      <c r="H100" s="440"/>
      <c r="I100" s="440"/>
      <c r="J100" s="440"/>
      <c r="K100" s="440"/>
      <c r="L100" s="440"/>
      <c r="M100" s="440"/>
      <c r="N100" s="440"/>
      <c r="O100" s="440"/>
      <c r="P100" s="440"/>
      <c r="Q100" s="440"/>
      <c r="R100" s="440"/>
      <c r="S100" s="440"/>
      <c r="T100" s="440"/>
      <c r="U100" s="440"/>
      <c r="V100" s="440"/>
      <c r="W100" s="440"/>
      <c r="X100" s="440"/>
      <c r="Y100" s="440"/>
      <c r="Z100" s="440"/>
      <c r="AA100" s="440"/>
      <c r="AB100" s="440"/>
      <c r="AC100" s="440"/>
      <c r="AD100" s="440"/>
      <c r="AE100" s="440"/>
      <c r="AF100" s="440"/>
      <c r="AG100" s="440"/>
      <c r="AH100" s="440"/>
      <c r="AI100" s="440"/>
      <c r="AJ100" s="440"/>
      <c r="AK100" s="440"/>
      <c r="AL100" s="440"/>
      <c r="AM100" s="440"/>
      <c r="AN100" s="440"/>
      <c r="AO100" s="440"/>
      <c r="AP100" s="440"/>
      <c r="AQ100" s="440"/>
      <c r="AR100" s="440"/>
      <c r="AS100" s="440"/>
      <c r="AT100" s="440"/>
      <c r="AU100" s="440"/>
      <c r="AV100" s="440"/>
      <c r="AW100" s="440"/>
      <c r="AX100" s="440"/>
      <c r="AY100" s="440"/>
      <c r="AZ100" s="440"/>
      <c r="BA100" s="440"/>
      <c r="BB100" s="440"/>
      <c r="BC100" s="440"/>
      <c r="BD100" s="440"/>
      <c r="BE100" s="440"/>
      <c r="BF100" s="440"/>
      <c r="BG100" s="440"/>
      <c r="BH100" s="440"/>
      <c r="BI100" s="440"/>
      <c r="BJ100" s="440"/>
      <c r="BK100" s="440"/>
      <c r="BL100" s="440"/>
      <c r="BM100" s="440"/>
      <c r="BN100" s="440"/>
      <c r="BO100" s="440"/>
      <c r="BP100" s="440"/>
      <c r="BQ100" s="440"/>
      <c r="BR100" s="440"/>
      <c r="BS100" s="440"/>
      <c r="BT100" s="440"/>
      <c r="BU100" s="440"/>
      <c r="BV100" s="440"/>
      <c r="BW100" s="440"/>
      <c r="BX100" s="440"/>
      <c r="BY100" s="440"/>
      <c r="BZ100" s="440"/>
      <c r="CA100" s="440"/>
      <c r="CB100" s="440"/>
      <c r="CC100" s="440"/>
      <c r="CD100" s="440"/>
      <c r="CE100" s="440"/>
      <c r="CF100" s="440"/>
      <c r="CG100" s="440"/>
      <c r="CH100" s="440"/>
      <c r="CI100" s="440"/>
      <c r="CJ100" s="440"/>
      <c r="CK100" s="440"/>
      <c r="CL100" s="440"/>
      <c r="CM100" s="440"/>
      <c r="CN100" s="440"/>
      <c r="CO100" s="440"/>
      <c r="CP100" s="440"/>
      <c r="CQ100" s="440"/>
      <c r="CR100" s="440"/>
      <c r="CS100" s="440"/>
      <c r="CT100" s="440"/>
      <c r="CU100" s="440"/>
      <c r="CV100" s="440"/>
      <c r="CW100" s="440"/>
      <c r="CX100" s="440"/>
      <c r="CY100" s="440"/>
      <c r="CZ100" s="440"/>
      <c r="DA100" s="440"/>
      <c r="DB100" s="440"/>
      <c r="DC100" s="440"/>
      <c r="DD100" s="440"/>
      <c r="DE100" s="440"/>
      <c r="DF100" s="440"/>
      <c r="DG100" s="440"/>
      <c r="DH100" s="440"/>
      <c r="DI100" s="440"/>
      <c r="DJ100" s="440"/>
      <c r="DK100" s="440"/>
      <c r="DL100" s="440"/>
      <c r="DM100" s="440"/>
      <c r="DN100" s="440"/>
      <c r="DO100" s="440"/>
      <c r="DP100" s="440"/>
      <c r="DQ100" s="440"/>
      <c r="DR100" s="440"/>
      <c r="DS100" s="440"/>
      <c r="DT100" s="440"/>
      <c r="DU100" s="440"/>
      <c r="DV100" s="440"/>
      <c r="DW100" s="440"/>
      <c r="DX100" s="440"/>
      <c r="DY100" s="440"/>
      <c r="DZ100" s="440"/>
      <c r="EA100" s="440"/>
      <c r="EB100" s="440"/>
      <c r="EC100" s="440"/>
      <c r="ED100" s="440"/>
      <c r="EE100" s="440"/>
      <c r="EF100" s="440"/>
      <c r="EG100" s="440"/>
      <c r="EH100" s="440"/>
      <c r="EI100" s="440"/>
      <c r="EJ100" s="440"/>
      <c r="EK100" s="440"/>
      <c r="EL100" s="440"/>
      <c r="EM100" s="440"/>
      <c r="EN100" s="440"/>
      <c r="EO100" s="440"/>
      <c r="EP100" s="440"/>
      <c r="EQ100" s="440"/>
      <c r="ER100" s="440"/>
      <c r="ES100" s="440"/>
      <c r="ET100" s="440"/>
      <c r="EU100" s="440"/>
      <c r="EV100" s="440"/>
      <c r="EW100" s="440"/>
      <c r="EX100" s="440"/>
      <c r="EY100" s="440"/>
      <c r="EZ100" s="440"/>
      <c r="FA100" s="440"/>
      <c r="FB100" s="440"/>
      <c r="FC100" s="440"/>
      <c r="FD100" s="440"/>
      <c r="FE100" s="440"/>
      <c r="FF100" s="440"/>
      <c r="FG100" s="440"/>
      <c r="FH100" s="440"/>
      <c r="FI100" s="440"/>
      <c r="FJ100" s="440"/>
      <c r="FK100" s="440"/>
      <c r="FL100" s="440"/>
      <c r="FM100" s="440"/>
      <c r="FN100" s="440"/>
      <c r="FO100" s="440"/>
      <c r="FP100" s="440"/>
      <c r="FQ100" s="440"/>
      <c r="FR100" s="440"/>
      <c r="FS100" s="440"/>
      <c r="FT100" s="440"/>
      <c r="FU100" s="440"/>
      <c r="FV100" s="440"/>
      <c r="FW100" s="440"/>
      <c r="FX100" s="440"/>
      <c r="FY100" s="440"/>
      <c r="FZ100" s="440"/>
      <c r="GA100" s="440"/>
      <c r="GB100" s="440"/>
      <c r="GC100" s="440"/>
      <c r="GD100" s="440"/>
      <c r="GE100" s="440"/>
      <c r="GF100" s="440"/>
      <c r="GG100" s="440"/>
      <c r="GH100" s="440"/>
      <c r="GI100" s="440"/>
      <c r="GJ100" s="440"/>
      <c r="GK100" s="440"/>
      <c r="GL100" s="440"/>
      <c r="GM100" s="440"/>
      <c r="GN100" s="440"/>
      <c r="GO100" s="440"/>
      <c r="GP100" s="440"/>
      <c r="GQ100" s="440"/>
      <c r="GR100" s="440"/>
      <c r="GS100" s="440"/>
      <c r="GT100" s="440"/>
      <c r="GU100" s="440"/>
      <c r="GV100" s="440"/>
      <c r="GW100" s="440"/>
      <c r="GX100" s="440"/>
      <c r="GY100" s="440"/>
      <c r="GZ100" s="440"/>
      <c r="HA100" s="440"/>
      <c r="HB100" s="440"/>
      <c r="HC100" s="440"/>
      <c r="HD100" s="440"/>
      <c r="HE100" s="440"/>
      <c r="HF100" s="440"/>
      <c r="HG100" s="440"/>
      <c r="HH100" s="440"/>
      <c r="HI100" s="440"/>
      <c r="HJ100" s="440"/>
      <c r="HK100" s="440"/>
      <c r="HL100" s="440"/>
      <c r="HM100" s="440"/>
      <c r="HN100" s="440"/>
      <c r="HO100" s="440"/>
      <c r="HP100" s="440"/>
      <c r="HQ100" s="440"/>
      <c r="HR100" s="440"/>
      <c r="HS100" s="440"/>
      <c r="HT100" s="440"/>
      <c r="HU100" s="440"/>
      <c r="HV100" s="440"/>
      <c r="HW100" s="440"/>
      <c r="HX100" s="440"/>
      <c r="HY100" s="440"/>
      <c r="HZ100" s="440"/>
      <c r="IA100" s="440"/>
      <c r="IB100" s="440"/>
      <c r="IC100" s="440"/>
      <c r="ID100" s="440"/>
      <c r="IE100" s="440"/>
      <c r="IF100" s="440"/>
      <c r="IG100" s="440"/>
      <c r="IH100" s="440"/>
      <c r="II100" s="440"/>
    </row>
    <row r="101" spans="1:243" x14ac:dyDescent="0.2">
      <c r="B101" s="441"/>
      <c r="C101" s="441"/>
      <c r="D101" s="441"/>
      <c r="E101" s="442"/>
      <c r="F101" s="443"/>
      <c r="G101" s="442"/>
      <c r="H101" s="440"/>
      <c r="I101" s="440"/>
      <c r="J101" s="440"/>
      <c r="K101" s="440"/>
      <c r="L101" s="440"/>
      <c r="M101" s="440"/>
      <c r="N101" s="440"/>
      <c r="O101" s="440"/>
      <c r="P101" s="440"/>
      <c r="Q101" s="440"/>
      <c r="R101" s="440"/>
      <c r="S101" s="440"/>
      <c r="T101" s="440"/>
      <c r="U101" s="440"/>
      <c r="V101" s="440"/>
      <c r="W101" s="440"/>
      <c r="X101" s="440"/>
      <c r="Y101" s="440"/>
      <c r="Z101" s="440"/>
      <c r="AA101" s="440"/>
      <c r="AB101" s="440"/>
      <c r="AC101" s="440"/>
      <c r="AD101" s="440"/>
      <c r="AE101" s="440"/>
      <c r="AF101" s="440"/>
      <c r="AG101" s="440"/>
      <c r="AH101" s="440"/>
      <c r="AI101" s="440"/>
      <c r="AJ101" s="440"/>
      <c r="AK101" s="440"/>
      <c r="AL101" s="440"/>
      <c r="AM101" s="440"/>
      <c r="AN101" s="440"/>
      <c r="AO101" s="440"/>
      <c r="AP101" s="440"/>
      <c r="AQ101" s="440"/>
      <c r="AR101" s="440"/>
      <c r="AS101" s="440"/>
      <c r="AT101" s="440"/>
      <c r="AU101" s="440"/>
      <c r="AV101" s="440"/>
      <c r="AW101" s="440"/>
      <c r="AX101" s="440"/>
      <c r="AY101" s="440"/>
      <c r="AZ101" s="440"/>
      <c r="BA101" s="440"/>
      <c r="BB101" s="440"/>
      <c r="BC101" s="440"/>
      <c r="BD101" s="440"/>
      <c r="BE101" s="440"/>
      <c r="BF101" s="440"/>
      <c r="BG101" s="440"/>
      <c r="BH101" s="440"/>
      <c r="BI101" s="440"/>
      <c r="BJ101" s="440"/>
      <c r="BK101" s="440"/>
      <c r="BL101" s="440"/>
      <c r="BM101" s="440"/>
      <c r="BN101" s="440"/>
      <c r="BO101" s="440"/>
      <c r="BP101" s="440"/>
      <c r="BQ101" s="440"/>
      <c r="BR101" s="440"/>
      <c r="BS101" s="440"/>
      <c r="BT101" s="440"/>
      <c r="BU101" s="440"/>
      <c r="BV101" s="440"/>
      <c r="BW101" s="440"/>
      <c r="BX101" s="440"/>
      <c r="BY101" s="440"/>
      <c r="BZ101" s="440"/>
      <c r="CA101" s="440"/>
      <c r="CB101" s="440"/>
      <c r="CC101" s="440"/>
      <c r="CD101" s="440"/>
      <c r="CE101" s="440"/>
      <c r="CF101" s="440"/>
      <c r="CG101" s="440"/>
      <c r="CH101" s="440"/>
      <c r="CI101" s="440"/>
      <c r="CJ101" s="440"/>
      <c r="CK101" s="440"/>
      <c r="CL101" s="440"/>
      <c r="CM101" s="440"/>
      <c r="CN101" s="440"/>
      <c r="CO101" s="440"/>
      <c r="CP101" s="440"/>
      <c r="CQ101" s="440"/>
      <c r="CR101" s="440"/>
      <c r="CS101" s="440"/>
      <c r="CT101" s="440"/>
      <c r="CU101" s="440"/>
      <c r="CV101" s="440"/>
      <c r="CW101" s="440"/>
      <c r="CX101" s="440"/>
      <c r="CY101" s="440"/>
      <c r="CZ101" s="440"/>
      <c r="DA101" s="440"/>
      <c r="DB101" s="440"/>
      <c r="DC101" s="440"/>
      <c r="DD101" s="440"/>
      <c r="DE101" s="440"/>
      <c r="DF101" s="440"/>
      <c r="DG101" s="440"/>
      <c r="DH101" s="440"/>
      <c r="DI101" s="440"/>
      <c r="DJ101" s="440"/>
      <c r="DK101" s="440"/>
      <c r="DL101" s="440"/>
      <c r="DM101" s="440"/>
      <c r="DN101" s="440"/>
      <c r="DO101" s="440"/>
      <c r="DP101" s="440"/>
      <c r="DQ101" s="440"/>
      <c r="DR101" s="440"/>
      <c r="DS101" s="440"/>
      <c r="DT101" s="440"/>
      <c r="DU101" s="440"/>
      <c r="DV101" s="440"/>
      <c r="DW101" s="440"/>
      <c r="DX101" s="440"/>
      <c r="DY101" s="440"/>
      <c r="DZ101" s="440"/>
      <c r="EA101" s="440"/>
      <c r="EB101" s="440"/>
      <c r="EC101" s="440"/>
      <c r="ED101" s="440"/>
      <c r="EE101" s="440"/>
      <c r="EF101" s="440"/>
      <c r="EG101" s="440"/>
      <c r="EH101" s="440"/>
      <c r="EI101" s="440"/>
      <c r="EJ101" s="440"/>
      <c r="EK101" s="440"/>
      <c r="EL101" s="440"/>
      <c r="EM101" s="440"/>
      <c r="EN101" s="440"/>
      <c r="EO101" s="440"/>
      <c r="EP101" s="440"/>
      <c r="EQ101" s="440"/>
      <c r="ER101" s="440"/>
      <c r="ES101" s="440"/>
      <c r="ET101" s="440"/>
      <c r="EU101" s="440"/>
      <c r="EV101" s="440"/>
      <c r="EW101" s="440"/>
      <c r="EX101" s="440"/>
      <c r="EY101" s="440"/>
      <c r="EZ101" s="440"/>
      <c r="FA101" s="440"/>
      <c r="FB101" s="440"/>
      <c r="FC101" s="440"/>
      <c r="FD101" s="440"/>
      <c r="FE101" s="440"/>
      <c r="FF101" s="440"/>
      <c r="FG101" s="440"/>
      <c r="FH101" s="440"/>
      <c r="FI101" s="440"/>
      <c r="FJ101" s="440"/>
      <c r="FK101" s="440"/>
      <c r="FL101" s="440"/>
      <c r="FM101" s="440"/>
      <c r="FN101" s="440"/>
      <c r="FO101" s="440"/>
      <c r="FP101" s="440"/>
      <c r="FQ101" s="440"/>
      <c r="FR101" s="440"/>
      <c r="FS101" s="440"/>
      <c r="FT101" s="440"/>
      <c r="FU101" s="440"/>
      <c r="FV101" s="440"/>
      <c r="FW101" s="440"/>
      <c r="FX101" s="440"/>
      <c r="FY101" s="440"/>
      <c r="FZ101" s="440"/>
      <c r="GA101" s="440"/>
      <c r="GB101" s="440"/>
      <c r="GC101" s="440"/>
      <c r="GD101" s="440"/>
      <c r="GE101" s="440"/>
      <c r="GF101" s="440"/>
      <c r="GG101" s="440"/>
      <c r="GH101" s="440"/>
      <c r="GI101" s="440"/>
      <c r="GJ101" s="440"/>
      <c r="GK101" s="440"/>
      <c r="GL101" s="440"/>
      <c r="GM101" s="440"/>
      <c r="GN101" s="440"/>
      <c r="GO101" s="440"/>
      <c r="GP101" s="440"/>
      <c r="GQ101" s="440"/>
      <c r="GR101" s="440"/>
      <c r="GS101" s="440"/>
      <c r="GT101" s="440"/>
      <c r="GU101" s="440"/>
      <c r="GV101" s="440"/>
      <c r="GW101" s="440"/>
      <c r="GX101" s="440"/>
      <c r="GY101" s="440"/>
      <c r="GZ101" s="440"/>
      <c r="HA101" s="440"/>
      <c r="HB101" s="440"/>
      <c r="HC101" s="440"/>
      <c r="HD101" s="440"/>
      <c r="HE101" s="440"/>
      <c r="HF101" s="440"/>
      <c r="HG101" s="440"/>
      <c r="HH101" s="440"/>
      <c r="HI101" s="440"/>
      <c r="HJ101" s="440"/>
      <c r="HK101" s="440"/>
      <c r="HL101" s="440"/>
      <c r="HM101" s="440"/>
      <c r="HN101" s="440"/>
      <c r="HO101" s="440"/>
      <c r="HP101" s="440"/>
      <c r="HQ101" s="440"/>
      <c r="HR101" s="440"/>
      <c r="HS101" s="440"/>
      <c r="HT101" s="440"/>
      <c r="HU101" s="440"/>
      <c r="HV101" s="440"/>
      <c r="HW101" s="440"/>
      <c r="HX101" s="440"/>
      <c r="HY101" s="440"/>
      <c r="HZ101" s="440"/>
      <c r="IA101" s="440"/>
      <c r="IB101" s="440"/>
      <c r="IC101" s="440"/>
      <c r="ID101" s="440"/>
      <c r="IE101" s="440"/>
      <c r="IF101" s="440"/>
      <c r="IG101" s="440"/>
      <c r="IH101" s="440"/>
      <c r="II101" s="440"/>
    </row>
    <row r="102" spans="1:243" x14ac:dyDescent="0.2">
      <c r="B102" s="26"/>
      <c r="C102" s="26"/>
      <c r="D102" s="26"/>
      <c r="E102" s="432"/>
      <c r="F102" s="26"/>
      <c r="G102" s="432"/>
      <c r="H102" s="440"/>
      <c r="I102" s="440"/>
      <c r="J102" s="440"/>
      <c r="K102" s="440"/>
      <c r="L102" s="440"/>
      <c r="M102" s="440"/>
      <c r="N102" s="440"/>
      <c r="O102" s="440"/>
      <c r="P102" s="440"/>
      <c r="Q102" s="440"/>
      <c r="R102" s="440"/>
      <c r="S102" s="440"/>
      <c r="T102" s="440"/>
      <c r="U102" s="440"/>
      <c r="V102" s="440"/>
      <c r="W102" s="440"/>
      <c r="X102" s="440"/>
      <c r="Y102" s="440"/>
      <c r="Z102" s="440"/>
      <c r="AA102" s="440"/>
      <c r="AB102" s="440"/>
      <c r="AC102" s="440"/>
      <c r="AD102" s="440"/>
      <c r="AE102" s="440"/>
      <c r="AF102" s="440"/>
      <c r="AG102" s="440"/>
      <c r="AH102" s="440"/>
      <c r="AI102" s="440"/>
      <c r="AJ102" s="440"/>
      <c r="AK102" s="440"/>
      <c r="AL102" s="440"/>
      <c r="AM102" s="440"/>
      <c r="AN102" s="440"/>
      <c r="AO102" s="440"/>
      <c r="AP102" s="440"/>
      <c r="AQ102" s="440"/>
      <c r="AR102" s="440"/>
      <c r="AS102" s="440"/>
      <c r="AT102" s="440"/>
      <c r="AU102" s="440"/>
      <c r="AV102" s="440"/>
      <c r="AW102" s="440"/>
      <c r="AX102" s="440"/>
      <c r="AY102" s="440"/>
      <c r="AZ102" s="440"/>
      <c r="BA102" s="440"/>
      <c r="BB102" s="440"/>
      <c r="BC102" s="440"/>
      <c r="BD102" s="440"/>
      <c r="BE102" s="440"/>
      <c r="BF102" s="440"/>
      <c r="BG102" s="440"/>
      <c r="BH102" s="440"/>
      <c r="BI102" s="440"/>
      <c r="BJ102" s="440"/>
      <c r="BK102" s="440"/>
      <c r="BL102" s="440"/>
      <c r="BM102" s="440"/>
      <c r="BN102" s="440"/>
      <c r="BO102" s="440"/>
      <c r="BP102" s="440"/>
      <c r="BQ102" s="440"/>
      <c r="BR102" s="440"/>
      <c r="BS102" s="440"/>
      <c r="BT102" s="440"/>
      <c r="BU102" s="440"/>
      <c r="BV102" s="440"/>
      <c r="BW102" s="440"/>
      <c r="BX102" s="440"/>
      <c r="BY102" s="440"/>
      <c r="BZ102" s="440"/>
      <c r="CA102" s="440"/>
      <c r="CB102" s="440"/>
      <c r="CC102" s="440"/>
      <c r="CD102" s="440"/>
      <c r="CE102" s="440"/>
      <c r="CF102" s="440"/>
      <c r="CG102" s="440"/>
      <c r="CH102" s="440"/>
      <c r="CI102" s="440"/>
      <c r="CJ102" s="440"/>
      <c r="CK102" s="440"/>
      <c r="CL102" s="440"/>
      <c r="CM102" s="440"/>
      <c r="CN102" s="440"/>
      <c r="CO102" s="440"/>
      <c r="CP102" s="440"/>
      <c r="CQ102" s="440"/>
      <c r="CR102" s="440"/>
      <c r="CS102" s="440"/>
      <c r="CT102" s="440"/>
      <c r="CU102" s="440"/>
      <c r="CV102" s="440"/>
      <c r="CW102" s="440"/>
      <c r="CX102" s="440"/>
      <c r="CY102" s="440"/>
      <c r="CZ102" s="440"/>
      <c r="DA102" s="440"/>
      <c r="DB102" s="440"/>
      <c r="DC102" s="440"/>
      <c r="DD102" s="440"/>
      <c r="DE102" s="440"/>
      <c r="DF102" s="440"/>
      <c r="DG102" s="440"/>
      <c r="DH102" s="440"/>
      <c r="DI102" s="440"/>
      <c r="DJ102" s="440"/>
      <c r="DK102" s="440"/>
      <c r="DL102" s="440"/>
      <c r="DM102" s="440"/>
      <c r="DN102" s="440"/>
      <c r="DO102" s="440"/>
      <c r="DP102" s="440"/>
      <c r="DQ102" s="440"/>
      <c r="DR102" s="440"/>
      <c r="DS102" s="440"/>
      <c r="DT102" s="440"/>
      <c r="DU102" s="440"/>
      <c r="DV102" s="440"/>
      <c r="DW102" s="440"/>
      <c r="DX102" s="440"/>
      <c r="DY102" s="440"/>
      <c r="DZ102" s="440"/>
      <c r="EA102" s="440"/>
      <c r="EB102" s="440"/>
      <c r="EC102" s="440"/>
      <c r="ED102" s="440"/>
      <c r="EE102" s="440"/>
      <c r="EF102" s="440"/>
      <c r="EG102" s="440"/>
      <c r="EH102" s="440"/>
      <c r="EI102" s="440"/>
      <c r="EJ102" s="440"/>
      <c r="EK102" s="440"/>
      <c r="EL102" s="440"/>
      <c r="EM102" s="440"/>
      <c r="EN102" s="440"/>
      <c r="EO102" s="440"/>
      <c r="EP102" s="440"/>
      <c r="EQ102" s="440"/>
      <c r="ER102" s="440"/>
      <c r="ES102" s="440"/>
      <c r="ET102" s="440"/>
      <c r="EU102" s="440"/>
      <c r="EV102" s="440"/>
      <c r="EW102" s="440"/>
      <c r="EX102" s="440"/>
      <c r="EY102" s="440"/>
      <c r="EZ102" s="440"/>
      <c r="FA102" s="440"/>
      <c r="FB102" s="440"/>
      <c r="FC102" s="440"/>
      <c r="FD102" s="440"/>
      <c r="FE102" s="440"/>
      <c r="FF102" s="440"/>
      <c r="FG102" s="440"/>
      <c r="FH102" s="440"/>
      <c r="FI102" s="440"/>
      <c r="FJ102" s="440"/>
      <c r="FK102" s="440"/>
      <c r="FL102" s="440"/>
      <c r="FM102" s="440"/>
      <c r="FN102" s="440"/>
      <c r="FO102" s="440"/>
      <c r="FP102" s="440"/>
      <c r="FQ102" s="440"/>
      <c r="FR102" s="440"/>
      <c r="FS102" s="440"/>
      <c r="FT102" s="440"/>
      <c r="FU102" s="440"/>
      <c r="FV102" s="440"/>
      <c r="FW102" s="440"/>
      <c r="FX102" s="440"/>
      <c r="FY102" s="440"/>
      <c r="FZ102" s="440"/>
      <c r="GA102" s="440"/>
      <c r="GB102" s="440"/>
      <c r="GC102" s="440"/>
      <c r="GD102" s="440"/>
      <c r="GE102" s="440"/>
      <c r="GF102" s="440"/>
      <c r="GG102" s="440"/>
      <c r="GH102" s="440"/>
      <c r="GI102" s="440"/>
      <c r="GJ102" s="440"/>
      <c r="GK102" s="440"/>
      <c r="GL102" s="440"/>
      <c r="GM102" s="440"/>
      <c r="GN102" s="440"/>
      <c r="GO102" s="440"/>
      <c r="GP102" s="440"/>
      <c r="GQ102" s="440"/>
      <c r="GR102" s="440"/>
      <c r="GS102" s="440"/>
      <c r="GT102" s="440"/>
      <c r="GU102" s="440"/>
      <c r="GV102" s="440"/>
      <c r="GW102" s="440"/>
      <c r="GX102" s="440"/>
      <c r="GY102" s="440"/>
      <c r="GZ102" s="440"/>
      <c r="HA102" s="440"/>
      <c r="HB102" s="440"/>
      <c r="HC102" s="440"/>
      <c r="HD102" s="440"/>
      <c r="HE102" s="440"/>
      <c r="HF102" s="440"/>
      <c r="HG102" s="440"/>
      <c r="HH102" s="440"/>
      <c r="HI102" s="440"/>
      <c r="HJ102" s="440"/>
      <c r="HK102" s="440"/>
      <c r="HL102" s="440"/>
      <c r="HM102" s="440"/>
      <c r="HN102" s="440"/>
      <c r="HO102" s="440"/>
      <c r="HP102" s="440"/>
      <c r="HQ102" s="440"/>
      <c r="HR102" s="440"/>
      <c r="HS102" s="440"/>
      <c r="HT102" s="440"/>
      <c r="HU102" s="440"/>
      <c r="HV102" s="440"/>
      <c r="HW102" s="440"/>
      <c r="HX102" s="440"/>
      <c r="HY102" s="440"/>
      <c r="HZ102" s="440"/>
      <c r="IA102" s="440"/>
      <c r="IB102" s="440"/>
      <c r="IC102" s="440"/>
      <c r="ID102" s="440"/>
      <c r="IE102" s="440"/>
      <c r="IF102" s="440"/>
      <c r="IG102" s="440"/>
      <c r="IH102" s="440"/>
      <c r="II102" s="440"/>
    </row>
    <row r="103" spans="1:243" x14ac:dyDescent="0.2">
      <c r="B103" s="26"/>
      <c r="C103" s="26"/>
      <c r="D103" s="26"/>
      <c r="E103" s="432"/>
      <c r="F103" s="26"/>
      <c r="G103" s="432"/>
      <c r="H103" s="440"/>
      <c r="I103" s="440"/>
      <c r="J103" s="440"/>
      <c r="K103" s="440"/>
      <c r="L103" s="440"/>
      <c r="M103" s="440"/>
      <c r="N103" s="440"/>
      <c r="O103" s="440"/>
      <c r="P103" s="440"/>
      <c r="Q103" s="440"/>
      <c r="R103" s="440"/>
      <c r="S103" s="440"/>
      <c r="T103" s="440"/>
      <c r="U103" s="440"/>
      <c r="V103" s="440"/>
      <c r="W103" s="440"/>
      <c r="X103" s="440"/>
      <c r="Y103" s="440"/>
      <c r="Z103" s="440"/>
      <c r="AA103" s="440"/>
      <c r="AB103" s="440"/>
      <c r="AC103" s="440"/>
      <c r="AD103" s="440"/>
      <c r="AE103" s="440"/>
      <c r="AF103" s="440"/>
      <c r="AG103" s="440"/>
      <c r="AH103" s="440"/>
      <c r="AI103" s="440"/>
      <c r="AJ103" s="440"/>
      <c r="AK103" s="440"/>
      <c r="AL103" s="440"/>
      <c r="AM103" s="440"/>
      <c r="AN103" s="440"/>
      <c r="AO103" s="440"/>
      <c r="AP103" s="440"/>
      <c r="AQ103" s="440"/>
      <c r="AR103" s="440"/>
      <c r="AS103" s="440"/>
      <c r="AT103" s="440"/>
      <c r="AU103" s="440"/>
      <c r="AV103" s="440"/>
      <c r="AW103" s="440"/>
      <c r="AX103" s="440"/>
      <c r="AY103" s="440"/>
      <c r="AZ103" s="440"/>
      <c r="BA103" s="440"/>
      <c r="BB103" s="440"/>
      <c r="BC103" s="440"/>
      <c r="BD103" s="440"/>
      <c r="BE103" s="440"/>
      <c r="BF103" s="440"/>
      <c r="BG103" s="440"/>
      <c r="BH103" s="440"/>
      <c r="BI103" s="440"/>
      <c r="BJ103" s="440"/>
      <c r="BK103" s="440"/>
      <c r="BL103" s="440"/>
      <c r="BM103" s="440"/>
      <c r="BN103" s="440"/>
      <c r="BO103" s="440"/>
      <c r="BP103" s="440"/>
      <c r="BQ103" s="440"/>
      <c r="BR103" s="440"/>
      <c r="BS103" s="440"/>
      <c r="BT103" s="440"/>
      <c r="BU103" s="440"/>
      <c r="BV103" s="440"/>
      <c r="BW103" s="440"/>
      <c r="BX103" s="440"/>
      <c r="BY103" s="440"/>
      <c r="BZ103" s="440"/>
      <c r="CA103" s="440"/>
      <c r="CB103" s="440"/>
      <c r="CC103" s="440"/>
      <c r="CD103" s="440"/>
      <c r="CE103" s="440"/>
      <c r="CF103" s="440"/>
      <c r="CG103" s="440"/>
      <c r="CH103" s="440"/>
      <c r="CI103" s="440"/>
      <c r="CJ103" s="440"/>
      <c r="CK103" s="440"/>
      <c r="CL103" s="440"/>
      <c r="CM103" s="440"/>
      <c r="CN103" s="440"/>
      <c r="CO103" s="440"/>
      <c r="CP103" s="440"/>
      <c r="CQ103" s="440"/>
      <c r="CR103" s="440"/>
      <c r="CS103" s="440"/>
      <c r="CT103" s="440"/>
      <c r="CU103" s="440"/>
      <c r="CV103" s="440"/>
      <c r="CW103" s="440"/>
      <c r="CX103" s="440"/>
      <c r="CY103" s="440"/>
      <c r="CZ103" s="440"/>
      <c r="DA103" s="440"/>
      <c r="DB103" s="440"/>
      <c r="DC103" s="440"/>
      <c r="DD103" s="440"/>
      <c r="DE103" s="440"/>
      <c r="DF103" s="440"/>
      <c r="DG103" s="440"/>
      <c r="DH103" s="440"/>
      <c r="DI103" s="440"/>
      <c r="DJ103" s="440"/>
      <c r="DK103" s="440"/>
      <c r="DL103" s="440"/>
      <c r="DM103" s="440"/>
      <c r="DN103" s="440"/>
      <c r="DO103" s="440"/>
      <c r="DP103" s="440"/>
      <c r="DQ103" s="440"/>
      <c r="DR103" s="440"/>
      <c r="DS103" s="440"/>
      <c r="DT103" s="440"/>
      <c r="DU103" s="440"/>
      <c r="DV103" s="440"/>
      <c r="DW103" s="440"/>
      <c r="DX103" s="440"/>
      <c r="DY103" s="440"/>
      <c r="DZ103" s="440"/>
      <c r="EA103" s="440"/>
      <c r="EB103" s="440"/>
      <c r="EC103" s="440"/>
      <c r="ED103" s="440"/>
      <c r="EE103" s="440"/>
      <c r="EF103" s="440"/>
      <c r="EG103" s="440"/>
      <c r="EH103" s="440"/>
      <c r="EI103" s="440"/>
      <c r="EJ103" s="440"/>
      <c r="EK103" s="440"/>
      <c r="EL103" s="440"/>
      <c r="EM103" s="440"/>
      <c r="EN103" s="440"/>
      <c r="EO103" s="440"/>
      <c r="EP103" s="440"/>
      <c r="EQ103" s="440"/>
      <c r="ER103" s="440"/>
      <c r="ES103" s="440"/>
      <c r="ET103" s="440"/>
      <c r="EU103" s="440"/>
      <c r="EV103" s="440"/>
      <c r="EW103" s="440"/>
      <c r="EX103" s="440"/>
      <c r="EY103" s="440"/>
      <c r="EZ103" s="440"/>
      <c r="FA103" s="440"/>
      <c r="FB103" s="440"/>
      <c r="FC103" s="440"/>
      <c r="FD103" s="440"/>
      <c r="FE103" s="440"/>
      <c r="FF103" s="440"/>
      <c r="FG103" s="440"/>
      <c r="FH103" s="440"/>
      <c r="FI103" s="440"/>
      <c r="FJ103" s="440"/>
      <c r="FK103" s="440"/>
      <c r="FL103" s="440"/>
      <c r="FM103" s="440"/>
      <c r="FN103" s="440"/>
      <c r="FO103" s="440"/>
      <c r="FP103" s="440"/>
      <c r="FQ103" s="440"/>
      <c r="FR103" s="440"/>
      <c r="FS103" s="440"/>
      <c r="FT103" s="440"/>
      <c r="FU103" s="440"/>
      <c r="FV103" s="440"/>
      <c r="FW103" s="440"/>
      <c r="FX103" s="440"/>
      <c r="FY103" s="440"/>
      <c r="FZ103" s="440"/>
      <c r="GA103" s="440"/>
      <c r="GB103" s="440"/>
      <c r="GC103" s="440"/>
      <c r="GD103" s="440"/>
      <c r="GE103" s="440"/>
      <c r="GF103" s="440"/>
      <c r="GG103" s="440"/>
      <c r="GH103" s="440"/>
      <c r="GI103" s="440"/>
      <c r="GJ103" s="440"/>
      <c r="GK103" s="440"/>
      <c r="GL103" s="440"/>
      <c r="GM103" s="440"/>
      <c r="GN103" s="440"/>
      <c r="GO103" s="440"/>
      <c r="GP103" s="440"/>
      <c r="GQ103" s="440"/>
      <c r="GR103" s="440"/>
      <c r="GS103" s="440"/>
      <c r="GT103" s="440"/>
      <c r="GU103" s="440"/>
      <c r="GV103" s="440"/>
      <c r="GW103" s="440"/>
      <c r="GX103" s="440"/>
      <c r="GY103" s="440"/>
      <c r="GZ103" s="440"/>
      <c r="HA103" s="440"/>
      <c r="HB103" s="440"/>
      <c r="HC103" s="440"/>
      <c r="HD103" s="440"/>
      <c r="HE103" s="440"/>
      <c r="HF103" s="440"/>
      <c r="HG103" s="440"/>
      <c r="HH103" s="440"/>
      <c r="HI103" s="440"/>
      <c r="HJ103" s="440"/>
      <c r="HK103" s="440"/>
      <c r="HL103" s="440"/>
      <c r="HM103" s="440"/>
      <c r="HN103" s="440"/>
      <c r="HO103" s="440"/>
      <c r="HP103" s="440"/>
      <c r="HQ103" s="440"/>
      <c r="HR103" s="440"/>
      <c r="HS103" s="440"/>
      <c r="HT103" s="440"/>
      <c r="HU103" s="440"/>
      <c r="HV103" s="440"/>
      <c r="HW103" s="440"/>
      <c r="HX103" s="440"/>
      <c r="HY103" s="440"/>
      <c r="HZ103" s="440"/>
      <c r="IA103" s="440"/>
      <c r="IB103" s="440"/>
      <c r="IC103" s="440"/>
      <c r="ID103" s="440"/>
      <c r="IE103" s="440"/>
      <c r="IF103" s="440"/>
      <c r="IG103" s="440"/>
      <c r="IH103" s="440"/>
      <c r="II103" s="440"/>
    </row>
    <row r="104" spans="1:243" x14ac:dyDescent="0.2">
      <c r="A104" s="26"/>
      <c r="B104" s="26"/>
      <c r="C104" s="26"/>
      <c r="D104" s="26"/>
      <c r="E104" s="432"/>
      <c r="F104" s="26"/>
      <c r="G104" s="432"/>
      <c r="H104" s="440"/>
      <c r="I104" s="440"/>
      <c r="J104" s="440"/>
      <c r="K104" s="440"/>
      <c r="L104" s="440"/>
      <c r="M104" s="440"/>
      <c r="N104" s="440"/>
      <c r="O104" s="440"/>
      <c r="P104" s="440"/>
      <c r="Q104" s="440"/>
      <c r="R104" s="440"/>
      <c r="S104" s="440"/>
      <c r="T104" s="440"/>
      <c r="U104" s="440"/>
      <c r="V104" s="440"/>
      <c r="W104" s="440"/>
      <c r="X104" s="440"/>
      <c r="Y104" s="440"/>
      <c r="Z104" s="440"/>
      <c r="AA104" s="440"/>
      <c r="AB104" s="440"/>
      <c r="AC104" s="440"/>
      <c r="AD104" s="440"/>
      <c r="AE104" s="440"/>
      <c r="AF104" s="440"/>
      <c r="AG104" s="440"/>
      <c r="AH104" s="440"/>
      <c r="AI104" s="440"/>
      <c r="AJ104" s="440"/>
      <c r="AK104" s="440"/>
      <c r="AL104" s="440"/>
      <c r="AM104" s="440"/>
      <c r="AN104" s="440"/>
      <c r="AO104" s="440"/>
      <c r="AP104" s="440"/>
      <c r="AQ104" s="440"/>
      <c r="AR104" s="440"/>
      <c r="AS104" s="440"/>
      <c r="AT104" s="440"/>
      <c r="AU104" s="440"/>
      <c r="AV104" s="440"/>
      <c r="AW104" s="440"/>
      <c r="AX104" s="440"/>
      <c r="AY104" s="440"/>
      <c r="AZ104" s="440"/>
      <c r="BA104" s="440"/>
      <c r="BB104" s="440"/>
      <c r="BC104" s="440"/>
      <c r="BD104" s="440"/>
      <c r="BE104" s="440"/>
      <c r="BF104" s="440"/>
      <c r="BG104" s="440"/>
      <c r="BH104" s="440"/>
      <c r="BI104" s="440"/>
      <c r="BJ104" s="440"/>
      <c r="BK104" s="440"/>
      <c r="BL104" s="440"/>
      <c r="BM104" s="440"/>
      <c r="BN104" s="440"/>
      <c r="BO104" s="440"/>
      <c r="BP104" s="440"/>
      <c r="BQ104" s="440"/>
      <c r="BR104" s="440"/>
      <c r="BS104" s="440"/>
      <c r="BT104" s="440"/>
      <c r="BU104" s="440"/>
      <c r="BV104" s="440"/>
      <c r="BW104" s="440"/>
      <c r="BX104" s="440"/>
      <c r="BY104" s="440"/>
      <c r="BZ104" s="440"/>
      <c r="CA104" s="440"/>
      <c r="CB104" s="440"/>
      <c r="CC104" s="440"/>
      <c r="CD104" s="440"/>
      <c r="CE104" s="440"/>
      <c r="CF104" s="440"/>
      <c r="CG104" s="440"/>
      <c r="CH104" s="440"/>
      <c r="CI104" s="440"/>
      <c r="CJ104" s="440"/>
      <c r="CK104" s="440"/>
      <c r="CL104" s="440"/>
      <c r="CM104" s="440"/>
      <c r="CN104" s="440"/>
      <c r="CO104" s="440"/>
      <c r="CP104" s="440"/>
      <c r="CQ104" s="440"/>
      <c r="CR104" s="440"/>
      <c r="CS104" s="440"/>
      <c r="CT104" s="440"/>
      <c r="CU104" s="440"/>
      <c r="CV104" s="440"/>
      <c r="CW104" s="440"/>
      <c r="CX104" s="440"/>
      <c r="CY104" s="440"/>
      <c r="CZ104" s="440"/>
      <c r="DA104" s="440"/>
      <c r="DB104" s="440"/>
      <c r="DC104" s="440"/>
      <c r="DD104" s="440"/>
      <c r="DE104" s="440"/>
      <c r="DF104" s="440"/>
      <c r="DG104" s="440"/>
      <c r="DH104" s="440"/>
      <c r="DI104" s="440"/>
      <c r="DJ104" s="440"/>
      <c r="DK104" s="440"/>
      <c r="DL104" s="440"/>
      <c r="DM104" s="440"/>
      <c r="DN104" s="440"/>
      <c r="DO104" s="440"/>
      <c r="DP104" s="440"/>
      <c r="DQ104" s="440"/>
      <c r="DR104" s="440"/>
      <c r="DS104" s="440"/>
      <c r="DT104" s="440"/>
      <c r="DU104" s="440"/>
      <c r="DV104" s="440"/>
      <c r="DW104" s="440"/>
      <c r="DX104" s="440"/>
      <c r="DY104" s="440"/>
      <c r="DZ104" s="440"/>
      <c r="EA104" s="440"/>
      <c r="EB104" s="440"/>
      <c r="EC104" s="440"/>
      <c r="ED104" s="440"/>
      <c r="EE104" s="440"/>
      <c r="EF104" s="440"/>
      <c r="EG104" s="440"/>
      <c r="EH104" s="440"/>
      <c r="EI104" s="440"/>
      <c r="EJ104" s="440"/>
      <c r="EK104" s="440"/>
      <c r="EL104" s="440"/>
      <c r="EM104" s="440"/>
      <c r="EN104" s="440"/>
      <c r="EO104" s="440"/>
      <c r="EP104" s="440"/>
      <c r="EQ104" s="440"/>
      <c r="ER104" s="440"/>
      <c r="ES104" s="440"/>
      <c r="ET104" s="440"/>
      <c r="EU104" s="440"/>
      <c r="EV104" s="440"/>
      <c r="EW104" s="440"/>
      <c r="EX104" s="440"/>
      <c r="EY104" s="440"/>
      <c r="EZ104" s="440"/>
      <c r="FA104" s="440"/>
      <c r="FB104" s="440"/>
      <c r="FC104" s="440"/>
      <c r="FD104" s="440"/>
      <c r="FE104" s="440"/>
      <c r="FF104" s="440"/>
      <c r="FG104" s="440"/>
      <c r="FH104" s="440"/>
      <c r="FI104" s="440"/>
      <c r="FJ104" s="440"/>
      <c r="FK104" s="440"/>
      <c r="FL104" s="440"/>
      <c r="FM104" s="440"/>
      <c r="FN104" s="440"/>
      <c r="FO104" s="440"/>
      <c r="FP104" s="440"/>
      <c r="FQ104" s="440"/>
      <c r="FR104" s="440"/>
      <c r="FS104" s="440"/>
      <c r="FT104" s="440"/>
      <c r="FU104" s="440"/>
      <c r="FV104" s="440"/>
      <c r="FW104" s="440"/>
      <c r="FX104" s="440"/>
      <c r="FY104" s="440"/>
      <c r="FZ104" s="440"/>
      <c r="GA104" s="440"/>
      <c r="GB104" s="440"/>
      <c r="GC104" s="440"/>
      <c r="GD104" s="440"/>
      <c r="GE104" s="440"/>
      <c r="GF104" s="440"/>
      <c r="GG104" s="440"/>
      <c r="GH104" s="440"/>
      <c r="GI104" s="440"/>
      <c r="GJ104" s="440"/>
      <c r="GK104" s="440"/>
      <c r="GL104" s="440"/>
      <c r="GM104" s="440"/>
      <c r="GN104" s="440"/>
      <c r="GO104" s="440"/>
      <c r="GP104" s="440"/>
      <c r="GQ104" s="440"/>
      <c r="GR104" s="440"/>
      <c r="GS104" s="440"/>
      <c r="GT104" s="440"/>
      <c r="GU104" s="440"/>
      <c r="GV104" s="440"/>
      <c r="GW104" s="440"/>
      <c r="GX104" s="440"/>
      <c r="GY104" s="440"/>
      <c r="GZ104" s="440"/>
      <c r="HA104" s="440"/>
      <c r="HB104" s="440"/>
      <c r="HC104" s="440"/>
      <c r="HD104" s="440"/>
      <c r="HE104" s="440"/>
      <c r="HF104" s="440"/>
      <c r="HG104" s="440"/>
      <c r="HH104" s="440"/>
      <c r="HI104" s="440"/>
      <c r="HJ104" s="440"/>
      <c r="HK104" s="440"/>
      <c r="HL104" s="440"/>
      <c r="HM104" s="440"/>
      <c r="HN104" s="440"/>
      <c r="HO104" s="440"/>
      <c r="HP104" s="440"/>
      <c r="HQ104" s="440"/>
      <c r="HR104" s="440"/>
      <c r="HS104" s="440"/>
      <c r="HT104" s="440"/>
      <c r="HU104" s="440"/>
      <c r="HV104" s="440"/>
      <c r="HW104" s="440"/>
      <c r="HX104" s="440"/>
      <c r="HY104" s="440"/>
      <c r="HZ104" s="440"/>
      <c r="IA104" s="440"/>
      <c r="IB104" s="440"/>
      <c r="IC104" s="440"/>
      <c r="ID104" s="440"/>
      <c r="IE104" s="440"/>
      <c r="IF104" s="440"/>
      <c r="IG104" s="440"/>
      <c r="IH104" s="440"/>
      <c r="II104" s="440"/>
    </row>
    <row r="105" spans="1:243" x14ac:dyDescent="0.2">
      <c r="A105" s="26"/>
      <c r="B105" s="26"/>
      <c r="C105" s="26"/>
      <c r="D105" s="26"/>
      <c r="E105" s="432"/>
      <c r="F105" s="26"/>
      <c r="G105" s="432"/>
      <c r="H105" s="444"/>
      <c r="I105" s="444"/>
      <c r="J105" s="444"/>
      <c r="K105" s="444"/>
      <c r="L105" s="444"/>
      <c r="M105" s="444"/>
      <c r="N105" s="444"/>
      <c r="O105" s="444"/>
      <c r="P105" s="444"/>
      <c r="Q105" s="444"/>
      <c r="R105" s="444"/>
      <c r="S105" s="444"/>
      <c r="T105" s="444"/>
      <c r="U105" s="444"/>
      <c r="V105" s="444"/>
      <c r="W105" s="444"/>
      <c r="X105" s="444"/>
      <c r="Y105" s="444"/>
      <c r="Z105" s="444"/>
      <c r="AA105" s="444"/>
      <c r="AB105" s="444"/>
      <c r="AC105" s="444"/>
      <c r="AD105" s="444"/>
      <c r="AE105" s="444"/>
      <c r="AF105" s="444"/>
      <c r="AG105" s="444"/>
      <c r="AH105" s="444"/>
      <c r="AI105" s="444"/>
      <c r="AJ105" s="444"/>
      <c r="AK105" s="444"/>
      <c r="AL105" s="444"/>
      <c r="AM105" s="444"/>
      <c r="AN105" s="444"/>
      <c r="AO105" s="444"/>
      <c r="AP105" s="444"/>
      <c r="AQ105" s="444"/>
      <c r="AR105" s="444"/>
      <c r="AS105" s="444"/>
      <c r="AT105" s="444"/>
      <c r="AU105" s="444"/>
      <c r="AV105" s="444"/>
      <c r="AW105" s="444"/>
      <c r="AX105" s="444"/>
      <c r="AY105" s="444"/>
      <c r="AZ105" s="444"/>
      <c r="BA105" s="444"/>
      <c r="BB105" s="444"/>
      <c r="BC105" s="444"/>
      <c r="BD105" s="444"/>
      <c r="BE105" s="444"/>
      <c r="BF105" s="444"/>
      <c r="BG105" s="444"/>
      <c r="BH105" s="444"/>
      <c r="BI105" s="444"/>
      <c r="BJ105" s="444"/>
      <c r="BK105" s="444"/>
      <c r="BL105" s="444"/>
      <c r="BM105" s="444"/>
      <c r="BN105" s="444"/>
      <c r="BO105" s="444"/>
      <c r="BP105" s="444"/>
      <c r="BQ105" s="444"/>
      <c r="BR105" s="444"/>
      <c r="BS105" s="444"/>
      <c r="BT105" s="444"/>
      <c r="BU105" s="444"/>
      <c r="BV105" s="444"/>
      <c r="BW105" s="444"/>
      <c r="BX105" s="444"/>
      <c r="BY105" s="444"/>
      <c r="BZ105" s="444"/>
      <c r="CA105" s="444"/>
      <c r="CB105" s="444"/>
      <c r="CC105" s="444"/>
      <c r="CD105" s="444"/>
      <c r="CE105" s="444"/>
      <c r="CF105" s="444"/>
      <c r="CG105" s="444"/>
      <c r="CH105" s="444"/>
      <c r="CI105" s="444"/>
      <c r="CJ105" s="444"/>
      <c r="CK105" s="444"/>
      <c r="CL105" s="444"/>
      <c r="CM105" s="444"/>
      <c r="CN105" s="444"/>
      <c r="CO105" s="444"/>
      <c r="CP105" s="444"/>
      <c r="CQ105" s="444"/>
      <c r="CR105" s="444"/>
      <c r="CS105" s="444"/>
      <c r="CT105" s="444"/>
      <c r="CU105" s="444"/>
      <c r="CV105" s="444"/>
      <c r="CW105" s="444"/>
      <c r="CX105" s="444"/>
      <c r="CY105" s="444"/>
      <c r="CZ105" s="444"/>
      <c r="DA105" s="444"/>
      <c r="DB105" s="444"/>
      <c r="DC105" s="444"/>
      <c r="DD105" s="444"/>
      <c r="DE105" s="444"/>
      <c r="DF105" s="444"/>
      <c r="DG105" s="444"/>
      <c r="DH105" s="444"/>
      <c r="DI105" s="444"/>
      <c r="DJ105" s="444"/>
      <c r="DK105" s="444"/>
      <c r="DL105" s="444"/>
      <c r="DM105" s="444"/>
      <c r="DN105" s="444"/>
      <c r="DO105" s="444"/>
      <c r="DP105" s="444"/>
      <c r="DQ105" s="444"/>
      <c r="DR105" s="444"/>
      <c r="DS105" s="444"/>
      <c r="DT105" s="444"/>
      <c r="DU105" s="444"/>
      <c r="DV105" s="444"/>
      <c r="DW105" s="444"/>
      <c r="DX105" s="444"/>
      <c r="DY105" s="444"/>
      <c r="DZ105" s="444"/>
      <c r="EA105" s="444"/>
      <c r="EB105" s="444"/>
      <c r="EC105" s="444"/>
      <c r="ED105" s="444"/>
      <c r="EE105" s="444"/>
      <c r="EF105" s="444"/>
      <c r="EG105" s="444"/>
      <c r="EH105" s="444"/>
      <c r="EI105" s="444"/>
      <c r="EJ105" s="444"/>
      <c r="EK105" s="444"/>
      <c r="EL105" s="444"/>
      <c r="EM105" s="444"/>
      <c r="EN105" s="444"/>
      <c r="EO105" s="444"/>
      <c r="EP105" s="444"/>
      <c r="EQ105" s="444"/>
      <c r="ER105" s="444"/>
      <c r="ES105" s="444"/>
      <c r="ET105" s="444"/>
      <c r="EU105" s="444"/>
      <c r="EV105" s="444"/>
      <c r="EW105" s="444"/>
      <c r="EX105" s="444"/>
      <c r="EY105" s="444"/>
      <c r="EZ105" s="444"/>
      <c r="FA105" s="444"/>
      <c r="FB105" s="444"/>
      <c r="FC105" s="444"/>
      <c r="FD105" s="444"/>
      <c r="FE105" s="444"/>
      <c r="FF105" s="444"/>
      <c r="FG105" s="444"/>
      <c r="FH105" s="444"/>
      <c r="FI105" s="444"/>
      <c r="FJ105" s="444"/>
      <c r="FK105" s="444"/>
      <c r="FL105" s="444"/>
      <c r="FM105" s="444"/>
      <c r="FN105" s="444"/>
      <c r="FO105" s="444"/>
      <c r="FP105" s="444"/>
      <c r="FQ105" s="444"/>
      <c r="FR105" s="444"/>
      <c r="FS105" s="444"/>
      <c r="FT105" s="444"/>
      <c r="FU105" s="444"/>
      <c r="FV105" s="444"/>
      <c r="FW105" s="444"/>
      <c r="FX105" s="444"/>
      <c r="FY105" s="444"/>
      <c r="FZ105" s="444"/>
      <c r="GA105" s="444"/>
      <c r="GB105" s="444"/>
      <c r="GC105" s="444"/>
      <c r="GD105" s="444"/>
      <c r="GE105" s="444"/>
      <c r="GF105" s="444"/>
      <c r="GG105" s="444"/>
      <c r="GH105" s="444"/>
      <c r="GI105" s="444"/>
      <c r="GJ105" s="444"/>
      <c r="GK105" s="444"/>
      <c r="GL105" s="444"/>
      <c r="GM105" s="444"/>
      <c r="GN105" s="444"/>
      <c r="GO105" s="444"/>
      <c r="GP105" s="444"/>
      <c r="GQ105" s="444"/>
      <c r="GR105" s="444"/>
      <c r="GS105" s="444"/>
      <c r="GT105" s="444"/>
      <c r="GU105" s="444"/>
      <c r="GV105" s="444"/>
      <c r="GW105" s="444"/>
      <c r="GX105" s="444"/>
      <c r="GY105" s="444"/>
      <c r="GZ105" s="444"/>
      <c r="HA105" s="444"/>
      <c r="HB105" s="444"/>
      <c r="HC105" s="444"/>
      <c r="HD105" s="444"/>
      <c r="HE105" s="444"/>
      <c r="HF105" s="444"/>
      <c r="HG105" s="444"/>
      <c r="HH105" s="444"/>
      <c r="HI105" s="444"/>
      <c r="HJ105" s="444"/>
      <c r="HK105" s="444"/>
      <c r="HL105" s="444"/>
      <c r="HM105" s="444"/>
      <c r="HN105" s="444"/>
      <c r="HO105" s="444"/>
      <c r="HP105" s="444"/>
      <c r="HQ105" s="444"/>
      <c r="HR105" s="444"/>
      <c r="HS105" s="444"/>
      <c r="HT105" s="444"/>
      <c r="HU105" s="444"/>
      <c r="HV105" s="444"/>
      <c r="HW105" s="444"/>
      <c r="HX105" s="444"/>
      <c r="HY105" s="444"/>
      <c r="HZ105" s="444"/>
      <c r="IA105" s="444"/>
      <c r="IB105" s="444"/>
      <c r="IC105" s="444"/>
      <c r="ID105" s="444"/>
      <c r="IE105" s="444"/>
      <c r="IF105" s="444"/>
      <c r="IG105" s="444"/>
      <c r="IH105" s="444"/>
      <c r="II105" s="444"/>
    </row>
    <row r="106" spans="1:243" x14ac:dyDescent="0.2">
      <c r="A106" s="26"/>
      <c r="B106" s="26"/>
      <c r="C106" s="26"/>
      <c r="D106" s="26"/>
      <c r="E106" s="432"/>
      <c r="F106" s="26"/>
      <c r="G106" s="432"/>
      <c r="H106" s="444"/>
      <c r="I106" s="444"/>
      <c r="J106" s="444"/>
      <c r="K106" s="444"/>
      <c r="L106" s="444"/>
      <c r="M106" s="444"/>
      <c r="N106" s="444"/>
      <c r="O106" s="444"/>
      <c r="P106" s="444"/>
      <c r="Q106" s="444"/>
      <c r="R106" s="444"/>
      <c r="S106" s="444"/>
      <c r="T106" s="444"/>
      <c r="U106" s="444"/>
      <c r="V106" s="444"/>
      <c r="W106" s="444"/>
      <c r="X106" s="444"/>
      <c r="Y106" s="444"/>
      <c r="Z106" s="444"/>
      <c r="AA106" s="444"/>
      <c r="AB106" s="444"/>
      <c r="AC106" s="444"/>
      <c r="AD106" s="444"/>
      <c r="AE106" s="444"/>
      <c r="AF106" s="444"/>
      <c r="AG106" s="444"/>
      <c r="AH106" s="444"/>
      <c r="AI106" s="444"/>
      <c r="AJ106" s="444"/>
      <c r="AK106" s="444"/>
      <c r="AL106" s="444"/>
      <c r="AM106" s="444"/>
      <c r="AN106" s="444"/>
      <c r="AO106" s="444"/>
      <c r="AP106" s="444"/>
      <c r="AQ106" s="444"/>
      <c r="AR106" s="444"/>
      <c r="AS106" s="444"/>
      <c r="AT106" s="444"/>
      <c r="AU106" s="444"/>
      <c r="AV106" s="444"/>
      <c r="AW106" s="444"/>
      <c r="AX106" s="444"/>
      <c r="AY106" s="444"/>
      <c r="AZ106" s="444"/>
      <c r="BA106" s="444"/>
      <c r="BB106" s="444"/>
      <c r="BC106" s="444"/>
      <c r="BD106" s="444"/>
      <c r="BE106" s="444"/>
      <c r="BF106" s="444"/>
      <c r="BG106" s="444"/>
      <c r="BH106" s="444"/>
      <c r="BI106" s="444"/>
      <c r="BJ106" s="444"/>
      <c r="BK106" s="444"/>
      <c r="BL106" s="444"/>
      <c r="BM106" s="444"/>
      <c r="BN106" s="444"/>
      <c r="BO106" s="444"/>
      <c r="BP106" s="444"/>
      <c r="BQ106" s="444"/>
      <c r="BR106" s="444"/>
      <c r="BS106" s="444"/>
      <c r="BT106" s="444"/>
      <c r="BU106" s="444"/>
      <c r="BV106" s="444"/>
      <c r="BW106" s="444"/>
      <c r="BX106" s="444"/>
      <c r="BY106" s="444"/>
      <c r="BZ106" s="444"/>
      <c r="CA106" s="444"/>
      <c r="CB106" s="444"/>
      <c r="CC106" s="444"/>
      <c r="CD106" s="444"/>
      <c r="CE106" s="444"/>
      <c r="CF106" s="444"/>
      <c r="CG106" s="444"/>
      <c r="CH106" s="444"/>
      <c r="CI106" s="444"/>
      <c r="CJ106" s="444"/>
      <c r="CK106" s="444"/>
      <c r="CL106" s="444"/>
      <c r="CM106" s="444"/>
      <c r="CN106" s="444"/>
      <c r="CO106" s="444"/>
      <c r="CP106" s="444"/>
      <c r="CQ106" s="444"/>
      <c r="CR106" s="444"/>
      <c r="CS106" s="444"/>
      <c r="CT106" s="444"/>
      <c r="CU106" s="444"/>
      <c r="CV106" s="444"/>
      <c r="CW106" s="444"/>
      <c r="CX106" s="444"/>
      <c r="CY106" s="444"/>
      <c r="CZ106" s="444"/>
      <c r="DA106" s="444"/>
      <c r="DB106" s="444"/>
      <c r="DC106" s="444"/>
      <c r="DD106" s="444"/>
      <c r="DE106" s="444"/>
      <c r="DF106" s="444"/>
      <c r="DG106" s="444"/>
      <c r="DH106" s="444"/>
      <c r="DI106" s="444"/>
      <c r="DJ106" s="444"/>
      <c r="DK106" s="444"/>
      <c r="DL106" s="444"/>
      <c r="DM106" s="444"/>
      <c r="DN106" s="444"/>
      <c r="DO106" s="444"/>
      <c r="DP106" s="444"/>
      <c r="DQ106" s="444"/>
      <c r="DR106" s="444"/>
      <c r="DS106" s="444"/>
      <c r="DT106" s="444"/>
      <c r="DU106" s="444"/>
      <c r="DV106" s="444"/>
      <c r="DW106" s="444"/>
      <c r="DX106" s="444"/>
      <c r="DY106" s="444"/>
      <c r="DZ106" s="444"/>
      <c r="EA106" s="444"/>
      <c r="EB106" s="444"/>
      <c r="EC106" s="444"/>
      <c r="ED106" s="444"/>
      <c r="EE106" s="444"/>
      <c r="EF106" s="444"/>
      <c r="EG106" s="444"/>
      <c r="EH106" s="444"/>
      <c r="EI106" s="444"/>
      <c r="EJ106" s="444"/>
      <c r="EK106" s="444"/>
      <c r="EL106" s="444"/>
      <c r="EM106" s="444"/>
      <c r="EN106" s="444"/>
      <c r="EO106" s="444"/>
      <c r="EP106" s="444"/>
      <c r="EQ106" s="444"/>
      <c r="ER106" s="444"/>
      <c r="ES106" s="444"/>
      <c r="ET106" s="444"/>
      <c r="EU106" s="444"/>
      <c r="EV106" s="444"/>
      <c r="EW106" s="444"/>
      <c r="EX106" s="444"/>
      <c r="EY106" s="444"/>
      <c r="EZ106" s="444"/>
      <c r="FA106" s="444"/>
      <c r="FB106" s="444"/>
      <c r="FC106" s="444"/>
      <c r="FD106" s="444"/>
      <c r="FE106" s="444"/>
      <c r="FF106" s="444"/>
      <c r="FG106" s="444"/>
      <c r="FH106" s="444"/>
      <c r="FI106" s="444"/>
      <c r="FJ106" s="444"/>
      <c r="FK106" s="444"/>
      <c r="FL106" s="444"/>
      <c r="FM106" s="444"/>
      <c r="FN106" s="444"/>
      <c r="FO106" s="444"/>
      <c r="FP106" s="444"/>
      <c r="FQ106" s="444"/>
      <c r="FR106" s="444"/>
      <c r="FS106" s="444"/>
      <c r="FT106" s="444"/>
      <c r="FU106" s="444"/>
      <c r="FV106" s="444"/>
      <c r="FW106" s="444"/>
      <c r="FX106" s="444"/>
      <c r="FY106" s="444"/>
      <c r="FZ106" s="444"/>
      <c r="GA106" s="444"/>
      <c r="GB106" s="444"/>
      <c r="GC106" s="444"/>
      <c r="GD106" s="444"/>
      <c r="GE106" s="444"/>
      <c r="GF106" s="444"/>
      <c r="GG106" s="444"/>
      <c r="GH106" s="444"/>
      <c r="GI106" s="444"/>
      <c r="GJ106" s="444"/>
      <c r="GK106" s="444"/>
      <c r="GL106" s="444"/>
      <c r="GM106" s="444"/>
      <c r="GN106" s="444"/>
      <c r="GO106" s="444"/>
      <c r="GP106" s="444"/>
      <c r="GQ106" s="444"/>
      <c r="GR106" s="444"/>
      <c r="GS106" s="444"/>
      <c r="GT106" s="444"/>
      <c r="GU106" s="444"/>
      <c r="GV106" s="444"/>
      <c r="GW106" s="444"/>
      <c r="GX106" s="444"/>
      <c r="GY106" s="444"/>
      <c r="GZ106" s="444"/>
      <c r="HA106" s="444"/>
      <c r="HB106" s="444"/>
      <c r="HC106" s="444"/>
      <c r="HD106" s="444"/>
      <c r="HE106" s="444"/>
      <c r="HF106" s="444"/>
      <c r="HG106" s="444"/>
      <c r="HH106" s="444"/>
      <c r="HI106" s="444"/>
      <c r="HJ106" s="444"/>
      <c r="HK106" s="444"/>
      <c r="HL106" s="444"/>
      <c r="HM106" s="444"/>
      <c r="HN106" s="444"/>
      <c r="HO106" s="444"/>
      <c r="HP106" s="444"/>
      <c r="HQ106" s="444"/>
      <c r="HR106" s="444"/>
      <c r="HS106" s="444"/>
      <c r="HT106" s="444"/>
      <c r="HU106" s="444"/>
      <c r="HV106" s="444"/>
      <c r="HW106" s="444"/>
      <c r="HX106" s="444"/>
      <c r="HY106" s="444"/>
      <c r="HZ106" s="444"/>
      <c r="IA106" s="444"/>
      <c r="IB106" s="444"/>
      <c r="IC106" s="444"/>
      <c r="ID106" s="444"/>
      <c r="IE106" s="444"/>
      <c r="IF106" s="444"/>
      <c r="IG106" s="444"/>
      <c r="IH106" s="444"/>
      <c r="II106" s="444"/>
    </row>
    <row r="107" spans="1:243" x14ac:dyDescent="0.2">
      <c r="B107" s="26"/>
      <c r="C107" s="26"/>
      <c r="D107" s="26"/>
      <c r="E107" s="432"/>
      <c r="F107" s="26"/>
      <c r="G107" s="432"/>
      <c r="H107" s="444"/>
      <c r="I107" s="444"/>
      <c r="J107" s="444"/>
      <c r="K107" s="444"/>
      <c r="L107" s="444"/>
      <c r="M107" s="444"/>
      <c r="N107" s="444"/>
      <c r="O107" s="444"/>
      <c r="P107" s="444"/>
      <c r="Q107" s="444"/>
      <c r="R107" s="444"/>
      <c r="S107" s="444"/>
      <c r="T107" s="444"/>
      <c r="U107" s="444"/>
      <c r="V107" s="444"/>
      <c r="W107" s="444"/>
      <c r="X107" s="444"/>
      <c r="Y107" s="444"/>
      <c r="Z107" s="444"/>
      <c r="AA107" s="444"/>
      <c r="AB107" s="444"/>
      <c r="AC107" s="444"/>
      <c r="AD107" s="444"/>
      <c r="AE107" s="444"/>
      <c r="AF107" s="444"/>
      <c r="AG107" s="444"/>
      <c r="AH107" s="444"/>
      <c r="AI107" s="444"/>
      <c r="AJ107" s="444"/>
      <c r="AK107" s="444"/>
      <c r="AL107" s="444"/>
      <c r="AM107" s="444"/>
      <c r="AN107" s="444"/>
      <c r="AO107" s="444"/>
      <c r="AP107" s="444"/>
      <c r="AQ107" s="444"/>
      <c r="AR107" s="444"/>
      <c r="AS107" s="444"/>
      <c r="AT107" s="444"/>
      <c r="AU107" s="444"/>
      <c r="AV107" s="444"/>
      <c r="AW107" s="444"/>
      <c r="AX107" s="444"/>
      <c r="AY107" s="444"/>
      <c r="AZ107" s="444"/>
      <c r="BA107" s="444"/>
      <c r="BB107" s="444"/>
      <c r="BC107" s="444"/>
      <c r="BD107" s="444"/>
      <c r="BE107" s="444"/>
      <c r="BF107" s="444"/>
      <c r="BG107" s="444"/>
      <c r="BH107" s="444"/>
      <c r="BI107" s="444"/>
      <c r="BJ107" s="444"/>
      <c r="BK107" s="444"/>
      <c r="BL107" s="444"/>
      <c r="BM107" s="444"/>
      <c r="BN107" s="444"/>
      <c r="BO107" s="444"/>
      <c r="BP107" s="444"/>
      <c r="BQ107" s="444"/>
      <c r="BR107" s="444"/>
      <c r="BS107" s="444"/>
      <c r="BT107" s="444"/>
      <c r="BU107" s="444"/>
      <c r="BV107" s="444"/>
      <c r="BW107" s="444"/>
      <c r="BX107" s="444"/>
      <c r="BY107" s="444"/>
      <c r="BZ107" s="444"/>
      <c r="CA107" s="444"/>
      <c r="CB107" s="444"/>
      <c r="CC107" s="444"/>
      <c r="CD107" s="444"/>
      <c r="CE107" s="444"/>
      <c r="CF107" s="444"/>
      <c r="CG107" s="444"/>
      <c r="CH107" s="444"/>
      <c r="CI107" s="444"/>
      <c r="CJ107" s="444"/>
      <c r="CK107" s="444"/>
      <c r="CL107" s="444"/>
      <c r="CM107" s="444"/>
      <c r="CN107" s="444"/>
      <c r="CO107" s="444"/>
      <c r="CP107" s="444"/>
      <c r="CQ107" s="444"/>
      <c r="CR107" s="444"/>
      <c r="CS107" s="444"/>
      <c r="CT107" s="444"/>
      <c r="CU107" s="444"/>
      <c r="CV107" s="444"/>
      <c r="CW107" s="444"/>
      <c r="CX107" s="444"/>
      <c r="CY107" s="444"/>
      <c r="CZ107" s="444"/>
      <c r="DA107" s="444"/>
      <c r="DB107" s="444"/>
      <c r="DC107" s="444"/>
      <c r="DD107" s="444"/>
      <c r="DE107" s="444"/>
      <c r="DF107" s="444"/>
      <c r="DG107" s="444"/>
      <c r="DH107" s="444"/>
      <c r="DI107" s="444"/>
      <c r="DJ107" s="444"/>
      <c r="DK107" s="444"/>
      <c r="DL107" s="444"/>
      <c r="DM107" s="444"/>
      <c r="DN107" s="444"/>
      <c r="DO107" s="444"/>
      <c r="DP107" s="444"/>
      <c r="DQ107" s="444"/>
      <c r="DR107" s="444"/>
      <c r="DS107" s="444"/>
      <c r="DT107" s="444"/>
      <c r="DU107" s="444"/>
      <c r="DV107" s="444"/>
      <c r="DW107" s="444"/>
      <c r="DX107" s="444"/>
      <c r="DY107" s="444"/>
      <c r="DZ107" s="444"/>
      <c r="EA107" s="444"/>
      <c r="EB107" s="444"/>
      <c r="EC107" s="444"/>
      <c r="ED107" s="444"/>
      <c r="EE107" s="444"/>
      <c r="EF107" s="444"/>
      <c r="EG107" s="444"/>
      <c r="EH107" s="444"/>
      <c r="EI107" s="444"/>
      <c r="EJ107" s="444"/>
      <c r="EK107" s="444"/>
      <c r="EL107" s="444"/>
      <c r="EM107" s="444"/>
      <c r="EN107" s="444"/>
      <c r="EO107" s="444"/>
      <c r="EP107" s="444"/>
      <c r="EQ107" s="444"/>
      <c r="ER107" s="444"/>
      <c r="ES107" s="444"/>
      <c r="ET107" s="444"/>
      <c r="EU107" s="444"/>
      <c r="EV107" s="444"/>
      <c r="EW107" s="444"/>
      <c r="EX107" s="444"/>
      <c r="EY107" s="444"/>
      <c r="EZ107" s="444"/>
      <c r="FA107" s="444"/>
      <c r="FB107" s="444"/>
      <c r="FC107" s="444"/>
      <c r="FD107" s="444"/>
      <c r="FE107" s="444"/>
      <c r="FF107" s="444"/>
      <c r="FG107" s="444"/>
      <c r="FH107" s="444"/>
      <c r="FI107" s="444"/>
      <c r="FJ107" s="444"/>
      <c r="FK107" s="444"/>
      <c r="FL107" s="444"/>
      <c r="FM107" s="444"/>
      <c r="FN107" s="444"/>
      <c r="FO107" s="444"/>
      <c r="FP107" s="444"/>
      <c r="FQ107" s="444"/>
      <c r="FR107" s="444"/>
      <c r="FS107" s="444"/>
      <c r="FT107" s="444"/>
      <c r="FU107" s="444"/>
      <c r="FV107" s="444"/>
      <c r="FW107" s="444"/>
      <c r="FX107" s="444"/>
      <c r="FY107" s="444"/>
      <c r="FZ107" s="444"/>
      <c r="GA107" s="444"/>
      <c r="GB107" s="444"/>
      <c r="GC107" s="444"/>
      <c r="GD107" s="444"/>
      <c r="GE107" s="444"/>
      <c r="GF107" s="444"/>
      <c r="GG107" s="444"/>
      <c r="GH107" s="444"/>
      <c r="GI107" s="444"/>
      <c r="GJ107" s="444"/>
      <c r="GK107" s="444"/>
      <c r="GL107" s="444"/>
      <c r="GM107" s="444"/>
      <c r="GN107" s="444"/>
      <c r="GO107" s="444"/>
      <c r="GP107" s="444"/>
      <c r="GQ107" s="444"/>
      <c r="GR107" s="444"/>
      <c r="GS107" s="444"/>
      <c r="GT107" s="444"/>
      <c r="GU107" s="444"/>
      <c r="GV107" s="444"/>
      <c r="GW107" s="444"/>
      <c r="GX107" s="444"/>
      <c r="GY107" s="444"/>
      <c r="GZ107" s="444"/>
      <c r="HA107" s="444"/>
      <c r="HB107" s="444"/>
      <c r="HC107" s="444"/>
      <c r="HD107" s="444"/>
      <c r="HE107" s="444"/>
      <c r="HF107" s="444"/>
      <c r="HG107" s="444"/>
      <c r="HH107" s="444"/>
      <c r="HI107" s="444"/>
      <c r="HJ107" s="444"/>
      <c r="HK107" s="444"/>
      <c r="HL107" s="444"/>
      <c r="HM107" s="444"/>
      <c r="HN107" s="444"/>
      <c r="HO107" s="444"/>
      <c r="HP107" s="444"/>
      <c r="HQ107" s="444"/>
      <c r="HR107" s="444"/>
      <c r="HS107" s="444"/>
      <c r="HT107" s="444"/>
      <c r="HU107" s="444"/>
      <c r="HV107" s="444"/>
      <c r="HW107" s="444"/>
      <c r="HX107" s="444"/>
      <c r="HY107" s="444"/>
      <c r="HZ107" s="444"/>
      <c r="IA107" s="444"/>
      <c r="IB107" s="444"/>
      <c r="IC107" s="444"/>
      <c r="ID107" s="444"/>
      <c r="IE107" s="444"/>
      <c r="IF107" s="444"/>
      <c r="IG107" s="444"/>
      <c r="IH107" s="444"/>
      <c r="II107" s="444"/>
    </row>
    <row r="108" spans="1:243" x14ac:dyDescent="0.2">
      <c r="B108" s="26"/>
      <c r="C108" s="26"/>
      <c r="D108" s="26"/>
      <c r="E108" s="432"/>
      <c r="F108" s="26"/>
      <c r="G108" s="432"/>
      <c r="H108" s="444"/>
      <c r="I108" s="444"/>
      <c r="J108" s="444"/>
      <c r="K108" s="444"/>
      <c r="L108" s="444"/>
      <c r="M108" s="444"/>
      <c r="N108" s="444"/>
      <c r="O108" s="444"/>
      <c r="P108" s="444"/>
      <c r="Q108" s="444"/>
      <c r="R108" s="444"/>
      <c r="S108" s="444"/>
      <c r="T108" s="444"/>
      <c r="U108" s="444"/>
      <c r="V108" s="444"/>
      <c r="W108" s="444"/>
      <c r="X108" s="444"/>
      <c r="Y108" s="444"/>
      <c r="Z108" s="444"/>
      <c r="AA108" s="444"/>
      <c r="AB108" s="444"/>
      <c r="AC108" s="444"/>
      <c r="AD108" s="444"/>
      <c r="AE108" s="444"/>
      <c r="AF108" s="444"/>
      <c r="AG108" s="444"/>
      <c r="AH108" s="444"/>
      <c r="AI108" s="444"/>
      <c r="AJ108" s="444"/>
      <c r="AK108" s="444"/>
      <c r="AL108" s="444"/>
      <c r="AM108" s="444"/>
      <c r="AN108" s="444"/>
      <c r="AO108" s="444"/>
      <c r="AP108" s="444"/>
      <c r="AQ108" s="444"/>
      <c r="AR108" s="444"/>
      <c r="AS108" s="444"/>
      <c r="AT108" s="444"/>
      <c r="AU108" s="444"/>
      <c r="AV108" s="444"/>
      <c r="AW108" s="444"/>
      <c r="AX108" s="444"/>
      <c r="AY108" s="444"/>
      <c r="AZ108" s="444"/>
      <c r="BA108" s="444"/>
      <c r="BB108" s="444"/>
      <c r="BC108" s="444"/>
      <c r="BD108" s="444"/>
      <c r="BE108" s="444"/>
      <c r="BF108" s="444"/>
      <c r="BG108" s="444"/>
      <c r="BH108" s="444"/>
      <c r="BI108" s="444"/>
      <c r="BJ108" s="444"/>
      <c r="BK108" s="444"/>
      <c r="BL108" s="444"/>
      <c r="BM108" s="444"/>
      <c r="BN108" s="444"/>
      <c r="BO108" s="444"/>
      <c r="BP108" s="444"/>
      <c r="BQ108" s="444"/>
      <c r="BR108" s="444"/>
      <c r="BS108" s="444"/>
      <c r="BT108" s="444"/>
      <c r="BU108" s="444"/>
      <c r="BV108" s="444"/>
      <c r="BW108" s="444"/>
      <c r="BX108" s="444"/>
      <c r="BY108" s="444"/>
      <c r="BZ108" s="444"/>
      <c r="CA108" s="444"/>
      <c r="CB108" s="444"/>
      <c r="CC108" s="444"/>
      <c r="CD108" s="444"/>
      <c r="CE108" s="444"/>
      <c r="CF108" s="444"/>
      <c r="CG108" s="444"/>
      <c r="CH108" s="444"/>
      <c r="CI108" s="444"/>
      <c r="CJ108" s="444"/>
      <c r="CK108" s="444"/>
      <c r="CL108" s="444"/>
      <c r="CM108" s="444"/>
      <c r="CN108" s="444"/>
      <c r="CO108" s="444"/>
      <c r="CP108" s="444"/>
      <c r="CQ108" s="444"/>
      <c r="CR108" s="444"/>
      <c r="CS108" s="444"/>
      <c r="CT108" s="444"/>
      <c r="CU108" s="444"/>
      <c r="CV108" s="444"/>
      <c r="CW108" s="444"/>
      <c r="CX108" s="444"/>
      <c r="CY108" s="444"/>
      <c r="CZ108" s="444"/>
      <c r="DA108" s="444"/>
      <c r="DB108" s="444"/>
      <c r="DC108" s="444"/>
      <c r="DD108" s="444"/>
      <c r="DE108" s="444"/>
      <c r="DF108" s="444"/>
      <c r="DG108" s="444"/>
      <c r="DH108" s="444"/>
      <c r="DI108" s="444"/>
      <c r="DJ108" s="444"/>
      <c r="DK108" s="444"/>
      <c r="DL108" s="444"/>
      <c r="DM108" s="444"/>
      <c r="DN108" s="444"/>
      <c r="DO108" s="444"/>
      <c r="DP108" s="444"/>
      <c r="DQ108" s="444"/>
      <c r="DR108" s="444"/>
      <c r="DS108" s="444"/>
      <c r="DT108" s="444"/>
      <c r="DU108" s="444"/>
      <c r="DV108" s="444"/>
      <c r="DW108" s="444"/>
      <c r="DX108" s="444"/>
      <c r="DY108" s="444"/>
      <c r="DZ108" s="444"/>
      <c r="EA108" s="444"/>
      <c r="EB108" s="444"/>
      <c r="EC108" s="444"/>
      <c r="ED108" s="444"/>
      <c r="EE108" s="444"/>
      <c r="EF108" s="444"/>
      <c r="EG108" s="444"/>
      <c r="EH108" s="444"/>
      <c r="EI108" s="444"/>
      <c r="EJ108" s="444"/>
      <c r="EK108" s="444"/>
      <c r="EL108" s="444"/>
      <c r="EM108" s="444"/>
      <c r="EN108" s="444"/>
      <c r="EO108" s="444"/>
      <c r="EP108" s="444"/>
      <c r="EQ108" s="444"/>
      <c r="ER108" s="444"/>
      <c r="ES108" s="444"/>
      <c r="ET108" s="444"/>
      <c r="EU108" s="444"/>
      <c r="EV108" s="444"/>
      <c r="EW108" s="444"/>
      <c r="EX108" s="444"/>
      <c r="EY108" s="444"/>
      <c r="EZ108" s="444"/>
      <c r="FA108" s="444"/>
      <c r="FB108" s="444"/>
      <c r="FC108" s="444"/>
      <c r="FD108" s="444"/>
      <c r="FE108" s="444"/>
      <c r="FF108" s="444"/>
      <c r="FG108" s="444"/>
      <c r="FH108" s="444"/>
      <c r="FI108" s="444"/>
      <c r="FJ108" s="444"/>
      <c r="FK108" s="444"/>
      <c r="FL108" s="444"/>
      <c r="FM108" s="444"/>
      <c r="FN108" s="444"/>
      <c r="FO108" s="444"/>
      <c r="FP108" s="444"/>
      <c r="FQ108" s="444"/>
      <c r="FR108" s="444"/>
      <c r="FS108" s="444"/>
      <c r="FT108" s="444"/>
      <c r="FU108" s="444"/>
      <c r="FV108" s="444"/>
      <c r="FW108" s="444"/>
      <c r="FX108" s="444"/>
      <c r="FY108" s="444"/>
      <c r="FZ108" s="444"/>
      <c r="GA108" s="444"/>
      <c r="GB108" s="444"/>
      <c r="GC108" s="444"/>
      <c r="GD108" s="444"/>
      <c r="GE108" s="444"/>
      <c r="GF108" s="444"/>
      <c r="GG108" s="444"/>
      <c r="GH108" s="444"/>
      <c r="GI108" s="444"/>
      <c r="GJ108" s="444"/>
      <c r="GK108" s="444"/>
      <c r="GL108" s="444"/>
      <c r="GM108" s="444"/>
      <c r="GN108" s="444"/>
      <c r="GO108" s="444"/>
      <c r="GP108" s="444"/>
      <c r="GQ108" s="444"/>
      <c r="GR108" s="444"/>
      <c r="GS108" s="444"/>
      <c r="GT108" s="444"/>
      <c r="GU108" s="444"/>
      <c r="GV108" s="444"/>
      <c r="GW108" s="444"/>
      <c r="GX108" s="444"/>
      <c r="GY108" s="444"/>
      <c r="GZ108" s="444"/>
      <c r="HA108" s="444"/>
      <c r="HB108" s="444"/>
      <c r="HC108" s="444"/>
      <c r="HD108" s="444"/>
      <c r="HE108" s="444"/>
      <c r="HF108" s="444"/>
      <c r="HG108" s="444"/>
      <c r="HH108" s="444"/>
      <c r="HI108" s="444"/>
      <c r="HJ108" s="444"/>
      <c r="HK108" s="444"/>
      <c r="HL108" s="444"/>
      <c r="HM108" s="444"/>
      <c r="HN108" s="444"/>
      <c r="HO108" s="444"/>
      <c r="HP108" s="444"/>
      <c r="HQ108" s="444"/>
      <c r="HR108" s="444"/>
      <c r="HS108" s="444"/>
      <c r="HT108" s="444"/>
      <c r="HU108" s="444"/>
      <c r="HV108" s="444"/>
      <c r="HW108" s="444"/>
      <c r="HX108" s="444"/>
      <c r="HY108" s="444"/>
      <c r="HZ108" s="444"/>
      <c r="IA108" s="444"/>
      <c r="IB108" s="444"/>
      <c r="IC108" s="444"/>
      <c r="ID108" s="444"/>
      <c r="IE108" s="444"/>
      <c r="IF108" s="444"/>
      <c r="IG108" s="444"/>
      <c r="IH108" s="444"/>
      <c r="II108" s="444"/>
    </row>
    <row r="109" spans="1:243" x14ac:dyDescent="0.2">
      <c r="B109" s="26"/>
      <c r="C109" s="26"/>
      <c r="D109" s="26"/>
      <c r="E109" s="432"/>
      <c r="F109" s="26"/>
      <c r="G109" s="432"/>
      <c r="H109" s="444"/>
      <c r="I109" s="444"/>
      <c r="J109" s="444"/>
      <c r="K109" s="444"/>
      <c r="L109" s="444"/>
      <c r="M109" s="444"/>
      <c r="N109" s="444"/>
      <c r="O109" s="444"/>
      <c r="P109" s="444"/>
      <c r="Q109" s="444"/>
      <c r="R109" s="444"/>
      <c r="S109" s="444"/>
      <c r="T109" s="444"/>
      <c r="U109" s="444"/>
      <c r="V109" s="444"/>
      <c r="W109" s="444"/>
      <c r="X109" s="444"/>
      <c r="Y109" s="444"/>
      <c r="Z109" s="444"/>
      <c r="AA109" s="444"/>
      <c r="AB109" s="444"/>
      <c r="AC109" s="444"/>
      <c r="AD109" s="444"/>
      <c r="AE109" s="444"/>
      <c r="AF109" s="444"/>
      <c r="AG109" s="444"/>
      <c r="AH109" s="444"/>
      <c r="AI109" s="444"/>
      <c r="AJ109" s="444"/>
      <c r="AK109" s="444"/>
      <c r="AL109" s="444"/>
      <c r="AM109" s="444"/>
      <c r="AN109" s="444"/>
      <c r="AO109" s="444"/>
      <c r="AP109" s="444"/>
      <c r="AQ109" s="444"/>
      <c r="AR109" s="444"/>
      <c r="AS109" s="444"/>
      <c r="AT109" s="444"/>
      <c r="AU109" s="444"/>
      <c r="AV109" s="444"/>
      <c r="AW109" s="444"/>
      <c r="AX109" s="444"/>
      <c r="AY109" s="444"/>
      <c r="AZ109" s="444"/>
      <c r="BA109" s="444"/>
      <c r="BB109" s="444"/>
      <c r="BC109" s="444"/>
      <c r="BD109" s="444"/>
      <c r="BE109" s="444"/>
      <c r="BF109" s="444"/>
      <c r="BG109" s="444"/>
      <c r="BH109" s="444"/>
      <c r="BI109" s="444"/>
      <c r="BJ109" s="444"/>
      <c r="BK109" s="444"/>
      <c r="BL109" s="444"/>
      <c r="BM109" s="444"/>
      <c r="BN109" s="444"/>
      <c r="BO109" s="444"/>
      <c r="BP109" s="444"/>
      <c r="BQ109" s="444"/>
      <c r="BR109" s="444"/>
      <c r="BS109" s="444"/>
      <c r="BT109" s="444"/>
      <c r="BU109" s="444"/>
      <c r="BV109" s="444"/>
      <c r="BW109" s="444"/>
      <c r="BX109" s="444"/>
      <c r="BY109" s="444"/>
      <c r="BZ109" s="444"/>
      <c r="CA109" s="444"/>
      <c r="CB109" s="444"/>
      <c r="CC109" s="444"/>
      <c r="CD109" s="444"/>
      <c r="CE109" s="444"/>
      <c r="CF109" s="444"/>
      <c r="CG109" s="444"/>
      <c r="CH109" s="444"/>
      <c r="CI109" s="444"/>
      <c r="CJ109" s="444"/>
      <c r="CK109" s="444"/>
      <c r="CL109" s="444"/>
      <c r="CM109" s="444"/>
      <c r="CN109" s="444"/>
      <c r="CO109" s="444"/>
      <c r="CP109" s="444"/>
      <c r="CQ109" s="444"/>
      <c r="CR109" s="444"/>
      <c r="CS109" s="444"/>
      <c r="CT109" s="444"/>
      <c r="CU109" s="444"/>
      <c r="CV109" s="444"/>
      <c r="CW109" s="444"/>
      <c r="CX109" s="444"/>
      <c r="CY109" s="444"/>
      <c r="CZ109" s="444"/>
      <c r="DA109" s="444"/>
      <c r="DB109" s="444"/>
      <c r="DC109" s="444"/>
      <c r="DD109" s="444"/>
      <c r="DE109" s="444"/>
      <c r="DF109" s="444"/>
      <c r="DG109" s="444"/>
      <c r="DH109" s="444"/>
      <c r="DI109" s="444"/>
      <c r="DJ109" s="444"/>
      <c r="DK109" s="444"/>
      <c r="DL109" s="444"/>
      <c r="DM109" s="444"/>
      <c r="DN109" s="444"/>
      <c r="DO109" s="444"/>
      <c r="DP109" s="444"/>
      <c r="DQ109" s="444"/>
      <c r="DR109" s="444"/>
      <c r="DS109" s="444"/>
      <c r="DT109" s="444"/>
      <c r="DU109" s="444"/>
      <c r="DV109" s="444"/>
      <c r="DW109" s="444"/>
      <c r="DX109" s="444"/>
      <c r="DY109" s="444"/>
      <c r="DZ109" s="444"/>
      <c r="EA109" s="444"/>
      <c r="EB109" s="444"/>
      <c r="EC109" s="444"/>
      <c r="ED109" s="444"/>
      <c r="EE109" s="444"/>
      <c r="EF109" s="444"/>
      <c r="EG109" s="444"/>
      <c r="EH109" s="444"/>
      <c r="EI109" s="444"/>
      <c r="EJ109" s="444"/>
      <c r="EK109" s="444"/>
      <c r="EL109" s="444"/>
      <c r="EM109" s="444"/>
      <c r="EN109" s="444"/>
      <c r="EO109" s="444"/>
      <c r="EP109" s="444"/>
      <c r="EQ109" s="444"/>
      <c r="ER109" s="444"/>
      <c r="ES109" s="444"/>
      <c r="ET109" s="444"/>
      <c r="EU109" s="444"/>
      <c r="EV109" s="444"/>
      <c r="EW109" s="444"/>
      <c r="EX109" s="444"/>
      <c r="EY109" s="444"/>
      <c r="EZ109" s="444"/>
      <c r="FA109" s="444"/>
      <c r="FB109" s="444"/>
      <c r="FC109" s="444"/>
      <c r="FD109" s="444"/>
      <c r="FE109" s="444"/>
      <c r="FF109" s="444"/>
      <c r="FG109" s="444"/>
      <c r="FH109" s="444"/>
      <c r="FI109" s="444"/>
      <c r="FJ109" s="444"/>
      <c r="FK109" s="444"/>
      <c r="FL109" s="444"/>
      <c r="FM109" s="444"/>
      <c r="FN109" s="444"/>
      <c r="FO109" s="444"/>
      <c r="FP109" s="444"/>
      <c r="FQ109" s="444"/>
      <c r="FR109" s="444"/>
      <c r="FS109" s="444"/>
      <c r="FT109" s="444"/>
      <c r="FU109" s="444"/>
      <c r="FV109" s="444"/>
      <c r="FW109" s="444"/>
      <c r="FX109" s="444"/>
      <c r="FY109" s="444"/>
      <c r="FZ109" s="444"/>
      <c r="GA109" s="444"/>
      <c r="GB109" s="444"/>
      <c r="GC109" s="444"/>
      <c r="GD109" s="444"/>
      <c r="GE109" s="444"/>
      <c r="GF109" s="444"/>
      <c r="GG109" s="444"/>
      <c r="GH109" s="444"/>
      <c r="GI109" s="444"/>
      <c r="GJ109" s="444"/>
      <c r="GK109" s="444"/>
      <c r="GL109" s="444"/>
      <c r="GM109" s="444"/>
      <c r="GN109" s="444"/>
      <c r="GO109" s="444"/>
      <c r="GP109" s="444"/>
      <c r="GQ109" s="444"/>
      <c r="GR109" s="444"/>
      <c r="GS109" s="444"/>
      <c r="GT109" s="444"/>
      <c r="GU109" s="444"/>
      <c r="GV109" s="444"/>
      <c r="GW109" s="444"/>
      <c r="GX109" s="444"/>
      <c r="GY109" s="444"/>
      <c r="GZ109" s="444"/>
      <c r="HA109" s="444"/>
      <c r="HB109" s="444"/>
      <c r="HC109" s="444"/>
      <c r="HD109" s="444"/>
      <c r="HE109" s="444"/>
      <c r="HF109" s="444"/>
      <c r="HG109" s="444"/>
      <c r="HH109" s="444"/>
      <c r="HI109" s="444"/>
      <c r="HJ109" s="444"/>
      <c r="HK109" s="444"/>
      <c r="HL109" s="444"/>
      <c r="HM109" s="444"/>
      <c r="HN109" s="444"/>
      <c r="HO109" s="444"/>
      <c r="HP109" s="444"/>
      <c r="HQ109" s="444"/>
      <c r="HR109" s="444"/>
      <c r="HS109" s="444"/>
      <c r="HT109" s="444"/>
      <c r="HU109" s="444"/>
      <c r="HV109" s="444"/>
      <c r="HW109" s="444"/>
      <c r="HX109" s="444"/>
      <c r="HY109" s="444"/>
      <c r="HZ109" s="444"/>
      <c r="IA109" s="444"/>
      <c r="IB109" s="444"/>
      <c r="IC109" s="444"/>
      <c r="ID109" s="444"/>
      <c r="IE109" s="444"/>
      <c r="IF109" s="444"/>
      <c r="IG109" s="444"/>
      <c r="IH109" s="444"/>
      <c r="II109" s="444"/>
    </row>
    <row r="110" spans="1:243" x14ac:dyDescent="0.2">
      <c r="B110" s="26"/>
      <c r="C110" s="26"/>
      <c r="D110" s="26"/>
      <c r="E110" s="432"/>
      <c r="F110" s="26"/>
      <c r="G110" s="432"/>
      <c r="H110" s="444"/>
      <c r="I110" s="444"/>
      <c r="J110" s="444"/>
      <c r="K110" s="444"/>
      <c r="L110" s="444"/>
      <c r="M110" s="444"/>
      <c r="N110" s="444"/>
      <c r="O110" s="444"/>
      <c r="P110" s="444"/>
      <c r="Q110" s="444"/>
      <c r="R110" s="444"/>
      <c r="S110" s="444"/>
      <c r="T110" s="444"/>
      <c r="U110" s="444"/>
      <c r="V110" s="444"/>
      <c r="W110" s="444"/>
      <c r="X110" s="444"/>
      <c r="Y110" s="444"/>
      <c r="Z110" s="444"/>
      <c r="AA110" s="444"/>
      <c r="AB110" s="444"/>
      <c r="AC110" s="444"/>
      <c r="AD110" s="444"/>
      <c r="AE110" s="444"/>
      <c r="AF110" s="444"/>
      <c r="AG110" s="444"/>
      <c r="AH110" s="444"/>
      <c r="AI110" s="444"/>
      <c r="AJ110" s="444"/>
      <c r="AK110" s="444"/>
      <c r="AL110" s="444"/>
      <c r="AM110" s="444"/>
      <c r="AN110" s="444"/>
      <c r="AO110" s="444"/>
      <c r="AP110" s="444"/>
      <c r="AQ110" s="444"/>
      <c r="AR110" s="444"/>
      <c r="AS110" s="444"/>
      <c r="AT110" s="444"/>
      <c r="AU110" s="444"/>
      <c r="AV110" s="444"/>
      <c r="AW110" s="444"/>
      <c r="AX110" s="444"/>
      <c r="AY110" s="444"/>
      <c r="AZ110" s="444"/>
      <c r="BA110" s="444"/>
      <c r="BB110" s="444"/>
      <c r="BC110" s="444"/>
      <c r="BD110" s="444"/>
      <c r="BE110" s="444"/>
      <c r="BF110" s="444"/>
      <c r="BG110" s="444"/>
      <c r="BH110" s="444"/>
      <c r="BI110" s="444"/>
      <c r="BJ110" s="444"/>
      <c r="BK110" s="444"/>
      <c r="BL110" s="444"/>
      <c r="BM110" s="444"/>
      <c r="BN110" s="444"/>
      <c r="BO110" s="444"/>
      <c r="BP110" s="444"/>
      <c r="BQ110" s="444"/>
      <c r="BR110" s="444"/>
      <c r="BS110" s="444"/>
      <c r="BT110" s="444"/>
      <c r="BU110" s="444"/>
      <c r="BV110" s="444"/>
      <c r="BW110" s="444"/>
      <c r="BX110" s="444"/>
      <c r="BY110" s="444"/>
      <c r="BZ110" s="444"/>
      <c r="CA110" s="444"/>
      <c r="CB110" s="444"/>
      <c r="CC110" s="444"/>
      <c r="CD110" s="444"/>
      <c r="CE110" s="444"/>
      <c r="CF110" s="444"/>
      <c r="CG110" s="444"/>
      <c r="CH110" s="444"/>
      <c r="CI110" s="444"/>
      <c r="CJ110" s="444"/>
      <c r="CK110" s="444"/>
      <c r="CL110" s="444"/>
      <c r="CM110" s="444"/>
      <c r="CN110" s="444"/>
      <c r="CO110" s="444"/>
      <c r="CP110" s="444"/>
      <c r="CQ110" s="444"/>
      <c r="CR110" s="444"/>
      <c r="CS110" s="444"/>
      <c r="CT110" s="444"/>
      <c r="CU110" s="444"/>
      <c r="CV110" s="444"/>
      <c r="CW110" s="444"/>
      <c r="CX110" s="444"/>
      <c r="CY110" s="444"/>
      <c r="CZ110" s="444"/>
      <c r="DA110" s="444"/>
      <c r="DB110" s="444"/>
      <c r="DC110" s="444"/>
      <c r="DD110" s="444"/>
      <c r="DE110" s="444"/>
      <c r="DF110" s="444"/>
      <c r="DG110" s="444"/>
      <c r="DH110" s="444"/>
      <c r="DI110" s="444"/>
      <c r="DJ110" s="444"/>
      <c r="DK110" s="444"/>
      <c r="DL110" s="444"/>
      <c r="DM110" s="444"/>
      <c r="DN110" s="444"/>
      <c r="DO110" s="444"/>
      <c r="DP110" s="444"/>
      <c r="DQ110" s="444"/>
      <c r="DR110" s="444"/>
      <c r="DS110" s="444"/>
      <c r="DT110" s="444"/>
      <c r="DU110" s="444"/>
      <c r="DV110" s="444"/>
      <c r="DW110" s="444"/>
      <c r="DX110" s="444"/>
      <c r="DY110" s="444"/>
      <c r="DZ110" s="444"/>
      <c r="EA110" s="444"/>
      <c r="EB110" s="444"/>
      <c r="EC110" s="444"/>
      <c r="ED110" s="444"/>
      <c r="EE110" s="444"/>
      <c r="EF110" s="444"/>
      <c r="EG110" s="444"/>
      <c r="EH110" s="444"/>
      <c r="EI110" s="444"/>
      <c r="EJ110" s="444"/>
      <c r="EK110" s="444"/>
      <c r="EL110" s="444"/>
      <c r="EM110" s="444"/>
      <c r="EN110" s="444"/>
      <c r="EO110" s="444"/>
      <c r="EP110" s="444"/>
      <c r="EQ110" s="444"/>
      <c r="ER110" s="444"/>
      <c r="ES110" s="444"/>
      <c r="ET110" s="444"/>
      <c r="EU110" s="444"/>
      <c r="EV110" s="444"/>
      <c r="EW110" s="444"/>
      <c r="EX110" s="444"/>
      <c r="EY110" s="444"/>
      <c r="EZ110" s="444"/>
      <c r="FA110" s="444"/>
      <c r="FB110" s="444"/>
      <c r="FC110" s="444"/>
      <c r="FD110" s="444"/>
      <c r="FE110" s="444"/>
      <c r="FF110" s="444"/>
      <c r="FG110" s="444"/>
      <c r="FH110" s="444"/>
      <c r="FI110" s="444"/>
      <c r="FJ110" s="444"/>
      <c r="FK110" s="444"/>
      <c r="FL110" s="444"/>
      <c r="FM110" s="444"/>
      <c r="FN110" s="444"/>
      <c r="FO110" s="444"/>
      <c r="FP110" s="444"/>
      <c r="FQ110" s="444"/>
      <c r="FR110" s="444"/>
      <c r="FS110" s="444"/>
      <c r="FT110" s="444"/>
      <c r="FU110" s="444"/>
      <c r="FV110" s="444"/>
      <c r="FW110" s="444"/>
      <c r="FX110" s="444"/>
      <c r="FY110" s="444"/>
      <c r="FZ110" s="444"/>
      <c r="GA110" s="444"/>
      <c r="GB110" s="444"/>
      <c r="GC110" s="444"/>
      <c r="GD110" s="444"/>
      <c r="GE110" s="444"/>
      <c r="GF110" s="444"/>
      <c r="GG110" s="444"/>
      <c r="GH110" s="444"/>
      <c r="GI110" s="444"/>
      <c r="GJ110" s="444"/>
      <c r="GK110" s="444"/>
      <c r="GL110" s="444"/>
      <c r="GM110" s="444"/>
      <c r="GN110" s="444"/>
      <c r="GO110" s="444"/>
      <c r="GP110" s="444"/>
      <c r="GQ110" s="444"/>
      <c r="GR110" s="444"/>
      <c r="GS110" s="444"/>
      <c r="GT110" s="444"/>
      <c r="GU110" s="444"/>
      <c r="GV110" s="444"/>
      <c r="GW110" s="444"/>
      <c r="GX110" s="444"/>
      <c r="GY110" s="444"/>
      <c r="GZ110" s="444"/>
      <c r="HA110" s="444"/>
      <c r="HB110" s="444"/>
      <c r="HC110" s="444"/>
      <c r="HD110" s="444"/>
      <c r="HE110" s="444"/>
      <c r="HF110" s="444"/>
      <c r="HG110" s="444"/>
      <c r="HH110" s="444"/>
      <c r="HI110" s="444"/>
      <c r="HJ110" s="444"/>
      <c r="HK110" s="444"/>
      <c r="HL110" s="444"/>
      <c r="HM110" s="444"/>
      <c r="HN110" s="444"/>
      <c r="HO110" s="444"/>
      <c r="HP110" s="444"/>
      <c r="HQ110" s="444"/>
      <c r="HR110" s="444"/>
      <c r="HS110" s="444"/>
      <c r="HT110" s="444"/>
      <c r="HU110" s="444"/>
      <c r="HV110" s="444"/>
      <c r="HW110" s="444"/>
      <c r="HX110" s="444"/>
      <c r="HY110" s="444"/>
      <c r="HZ110" s="444"/>
      <c r="IA110" s="444"/>
      <c r="IB110" s="444"/>
      <c r="IC110" s="444"/>
      <c r="ID110" s="444"/>
      <c r="IE110" s="444"/>
      <c r="IF110" s="444"/>
      <c r="IG110" s="444"/>
      <c r="IH110" s="444"/>
      <c r="II110" s="444"/>
    </row>
    <row r="111" spans="1:243" x14ac:dyDescent="0.2">
      <c r="B111" s="26"/>
      <c r="C111" s="26"/>
      <c r="D111" s="26"/>
      <c r="E111" s="432"/>
      <c r="F111" s="26"/>
      <c r="G111" s="432"/>
      <c r="H111" s="444"/>
      <c r="I111" s="444"/>
      <c r="J111" s="444"/>
      <c r="K111" s="444"/>
      <c r="L111" s="444"/>
      <c r="M111" s="444"/>
      <c r="N111" s="444"/>
      <c r="O111" s="444"/>
      <c r="P111" s="444"/>
      <c r="Q111" s="444"/>
      <c r="R111" s="444"/>
      <c r="S111" s="444"/>
      <c r="T111" s="444"/>
      <c r="U111" s="444"/>
      <c r="V111" s="444"/>
      <c r="W111" s="444"/>
      <c r="X111" s="444"/>
      <c r="Y111" s="444"/>
      <c r="Z111" s="444"/>
      <c r="AA111" s="444"/>
      <c r="AB111" s="444"/>
      <c r="AC111" s="444"/>
      <c r="AD111" s="444"/>
      <c r="AE111" s="444"/>
      <c r="AF111" s="444"/>
      <c r="AG111" s="444"/>
      <c r="AH111" s="444"/>
      <c r="AI111" s="444"/>
      <c r="AJ111" s="444"/>
      <c r="AK111" s="444"/>
      <c r="AL111" s="444"/>
      <c r="AM111" s="444"/>
      <c r="AN111" s="444"/>
      <c r="AO111" s="444"/>
      <c r="AP111" s="444"/>
      <c r="AQ111" s="444"/>
      <c r="AR111" s="444"/>
      <c r="AS111" s="444"/>
      <c r="AT111" s="444"/>
      <c r="AU111" s="444"/>
      <c r="AV111" s="444"/>
      <c r="AW111" s="444"/>
      <c r="AX111" s="444"/>
      <c r="AY111" s="444"/>
      <c r="AZ111" s="444"/>
      <c r="BA111" s="444"/>
      <c r="BB111" s="444"/>
      <c r="BC111" s="444"/>
      <c r="BD111" s="444"/>
      <c r="BE111" s="444"/>
      <c r="BF111" s="444"/>
      <c r="BG111" s="444"/>
      <c r="BH111" s="444"/>
      <c r="BI111" s="444"/>
      <c r="BJ111" s="444"/>
      <c r="BK111" s="444"/>
      <c r="BL111" s="444"/>
      <c r="BM111" s="444"/>
      <c r="BN111" s="444"/>
      <c r="BO111" s="444"/>
      <c r="BP111" s="444"/>
      <c r="BQ111" s="444"/>
      <c r="BR111" s="444"/>
      <c r="BS111" s="444"/>
      <c r="BT111" s="444"/>
      <c r="BU111" s="444"/>
      <c r="BV111" s="444"/>
      <c r="BW111" s="444"/>
      <c r="BX111" s="444"/>
      <c r="BY111" s="444"/>
      <c r="BZ111" s="444"/>
      <c r="CA111" s="444"/>
      <c r="CB111" s="444"/>
      <c r="CC111" s="444"/>
      <c r="CD111" s="444"/>
      <c r="CE111" s="444"/>
      <c r="CF111" s="444"/>
      <c r="CG111" s="444"/>
      <c r="CH111" s="444"/>
      <c r="CI111" s="444"/>
      <c r="CJ111" s="444"/>
      <c r="CK111" s="444"/>
      <c r="CL111" s="444"/>
      <c r="CM111" s="444"/>
      <c r="CN111" s="444"/>
      <c r="CO111" s="444"/>
      <c r="CP111" s="444"/>
      <c r="CQ111" s="444"/>
      <c r="CR111" s="444"/>
      <c r="CS111" s="444"/>
      <c r="CT111" s="444"/>
      <c r="CU111" s="444"/>
      <c r="CV111" s="444"/>
      <c r="CW111" s="444"/>
      <c r="CX111" s="444"/>
      <c r="CY111" s="444"/>
      <c r="CZ111" s="444"/>
      <c r="DA111" s="444"/>
      <c r="DB111" s="444"/>
      <c r="DC111" s="444"/>
      <c r="DD111" s="444"/>
      <c r="DE111" s="444"/>
      <c r="DF111" s="444"/>
      <c r="DG111" s="444"/>
      <c r="DH111" s="444"/>
      <c r="DI111" s="444"/>
      <c r="DJ111" s="444"/>
      <c r="DK111" s="444"/>
      <c r="DL111" s="444"/>
      <c r="DM111" s="444"/>
      <c r="DN111" s="444"/>
      <c r="DO111" s="444"/>
      <c r="DP111" s="444"/>
      <c r="DQ111" s="444"/>
      <c r="DR111" s="444"/>
      <c r="DS111" s="444"/>
      <c r="DT111" s="444"/>
      <c r="DU111" s="444"/>
      <c r="DV111" s="444"/>
      <c r="DW111" s="444"/>
      <c r="DX111" s="444"/>
      <c r="DY111" s="444"/>
      <c r="DZ111" s="444"/>
      <c r="EA111" s="444"/>
      <c r="EB111" s="444"/>
      <c r="EC111" s="444"/>
      <c r="ED111" s="444"/>
      <c r="EE111" s="444"/>
      <c r="EF111" s="444"/>
      <c r="EG111" s="444"/>
      <c r="EH111" s="444"/>
      <c r="EI111" s="444"/>
      <c r="EJ111" s="444"/>
      <c r="EK111" s="444"/>
      <c r="EL111" s="444"/>
      <c r="EM111" s="444"/>
      <c r="EN111" s="444"/>
      <c r="EO111" s="444"/>
      <c r="EP111" s="444"/>
      <c r="EQ111" s="444"/>
      <c r="ER111" s="444"/>
      <c r="ES111" s="444"/>
      <c r="ET111" s="444"/>
      <c r="EU111" s="444"/>
      <c r="EV111" s="444"/>
      <c r="EW111" s="444"/>
      <c r="EX111" s="444"/>
      <c r="EY111" s="444"/>
      <c r="EZ111" s="444"/>
      <c r="FA111" s="444"/>
      <c r="FB111" s="444"/>
      <c r="FC111" s="444"/>
      <c r="FD111" s="444"/>
      <c r="FE111" s="444"/>
      <c r="FF111" s="444"/>
      <c r="FG111" s="444"/>
      <c r="FH111" s="444"/>
      <c r="FI111" s="444"/>
      <c r="FJ111" s="444"/>
      <c r="FK111" s="444"/>
      <c r="FL111" s="444"/>
      <c r="FM111" s="444"/>
      <c r="FN111" s="444"/>
      <c r="FO111" s="444"/>
      <c r="FP111" s="444"/>
      <c r="FQ111" s="444"/>
      <c r="FR111" s="444"/>
      <c r="FS111" s="444"/>
      <c r="FT111" s="444"/>
      <c r="FU111" s="444"/>
      <c r="FV111" s="444"/>
      <c r="FW111" s="444"/>
      <c r="FX111" s="444"/>
      <c r="FY111" s="444"/>
      <c r="FZ111" s="444"/>
      <c r="GA111" s="444"/>
      <c r="GB111" s="444"/>
      <c r="GC111" s="444"/>
      <c r="GD111" s="444"/>
      <c r="GE111" s="444"/>
      <c r="GF111" s="444"/>
      <c r="GG111" s="444"/>
      <c r="GH111" s="444"/>
      <c r="GI111" s="444"/>
      <c r="GJ111" s="444"/>
      <c r="GK111" s="444"/>
      <c r="GL111" s="444"/>
      <c r="GM111" s="444"/>
      <c r="GN111" s="444"/>
      <c r="GO111" s="444"/>
      <c r="GP111" s="444"/>
      <c r="GQ111" s="444"/>
      <c r="GR111" s="444"/>
      <c r="GS111" s="444"/>
      <c r="GT111" s="444"/>
      <c r="GU111" s="444"/>
      <c r="GV111" s="444"/>
      <c r="GW111" s="444"/>
      <c r="GX111" s="444"/>
      <c r="GY111" s="444"/>
      <c r="GZ111" s="444"/>
      <c r="HA111" s="444"/>
      <c r="HB111" s="444"/>
      <c r="HC111" s="444"/>
      <c r="HD111" s="444"/>
      <c r="HE111" s="444"/>
      <c r="HF111" s="444"/>
      <c r="HG111" s="444"/>
      <c r="HH111" s="444"/>
      <c r="HI111" s="444"/>
      <c r="HJ111" s="444"/>
      <c r="HK111" s="444"/>
      <c r="HL111" s="444"/>
      <c r="HM111" s="444"/>
      <c r="HN111" s="444"/>
      <c r="HO111" s="444"/>
      <c r="HP111" s="444"/>
      <c r="HQ111" s="444"/>
      <c r="HR111" s="444"/>
      <c r="HS111" s="444"/>
      <c r="HT111" s="444"/>
      <c r="HU111" s="444"/>
      <c r="HV111" s="444"/>
      <c r="HW111" s="444"/>
      <c r="HX111" s="444"/>
      <c r="HY111" s="444"/>
      <c r="HZ111" s="444"/>
      <c r="IA111" s="444"/>
      <c r="IB111" s="444"/>
      <c r="IC111" s="444"/>
      <c r="ID111" s="444"/>
      <c r="IE111" s="444"/>
      <c r="IF111" s="444"/>
      <c r="IG111" s="444"/>
      <c r="IH111" s="444"/>
      <c r="II111" s="444"/>
    </row>
    <row r="112" spans="1:243" x14ac:dyDescent="0.2">
      <c r="B112" s="26"/>
      <c r="C112" s="26"/>
      <c r="D112" s="26"/>
      <c r="E112" s="432"/>
      <c r="F112" s="26"/>
      <c r="G112" s="432"/>
      <c r="H112" s="444"/>
      <c r="I112" s="444"/>
      <c r="J112" s="444"/>
      <c r="K112" s="444"/>
      <c r="L112" s="444"/>
      <c r="M112" s="444"/>
      <c r="N112" s="444"/>
      <c r="O112" s="444"/>
      <c r="P112" s="444"/>
      <c r="Q112" s="444"/>
      <c r="R112" s="444"/>
      <c r="S112" s="444"/>
      <c r="T112" s="444"/>
      <c r="U112" s="444"/>
      <c r="V112" s="444"/>
      <c r="W112" s="444"/>
      <c r="X112" s="444"/>
      <c r="Y112" s="444"/>
      <c r="Z112" s="444"/>
      <c r="AA112" s="444"/>
      <c r="AB112" s="444"/>
      <c r="AC112" s="444"/>
      <c r="AD112" s="444"/>
      <c r="AE112" s="444"/>
      <c r="AF112" s="444"/>
      <c r="AG112" s="444"/>
      <c r="AH112" s="444"/>
      <c r="AI112" s="444"/>
      <c r="AJ112" s="444"/>
      <c r="AK112" s="444"/>
      <c r="AL112" s="444"/>
      <c r="AM112" s="444"/>
      <c r="AN112" s="444"/>
      <c r="AO112" s="444"/>
      <c r="AP112" s="444"/>
      <c r="AQ112" s="444"/>
      <c r="AR112" s="444"/>
      <c r="AS112" s="444"/>
      <c r="AT112" s="444"/>
      <c r="AU112" s="444"/>
      <c r="AV112" s="444"/>
      <c r="AW112" s="444"/>
      <c r="AX112" s="444"/>
      <c r="AY112" s="444"/>
      <c r="AZ112" s="444"/>
      <c r="BA112" s="444"/>
      <c r="BB112" s="444"/>
      <c r="BC112" s="444"/>
      <c r="BD112" s="444"/>
      <c r="BE112" s="444"/>
      <c r="BF112" s="444"/>
      <c r="BG112" s="444"/>
      <c r="BH112" s="444"/>
      <c r="BI112" s="444"/>
      <c r="BJ112" s="444"/>
      <c r="BK112" s="444"/>
      <c r="BL112" s="444"/>
      <c r="BM112" s="444"/>
      <c r="BN112" s="444"/>
      <c r="BO112" s="444"/>
      <c r="BP112" s="444"/>
      <c r="BQ112" s="444"/>
      <c r="BR112" s="444"/>
      <c r="BS112" s="444"/>
      <c r="BT112" s="444"/>
      <c r="BU112" s="444"/>
      <c r="BV112" s="444"/>
      <c r="BW112" s="444"/>
      <c r="BX112" s="444"/>
      <c r="BY112" s="444"/>
      <c r="BZ112" s="444"/>
      <c r="CA112" s="444"/>
      <c r="CB112" s="444"/>
      <c r="CC112" s="444"/>
      <c r="CD112" s="444"/>
      <c r="CE112" s="444"/>
      <c r="CF112" s="444"/>
      <c r="CG112" s="444"/>
      <c r="CH112" s="444"/>
      <c r="CI112" s="444"/>
      <c r="CJ112" s="444"/>
      <c r="CK112" s="444"/>
      <c r="CL112" s="444"/>
      <c r="CM112" s="444"/>
      <c r="CN112" s="444"/>
      <c r="CO112" s="444"/>
      <c r="CP112" s="444"/>
      <c r="CQ112" s="444"/>
      <c r="CR112" s="444"/>
      <c r="CS112" s="444"/>
      <c r="CT112" s="444"/>
      <c r="CU112" s="444"/>
      <c r="CV112" s="444"/>
      <c r="CW112" s="444"/>
      <c r="CX112" s="444"/>
      <c r="CY112" s="444"/>
      <c r="CZ112" s="444"/>
      <c r="DA112" s="444"/>
      <c r="DB112" s="444"/>
      <c r="DC112" s="444"/>
      <c r="DD112" s="444"/>
      <c r="DE112" s="444"/>
      <c r="DF112" s="444"/>
      <c r="DG112" s="444"/>
      <c r="DH112" s="444"/>
      <c r="DI112" s="444"/>
      <c r="DJ112" s="444"/>
      <c r="DK112" s="444"/>
      <c r="DL112" s="444"/>
      <c r="DM112" s="444"/>
      <c r="DN112" s="444"/>
      <c r="DO112" s="444"/>
      <c r="DP112" s="444"/>
      <c r="DQ112" s="444"/>
      <c r="DR112" s="444"/>
      <c r="DS112" s="444"/>
      <c r="DT112" s="444"/>
      <c r="DU112" s="444"/>
      <c r="DV112" s="444"/>
      <c r="DW112" s="444"/>
      <c r="DX112" s="444"/>
      <c r="DY112" s="444"/>
      <c r="DZ112" s="444"/>
      <c r="EA112" s="444"/>
      <c r="EB112" s="444"/>
      <c r="EC112" s="444"/>
      <c r="ED112" s="444"/>
      <c r="EE112" s="444"/>
      <c r="EF112" s="444"/>
      <c r="EG112" s="444"/>
      <c r="EH112" s="444"/>
      <c r="EI112" s="444"/>
      <c r="EJ112" s="444"/>
      <c r="EK112" s="444"/>
      <c r="EL112" s="444"/>
      <c r="EM112" s="444"/>
      <c r="EN112" s="444"/>
      <c r="EO112" s="444"/>
      <c r="EP112" s="444"/>
      <c r="EQ112" s="444"/>
      <c r="ER112" s="444"/>
      <c r="ES112" s="444"/>
      <c r="ET112" s="444"/>
      <c r="EU112" s="444"/>
      <c r="EV112" s="444"/>
      <c r="EW112" s="444"/>
      <c r="EX112" s="444"/>
      <c r="EY112" s="444"/>
      <c r="EZ112" s="444"/>
      <c r="FA112" s="444"/>
      <c r="FB112" s="444"/>
      <c r="FC112" s="444"/>
      <c r="FD112" s="444"/>
      <c r="FE112" s="444"/>
      <c r="FF112" s="444"/>
      <c r="FG112" s="444"/>
      <c r="FH112" s="444"/>
      <c r="FI112" s="444"/>
      <c r="FJ112" s="444"/>
      <c r="FK112" s="444"/>
      <c r="FL112" s="444"/>
      <c r="FM112" s="444"/>
      <c r="FN112" s="444"/>
      <c r="FO112" s="444"/>
      <c r="FP112" s="444"/>
      <c r="FQ112" s="444"/>
      <c r="FR112" s="444"/>
      <c r="FS112" s="444"/>
      <c r="FT112" s="444"/>
      <c r="FU112" s="444"/>
      <c r="FV112" s="444"/>
      <c r="FW112" s="444"/>
      <c r="FX112" s="444"/>
      <c r="FY112" s="444"/>
      <c r="FZ112" s="444"/>
      <c r="GA112" s="444"/>
      <c r="GB112" s="444"/>
      <c r="GC112" s="444"/>
      <c r="GD112" s="444"/>
      <c r="GE112" s="444"/>
      <c r="GF112" s="444"/>
      <c r="GG112" s="444"/>
      <c r="GH112" s="444"/>
      <c r="GI112" s="444"/>
      <c r="GJ112" s="444"/>
      <c r="GK112" s="444"/>
      <c r="GL112" s="444"/>
      <c r="GM112" s="444"/>
      <c r="GN112" s="444"/>
      <c r="GO112" s="444"/>
      <c r="GP112" s="444"/>
      <c r="GQ112" s="444"/>
      <c r="GR112" s="444"/>
      <c r="GS112" s="444"/>
      <c r="GT112" s="444"/>
      <c r="GU112" s="444"/>
      <c r="GV112" s="444"/>
      <c r="GW112" s="444"/>
      <c r="GX112" s="444"/>
      <c r="GY112" s="444"/>
      <c r="GZ112" s="444"/>
      <c r="HA112" s="444"/>
      <c r="HB112" s="444"/>
      <c r="HC112" s="444"/>
      <c r="HD112" s="444"/>
      <c r="HE112" s="444"/>
      <c r="HF112" s="444"/>
      <c r="HG112" s="444"/>
      <c r="HH112" s="444"/>
      <c r="HI112" s="444"/>
      <c r="HJ112" s="444"/>
      <c r="HK112" s="444"/>
      <c r="HL112" s="444"/>
      <c r="HM112" s="444"/>
      <c r="HN112" s="444"/>
      <c r="HO112" s="444"/>
      <c r="HP112" s="444"/>
      <c r="HQ112" s="444"/>
      <c r="HR112" s="444"/>
      <c r="HS112" s="444"/>
      <c r="HT112" s="444"/>
      <c r="HU112" s="444"/>
      <c r="HV112" s="444"/>
      <c r="HW112" s="444"/>
      <c r="HX112" s="444"/>
      <c r="HY112" s="444"/>
      <c r="HZ112" s="444"/>
      <c r="IA112" s="444"/>
      <c r="IB112" s="444"/>
      <c r="IC112" s="444"/>
      <c r="ID112" s="444"/>
      <c r="IE112" s="444"/>
      <c r="IF112" s="444"/>
      <c r="IG112" s="444"/>
      <c r="IH112" s="444"/>
      <c r="II112" s="444"/>
    </row>
    <row r="113" spans="2:243" x14ac:dyDescent="0.2">
      <c r="B113" s="26"/>
      <c r="C113" s="26"/>
      <c r="D113" s="26"/>
      <c r="E113" s="432"/>
      <c r="F113" s="26"/>
      <c r="G113" s="432"/>
      <c r="H113" s="444"/>
      <c r="I113" s="444"/>
      <c r="J113" s="444"/>
      <c r="K113" s="444"/>
      <c r="L113" s="444"/>
      <c r="M113" s="444"/>
      <c r="N113" s="444"/>
      <c r="O113" s="444"/>
      <c r="P113" s="444"/>
      <c r="Q113" s="444"/>
      <c r="R113" s="444"/>
      <c r="S113" s="444"/>
      <c r="T113" s="444"/>
      <c r="U113" s="444"/>
      <c r="V113" s="444"/>
      <c r="W113" s="444"/>
      <c r="X113" s="444"/>
      <c r="Y113" s="444"/>
      <c r="Z113" s="444"/>
      <c r="AA113" s="444"/>
      <c r="AB113" s="444"/>
      <c r="AC113" s="444"/>
      <c r="AD113" s="444"/>
      <c r="AE113" s="444"/>
      <c r="AF113" s="444"/>
      <c r="AG113" s="444"/>
      <c r="AH113" s="444"/>
      <c r="AI113" s="444"/>
      <c r="AJ113" s="444"/>
      <c r="AK113" s="444"/>
      <c r="AL113" s="444"/>
      <c r="AM113" s="444"/>
      <c r="AN113" s="444"/>
      <c r="AO113" s="444"/>
      <c r="AP113" s="444"/>
      <c r="AQ113" s="444"/>
      <c r="AR113" s="444"/>
      <c r="AS113" s="444"/>
      <c r="AT113" s="444"/>
      <c r="AU113" s="444"/>
      <c r="AV113" s="444"/>
      <c r="AW113" s="444"/>
      <c r="AX113" s="444"/>
      <c r="AY113" s="444"/>
      <c r="AZ113" s="444"/>
      <c r="BA113" s="444"/>
      <c r="BB113" s="444"/>
      <c r="BC113" s="444"/>
      <c r="BD113" s="444"/>
      <c r="BE113" s="444"/>
      <c r="BF113" s="444"/>
      <c r="BG113" s="444"/>
      <c r="BH113" s="444"/>
      <c r="BI113" s="444"/>
      <c r="BJ113" s="444"/>
      <c r="BK113" s="444"/>
      <c r="BL113" s="444"/>
      <c r="BM113" s="444"/>
      <c r="BN113" s="444"/>
      <c r="BO113" s="444"/>
      <c r="BP113" s="444"/>
      <c r="BQ113" s="444"/>
      <c r="BR113" s="444"/>
      <c r="BS113" s="444"/>
      <c r="BT113" s="444"/>
      <c r="BU113" s="444"/>
      <c r="BV113" s="444"/>
      <c r="BW113" s="444"/>
      <c r="BX113" s="444"/>
      <c r="BY113" s="444"/>
      <c r="BZ113" s="444"/>
      <c r="CA113" s="444"/>
      <c r="CB113" s="444"/>
      <c r="CC113" s="444"/>
      <c r="CD113" s="444"/>
      <c r="CE113" s="444"/>
      <c r="CF113" s="444"/>
      <c r="CG113" s="444"/>
      <c r="CH113" s="444"/>
      <c r="CI113" s="444"/>
      <c r="CJ113" s="444"/>
      <c r="CK113" s="444"/>
      <c r="CL113" s="444"/>
      <c r="CM113" s="444"/>
      <c r="CN113" s="444"/>
      <c r="CO113" s="444"/>
      <c r="CP113" s="444"/>
      <c r="CQ113" s="444"/>
      <c r="CR113" s="444"/>
      <c r="CS113" s="444"/>
      <c r="CT113" s="444"/>
      <c r="CU113" s="444"/>
      <c r="CV113" s="444"/>
      <c r="CW113" s="444"/>
      <c r="CX113" s="444"/>
      <c r="CY113" s="444"/>
      <c r="CZ113" s="444"/>
      <c r="DA113" s="444"/>
      <c r="DB113" s="444"/>
      <c r="DC113" s="444"/>
      <c r="DD113" s="444"/>
      <c r="DE113" s="444"/>
      <c r="DF113" s="444"/>
      <c r="DG113" s="444"/>
      <c r="DH113" s="444"/>
      <c r="DI113" s="444"/>
      <c r="DJ113" s="444"/>
      <c r="DK113" s="444"/>
      <c r="DL113" s="444"/>
      <c r="DM113" s="444"/>
      <c r="DN113" s="444"/>
      <c r="DO113" s="444"/>
      <c r="DP113" s="444"/>
      <c r="DQ113" s="444"/>
      <c r="DR113" s="444"/>
      <c r="DS113" s="444"/>
      <c r="DT113" s="444"/>
      <c r="DU113" s="444"/>
      <c r="DV113" s="444"/>
      <c r="DW113" s="444"/>
      <c r="DX113" s="444"/>
      <c r="DY113" s="444"/>
      <c r="DZ113" s="444"/>
      <c r="EA113" s="444"/>
      <c r="EB113" s="444"/>
      <c r="EC113" s="444"/>
      <c r="ED113" s="444"/>
      <c r="EE113" s="444"/>
      <c r="EF113" s="444"/>
      <c r="EG113" s="444"/>
      <c r="EH113" s="444"/>
      <c r="EI113" s="444"/>
      <c r="EJ113" s="444"/>
      <c r="EK113" s="444"/>
      <c r="EL113" s="444"/>
      <c r="EM113" s="444"/>
      <c r="EN113" s="444"/>
      <c r="EO113" s="444"/>
      <c r="EP113" s="444"/>
      <c r="EQ113" s="444"/>
      <c r="ER113" s="444"/>
      <c r="ES113" s="444"/>
      <c r="ET113" s="444"/>
      <c r="EU113" s="444"/>
      <c r="EV113" s="444"/>
      <c r="EW113" s="444"/>
      <c r="EX113" s="444"/>
      <c r="EY113" s="444"/>
      <c r="EZ113" s="444"/>
      <c r="FA113" s="444"/>
      <c r="FB113" s="444"/>
      <c r="FC113" s="444"/>
      <c r="FD113" s="444"/>
      <c r="FE113" s="444"/>
      <c r="FF113" s="444"/>
      <c r="FG113" s="444"/>
      <c r="FH113" s="444"/>
      <c r="FI113" s="444"/>
      <c r="FJ113" s="444"/>
      <c r="FK113" s="444"/>
      <c r="FL113" s="444"/>
      <c r="FM113" s="444"/>
      <c r="FN113" s="444"/>
      <c r="FO113" s="444"/>
      <c r="FP113" s="444"/>
      <c r="FQ113" s="444"/>
      <c r="FR113" s="444"/>
      <c r="FS113" s="444"/>
      <c r="FT113" s="444"/>
      <c r="FU113" s="444"/>
      <c r="FV113" s="444"/>
      <c r="FW113" s="444"/>
      <c r="FX113" s="444"/>
      <c r="FY113" s="444"/>
      <c r="FZ113" s="444"/>
      <c r="GA113" s="444"/>
      <c r="GB113" s="444"/>
      <c r="GC113" s="444"/>
      <c r="GD113" s="444"/>
      <c r="GE113" s="444"/>
      <c r="GF113" s="444"/>
      <c r="GG113" s="444"/>
      <c r="GH113" s="444"/>
      <c r="GI113" s="444"/>
      <c r="GJ113" s="444"/>
      <c r="GK113" s="444"/>
      <c r="GL113" s="444"/>
      <c r="GM113" s="444"/>
      <c r="GN113" s="444"/>
      <c r="GO113" s="444"/>
      <c r="GP113" s="444"/>
      <c r="GQ113" s="444"/>
      <c r="GR113" s="444"/>
      <c r="GS113" s="444"/>
      <c r="GT113" s="444"/>
      <c r="GU113" s="444"/>
      <c r="GV113" s="444"/>
      <c r="GW113" s="444"/>
      <c r="GX113" s="444"/>
      <c r="GY113" s="444"/>
      <c r="GZ113" s="444"/>
      <c r="HA113" s="444"/>
      <c r="HB113" s="444"/>
      <c r="HC113" s="444"/>
      <c r="HD113" s="444"/>
      <c r="HE113" s="444"/>
      <c r="HF113" s="444"/>
      <c r="HG113" s="444"/>
      <c r="HH113" s="444"/>
      <c r="HI113" s="444"/>
      <c r="HJ113" s="444"/>
      <c r="HK113" s="444"/>
      <c r="HL113" s="444"/>
      <c r="HM113" s="444"/>
      <c r="HN113" s="444"/>
      <c r="HO113" s="444"/>
      <c r="HP113" s="444"/>
      <c r="HQ113" s="444"/>
      <c r="HR113" s="444"/>
      <c r="HS113" s="444"/>
      <c r="HT113" s="444"/>
      <c r="HU113" s="444"/>
      <c r="HV113" s="444"/>
      <c r="HW113" s="444"/>
      <c r="HX113" s="444"/>
      <c r="HY113" s="444"/>
      <c r="HZ113" s="444"/>
      <c r="IA113" s="444"/>
      <c r="IB113" s="444"/>
      <c r="IC113" s="444"/>
      <c r="ID113" s="444"/>
      <c r="IE113" s="444"/>
      <c r="IF113" s="444"/>
      <c r="IG113" s="444"/>
      <c r="IH113" s="444"/>
      <c r="II113" s="444"/>
    </row>
    <row r="114" spans="2:243" x14ac:dyDescent="0.2">
      <c r="B114" s="26"/>
      <c r="C114" s="26"/>
      <c r="D114" s="26"/>
      <c r="E114" s="432"/>
      <c r="F114" s="26"/>
      <c r="G114" s="432"/>
      <c r="H114" s="444"/>
      <c r="I114" s="444"/>
      <c r="J114" s="444"/>
      <c r="K114" s="444"/>
      <c r="L114" s="444"/>
      <c r="M114" s="444"/>
      <c r="N114" s="444"/>
      <c r="O114" s="444"/>
      <c r="P114" s="444"/>
      <c r="Q114" s="444"/>
      <c r="R114" s="444"/>
      <c r="S114" s="444"/>
      <c r="T114" s="444"/>
      <c r="U114" s="444"/>
      <c r="V114" s="444"/>
      <c r="W114" s="444"/>
      <c r="X114" s="444"/>
      <c r="Y114" s="444"/>
      <c r="Z114" s="444"/>
      <c r="AA114" s="444"/>
      <c r="AB114" s="444"/>
      <c r="AC114" s="444"/>
      <c r="AD114" s="444"/>
      <c r="AE114" s="444"/>
      <c r="AF114" s="444"/>
      <c r="AG114" s="444"/>
      <c r="AH114" s="444"/>
      <c r="AI114" s="444"/>
      <c r="AJ114" s="444"/>
      <c r="AK114" s="444"/>
      <c r="AL114" s="444"/>
      <c r="AM114" s="444"/>
      <c r="AN114" s="444"/>
      <c r="AO114" s="444"/>
      <c r="AP114" s="444"/>
      <c r="AQ114" s="444"/>
      <c r="AR114" s="444"/>
      <c r="AS114" s="444"/>
      <c r="AT114" s="444"/>
      <c r="AU114" s="444"/>
      <c r="AV114" s="444"/>
      <c r="AW114" s="444"/>
      <c r="AX114" s="444"/>
      <c r="AY114" s="444"/>
      <c r="AZ114" s="444"/>
      <c r="BA114" s="444"/>
      <c r="BB114" s="444"/>
      <c r="BC114" s="444"/>
      <c r="BD114" s="444"/>
      <c r="BE114" s="444"/>
      <c r="BF114" s="444"/>
      <c r="BG114" s="444"/>
      <c r="BH114" s="444"/>
      <c r="BI114" s="444"/>
      <c r="BJ114" s="444"/>
      <c r="BK114" s="444"/>
      <c r="BL114" s="444"/>
      <c r="BM114" s="444"/>
      <c r="BN114" s="444"/>
      <c r="BO114" s="444"/>
      <c r="BP114" s="444"/>
      <c r="BQ114" s="444"/>
      <c r="BR114" s="444"/>
      <c r="BS114" s="444"/>
      <c r="BT114" s="444"/>
      <c r="BU114" s="444"/>
      <c r="BV114" s="444"/>
      <c r="BW114" s="444"/>
      <c r="BX114" s="444"/>
      <c r="BY114" s="444"/>
      <c r="BZ114" s="444"/>
      <c r="CA114" s="444"/>
      <c r="CB114" s="444"/>
      <c r="CC114" s="444"/>
      <c r="CD114" s="444"/>
      <c r="CE114" s="444"/>
      <c r="CF114" s="444"/>
      <c r="CG114" s="444"/>
      <c r="CH114" s="444"/>
      <c r="CI114" s="444"/>
      <c r="CJ114" s="444"/>
      <c r="CK114" s="444"/>
      <c r="CL114" s="444"/>
      <c r="CM114" s="444"/>
      <c r="CN114" s="444"/>
      <c r="CO114" s="444"/>
      <c r="CP114" s="444"/>
      <c r="CQ114" s="444"/>
      <c r="CR114" s="444"/>
      <c r="CS114" s="444"/>
      <c r="CT114" s="444"/>
      <c r="CU114" s="444"/>
      <c r="CV114" s="444"/>
      <c r="CW114" s="444"/>
      <c r="CX114" s="444"/>
      <c r="CY114" s="444"/>
      <c r="CZ114" s="444"/>
      <c r="DA114" s="444"/>
      <c r="DB114" s="444"/>
      <c r="DC114" s="444"/>
      <c r="DD114" s="444"/>
      <c r="DE114" s="444"/>
      <c r="DF114" s="444"/>
      <c r="DG114" s="444"/>
      <c r="DH114" s="444"/>
      <c r="DI114" s="444"/>
      <c r="DJ114" s="444"/>
      <c r="DK114" s="444"/>
      <c r="DL114" s="444"/>
      <c r="DM114" s="444"/>
      <c r="DN114" s="444"/>
      <c r="DO114" s="444"/>
      <c r="DP114" s="444"/>
      <c r="DQ114" s="444"/>
      <c r="DR114" s="444"/>
      <c r="DS114" s="444"/>
      <c r="DT114" s="444"/>
      <c r="DU114" s="444"/>
      <c r="DV114" s="444"/>
      <c r="DW114" s="444"/>
      <c r="DX114" s="444"/>
      <c r="DY114" s="444"/>
      <c r="DZ114" s="444"/>
      <c r="EA114" s="444"/>
      <c r="EB114" s="444"/>
      <c r="EC114" s="444"/>
      <c r="ED114" s="444"/>
      <c r="EE114" s="444"/>
      <c r="EF114" s="444"/>
      <c r="EG114" s="444"/>
      <c r="EH114" s="444"/>
      <c r="EI114" s="444"/>
      <c r="EJ114" s="444"/>
      <c r="EK114" s="444"/>
      <c r="EL114" s="444"/>
      <c r="EM114" s="444"/>
      <c r="EN114" s="444"/>
      <c r="EO114" s="444"/>
      <c r="EP114" s="444"/>
      <c r="EQ114" s="444"/>
      <c r="ER114" s="444"/>
      <c r="ES114" s="444"/>
      <c r="ET114" s="444"/>
      <c r="EU114" s="444"/>
      <c r="EV114" s="444"/>
      <c r="EW114" s="444"/>
      <c r="EX114" s="444"/>
      <c r="EY114" s="444"/>
      <c r="EZ114" s="444"/>
      <c r="FA114" s="444"/>
      <c r="FB114" s="444"/>
      <c r="FC114" s="444"/>
      <c r="FD114" s="444"/>
      <c r="FE114" s="444"/>
      <c r="FF114" s="444"/>
      <c r="FG114" s="444"/>
      <c r="FH114" s="444"/>
      <c r="FI114" s="444"/>
      <c r="FJ114" s="444"/>
      <c r="FK114" s="444"/>
      <c r="FL114" s="444"/>
      <c r="FM114" s="444"/>
      <c r="FN114" s="444"/>
      <c r="FO114" s="444"/>
      <c r="FP114" s="444"/>
      <c r="FQ114" s="444"/>
      <c r="FR114" s="444"/>
      <c r="FS114" s="444"/>
      <c r="FT114" s="444"/>
      <c r="FU114" s="444"/>
      <c r="FV114" s="444"/>
      <c r="FW114" s="444"/>
      <c r="FX114" s="444"/>
      <c r="FY114" s="444"/>
      <c r="FZ114" s="444"/>
      <c r="GA114" s="444"/>
      <c r="GB114" s="444"/>
      <c r="GC114" s="444"/>
      <c r="GD114" s="444"/>
      <c r="GE114" s="444"/>
      <c r="GF114" s="444"/>
      <c r="GG114" s="444"/>
      <c r="GH114" s="444"/>
      <c r="GI114" s="444"/>
      <c r="GJ114" s="444"/>
      <c r="GK114" s="444"/>
      <c r="GL114" s="444"/>
      <c r="GM114" s="444"/>
      <c r="GN114" s="444"/>
      <c r="GO114" s="444"/>
      <c r="GP114" s="444"/>
      <c r="GQ114" s="444"/>
      <c r="GR114" s="444"/>
      <c r="GS114" s="444"/>
      <c r="GT114" s="444"/>
      <c r="GU114" s="444"/>
      <c r="GV114" s="444"/>
      <c r="GW114" s="444"/>
      <c r="GX114" s="444"/>
      <c r="GY114" s="444"/>
      <c r="GZ114" s="444"/>
      <c r="HA114" s="444"/>
      <c r="HB114" s="444"/>
      <c r="HC114" s="444"/>
      <c r="HD114" s="444"/>
      <c r="HE114" s="444"/>
      <c r="HF114" s="444"/>
      <c r="HG114" s="444"/>
      <c r="HH114" s="444"/>
      <c r="HI114" s="444"/>
      <c r="HJ114" s="444"/>
      <c r="HK114" s="444"/>
      <c r="HL114" s="444"/>
      <c r="HM114" s="444"/>
      <c r="HN114" s="444"/>
      <c r="HO114" s="444"/>
      <c r="HP114" s="444"/>
      <c r="HQ114" s="444"/>
      <c r="HR114" s="444"/>
      <c r="HS114" s="444"/>
      <c r="HT114" s="444"/>
      <c r="HU114" s="444"/>
      <c r="HV114" s="444"/>
      <c r="HW114" s="444"/>
      <c r="HX114" s="444"/>
      <c r="HY114" s="444"/>
      <c r="HZ114" s="444"/>
      <c r="IA114" s="444"/>
      <c r="IB114" s="444"/>
      <c r="IC114" s="444"/>
      <c r="ID114" s="444"/>
      <c r="IE114" s="444"/>
      <c r="IF114" s="444"/>
      <c r="IG114" s="444"/>
      <c r="IH114" s="444"/>
      <c r="II114" s="444"/>
    </row>
    <row r="115" spans="2:243" x14ac:dyDescent="0.2">
      <c r="B115" s="26"/>
      <c r="C115" s="26"/>
      <c r="D115" s="26"/>
      <c r="E115" s="432"/>
      <c r="F115" s="26"/>
      <c r="G115" s="432"/>
      <c r="H115" s="444"/>
      <c r="I115" s="444"/>
      <c r="J115" s="444"/>
      <c r="K115" s="444"/>
      <c r="L115" s="444"/>
      <c r="M115" s="444"/>
      <c r="N115" s="444"/>
      <c r="O115" s="444"/>
      <c r="P115" s="444"/>
      <c r="Q115" s="444"/>
      <c r="R115" s="444"/>
      <c r="S115" s="444"/>
      <c r="T115" s="444"/>
      <c r="U115" s="444"/>
      <c r="V115" s="444"/>
      <c r="W115" s="444"/>
      <c r="X115" s="444"/>
      <c r="Y115" s="444"/>
      <c r="Z115" s="444"/>
      <c r="AA115" s="444"/>
      <c r="AB115" s="444"/>
      <c r="AC115" s="444"/>
      <c r="AD115" s="444"/>
      <c r="AE115" s="444"/>
      <c r="AF115" s="444"/>
      <c r="AG115" s="444"/>
      <c r="AH115" s="444"/>
      <c r="AI115" s="444"/>
      <c r="AJ115" s="444"/>
      <c r="AK115" s="444"/>
      <c r="AL115" s="444"/>
      <c r="AM115" s="444"/>
      <c r="AN115" s="444"/>
      <c r="AO115" s="444"/>
      <c r="AP115" s="444"/>
      <c r="AQ115" s="444"/>
      <c r="AR115" s="444"/>
      <c r="AS115" s="444"/>
      <c r="AT115" s="444"/>
      <c r="AU115" s="444"/>
      <c r="AV115" s="444"/>
      <c r="AW115" s="444"/>
      <c r="AX115" s="444"/>
      <c r="AY115" s="444"/>
      <c r="AZ115" s="444"/>
      <c r="BA115" s="444"/>
      <c r="BB115" s="444"/>
      <c r="BC115" s="444"/>
      <c r="BD115" s="444"/>
      <c r="BE115" s="444"/>
      <c r="BF115" s="444"/>
      <c r="BG115" s="444"/>
      <c r="BH115" s="444"/>
      <c r="BI115" s="444"/>
      <c r="BJ115" s="444"/>
      <c r="BK115" s="444"/>
      <c r="BL115" s="444"/>
      <c r="BM115" s="444"/>
      <c r="BN115" s="444"/>
      <c r="BO115" s="444"/>
      <c r="BP115" s="444"/>
      <c r="BQ115" s="444"/>
      <c r="BR115" s="444"/>
      <c r="BS115" s="444"/>
      <c r="BT115" s="444"/>
      <c r="BU115" s="444"/>
      <c r="BV115" s="444"/>
      <c r="BW115" s="444"/>
      <c r="BX115" s="444"/>
      <c r="BY115" s="444"/>
      <c r="BZ115" s="444"/>
      <c r="CA115" s="444"/>
      <c r="CB115" s="444"/>
      <c r="CC115" s="444"/>
      <c r="CD115" s="444"/>
      <c r="CE115" s="444"/>
      <c r="CF115" s="444"/>
      <c r="CG115" s="444"/>
      <c r="CH115" s="444"/>
      <c r="CI115" s="444"/>
      <c r="CJ115" s="444"/>
      <c r="CK115" s="444"/>
      <c r="CL115" s="444"/>
      <c r="CM115" s="444"/>
      <c r="CN115" s="444"/>
      <c r="CO115" s="444"/>
      <c r="CP115" s="444"/>
      <c r="CQ115" s="444"/>
      <c r="CR115" s="444"/>
      <c r="CS115" s="444"/>
      <c r="CT115" s="444"/>
      <c r="CU115" s="444"/>
      <c r="CV115" s="444"/>
      <c r="CW115" s="444"/>
      <c r="CX115" s="444"/>
      <c r="CY115" s="444"/>
      <c r="CZ115" s="444"/>
      <c r="DA115" s="444"/>
      <c r="DB115" s="444"/>
      <c r="DC115" s="444"/>
      <c r="DD115" s="444"/>
      <c r="DE115" s="444"/>
      <c r="DF115" s="444"/>
      <c r="DG115" s="444"/>
      <c r="DH115" s="444"/>
      <c r="DI115" s="444"/>
      <c r="DJ115" s="444"/>
      <c r="DK115" s="444"/>
      <c r="DL115" s="444"/>
      <c r="DM115" s="444"/>
      <c r="DN115" s="444"/>
      <c r="DO115" s="444"/>
      <c r="DP115" s="444"/>
      <c r="DQ115" s="444"/>
      <c r="DR115" s="444"/>
      <c r="DS115" s="444"/>
      <c r="DT115" s="444"/>
      <c r="DU115" s="444"/>
      <c r="DV115" s="444"/>
      <c r="DW115" s="444"/>
      <c r="DX115" s="444"/>
      <c r="DY115" s="444"/>
      <c r="DZ115" s="444"/>
      <c r="EA115" s="444"/>
      <c r="EB115" s="444"/>
      <c r="EC115" s="444"/>
      <c r="ED115" s="444"/>
      <c r="EE115" s="444"/>
      <c r="EF115" s="444"/>
      <c r="EG115" s="444"/>
      <c r="EH115" s="444"/>
      <c r="EI115" s="444"/>
      <c r="EJ115" s="444"/>
      <c r="EK115" s="444"/>
      <c r="EL115" s="444"/>
      <c r="EM115" s="444"/>
      <c r="EN115" s="444"/>
      <c r="EO115" s="444"/>
      <c r="EP115" s="444"/>
      <c r="EQ115" s="444"/>
      <c r="ER115" s="444"/>
      <c r="ES115" s="444"/>
      <c r="ET115" s="444"/>
      <c r="EU115" s="444"/>
      <c r="EV115" s="444"/>
      <c r="EW115" s="444"/>
      <c r="EX115" s="444"/>
      <c r="EY115" s="444"/>
      <c r="EZ115" s="444"/>
      <c r="FA115" s="444"/>
      <c r="FB115" s="444"/>
      <c r="FC115" s="444"/>
      <c r="FD115" s="444"/>
      <c r="FE115" s="444"/>
      <c r="FF115" s="444"/>
      <c r="FG115" s="444"/>
      <c r="FH115" s="444"/>
      <c r="FI115" s="444"/>
      <c r="FJ115" s="444"/>
      <c r="FK115" s="444"/>
      <c r="FL115" s="444"/>
      <c r="FM115" s="444"/>
      <c r="FN115" s="444"/>
      <c r="FO115" s="444"/>
      <c r="FP115" s="444"/>
      <c r="FQ115" s="444"/>
      <c r="FR115" s="444"/>
      <c r="FS115" s="444"/>
      <c r="FT115" s="444"/>
      <c r="FU115" s="444"/>
      <c r="FV115" s="444"/>
      <c r="FW115" s="444"/>
      <c r="FX115" s="444"/>
      <c r="FY115" s="444"/>
      <c r="FZ115" s="444"/>
      <c r="GA115" s="444"/>
      <c r="GB115" s="444"/>
      <c r="GC115" s="444"/>
      <c r="GD115" s="444"/>
      <c r="GE115" s="444"/>
      <c r="GF115" s="444"/>
      <c r="GG115" s="444"/>
      <c r="GH115" s="444"/>
      <c r="GI115" s="444"/>
      <c r="GJ115" s="444"/>
      <c r="GK115" s="444"/>
      <c r="GL115" s="444"/>
      <c r="GM115" s="444"/>
      <c r="GN115" s="444"/>
      <c r="GO115" s="444"/>
      <c r="GP115" s="444"/>
      <c r="GQ115" s="444"/>
      <c r="GR115" s="444"/>
      <c r="GS115" s="444"/>
      <c r="GT115" s="444"/>
      <c r="GU115" s="444"/>
      <c r="GV115" s="444"/>
      <c r="GW115" s="444"/>
      <c r="GX115" s="444"/>
      <c r="GY115" s="444"/>
      <c r="GZ115" s="444"/>
      <c r="HA115" s="444"/>
      <c r="HB115" s="444"/>
      <c r="HC115" s="444"/>
      <c r="HD115" s="444"/>
      <c r="HE115" s="444"/>
      <c r="HF115" s="444"/>
      <c r="HG115" s="444"/>
      <c r="HH115" s="444"/>
      <c r="HI115" s="444"/>
      <c r="HJ115" s="444"/>
      <c r="HK115" s="444"/>
      <c r="HL115" s="444"/>
      <c r="HM115" s="444"/>
      <c r="HN115" s="444"/>
      <c r="HO115" s="444"/>
      <c r="HP115" s="444"/>
      <c r="HQ115" s="444"/>
      <c r="HR115" s="444"/>
      <c r="HS115" s="444"/>
      <c r="HT115" s="444"/>
      <c r="HU115" s="444"/>
      <c r="HV115" s="444"/>
      <c r="HW115" s="444"/>
      <c r="HX115" s="444"/>
      <c r="HY115" s="444"/>
      <c r="HZ115" s="444"/>
      <c r="IA115" s="444"/>
      <c r="IB115" s="444"/>
      <c r="IC115" s="444"/>
      <c r="ID115" s="444"/>
      <c r="IE115" s="444"/>
      <c r="IF115" s="444"/>
      <c r="IG115" s="444"/>
      <c r="IH115" s="444"/>
      <c r="II115" s="444"/>
    </row>
    <row r="116" spans="2:243" x14ac:dyDescent="0.2">
      <c r="B116" s="26"/>
      <c r="C116" s="26"/>
      <c r="D116" s="26"/>
      <c r="E116" s="432"/>
      <c r="F116" s="26"/>
      <c r="G116" s="432"/>
      <c r="H116" s="444"/>
      <c r="I116" s="444"/>
      <c r="J116" s="444"/>
      <c r="K116" s="444"/>
      <c r="L116" s="444"/>
      <c r="M116" s="444"/>
      <c r="N116" s="444"/>
      <c r="O116" s="444"/>
      <c r="P116" s="444"/>
      <c r="Q116" s="444"/>
      <c r="R116" s="444"/>
      <c r="S116" s="444"/>
      <c r="T116" s="444"/>
      <c r="U116" s="444"/>
      <c r="V116" s="444"/>
      <c r="W116" s="444"/>
      <c r="X116" s="444"/>
      <c r="Y116" s="444"/>
      <c r="Z116" s="444"/>
      <c r="AA116" s="444"/>
      <c r="AB116" s="444"/>
      <c r="AC116" s="444"/>
      <c r="AD116" s="444"/>
      <c r="AE116" s="444"/>
      <c r="AF116" s="444"/>
      <c r="AG116" s="444"/>
      <c r="AH116" s="444"/>
      <c r="AI116" s="444"/>
      <c r="AJ116" s="444"/>
      <c r="AK116" s="444"/>
      <c r="AL116" s="444"/>
      <c r="AM116" s="444"/>
      <c r="AN116" s="444"/>
      <c r="AO116" s="444"/>
      <c r="AP116" s="444"/>
      <c r="AQ116" s="444"/>
      <c r="AR116" s="444"/>
      <c r="AS116" s="444"/>
      <c r="AT116" s="444"/>
      <c r="AU116" s="444"/>
      <c r="AV116" s="444"/>
      <c r="AW116" s="444"/>
      <c r="AX116" s="444"/>
      <c r="AY116" s="444"/>
      <c r="AZ116" s="444"/>
      <c r="BA116" s="444"/>
      <c r="BB116" s="444"/>
      <c r="BC116" s="444"/>
      <c r="BD116" s="444"/>
      <c r="BE116" s="444"/>
      <c r="BF116" s="444"/>
      <c r="BG116" s="444"/>
      <c r="BH116" s="444"/>
      <c r="BI116" s="444"/>
      <c r="BJ116" s="444"/>
      <c r="BK116" s="444"/>
      <c r="BL116" s="444"/>
      <c r="BM116" s="444"/>
      <c r="BN116" s="444"/>
      <c r="BO116" s="444"/>
      <c r="BP116" s="444"/>
      <c r="BQ116" s="444"/>
      <c r="BR116" s="444"/>
      <c r="BS116" s="444"/>
      <c r="BT116" s="444"/>
      <c r="BU116" s="444"/>
      <c r="BV116" s="444"/>
      <c r="BW116" s="444"/>
      <c r="BX116" s="444"/>
      <c r="BY116" s="444"/>
      <c r="BZ116" s="444"/>
      <c r="CA116" s="444"/>
      <c r="CB116" s="444"/>
      <c r="CC116" s="444"/>
      <c r="CD116" s="444"/>
      <c r="CE116" s="444"/>
      <c r="CF116" s="444"/>
      <c r="CG116" s="444"/>
      <c r="CH116" s="444"/>
      <c r="CI116" s="444"/>
      <c r="CJ116" s="444"/>
      <c r="CK116" s="444"/>
      <c r="CL116" s="444"/>
      <c r="CM116" s="444"/>
      <c r="CN116" s="444"/>
      <c r="CO116" s="444"/>
      <c r="CP116" s="444"/>
      <c r="CQ116" s="444"/>
      <c r="CR116" s="444"/>
      <c r="CS116" s="444"/>
      <c r="CT116" s="444"/>
      <c r="CU116" s="444"/>
      <c r="CV116" s="444"/>
      <c r="CW116" s="444"/>
      <c r="CX116" s="444"/>
      <c r="CY116" s="444"/>
      <c r="CZ116" s="444"/>
      <c r="DA116" s="444"/>
      <c r="DB116" s="444"/>
      <c r="DC116" s="444"/>
      <c r="DD116" s="444"/>
      <c r="DE116" s="444"/>
      <c r="DF116" s="444"/>
      <c r="DG116" s="444"/>
      <c r="DH116" s="444"/>
      <c r="DI116" s="444"/>
      <c r="DJ116" s="444"/>
      <c r="DK116" s="444"/>
      <c r="DL116" s="444"/>
      <c r="DM116" s="444"/>
      <c r="DN116" s="444"/>
      <c r="DO116" s="444"/>
      <c r="DP116" s="444"/>
      <c r="DQ116" s="444"/>
      <c r="DR116" s="444"/>
      <c r="DS116" s="444"/>
      <c r="DT116" s="444"/>
      <c r="DU116" s="444"/>
      <c r="DV116" s="444"/>
      <c r="DW116" s="444"/>
      <c r="DX116" s="444"/>
      <c r="DY116" s="444"/>
      <c r="DZ116" s="444"/>
      <c r="EA116" s="444"/>
      <c r="EB116" s="444"/>
      <c r="EC116" s="444"/>
      <c r="ED116" s="444"/>
      <c r="EE116" s="444"/>
      <c r="EF116" s="444"/>
      <c r="EG116" s="444"/>
      <c r="EH116" s="444"/>
      <c r="EI116" s="444"/>
      <c r="EJ116" s="444"/>
      <c r="EK116" s="444"/>
      <c r="EL116" s="444"/>
      <c r="EM116" s="444"/>
      <c r="EN116" s="444"/>
      <c r="EO116" s="444"/>
      <c r="EP116" s="444"/>
      <c r="EQ116" s="444"/>
      <c r="ER116" s="444"/>
      <c r="ES116" s="444"/>
      <c r="ET116" s="444"/>
      <c r="EU116" s="444"/>
      <c r="EV116" s="444"/>
      <c r="EW116" s="444"/>
      <c r="EX116" s="444"/>
      <c r="EY116" s="444"/>
      <c r="EZ116" s="444"/>
      <c r="FA116" s="444"/>
      <c r="FB116" s="444"/>
      <c r="FC116" s="444"/>
      <c r="FD116" s="444"/>
      <c r="FE116" s="444"/>
      <c r="FF116" s="444"/>
      <c r="FG116" s="444"/>
      <c r="FH116" s="444"/>
      <c r="FI116" s="444"/>
      <c r="FJ116" s="444"/>
      <c r="FK116" s="444"/>
      <c r="FL116" s="444"/>
      <c r="FM116" s="444"/>
      <c r="FN116" s="444"/>
      <c r="FO116" s="444"/>
      <c r="FP116" s="444"/>
      <c r="FQ116" s="444"/>
      <c r="FR116" s="444"/>
      <c r="FS116" s="444"/>
      <c r="FT116" s="444"/>
      <c r="FU116" s="444"/>
      <c r="FV116" s="444"/>
      <c r="FW116" s="444"/>
      <c r="FX116" s="444"/>
      <c r="FY116" s="444"/>
      <c r="FZ116" s="444"/>
      <c r="GA116" s="444"/>
      <c r="GB116" s="444"/>
      <c r="GC116" s="444"/>
      <c r="GD116" s="444"/>
      <c r="GE116" s="444"/>
      <c r="GF116" s="444"/>
      <c r="GG116" s="444"/>
      <c r="GH116" s="444"/>
      <c r="GI116" s="444"/>
      <c r="GJ116" s="444"/>
      <c r="GK116" s="444"/>
      <c r="GL116" s="444"/>
      <c r="GM116" s="444"/>
      <c r="GN116" s="444"/>
      <c r="GO116" s="444"/>
      <c r="GP116" s="444"/>
      <c r="GQ116" s="444"/>
      <c r="GR116" s="444"/>
      <c r="GS116" s="444"/>
      <c r="GT116" s="444"/>
      <c r="GU116" s="444"/>
      <c r="GV116" s="444"/>
      <c r="GW116" s="444"/>
      <c r="GX116" s="444"/>
      <c r="GY116" s="444"/>
      <c r="GZ116" s="444"/>
      <c r="HA116" s="444"/>
      <c r="HB116" s="444"/>
      <c r="HC116" s="444"/>
      <c r="HD116" s="444"/>
      <c r="HE116" s="444"/>
      <c r="HF116" s="444"/>
      <c r="HG116" s="444"/>
      <c r="HH116" s="444"/>
      <c r="HI116" s="444"/>
      <c r="HJ116" s="444"/>
      <c r="HK116" s="444"/>
      <c r="HL116" s="444"/>
      <c r="HM116" s="444"/>
      <c r="HN116" s="444"/>
      <c r="HO116" s="444"/>
      <c r="HP116" s="444"/>
      <c r="HQ116" s="444"/>
      <c r="HR116" s="444"/>
      <c r="HS116" s="444"/>
      <c r="HT116" s="444"/>
      <c r="HU116" s="444"/>
      <c r="HV116" s="444"/>
      <c r="HW116" s="444"/>
      <c r="HX116" s="444"/>
      <c r="HY116" s="444"/>
      <c r="HZ116" s="444"/>
      <c r="IA116" s="444"/>
      <c r="IB116" s="444"/>
      <c r="IC116" s="444"/>
      <c r="ID116" s="444"/>
      <c r="IE116" s="444"/>
      <c r="IF116" s="444"/>
      <c r="IG116" s="444"/>
      <c r="IH116" s="444"/>
      <c r="II116" s="444"/>
    </row>
    <row r="117" spans="2:243" x14ac:dyDescent="0.2">
      <c r="B117" s="26"/>
      <c r="C117" s="26"/>
      <c r="D117" s="26"/>
      <c r="E117" s="432"/>
      <c r="F117" s="26"/>
      <c r="G117" s="432"/>
      <c r="H117" s="444"/>
      <c r="I117" s="444"/>
      <c r="J117" s="444"/>
      <c r="K117" s="444"/>
      <c r="L117" s="444"/>
      <c r="M117" s="444"/>
      <c r="N117" s="444"/>
      <c r="O117" s="444"/>
      <c r="P117" s="444"/>
      <c r="Q117" s="444"/>
      <c r="R117" s="444"/>
      <c r="S117" s="444"/>
      <c r="T117" s="444"/>
      <c r="U117" s="444"/>
      <c r="V117" s="444"/>
      <c r="W117" s="444"/>
      <c r="X117" s="444"/>
      <c r="Y117" s="444"/>
      <c r="Z117" s="444"/>
      <c r="AA117" s="444"/>
      <c r="AB117" s="444"/>
      <c r="AC117" s="444"/>
      <c r="AD117" s="444"/>
      <c r="AE117" s="444"/>
      <c r="AF117" s="444"/>
      <c r="AG117" s="444"/>
      <c r="AH117" s="444"/>
      <c r="AI117" s="444"/>
      <c r="AJ117" s="444"/>
      <c r="AK117" s="444"/>
      <c r="AL117" s="444"/>
      <c r="AM117" s="444"/>
      <c r="AN117" s="444"/>
      <c r="AO117" s="444"/>
      <c r="AP117" s="444"/>
      <c r="AQ117" s="444"/>
      <c r="AR117" s="444"/>
      <c r="AS117" s="444"/>
      <c r="AT117" s="444"/>
      <c r="AU117" s="444"/>
      <c r="AV117" s="444"/>
      <c r="AW117" s="444"/>
      <c r="AX117" s="444"/>
      <c r="AY117" s="444"/>
      <c r="AZ117" s="444"/>
      <c r="BA117" s="444"/>
      <c r="BB117" s="444"/>
      <c r="BC117" s="444"/>
      <c r="BD117" s="444"/>
      <c r="BE117" s="444"/>
      <c r="BF117" s="444"/>
      <c r="BG117" s="444"/>
      <c r="BH117" s="444"/>
      <c r="BI117" s="444"/>
      <c r="BJ117" s="444"/>
      <c r="BK117" s="444"/>
      <c r="BL117" s="444"/>
      <c r="BM117" s="444"/>
      <c r="BN117" s="444"/>
      <c r="BO117" s="444"/>
      <c r="BP117" s="444"/>
      <c r="BQ117" s="444"/>
      <c r="BR117" s="444"/>
      <c r="BS117" s="444"/>
      <c r="BT117" s="444"/>
      <c r="BU117" s="444"/>
      <c r="BV117" s="444"/>
      <c r="BW117" s="444"/>
      <c r="BX117" s="444"/>
      <c r="BY117" s="444"/>
      <c r="BZ117" s="444"/>
      <c r="CA117" s="444"/>
      <c r="CB117" s="444"/>
      <c r="CC117" s="444"/>
      <c r="CD117" s="444"/>
      <c r="CE117" s="444"/>
      <c r="CF117" s="444"/>
      <c r="CG117" s="444"/>
      <c r="CH117" s="444"/>
      <c r="CI117" s="444"/>
      <c r="CJ117" s="444"/>
      <c r="CK117" s="444"/>
      <c r="CL117" s="444"/>
      <c r="CM117" s="444"/>
      <c r="CN117" s="444"/>
      <c r="CO117" s="444"/>
      <c r="CP117" s="444"/>
      <c r="CQ117" s="444"/>
      <c r="CR117" s="444"/>
      <c r="CS117" s="444"/>
      <c r="CT117" s="444"/>
      <c r="CU117" s="444"/>
      <c r="CV117" s="444"/>
      <c r="CW117" s="444"/>
      <c r="CX117" s="444"/>
      <c r="CY117" s="444"/>
      <c r="CZ117" s="444"/>
      <c r="DA117" s="444"/>
      <c r="DB117" s="444"/>
      <c r="DC117" s="444"/>
      <c r="DD117" s="444"/>
      <c r="DE117" s="444"/>
      <c r="DF117" s="444"/>
      <c r="DG117" s="444"/>
      <c r="DH117" s="444"/>
      <c r="DI117" s="444"/>
      <c r="DJ117" s="444"/>
      <c r="DK117" s="444"/>
      <c r="DL117" s="444"/>
      <c r="DM117" s="444"/>
      <c r="DN117" s="444"/>
      <c r="DO117" s="444"/>
      <c r="DP117" s="444"/>
      <c r="DQ117" s="444"/>
      <c r="DR117" s="444"/>
      <c r="DS117" s="444"/>
      <c r="DT117" s="444"/>
      <c r="DU117" s="444"/>
      <c r="DV117" s="444"/>
      <c r="DW117" s="444"/>
      <c r="DX117" s="444"/>
      <c r="DY117" s="444"/>
      <c r="DZ117" s="444"/>
      <c r="EA117" s="444"/>
      <c r="EB117" s="444"/>
      <c r="EC117" s="444"/>
      <c r="ED117" s="444"/>
      <c r="EE117" s="444"/>
      <c r="EF117" s="444"/>
      <c r="EG117" s="444"/>
      <c r="EH117" s="444"/>
      <c r="EI117" s="444"/>
      <c r="EJ117" s="444"/>
      <c r="EK117" s="444"/>
      <c r="EL117" s="444"/>
      <c r="EM117" s="444"/>
      <c r="EN117" s="444"/>
      <c r="EO117" s="444"/>
      <c r="EP117" s="444"/>
      <c r="EQ117" s="444"/>
      <c r="ER117" s="444"/>
      <c r="ES117" s="444"/>
      <c r="ET117" s="444"/>
      <c r="EU117" s="444"/>
      <c r="EV117" s="444"/>
      <c r="EW117" s="444"/>
      <c r="EX117" s="444"/>
      <c r="EY117" s="444"/>
      <c r="EZ117" s="444"/>
      <c r="FA117" s="444"/>
      <c r="FB117" s="444"/>
      <c r="FC117" s="444"/>
      <c r="FD117" s="444"/>
      <c r="FE117" s="444"/>
      <c r="FF117" s="444"/>
      <c r="FG117" s="444"/>
      <c r="FH117" s="444"/>
      <c r="FI117" s="444"/>
      <c r="FJ117" s="444"/>
      <c r="FK117" s="444"/>
      <c r="FL117" s="444"/>
      <c r="FM117" s="444"/>
      <c r="FN117" s="444"/>
      <c r="FO117" s="444"/>
      <c r="FP117" s="444"/>
      <c r="FQ117" s="444"/>
      <c r="FR117" s="444"/>
      <c r="FS117" s="444"/>
      <c r="FT117" s="444"/>
      <c r="FU117" s="444"/>
      <c r="FV117" s="444"/>
      <c r="FW117" s="444"/>
      <c r="FX117" s="444"/>
      <c r="FY117" s="444"/>
      <c r="FZ117" s="444"/>
      <c r="GA117" s="444"/>
      <c r="GB117" s="444"/>
      <c r="GC117" s="444"/>
      <c r="GD117" s="444"/>
      <c r="GE117" s="444"/>
      <c r="GF117" s="444"/>
      <c r="GG117" s="444"/>
      <c r="GH117" s="444"/>
      <c r="GI117" s="444"/>
      <c r="GJ117" s="444"/>
      <c r="GK117" s="444"/>
      <c r="GL117" s="444"/>
      <c r="GM117" s="444"/>
      <c r="GN117" s="444"/>
      <c r="GO117" s="444"/>
      <c r="GP117" s="444"/>
      <c r="GQ117" s="444"/>
      <c r="GR117" s="444"/>
      <c r="GS117" s="444"/>
      <c r="GT117" s="444"/>
      <c r="GU117" s="444"/>
      <c r="GV117" s="444"/>
      <c r="GW117" s="444"/>
      <c r="GX117" s="444"/>
      <c r="GY117" s="444"/>
      <c r="GZ117" s="444"/>
      <c r="HA117" s="444"/>
      <c r="HB117" s="444"/>
      <c r="HC117" s="444"/>
      <c r="HD117" s="444"/>
      <c r="HE117" s="444"/>
      <c r="HF117" s="444"/>
      <c r="HG117" s="444"/>
      <c r="HH117" s="444"/>
      <c r="HI117" s="444"/>
      <c r="HJ117" s="444"/>
      <c r="HK117" s="444"/>
      <c r="HL117" s="444"/>
      <c r="HM117" s="444"/>
      <c r="HN117" s="444"/>
      <c r="HO117" s="444"/>
      <c r="HP117" s="444"/>
      <c r="HQ117" s="444"/>
      <c r="HR117" s="444"/>
      <c r="HS117" s="444"/>
      <c r="HT117" s="444"/>
      <c r="HU117" s="444"/>
      <c r="HV117" s="444"/>
      <c r="HW117" s="444"/>
      <c r="HX117" s="444"/>
      <c r="HY117" s="444"/>
      <c r="HZ117" s="444"/>
      <c r="IA117" s="444"/>
      <c r="IB117" s="444"/>
      <c r="IC117" s="444"/>
      <c r="ID117" s="444"/>
      <c r="IE117" s="444"/>
      <c r="IF117" s="444"/>
      <c r="IG117" s="444"/>
      <c r="IH117" s="444"/>
      <c r="II117" s="444"/>
    </row>
    <row r="118" spans="2:243" x14ac:dyDescent="0.2">
      <c r="B118" s="445"/>
      <c r="C118" s="445"/>
      <c r="D118" s="445"/>
      <c r="E118" s="432"/>
      <c r="F118" s="26"/>
      <c r="G118" s="432"/>
      <c r="H118" s="444"/>
      <c r="I118" s="444"/>
      <c r="J118" s="444"/>
      <c r="K118" s="444"/>
      <c r="L118" s="444"/>
      <c r="M118" s="444"/>
      <c r="N118" s="444"/>
      <c r="O118" s="444"/>
      <c r="P118" s="444"/>
      <c r="Q118" s="444"/>
      <c r="R118" s="444"/>
      <c r="S118" s="444"/>
      <c r="T118" s="444"/>
      <c r="U118" s="444"/>
      <c r="V118" s="444"/>
      <c r="W118" s="444"/>
      <c r="X118" s="444"/>
      <c r="Y118" s="444"/>
      <c r="Z118" s="444"/>
      <c r="AA118" s="444"/>
      <c r="AB118" s="444"/>
      <c r="AC118" s="444"/>
      <c r="AD118" s="444"/>
      <c r="AE118" s="444"/>
      <c r="AF118" s="444"/>
      <c r="AG118" s="444"/>
      <c r="AH118" s="444"/>
      <c r="AI118" s="444"/>
      <c r="AJ118" s="444"/>
      <c r="AK118" s="444"/>
      <c r="AL118" s="444"/>
      <c r="AM118" s="444"/>
      <c r="AN118" s="444"/>
      <c r="AO118" s="444"/>
      <c r="AP118" s="444"/>
      <c r="AQ118" s="444"/>
      <c r="AR118" s="444"/>
      <c r="AS118" s="444"/>
      <c r="AT118" s="444"/>
      <c r="AU118" s="444"/>
      <c r="AV118" s="444"/>
      <c r="AW118" s="444"/>
      <c r="AX118" s="444"/>
      <c r="AY118" s="444"/>
      <c r="AZ118" s="444"/>
      <c r="BA118" s="444"/>
      <c r="BB118" s="444"/>
      <c r="BC118" s="444"/>
      <c r="BD118" s="444"/>
      <c r="BE118" s="444"/>
      <c r="BF118" s="444"/>
      <c r="BG118" s="444"/>
      <c r="BH118" s="444"/>
      <c r="BI118" s="444"/>
      <c r="BJ118" s="444"/>
      <c r="BK118" s="444"/>
      <c r="BL118" s="444"/>
      <c r="BM118" s="444"/>
      <c r="BN118" s="444"/>
      <c r="BO118" s="444"/>
      <c r="BP118" s="444"/>
      <c r="BQ118" s="444"/>
      <c r="BR118" s="444"/>
      <c r="BS118" s="444"/>
      <c r="BT118" s="444"/>
      <c r="BU118" s="444"/>
      <c r="BV118" s="444"/>
      <c r="BW118" s="444"/>
      <c r="BX118" s="444"/>
      <c r="BY118" s="444"/>
      <c r="BZ118" s="444"/>
      <c r="CA118" s="444"/>
      <c r="CB118" s="444"/>
      <c r="CC118" s="444"/>
      <c r="CD118" s="444"/>
      <c r="CE118" s="444"/>
      <c r="CF118" s="444"/>
      <c r="CG118" s="444"/>
      <c r="CH118" s="444"/>
      <c r="CI118" s="444"/>
      <c r="CJ118" s="444"/>
      <c r="CK118" s="444"/>
      <c r="CL118" s="444"/>
      <c r="CM118" s="444"/>
      <c r="CN118" s="444"/>
      <c r="CO118" s="444"/>
      <c r="CP118" s="444"/>
      <c r="CQ118" s="444"/>
      <c r="CR118" s="444"/>
      <c r="CS118" s="444"/>
      <c r="CT118" s="444"/>
      <c r="CU118" s="444"/>
      <c r="CV118" s="444"/>
      <c r="CW118" s="444"/>
      <c r="CX118" s="444"/>
      <c r="CY118" s="444"/>
      <c r="CZ118" s="444"/>
      <c r="DA118" s="444"/>
      <c r="DB118" s="444"/>
      <c r="DC118" s="444"/>
      <c r="DD118" s="444"/>
      <c r="DE118" s="444"/>
      <c r="DF118" s="444"/>
      <c r="DG118" s="444"/>
      <c r="DH118" s="444"/>
      <c r="DI118" s="444"/>
      <c r="DJ118" s="444"/>
      <c r="DK118" s="444"/>
      <c r="DL118" s="444"/>
      <c r="DM118" s="444"/>
      <c r="DN118" s="444"/>
      <c r="DO118" s="444"/>
      <c r="DP118" s="444"/>
      <c r="DQ118" s="444"/>
      <c r="DR118" s="444"/>
      <c r="DS118" s="444"/>
      <c r="DT118" s="444"/>
      <c r="DU118" s="444"/>
      <c r="DV118" s="444"/>
      <c r="DW118" s="444"/>
      <c r="DX118" s="444"/>
      <c r="DY118" s="444"/>
      <c r="DZ118" s="444"/>
      <c r="EA118" s="444"/>
      <c r="EB118" s="444"/>
      <c r="EC118" s="444"/>
      <c r="ED118" s="444"/>
      <c r="EE118" s="444"/>
      <c r="EF118" s="444"/>
      <c r="EG118" s="444"/>
      <c r="EH118" s="444"/>
      <c r="EI118" s="444"/>
      <c r="EJ118" s="444"/>
      <c r="EK118" s="444"/>
      <c r="EL118" s="444"/>
      <c r="EM118" s="444"/>
      <c r="EN118" s="444"/>
      <c r="EO118" s="444"/>
      <c r="EP118" s="444"/>
      <c r="EQ118" s="444"/>
      <c r="ER118" s="444"/>
      <c r="ES118" s="444"/>
      <c r="ET118" s="444"/>
      <c r="EU118" s="444"/>
      <c r="EV118" s="444"/>
      <c r="EW118" s="444"/>
      <c r="EX118" s="444"/>
      <c r="EY118" s="444"/>
      <c r="EZ118" s="444"/>
      <c r="FA118" s="444"/>
      <c r="FB118" s="444"/>
      <c r="FC118" s="444"/>
      <c r="FD118" s="444"/>
      <c r="FE118" s="444"/>
      <c r="FF118" s="444"/>
      <c r="FG118" s="444"/>
      <c r="FH118" s="444"/>
      <c r="FI118" s="444"/>
      <c r="FJ118" s="444"/>
      <c r="FK118" s="444"/>
      <c r="FL118" s="444"/>
      <c r="FM118" s="444"/>
      <c r="FN118" s="444"/>
      <c r="FO118" s="444"/>
      <c r="FP118" s="444"/>
      <c r="FQ118" s="444"/>
      <c r="FR118" s="444"/>
      <c r="FS118" s="444"/>
      <c r="FT118" s="444"/>
      <c r="FU118" s="444"/>
      <c r="FV118" s="444"/>
      <c r="FW118" s="444"/>
      <c r="FX118" s="444"/>
      <c r="FY118" s="444"/>
      <c r="FZ118" s="444"/>
      <c r="GA118" s="444"/>
      <c r="GB118" s="444"/>
      <c r="GC118" s="444"/>
      <c r="GD118" s="444"/>
      <c r="GE118" s="444"/>
      <c r="GF118" s="444"/>
      <c r="GG118" s="444"/>
      <c r="GH118" s="444"/>
      <c r="GI118" s="444"/>
      <c r="GJ118" s="444"/>
      <c r="GK118" s="444"/>
      <c r="GL118" s="444"/>
      <c r="GM118" s="444"/>
      <c r="GN118" s="444"/>
      <c r="GO118" s="444"/>
      <c r="GP118" s="444"/>
      <c r="GQ118" s="444"/>
      <c r="GR118" s="444"/>
      <c r="GS118" s="444"/>
      <c r="GT118" s="444"/>
      <c r="GU118" s="444"/>
      <c r="GV118" s="444"/>
      <c r="GW118" s="444"/>
      <c r="GX118" s="444"/>
      <c r="GY118" s="444"/>
      <c r="GZ118" s="444"/>
      <c r="HA118" s="444"/>
      <c r="HB118" s="444"/>
      <c r="HC118" s="444"/>
      <c r="HD118" s="444"/>
      <c r="HE118" s="444"/>
      <c r="HF118" s="444"/>
      <c r="HG118" s="444"/>
      <c r="HH118" s="444"/>
      <c r="HI118" s="444"/>
      <c r="HJ118" s="444"/>
      <c r="HK118" s="444"/>
      <c r="HL118" s="444"/>
      <c r="HM118" s="444"/>
      <c r="HN118" s="444"/>
      <c r="HO118" s="444"/>
      <c r="HP118" s="444"/>
      <c r="HQ118" s="444"/>
      <c r="HR118" s="444"/>
      <c r="HS118" s="444"/>
      <c r="HT118" s="444"/>
      <c r="HU118" s="444"/>
      <c r="HV118" s="444"/>
      <c r="HW118" s="444"/>
      <c r="HX118" s="444"/>
      <c r="HY118" s="444"/>
      <c r="HZ118" s="444"/>
      <c r="IA118" s="444"/>
      <c r="IB118" s="444"/>
      <c r="IC118" s="444"/>
      <c r="ID118" s="444"/>
      <c r="IE118" s="444"/>
      <c r="IF118" s="444"/>
      <c r="IG118" s="444"/>
      <c r="IH118" s="444"/>
      <c r="II118" s="444"/>
    </row>
    <row r="119" spans="2:243" x14ac:dyDescent="0.2">
      <c r="B119" s="26"/>
      <c r="C119" s="26"/>
      <c r="D119" s="26"/>
      <c r="E119" s="432"/>
      <c r="F119" s="26"/>
      <c r="G119" s="432"/>
      <c r="H119" s="444"/>
      <c r="I119" s="444"/>
      <c r="J119" s="444"/>
      <c r="K119" s="444"/>
      <c r="L119" s="444"/>
      <c r="M119" s="444"/>
      <c r="N119" s="444"/>
      <c r="O119" s="444"/>
      <c r="P119" s="444"/>
      <c r="Q119" s="444"/>
      <c r="R119" s="444"/>
      <c r="S119" s="444"/>
      <c r="T119" s="444"/>
      <c r="U119" s="444"/>
      <c r="V119" s="444"/>
      <c r="W119" s="444"/>
      <c r="X119" s="444"/>
      <c r="Y119" s="444"/>
      <c r="Z119" s="444"/>
      <c r="AA119" s="444"/>
      <c r="AB119" s="444"/>
      <c r="AC119" s="444"/>
      <c r="AD119" s="444"/>
      <c r="AE119" s="444"/>
      <c r="AF119" s="444"/>
      <c r="AG119" s="444"/>
      <c r="AH119" s="444"/>
      <c r="AI119" s="444"/>
      <c r="AJ119" s="444"/>
      <c r="AK119" s="444"/>
      <c r="AL119" s="444"/>
      <c r="AM119" s="444"/>
      <c r="AN119" s="444"/>
      <c r="AO119" s="444"/>
      <c r="AP119" s="444"/>
      <c r="AQ119" s="444"/>
      <c r="AR119" s="444"/>
      <c r="AS119" s="444"/>
      <c r="AT119" s="444"/>
      <c r="AU119" s="444"/>
      <c r="AV119" s="444"/>
      <c r="AW119" s="444"/>
      <c r="AX119" s="444"/>
      <c r="AY119" s="444"/>
      <c r="AZ119" s="444"/>
      <c r="BA119" s="444"/>
      <c r="BB119" s="444"/>
      <c r="BC119" s="444"/>
      <c r="BD119" s="444"/>
      <c r="BE119" s="444"/>
      <c r="BF119" s="444"/>
      <c r="BG119" s="444"/>
      <c r="BH119" s="444"/>
      <c r="BI119" s="444"/>
      <c r="BJ119" s="444"/>
      <c r="BK119" s="444"/>
      <c r="BL119" s="444"/>
      <c r="BM119" s="444"/>
      <c r="BN119" s="444"/>
      <c r="BO119" s="444"/>
      <c r="BP119" s="444"/>
      <c r="BQ119" s="444"/>
      <c r="BR119" s="444"/>
      <c r="BS119" s="444"/>
      <c r="BT119" s="444"/>
      <c r="BU119" s="444"/>
      <c r="BV119" s="444"/>
      <c r="BW119" s="444"/>
      <c r="BX119" s="444"/>
      <c r="BY119" s="444"/>
      <c r="BZ119" s="444"/>
      <c r="CA119" s="444"/>
      <c r="CB119" s="444"/>
      <c r="CC119" s="444"/>
      <c r="CD119" s="444"/>
      <c r="CE119" s="444"/>
      <c r="CF119" s="444"/>
      <c r="CG119" s="444"/>
      <c r="CH119" s="444"/>
      <c r="CI119" s="444"/>
      <c r="CJ119" s="444"/>
      <c r="CK119" s="444"/>
      <c r="CL119" s="444"/>
      <c r="CM119" s="444"/>
      <c r="CN119" s="444"/>
      <c r="CO119" s="444"/>
      <c r="CP119" s="444"/>
      <c r="CQ119" s="444"/>
      <c r="CR119" s="444"/>
      <c r="CS119" s="444"/>
      <c r="CT119" s="444"/>
      <c r="CU119" s="444"/>
      <c r="CV119" s="444"/>
      <c r="CW119" s="444"/>
      <c r="CX119" s="444"/>
      <c r="CY119" s="444"/>
      <c r="CZ119" s="444"/>
      <c r="DA119" s="444"/>
      <c r="DB119" s="444"/>
      <c r="DC119" s="444"/>
      <c r="DD119" s="444"/>
      <c r="DE119" s="444"/>
      <c r="DF119" s="444"/>
      <c r="DG119" s="444"/>
      <c r="DH119" s="444"/>
      <c r="DI119" s="444"/>
      <c r="DJ119" s="444"/>
      <c r="DK119" s="444"/>
      <c r="DL119" s="444"/>
      <c r="DM119" s="444"/>
      <c r="DN119" s="444"/>
      <c r="DO119" s="444"/>
      <c r="DP119" s="444"/>
      <c r="DQ119" s="444"/>
      <c r="DR119" s="444"/>
      <c r="DS119" s="444"/>
      <c r="DT119" s="444"/>
      <c r="DU119" s="444"/>
      <c r="DV119" s="444"/>
      <c r="DW119" s="444"/>
      <c r="DX119" s="444"/>
      <c r="DY119" s="444"/>
      <c r="DZ119" s="444"/>
      <c r="EA119" s="444"/>
      <c r="EB119" s="444"/>
      <c r="EC119" s="444"/>
      <c r="ED119" s="444"/>
      <c r="EE119" s="444"/>
      <c r="EF119" s="444"/>
      <c r="EG119" s="444"/>
      <c r="EH119" s="444"/>
      <c r="EI119" s="444"/>
      <c r="EJ119" s="444"/>
      <c r="EK119" s="444"/>
      <c r="EL119" s="444"/>
      <c r="EM119" s="444"/>
      <c r="EN119" s="444"/>
      <c r="EO119" s="444"/>
      <c r="EP119" s="444"/>
      <c r="EQ119" s="444"/>
      <c r="ER119" s="444"/>
      <c r="ES119" s="444"/>
      <c r="ET119" s="444"/>
      <c r="EU119" s="444"/>
      <c r="EV119" s="444"/>
      <c r="EW119" s="444"/>
      <c r="EX119" s="444"/>
      <c r="EY119" s="444"/>
      <c r="EZ119" s="444"/>
      <c r="FA119" s="444"/>
      <c r="FB119" s="444"/>
      <c r="FC119" s="444"/>
      <c r="FD119" s="444"/>
      <c r="FE119" s="444"/>
      <c r="FF119" s="444"/>
      <c r="FG119" s="444"/>
      <c r="FH119" s="444"/>
      <c r="FI119" s="444"/>
      <c r="FJ119" s="444"/>
      <c r="FK119" s="444"/>
      <c r="FL119" s="444"/>
      <c r="FM119" s="444"/>
      <c r="FN119" s="444"/>
      <c r="FO119" s="444"/>
      <c r="FP119" s="444"/>
      <c r="FQ119" s="444"/>
      <c r="FR119" s="444"/>
      <c r="FS119" s="444"/>
      <c r="FT119" s="444"/>
      <c r="FU119" s="444"/>
      <c r="FV119" s="444"/>
      <c r="FW119" s="444"/>
      <c r="FX119" s="444"/>
      <c r="FY119" s="444"/>
      <c r="FZ119" s="444"/>
      <c r="GA119" s="444"/>
      <c r="GB119" s="444"/>
      <c r="GC119" s="444"/>
      <c r="GD119" s="444"/>
      <c r="GE119" s="444"/>
      <c r="GF119" s="444"/>
      <c r="GG119" s="444"/>
      <c r="GH119" s="444"/>
      <c r="GI119" s="444"/>
      <c r="GJ119" s="444"/>
      <c r="GK119" s="444"/>
      <c r="GL119" s="444"/>
      <c r="GM119" s="444"/>
      <c r="GN119" s="444"/>
      <c r="GO119" s="444"/>
      <c r="GP119" s="444"/>
      <c r="GQ119" s="444"/>
      <c r="GR119" s="444"/>
      <c r="GS119" s="444"/>
      <c r="GT119" s="444"/>
      <c r="GU119" s="444"/>
      <c r="GV119" s="444"/>
      <c r="GW119" s="444"/>
      <c r="GX119" s="444"/>
      <c r="GY119" s="444"/>
      <c r="GZ119" s="444"/>
      <c r="HA119" s="444"/>
      <c r="HB119" s="444"/>
      <c r="HC119" s="444"/>
      <c r="HD119" s="444"/>
      <c r="HE119" s="444"/>
      <c r="HF119" s="444"/>
      <c r="HG119" s="444"/>
      <c r="HH119" s="444"/>
      <c r="HI119" s="444"/>
      <c r="HJ119" s="444"/>
      <c r="HK119" s="444"/>
      <c r="HL119" s="444"/>
      <c r="HM119" s="444"/>
      <c r="HN119" s="444"/>
      <c r="HO119" s="444"/>
      <c r="HP119" s="444"/>
      <c r="HQ119" s="444"/>
      <c r="HR119" s="444"/>
      <c r="HS119" s="444"/>
      <c r="HT119" s="444"/>
      <c r="HU119" s="444"/>
      <c r="HV119" s="444"/>
      <c r="HW119" s="444"/>
      <c r="HX119" s="444"/>
      <c r="HY119" s="444"/>
      <c r="HZ119" s="444"/>
      <c r="IA119" s="444"/>
      <c r="IB119" s="444"/>
      <c r="IC119" s="444"/>
      <c r="ID119" s="444"/>
      <c r="IE119" s="444"/>
      <c r="IF119" s="444"/>
      <c r="IG119" s="444"/>
      <c r="IH119" s="444"/>
      <c r="II119" s="444"/>
    </row>
    <row r="120" spans="2:243" x14ac:dyDescent="0.2">
      <c r="B120" s="445"/>
      <c r="C120" s="445"/>
      <c r="D120" s="445"/>
      <c r="E120" s="432"/>
      <c r="F120" s="446"/>
      <c r="G120" s="432"/>
      <c r="H120" s="444"/>
      <c r="I120" s="444"/>
      <c r="J120" s="444"/>
      <c r="K120" s="444"/>
      <c r="L120" s="444"/>
      <c r="M120" s="444"/>
      <c r="N120" s="444"/>
      <c r="O120" s="444"/>
      <c r="P120" s="444"/>
      <c r="Q120" s="444"/>
      <c r="R120" s="444"/>
      <c r="S120" s="444"/>
      <c r="T120" s="444"/>
      <c r="U120" s="444"/>
      <c r="V120" s="444"/>
      <c r="W120" s="444"/>
      <c r="X120" s="444"/>
      <c r="Y120" s="444"/>
      <c r="Z120" s="444"/>
      <c r="AA120" s="444"/>
      <c r="AB120" s="444"/>
      <c r="AC120" s="444"/>
      <c r="AD120" s="444"/>
      <c r="AE120" s="444"/>
      <c r="AF120" s="444"/>
      <c r="AG120" s="444"/>
      <c r="AH120" s="444"/>
      <c r="AI120" s="444"/>
      <c r="AJ120" s="444"/>
      <c r="AK120" s="444"/>
      <c r="AL120" s="444"/>
      <c r="AM120" s="444"/>
      <c r="AN120" s="444"/>
      <c r="AO120" s="444"/>
      <c r="AP120" s="444"/>
      <c r="AQ120" s="444"/>
      <c r="AR120" s="444"/>
      <c r="AS120" s="444"/>
      <c r="AT120" s="444"/>
      <c r="AU120" s="444"/>
      <c r="AV120" s="444"/>
      <c r="AW120" s="444"/>
      <c r="AX120" s="444"/>
      <c r="AY120" s="444"/>
      <c r="AZ120" s="444"/>
      <c r="BA120" s="444"/>
      <c r="BB120" s="444"/>
      <c r="BC120" s="444"/>
      <c r="BD120" s="444"/>
      <c r="BE120" s="444"/>
      <c r="BF120" s="444"/>
      <c r="BG120" s="444"/>
      <c r="BH120" s="444"/>
      <c r="BI120" s="444"/>
      <c r="BJ120" s="444"/>
      <c r="BK120" s="444"/>
      <c r="BL120" s="444"/>
      <c r="BM120" s="444"/>
      <c r="BN120" s="444"/>
      <c r="BO120" s="444"/>
      <c r="BP120" s="444"/>
      <c r="BQ120" s="444"/>
      <c r="BR120" s="444"/>
      <c r="BS120" s="444"/>
      <c r="BT120" s="444"/>
      <c r="BU120" s="444"/>
      <c r="BV120" s="444"/>
      <c r="BW120" s="444"/>
      <c r="BX120" s="444"/>
      <c r="BY120" s="444"/>
      <c r="BZ120" s="444"/>
      <c r="CA120" s="444"/>
      <c r="CB120" s="444"/>
      <c r="CC120" s="444"/>
      <c r="CD120" s="444"/>
      <c r="CE120" s="444"/>
      <c r="CF120" s="444"/>
      <c r="CG120" s="444"/>
      <c r="CH120" s="444"/>
      <c r="CI120" s="444"/>
      <c r="CJ120" s="444"/>
      <c r="CK120" s="444"/>
      <c r="CL120" s="444"/>
      <c r="CM120" s="444"/>
      <c r="CN120" s="444"/>
      <c r="CO120" s="444"/>
      <c r="CP120" s="444"/>
      <c r="CQ120" s="444"/>
      <c r="CR120" s="444"/>
      <c r="CS120" s="444"/>
      <c r="CT120" s="444"/>
      <c r="CU120" s="444"/>
      <c r="CV120" s="444"/>
      <c r="CW120" s="444"/>
      <c r="CX120" s="444"/>
      <c r="CY120" s="444"/>
      <c r="CZ120" s="444"/>
      <c r="DA120" s="444"/>
      <c r="DB120" s="444"/>
      <c r="DC120" s="444"/>
      <c r="DD120" s="444"/>
      <c r="DE120" s="444"/>
      <c r="DF120" s="444"/>
      <c r="DG120" s="444"/>
      <c r="DH120" s="444"/>
      <c r="DI120" s="444"/>
      <c r="DJ120" s="444"/>
      <c r="DK120" s="444"/>
      <c r="DL120" s="444"/>
      <c r="DM120" s="444"/>
      <c r="DN120" s="444"/>
      <c r="DO120" s="444"/>
      <c r="DP120" s="444"/>
      <c r="DQ120" s="444"/>
      <c r="DR120" s="444"/>
      <c r="DS120" s="444"/>
      <c r="DT120" s="444"/>
      <c r="DU120" s="444"/>
      <c r="DV120" s="444"/>
      <c r="DW120" s="444"/>
      <c r="DX120" s="444"/>
      <c r="DY120" s="444"/>
      <c r="DZ120" s="444"/>
      <c r="EA120" s="444"/>
      <c r="EB120" s="444"/>
      <c r="EC120" s="444"/>
      <c r="ED120" s="444"/>
      <c r="EE120" s="444"/>
      <c r="EF120" s="444"/>
      <c r="EG120" s="444"/>
      <c r="EH120" s="444"/>
      <c r="EI120" s="444"/>
      <c r="EJ120" s="444"/>
      <c r="EK120" s="444"/>
      <c r="EL120" s="444"/>
      <c r="EM120" s="444"/>
      <c r="EN120" s="444"/>
      <c r="EO120" s="444"/>
      <c r="EP120" s="444"/>
      <c r="EQ120" s="444"/>
      <c r="ER120" s="444"/>
      <c r="ES120" s="444"/>
      <c r="ET120" s="444"/>
      <c r="EU120" s="444"/>
      <c r="EV120" s="444"/>
      <c r="EW120" s="444"/>
      <c r="EX120" s="444"/>
      <c r="EY120" s="444"/>
      <c r="EZ120" s="444"/>
      <c r="FA120" s="444"/>
      <c r="FB120" s="444"/>
      <c r="FC120" s="444"/>
      <c r="FD120" s="444"/>
      <c r="FE120" s="444"/>
      <c r="FF120" s="444"/>
      <c r="FG120" s="444"/>
      <c r="FH120" s="444"/>
      <c r="FI120" s="444"/>
      <c r="FJ120" s="444"/>
      <c r="FK120" s="444"/>
      <c r="FL120" s="444"/>
      <c r="FM120" s="444"/>
      <c r="FN120" s="444"/>
      <c r="FO120" s="444"/>
      <c r="FP120" s="444"/>
      <c r="FQ120" s="444"/>
      <c r="FR120" s="444"/>
      <c r="FS120" s="444"/>
      <c r="FT120" s="444"/>
      <c r="FU120" s="444"/>
      <c r="FV120" s="444"/>
      <c r="FW120" s="444"/>
      <c r="FX120" s="444"/>
      <c r="FY120" s="444"/>
      <c r="FZ120" s="444"/>
      <c r="GA120" s="444"/>
      <c r="GB120" s="444"/>
      <c r="GC120" s="444"/>
      <c r="GD120" s="444"/>
      <c r="GE120" s="444"/>
      <c r="GF120" s="444"/>
      <c r="GG120" s="444"/>
      <c r="GH120" s="444"/>
      <c r="GI120" s="444"/>
      <c r="GJ120" s="444"/>
      <c r="GK120" s="444"/>
      <c r="GL120" s="444"/>
      <c r="GM120" s="444"/>
      <c r="GN120" s="444"/>
      <c r="GO120" s="444"/>
      <c r="GP120" s="444"/>
      <c r="GQ120" s="444"/>
      <c r="GR120" s="444"/>
      <c r="GS120" s="444"/>
      <c r="GT120" s="444"/>
      <c r="GU120" s="444"/>
      <c r="GV120" s="444"/>
      <c r="GW120" s="444"/>
      <c r="GX120" s="444"/>
      <c r="GY120" s="444"/>
      <c r="GZ120" s="444"/>
      <c r="HA120" s="444"/>
      <c r="HB120" s="444"/>
      <c r="HC120" s="444"/>
      <c r="HD120" s="444"/>
      <c r="HE120" s="444"/>
      <c r="HF120" s="444"/>
      <c r="HG120" s="444"/>
      <c r="HH120" s="444"/>
      <c r="HI120" s="444"/>
      <c r="HJ120" s="444"/>
      <c r="HK120" s="444"/>
      <c r="HL120" s="444"/>
      <c r="HM120" s="444"/>
      <c r="HN120" s="444"/>
      <c r="HO120" s="444"/>
      <c r="HP120" s="444"/>
      <c r="HQ120" s="444"/>
      <c r="HR120" s="444"/>
      <c r="HS120" s="444"/>
      <c r="HT120" s="444"/>
      <c r="HU120" s="444"/>
      <c r="HV120" s="444"/>
      <c r="HW120" s="444"/>
      <c r="HX120" s="444"/>
      <c r="HY120" s="444"/>
      <c r="HZ120" s="444"/>
      <c r="IA120" s="444"/>
      <c r="IB120" s="444"/>
      <c r="IC120" s="444"/>
      <c r="ID120" s="444"/>
      <c r="IE120" s="444"/>
      <c r="IF120" s="444"/>
      <c r="IG120" s="444"/>
      <c r="IH120" s="444"/>
      <c r="II120" s="444"/>
    </row>
    <row r="121" spans="2:243" x14ac:dyDescent="0.2">
      <c r="E121" s="432"/>
      <c r="F121" s="447"/>
      <c r="H121" s="444"/>
      <c r="I121" s="444"/>
      <c r="J121" s="444"/>
      <c r="K121" s="444"/>
      <c r="L121" s="444"/>
      <c r="M121" s="444"/>
      <c r="N121" s="444"/>
      <c r="O121" s="444"/>
      <c r="P121" s="444"/>
      <c r="Q121" s="444"/>
      <c r="R121" s="444"/>
      <c r="S121" s="444"/>
      <c r="T121" s="444"/>
      <c r="U121" s="444"/>
      <c r="V121" s="444"/>
      <c r="W121" s="444"/>
      <c r="X121" s="444"/>
      <c r="Y121" s="444"/>
      <c r="Z121" s="444"/>
      <c r="AA121" s="444"/>
      <c r="AB121" s="444"/>
      <c r="AC121" s="444"/>
      <c r="AD121" s="444"/>
      <c r="AE121" s="444"/>
      <c r="AF121" s="444"/>
      <c r="AG121" s="444"/>
      <c r="AH121" s="444"/>
      <c r="AI121" s="444"/>
      <c r="AJ121" s="444"/>
      <c r="AK121" s="444"/>
      <c r="AL121" s="444"/>
      <c r="AM121" s="444"/>
      <c r="AN121" s="444"/>
      <c r="AO121" s="444"/>
      <c r="AP121" s="444"/>
      <c r="AQ121" s="444"/>
      <c r="AR121" s="444"/>
      <c r="AS121" s="444"/>
      <c r="AT121" s="444"/>
      <c r="AU121" s="444"/>
      <c r="AV121" s="444"/>
      <c r="AW121" s="444"/>
      <c r="AX121" s="444"/>
      <c r="AY121" s="444"/>
      <c r="AZ121" s="444"/>
      <c r="BA121" s="444"/>
      <c r="BB121" s="444"/>
      <c r="BC121" s="444"/>
      <c r="BD121" s="444"/>
      <c r="BE121" s="444"/>
      <c r="BF121" s="444"/>
      <c r="BG121" s="444"/>
      <c r="BH121" s="444"/>
      <c r="BI121" s="444"/>
      <c r="BJ121" s="444"/>
      <c r="BK121" s="444"/>
      <c r="BL121" s="444"/>
      <c r="BM121" s="444"/>
      <c r="BN121" s="444"/>
      <c r="BO121" s="444"/>
      <c r="BP121" s="444"/>
      <c r="BQ121" s="444"/>
      <c r="BR121" s="444"/>
      <c r="BS121" s="444"/>
      <c r="BT121" s="444"/>
      <c r="BU121" s="444"/>
      <c r="BV121" s="444"/>
      <c r="BW121" s="444"/>
      <c r="BX121" s="444"/>
      <c r="BY121" s="444"/>
      <c r="BZ121" s="444"/>
      <c r="CA121" s="444"/>
      <c r="CB121" s="444"/>
      <c r="CC121" s="444"/>
      <c r="CD121" s="444"/>
      <c r="CE121" s="444"/>
      <c r="CF121" s="444"/>
      <c r="CG121" s="444"/>
      <c r="CH121" s="444"/>
      <c r="CI121" s="444"/>
      <c r="CJ121" s="444"/>
      <c r="CK121" s="444"/>
      <c r="CL121" s="444"/>
      <c r="CM121" s="444"/>
      <c r="CN121" s="444"/>
      <c r="CO121" s="444"/>
      <c r="CP121" s="444"/>
      <c r="CQ121" s="444"/>
      <c r="CR121" s="444"/>
      <c r="CS121" s="444"/>
      <c r="CT121" s="444"/>
      <c r="CU121" s="444"/>
      <c r="CV121" s="444"/>
      <c r="CW121" s="444"/>
      <c r="CX121" s="444"/>
      <c r="CY121" s="444"/>
      <c r="CZ121" s="444"/>
      <c r="DA121" s="444"/>
      <c r="DB121" s="444"/>
      <c r="DC121" s="444"/>
      <c r="DD121" s="444"/>
      <c r="DE121" s="444"/>
      <c r="DF121" s="444"/>
      <c r="DG121" s="444"/>
      <c r="DH121" s="444"/>
      <c r="DI121" s="444"/>
      <c r="DJ121" s="444"/>
      <c r="DK121" s="444"/>
      <c r="DL121" s="444"/>
      <c r="DM121" s="444"/>
      <c r="DN121" s="444"/>
      <c r="DO121" s="444"/>
      <c r="DP121" s="444"/>
      <c r="DQ121" s="444"/>
      <c r="DR121" s="444"/>
      <c r="DS121" s="444"/>
      <c r="DT121" s="444"/>
      <c r="DU121" s="444"/>
      <c r="DV121" s="444"/>
      <c r="DW121" s="444"/>
      <c r="DX121" s="444"/>
      <c r="DY121" s="444"/>
      <c r="DZ121" s="444"/>
      <c r="EA121" s="444"/>
      <c r="EB121" s="444"/>
      <c r="EC121" s="444"/>
      <c r="ED121" s="444"/>
      <c r="EE121" s="444"/>
      <c r="EF121" s="444"/>
      <c r="EG121" s="444"/>
      <c r="EH121" s="444"/>
      <c r="EI121" s="444"/>
      <c r="EJ121" s="444"/>
      <c r="EK121" s="444"/>
      <c r="EL121" s="444"/>
      <c r="EM121" s="444"/>
      <c r="EN121" s="444"/>
      <c r="EO121" s="444"/>
      <c r="EP121" s="444"/>
      <c r="EQ121" s="444"/>
      <c r="ER121" s="444"/>
      <c r="ES121" s="444"/>
      <c r="ET121" s="444"/>
      <c r="EU121" s="444"/>
      <c r="EV121" s="444"/>
      <c r="EW121" s="444"/>
      <c r="EX121" s="444"/>
      <c r="EY121" s="444"/>
      <c r="EZ121" s="444"/>
      <c r="FA121" s="444"/>
      <c r="FB121" s="444"/>
      <c r="FC121" s="444"/>
      <c r="FD121" s="444"/>
      <c r="FE121" s="444"/>
      <c r="FF121" s="444"/>
      <c r="FG121" s="444"/>
      <c r="FH121" s="444"/>
      <c r="FI121" s="444"/>
      <c r="FJ121" s="444"/>
      <c r="FK121" s="444"/>
      <c r="FL121" s="444"/>
      <c r="FM121" s="444"/>
      <c r="FN121" s="444"/>
      <c r="FO121" s="444"/>
      <c r="FP121" s="444"/>
      <c r="FQ121" s="444"/>
      <c r="FR121" s="444"/>
      <c r="FS121" s="444"/>
      <c r="FT121" s="444"/>
      <c r="FU121" s="444"/>
      <c r="FV121" s="444"/>
      <c r="FW121" s="444"/>
      <c r="FX121" s="444"/>
      <c r="FY121" s="444"/>
      <c r="FZ121" s="444"/>
      <c r="GA121" s="444"/>
      <c r="GB121" s="444"/>
      <c r="GC121" s="444"/>
      <c r="GD121" s="444"/>
      <c r="GE121" s="444"/>
      <c r="GF121" s="444"/>
      <c r="GG121" s="444"/>
      <c r="GH121" s="444"/>
      <c r="GI121" s="444"/>
      <c r="GJ121" s="444"/>
      <c r="GK121" s="444"/>
      <c r="GL121" s="444"/>
      <c r="GM121" s="444"/>
      <c r="GN121" s="444"/>
      <c r="GO121" s="444"/>
      <c r="GP121" s="444"/>
      <c r="GQ121" s="444"/>
      <c r="GR121" s="444"/>
      <c r="GS121" s="444"/>
      <c r="GT121" s="444"/>
      <c r="GU121" s="444"/>
      <c r="GV121" s="444"/>
      <c r="GW121" s="444"/>
      <c r="GX121" s="444"/>
      <c r="GY121" s="444"/>
      <c r="GZ121" s="444"/>
      <c r="HA121" s="444"/>
      <c r="HB121" s="444"/>
      <c r="HC121" s="444"/>
      <c r="HD121" s="444"/>
      <c r="HE121" s="444"/>
      <c r="HF121" s="444"/>
      <c r="HG121" s="444"/>
      <c r="HH121" s="444"/>
      <c r="HI121" s="444"/>
      <c r="HJ121" s="444"/>
      <c r="HK121" s="444"/>
      <c r="HL121" s="444"/>
      <c r="HM121" s="444"/>
      <c r="HN121" s="444"/>
      <c r="HO121" s="444"/>
      <c r="HP121" s="444"/>
      <c r="HQ121" s="444"/>
      <c r="HR121" s="444"/>
      <c r="HS121" s="444"/>
      <c r="HT121" s="444"/>
      <c r="HU121" s="444"/>
      <c r="HV121" s="444"/>
      <c r="HW121" s="444"/>
      <c r="HX121" s="444"/>
      <c r="HY121" s="444"/>
      <c r="HZ121" s="444"/>
      <c r="IA121" s="444"/>
      <c r="IB121" s="444"/>
      <c r="IC121" s="444"/>
      <c r="ID121" s="444"/>
      <c r="IE121" s="444"/>
      <c r="IF121" s="444"/>
      <c r="IG121" s="444"/>
      <c r="IH121" s="444"/>
      <c r="II121" s="444"/>
    </row>
    <row r="122" spans="2:243" x14ac:dyDescent="0.2">
      <c r="E122" s="432"/>
      <c r="F122" s="447"/>
      <c r="H122" s="444"/>
      <c r="I122" s="444"/>
      <c r="J122" s="444"/>
      <c r="K122" s="444"/>
      <c r="L122" s="444"/>
      <c r="M122" s="444"/>
      <c r="N122" s="444"/>
      <c r="O122" s="444"/>
      <c r="P122" s="444"/>
      <c r="Q122" s="444"/>
      <c r="R122" s="444"/>
      <c r="S122" s="444"/>
      <c r="T122" s="444"/>
      <c r="U122" s="444"/>
      <c r="V122" s="444"/>
      <c r="W122" s="444"/>
      <c r="X122" s="444"/>
      <c r="Y122" s="444"/>
      <c r="Z122" s="444"/>
      <c r="AA122" s="444"/>
      <c r="AB122" s="444"/>
      <c r="AC122" s="444"/>
      <c r="AD122" s="444"/>
      <c r="AE122" s="444"/>
      <c r="AF122" s="444"/>
      <c r="AG122" s="444"/>
      <c r="AH122" s="444"/>
      <c r="AI122" s="444"/>
      <c r="AJ122" s="444"/>
      <c r="AK122" s="444"/>
      <c r="AL122" s="444"/>
      <c r="AM122" s="444"/>
      <c r="AN122" s="444"/>
      <c r="AO122" s="444"/>
      <c r="AP122" s="444"/>
      <c r="AQ122" s="444"/>
      <c r="AR122" s="444"/>
      <c r="AS122" s="444"/>
      <c r="AT122" s="444"/>
      <c r="AU122" s="444"/>
      <c r="AV122" s="444"/>
      <c r="AW122" s="444"/>
      <c r="AX122" s="444"/>
      <c r="AY122" s="444"/>
      <c r="AZ122" s="444"/>
      <c r="BA122" s="444"/>
      <c r="BB122" s="444"/>
      <c r="BC122" s="444"/>
      <c r="BD122" s="444"/>
      <c r="BE122" s="444"/>
      <c r="BF122" s="444"/>
      <c r="BG122" s="444"/>
      <c r="BH122" s="444"/>
      <c r="BI122" s="444"/>
      <c r="BJ122" s="444"/>
      <c r="BK122" s="444"/>
      <c r="BL122" s="444"/>
      <c r="BM122" s="444"/>
      <c r="BN122" s="444"/>
      <c r="BO122" s="444"/>
      <c r="BP122" s="444"/>
      <c r="BQ122" s="444"/>
      <c r="BR122" s="444"/>
      <c r="BS122" s="444"/>
      <c r="BT122" s="444"/>
      <c r="BU122" s="444"/>
      <c r="BV122" s="444"/>
      <c r="BW122" s="444"/>
      <c r="BX122" s="444"/>
      <c r="BY122" s="444"/>
      <c r="BZ122" s="444"/>
      <c r="CA122" s="444"/>
      <c r="CB122" s="444"/>
      <c r="CC122" s="444"/>
      <c r="CD122" s="444"/>
      <c r="CE122" s="444"/>
      <c r="CF122" s="444"/>
      <c r="CG122" s="444"/>
      <c r="CH122" s="444"/>
      <c r="CI122" s="444"/>
      <c r="CJ122" s="444"/>
      <c r="CK122" s="444"/>
      <c r="CL122" s="444"/>
      <c r="CM122" s="444"/>
      <c r="CN122" s="444"/>
      <c r="CO122" s="444"/>
      <c r="CP122" s="444"/>
      <c r="CQ122" s="444"/>
      <c r="CR122" s="444"/>
      <c r="CS122" s="444"/>
      <c r="CT122" s="444"/>
      <c r="CU122" s="444"/>
      <c r="CV122" s="444"/>
      <c r="CW122" s="444"/>
      <c r="CX122" s="444"/>
      <c r="CY122" s="444"/>
      <c r="CZ122" s="444"/>
      <c r="DA122" s="444"/>
      <c r="DB122" s="444"/>
      <c r="DC122" s="444"/>
      <c r="DD122" s="444"/>
      <c r="DE122" s="444"/>
      <c r="DF122" s="444"/>
      <c r="DG122" s="444"/>
      <c r="DH122" s="444"/>
      <c r="DI122" s="444"/>
      <c r="DJ122" s="444"/>
      <c r="DK122" s="444"/>
      <c r="DL122" s="444"/>
      <c r="DM122" s="444"/>
      <c r="DN122" s="444"/>
      <c r="DO122" s="444"/>
      <c r="DP122" s="444"/>
      <c r="DQ122" s="444"/>
      <c r="DR122" s="444"/>
      <c r="DS122" s="444"/>
      <c r="DT122" s="444"/>
      <c r="DU122" s="444"/>
      <c r="DV122" s="444"/>
      <c r="DW122" s="444"/>
      <c r="DX122" s="444"/>
      <c r="DY122" s="444"/>
      <c r="DZ122" s="444"/>
      <c r="EA122" s="444"/>
      <c r="EB122" s="444"/>
      <c r="EC122" s="444"/>
      <c r="ED122" s="444"/>
      <c r="EE122" s="444"/>
      <c r="EF122" s="444"/>
      <c r="EG122" s="444"/>
      <c r="EH122" s="444"/>
      <c r="EI122" s="444"/>
      <c r="EJ122" s="444"/>
      <c r="EK122" s="444"/>
      <c r="EL122" s="444"/>
      <c r="EM122" s="444"/>
      <c r="EN122" s="444"/>
      <c r="EO122" s="444"/>
      <c r="EP122" s="444"/>
      <c r="EQ122" s="444"/>
      <c r="ER122" s="444"/>
      <c r="ES122" s="444"/>
      <c r="ET122" s="444"/>
      <c r="EU122" s="444"/>
      <c r="EV122" s="444"/>
      <c r="EW122" s="444"/>
      <c r="EX122" s="444"/>
      <c r="EY122" s="444"/>
      <c r="EZ122" s="444"/>
      <c r="FA122" s="444"/>
      <c r="FB122" s="444"/>
      <c r="FC122" s="444"/>
      <c r="FD122" s="444"/>
      <c r="FE122" s="444"/>
      <c r="FF122" s="444"/>
      <c r="FG122" s="444"/>
      <c r="FH122" s="444"/>
      <c r="FI122" s="444"/>
      <c r="FJ122" s="444"/>
      <c r="FK122" s="444"/>
      <c r="FL122" s="444"/>
      <c r="FM122" s="444"/>
      <c r="FN122" s="444"/>
      <c r="FO122" s="444"/>
      <c r="FP122" s="444"/>
      <c r="FQ122" s="444"/>
      <c r="FR122" s="444"/>
      <c r="FS122" s="444"/>
      <c r="FT122" s="444"/>
      <c r="FU122" s="444"/>
      <c r="FV122" s="444"/>
      <c r="FW122" s="444"/>
      <c r="FX122" s="444"/>
      <c r="FY122" s="444"/>
      <c r="FZ122" s="444"/>
      <c r="GA122" s="444"/>
      <c r="GB122" s="444"/>
      <c r="GC122" s="444"/>
      <c r="GD122" s="444"/>
      <c r="GE122" s="444"/>
      <c r="GF122" s="444"/>
      <c r="GG122" s="444"/>
      <c r="GH122" s="444"/>
      <c r="GI122" s="444"/>
      <c r="GJ122" s="444"/>
      <c r="GK122" s="444"/>
      <c r="GL122" s="444"/>
      <c r="GM122" s="444"/>
      <c r="GN122" s="444"/>
      <c r="GO122" s="444"/>
      <c r="GP122" s="444"/>
      <c r="GQ122" s="444"/>
      <c r="GR122" s="444"/>
      <c r="GS122" s="444"/>
      <c r="GT122" s="444"/>
      <c r="GU122" s="444"/>
      <c r="GV122" s="444"/>
      <c r="GW122" s="444"/>
      <c r="GX122" s="444"/>
      <c r="GY122" s="444"/>
      <c r="GZ122" s="444"/>
      <c r="HA122" s="444"/>
      <c r="HB122" s="444"/>
      <c r="HC122" s="444"/>
      <c r="HD122" s="444"/>
      <c r="HE122" s="444"/>
      <c r="HF122" s="444"/>
      <c r="HG122" s="444"/>
      <c r="HH122" s="444"/>
      <c r="HI122" s="444"/>
      <c r="HJ122" s="444"/>
      <c r="HK122" s="444"/>
      <c r="HL122" s="444"/>
      <c r="HM122" s="444"/>
      <c r="HN122" s="444"/>
      <c r="HO122" s="444"/>
      <c r="HP122" s="444"/>
      <c r="HQ122" s="444"/>
      <c r="HR122" s="444"/>
      <c r="HS122" s="444"/>
      <c r="HT122" s="444"/>
      <c r="HU122" s="444"/>
      <c r="HV122" s="444"/>
      <c r="HW122" s="444"/>
      <c r="HX122" s="444"/>
      <c r="HY122" s="444"/>
      <c r="HZ122" s="444"/>
      <c r="IA122" s="444"/>
      <c r="IB122" s="444"/>
      <c r="IC122" s="444"/>
      <c r="ID122" s="444"/>
      <c r="IE122" s="444"/>
      <c r="IF122" s="444"/>
      <c r="IG122" s="444"/>
      <c r="IH122" s="444"/>
      <c r="II122" s="444"/>
    </row>
    <row r="123" spans="2:243" x14ac:dyDescent="0.2">
      <c r="F123" s="447"/>
      <c r="H123" s="444"/>
      <c r="I123" s="444"/>
      <c r="J123" s="444"/>
      <c r="K123" s="444"/>
      <c r="L123" s="444"/>
      <c r="M123" s="444"/>
      <c r="N123" s="444"/>
      <c r="O123" s="444"/>
      <c r="P123" s="444"/>
      <c r="Q123" s="444"/>
      <c r="R123" s="444"/>
      <c r="S123" s="444"/>
      <c r="T123" s="444"/>
      <c r="U123" s="444"/>
      <c r="V123" s="444"/>
      <c r="W123" s="444"/>
      <c r="X123" s="444"/>
      <c r="Y123" s="444"/>
      <c r="Z123" s="444"/>
      <c r="AA123" s="444"/>
      <c r="AB123" s="444"/>
      <c r="AC123" s="444"/>
      <c r="AD123" s="444"/>
      <c r="AE123" s="444"/>
      <c r="AF123" s="444"/>
      <c r="AG123" s="444"/>
      <c r="AH123" s="444"/>
      <c r="AI123" s="444"/>
      <c r="AJ123" s="444"/>
      <c r="AK123" s="444"/>
      <c r="AL123" s="444"/>
      <c r="AM123" s="444"/>
      <c r="AN123" s="444"/>
      <c r="AO123" s="444"/>
      <c r="AP123" s="444"/>
      <c r="AQ123" s="444"/>
      <c r="AR123" s="444"/>
      <c r="AS123" s="444"/>
      <c r="AT123" s="444"/>
      <c r="AU123" s="444"/>
      <c r="AV123" s="444"/>
      <c r="AW123" s="444"/>
      <c r="AX123" s="444"/>
      <c r="AY123" s="444"/>
      <c r="AZ123" s="444"/>
      <c r="BA123" s="444"/>
      <c r="BB123" s="444"/>
      <c r="BC123" s="444"/>
      <c r="BD123" s="444"/>
      <c r="BE123" s="444"/>
      <c r="BF123" s="444"/>
      <c r="BG123" s="444"/>
      <c r="BH123" s="444"/>
      <c r="BI123" s="444"/>
      <c r="BJ123" s="444"/>
      <c r="BK123" s="444"/>
      <c r="BL123" s="444"/>
      <c r="BM123" s="444"/>
      <c r="BN123" s="444"/>
      <c r="BO123" s="444"/>
      <c r="BP123" s="444"/>
      <c r="BQ123" s="444"/>
      <c r="BR123" s="444"/>
      <c r="BS123" s="444"/>
      <c r="BT123" s="444"/>
      <c r="BU123" s="444"/>
      <c r="BV123" s="444"/>
      <c r="BW123" s="444"/>
      <c r="BX123" s="444"/>
      <c r="BY123" s="444"/>
      <c r="BZ123" s="444"/>
      <c r="CA123" s="444"/>
      <c r="CB123" s="444"/>
      <c r="CC123" s="444"/>
      <c r="CD123" s="444"/>
      <c r="CE123" s="444"/>
      <c r="CF123" s="444"/>
      <c r="CG123" s="444"/>
      <c r="CH123" s="444"/>
      <c r="CI123" s="444"/>
      <c r="CJ123" s="444"/>
      <c r="CK123" s="444"/>
      <c r="CL123" s="444"/>
      <c r="CM123" s="444"/>
      <c r="CN123" s="444"/>
      <c r="CO123" s="444"/>
      <c r="CP123" s="444"/>
      <c r="CQ123" s="444"/>
      <c r="CR123" s="444"/>
      <c r="CS123" s="444"/>
      <c r="CT123" s="444"/>
      <c r="CU123" s="444"/>
      <c r="CV123" s="444"/>
      <c r="CW123" s="444"/>
      <c r="CX123" s="444"/>
      <c r="CY123" s="444"/>
      <c r="CZ123" s="444"/>
      <c r="DA123" s="444"/>
      <c r="DB123" s="444"/>
      <c r="DC123" s="444"/>
      <c r="DD123" s="444"/>
      <c r="DE123" s="444"/>
      <c r="DF123" s="444"/>
      <c r="DG123" s="444"/>
      <c r="DH123" s="444"/>
      <c r="DI123" s="444"/>
      <c r="DJ123" s="444"/>
      <c r="DK123" s="444"/>
      <c r="DL123" s="444"/>
      <c r="DM123" s="444"/>
      <c r="DN123" s="444"/>
      <c r="DO123" s="444"/>
      <c r="DP123" s="444"/>
      <c r="DQ123" s="444"/>
      <c r="DR123" s="444"/>
      <c r="DS123" s="444"/>
      <c r="DT123" s="444"/>
      <c r="DU123" s="444"/>
      <c r="DV123" s="444"/>
      <c r="DW123" s="444"/>
      <c r="DX123" s="444"/>
      <c r="DY123" s="444"/>
      <c r="DZ123" s="444"/>
      <c r="EA123" s="444"/>
      <c r="EB123" s="444"/>
      <c r="EC123" s="444"/>
      <c r="ED123" s="444"/>
      <c r="EE123" s="444"/>
      <c r="EF123" s="444"/>
      <c r="EG123" s="444"/>
      <c r="EH123" s="444"/>
      <c r="EI123" s="444"/>
      <c r="EJ123" s="444"/>
      <c r="EK123" s="444"/>
      <c r="EL123" s="444"/>
      <c r="EM123" s="444"/>
      <c r="EN123" s="444"/>
      <c r="EO123" s="444"/>
      <c r="EP123" s="444"/>
      <c r="EQ123" s="444"/>
      <c r="ER123" s="444"/>
      <c r="ES123" s="444"/>
      <c r="ET123" s="444"/>
      <c r="EU123" s="444"/>
      <c r="EV123" s="444"/>
      <c r="EW123" s="444"/>
      <c r="EX123" s="444"/>
      <c r="EY123" s="444"/>
      <c r="EZ123" s="444"/>
      <c r="FA123" s="444"/>
      <c r="FB123" s="444"/>
      <c r="FC123" s="444"/>
      <c r="FD123" s="444"/>
      <c r="FE123" s="444"/>
      <c r="FF123" s="444"/>
      <c r="FG123" s="444"/>
      <c r="FH123" s="444"/>
      <c r="FI123" s="444"/>
      <c r="FJ123" s="444"/>
      <c r="FK123" s="444"/>
      <c r="FL123" s="444"/>
      <c r="FM123" s="444"/>
      <c r="FN123" s="444"/>
      <c r="FO123" s="444"/>
      <c r="FP123" s="444"/>
      <c r="FQ123" s="444"/>
      <c r="FR123" s="444"/>
      <c r="FS123" s="444"/>
      <c r="FT123" s="444"/>
      <c r="FU123" s="444"/>
      <c r="FV123" s="444"/>
      <c r="FW123" s="444"/>
      <c r="FX123" s="444"/>
      <c r="FY123" s="444"/>
      <c r="FZ123" s="444"/>
      <c r="GA123" s="444"/>
      <c r="GB123" s="444"/>
      <c r="GC123" s="444"/>
      <c r="GD123" s="444"/>
      <c r="GE123" s="444"/>
      <c r="GF123" s="444"/>
      <c r="GG123" s="444"/>
      <c r="GH123" s="444"/>
      <c r="GI123" s="444"/>
      <c r="GJ123" s="444"/>
      <c r="GK123" s="444"/>
      <c r="GL123" s="444"/>
      <c r="GM123" s="444"/>
      <c r="GN123" s="444"/>
      <c r="GO123" s="444"/>
      <c r="GP123" s="444"/>
      <c r="GQ123" s="444"/>
      <c r="GR123" s="444"/>
      <c r="GS123" s="444"/>
      <c r="GT123" s="444"/>
      <c r="GU123" s="444"/>
      <c r="GV123" s="444"/>
      <c r="GW123" s="444"/>
      <c r="GX123" s="444"/>
      <c r="GY123" s="444"/>
      <c r="GZ123" s="444"/>
      <c r="HA123" s="444"/>
      <c r="HB123" s="444"/>
      <c r="HC123" s="444"/>
      <c r="HD123" s="444"/>
      <c r="HE123" s="444"/>
      <c r="HF123" s="444"/>
      <c r="HG123" s="444"/>
      <c r="HH123" s="444"/>
      <c r="HI123" s="444"/>
      <c r="HJ123" s="444"/>
      <c r="HK123" s="444"/>
      <c r="HL123" s="444"/>
      <c r="HM123" s="444"/>
      <c r="HN123" s="444"/>
      <c r="HO123" s="444"/>
      <c r="HP123" s="444"/>
      <c r="HQ123" s="444"/>
      <c r="HR123" s="444"/>
      <c r="HS123" s="444"/>
      <c r="HT123" s="444"/>
      <c r="HU123" s="444"/>
      <c r="HV123" s="444"/>
      <c r="HW123" s="444"/>
      <c r="HX123" s="444"/>
      <c r="HY123" s="444"/>
      <c r="HZ123" s="444"/>
      <c r="IA123" s="444"/>
      <c r="IB123" s="444"/>
      <c r="IC123" s="444"/>
      <c r="ID123" s="444"/>
      <c r="IE123" s="444"/>
      <c r="IF123" s="444"/>
      <c r="IG123" s="444"/>
      <c r="IH123" s="444"/>
      <c r="II123" s="444"/>
    </row>
    <row r="124" spans="2:243" x14ac:dyDescent="0.2">
      <c r="F124" s="447"/>
      <c r="H124" s="444"/>
      <c r="I124" s="444"/>
      <c r="J124" s="444"/>
      <c r="K124" s="444"/>
      <c r="L124" s="444"/>
      <c r="M124" s="444"/>
      <c r="N124" s="444"/>
      <c r="O124" s="444"/>
      <c r="P124" s="444"/>
      <c r="Q124" s="444"/>
      <c r="R124" s="444"/>
      <c r="S124" s="444"/>
      <c r="T124" s="444"/>
      <c r="U124" s="444"/>
      <c r="V124" s="444"/>
      <c r="W124" s="444"/>
      <c r="X124" s="444"/>
      <c r="Y124" s="444"/>
      <c r="Z124" s="444"/>
      <c r="AA124" s="444"/>
      <c r="AB124" s="444"/>
      <c r="AC124" s="444"/>
      <c r="AD124" s="444"/>
      <c r="AE124" s="444"/>
      <c r="AF124" s="444"/>
      <c r="AG124" s="444"/>
      <c r="AH124" s="444"/>
      <c r="AI124" s="444"/>
      <c r="AJ124" s="444"/>
      <c r="AK124" s="444"/>
      <c r="AL124" s="444"/>
      <c r="AM124" s="444"/>
      <c r="AN124" s="444"/>
      <c r="AO124" s="444"/>
      <c r="AP124" s="444"/>
      <c r="AQ124" s="444"/>
      <c r="AR124" s="444"/>
      <c r="AS124" s="444"/>
      <c r="AT124" s="444"/>
      <c r="AU124" s="444"/>
      <c r="AV124" s="444"/>
      <c r="AW124" s="444"/>
      <c r="AX124" s="444"/>
      <c r="AY124" s="444"/>
      <c r="AZ124" s="444"/>
      <c r="BA124" s="444"/>
      <c r="BB124" s="444"/>
      <c r="BC124" s="444"/>
      <c r="BD124" s="444"/>
      <c r="BE124" s="444"/>
      <c r="BF124" s="444"/>
      <c r="BG124" s="444"/>
      <c r="BH124" s="444"/>
      <c r="BI124" s="444"/>
      <c r="BJ124" s="444"/>
      <c r="BK124" s="444"/>
      <c r="BL124" s="444"/>
      <c r="BM124" s="444"/>
      <c r="BN124" s="444"/>
      <c r="BO124" s="444"/>
      <c r="BP124" s="444"/>
      <c r="BQ124" s="444"/>
      <c r="BR124" s="444"/>
      <c r="BS124" s="444"/>
      <c r="BT124" s="444"/>
      <c r="BU124" s="444"/>
      <c r="BV124" s="444"/>
      <c r="BW124" s="444"/>
      <c r="BX124" s="444"/>
      <c r="BY124" s="444"/>
      <c r="BZ124" s="444"/>
      <c r="CA124" s="444"/>
      <c r="CB124" s="444"/>
      <c r="CC124" s="444"/>
      <c r="CD124" s="444"/>
      <c r="CE124" s="444"/>
      <c r="CF124" s="444"/>
      <c r="CG124" s="444"/>
      <c r="CH124" s="444"/>
      <c r="CI124" s="444"/>
      <c r="CJ124" s="444"/>
      <c r="CK124" s="444"/>
      <c r="CL124" s="444"/>
      <c r="CM124" s="444"/>
      <c r="CN124" s="444"/>
      <c r="CO124" s="444"/>
      <c r="CP124" s="444"/>
      <c r="CQ124" s="444"/>
      <c r="CR124" s="444"/>
      <c r="CS124" s="444"/>
      <c r="CT124" s="444"/>
      <c r="CU124" s="444"/>
      <c r="CV124" s="444"/>
      <c r="CW124" s="444"/>
      <c r="CX124" s="444"/>
      <c r="CY124" s="444"/>
      <c r="CZ124" s="444"/>
      <c r="DA124" s="444"/>
      <c r="DB124" s="444"/>
      <c r="DC124" s="444"/>
      <c r="DD124" s="444"/>
      <c r="DE124" s="444"/>
      <c r="DF124" s="444"/>
      <c r="DG124" s="444"/>
      <c r="DH124" s="444"/>
      <c r="DI124" s="444"/>
      <c r="DJ124" s="444"/>
      <c r="DK124" s="444"/>
      <c r="DL124" s="444"/>
      <c r="DM124" s="444"/>
      <c r="DN124" s="444"/>
      <c r="DO124" s="444"/>
      <c r="DP124" s="444"/>
      <c r="DQ124" s="444"/>
      <c r="DR124" s="444"/>
      <c r="DS124" s="444"/>
      <c r="DT124" s="444"/>
      <c r="DU124" s="444"/>
      <c r="DV124" s="444"/>
      <c r="DW124" s="444"/>
      <c r="DX124" s="444"/>
      <c r="DY124" s="444"/>
      <c r="DZ124" s="444"/>
      <c r="EA124" s="444"/>
      <c r="EB124" s="444"/>
      <c r="EC124" s="444"/>
      <c r="ED124" s="444"/>
      <c r="EE124" s="444"/>
      <c r="EF124" s="444"/>
      <c r="EG124" s="444"/>
      <c r="EH124" s="444"/>
      <c r="EI124" s="444"/>
      <c r="EJ124" s="444"/>
      <c r="EK124" s="444"/>
      <c r="EL124" s="444"/>
      <c r="EM124" s="444"/>
      <c r="EN124" s="444"/>
      <c r="EO124" s="444"/>
      <c r="EP124" s="444"/>
      <c r="EQ124" s="444"/>
      <c r="ER124" s="444"/>
      <c r="ES124" s="444"/>
      <c r="ET124" s="444"/>
      <c r="EU124" s="444"/>
      <c r="EV124" s="444"/>
      <c r="EW124" s="444"/>
      <c r="EX124" s="444"/>
      <c r="EY124" s="444"/>
      <c r="EZ124" s="444"/>
      <c r="FA124" s="444"/>
      <c r="FB124" s="444"/>
      <c r="FC124" s="444"/>
      <c r="FD124" s="444"/>
      <c r="FE124" s="444"/>
      <c r="FF124" s="444"/>
      <c r="FG124" s="444"/>
      <c r="FH124" s="444"/>
      <c r="FI124" s="444"/>
      <c r="FJ124" s="444"/>
      <c r="FK124" s="444"/>
      <c r="FL124" s="444"/>
      <c r="FM124" s="444"/>
      <c r="FN124" s="444"/>
      <c r="FO124" s="444"/>
      <c r="FP124" s="444"/>
      <c r="FQ124" s="444"/>
      <c r="FR124" s="444"/>
      <c r="FS124" s="444"/>
      <c r="FT124" s="444"/>
      <c r="FU124" s="444"/>
      <c r="FV124" s="444"/>
      <c r="FW124" s="444"/>
      <c r="FX124" s="444"/>
      <c r="FY124" s="444"/>
      <c r="FZ124" s="444"/>
      <c r="GA124" s="444"/>
      <c r="GB124" s="444"/>
      <c r="GC124" s="444"/>
      <c r="GD124" s="444"/>
      <c r="GE124" s="444"/>
      <c r="GF124" s="444"/>
      <c r="GG124" s="444"/>
      <c r="GH124" s="444"/>
      <c r="GI124" s="444"/>
      <c r="GJ124" s="444"/>
      <c r="GK124" s="444"/>
      <c r="GL124" s="444"/>
      <c r="GM124" s="444"/>
      <c r="GN124" s="444"/>
      <c r="GO124" s="444"/>
      <c r="GP124" s="444"/>
      <c r="GQ124" s="444"/>
      <c r="GR124" s="444"/>
      <c r="GS124" s="444"/>
      <c r="GT124" s="444"/>
      <c r="GU124" s="444"/>
      <c r="GV124" s="444"/>
      <c r="GW124" s="444"/>
      <c r="GX124" s="444"/>
      <c r="GY124" s="444"/>
      <c r="GZ124" s="444"/>
      <c r="HA124" s="444"/>
      <c r="HB124" s="444"/>
      <c r="HC124" s="444"/>
      <c r="HD124" s="444"/>
      <c r="HE124" s="444"/>
      <c r="HF124" s="444"/>
      <c r="HG124" s="444"/>
      <c r="HH124" s="444"/>
      <c r="HI124" s="444"/>
      <c r="HJ124" s="444"/>
      <c r="HK124" s="444"/>
      <c r="HL124" s="444"/>
      <c r="HM124" s="444"/>
      <c r="HN124" s="444"/>
      <c r="HO124" s="444"/>
      <c r="HP124" s="444"/>
      <c r="HQ124" s="444"/>
      <c r="HR124" s="444"/>
      <c r="HS124" s="444"/>
      <c r="HT124" s="444"/>
      <c r="HU124" s="444"/>
      <c r="HV124" s="444"/>
      <c r="HW124" s="444"/>
      <c r="HX124" s="444"/>
      <c r="HY124" s="444"/>
      <c r="HZ124" s="444"/>
      <c r="IA124" s="444"/>
      <c r="IB124" s="444"/>
      <c r="IC124" s="444"/>
      <c r="ID124" s="444"/>
      <c r="IE124" s="444"/>
      <c r="IF124" s="444"/>
      <c r="IG124" s="444"/>
      <c r="IH124" s="444"/>
      <c r="II124" s="444"/>
    </row>
    <row r="125" spans="2:243" x14ac:dyDescent="0.2">
      <c r="E125" s="432"/>
      <c r="F125" s="26"/>
      <c r="G125" s="432"/>
      <c r="H125" s="444"/>
      <c r="I125" s="444"/>
      <c r="J125" s="444"/>
      <c r="K125" s="444"/>
      <c r="L125" s="444"/>
      <c r="M125" s="444"/>
      <c r="N125" s="444"/>
      <c r="O125" s="444"/>
      <c r="P125" s="444"/>
      <c r="Q125" s="444"/>
      <c r="R125" s="444"/>
      <c r="S125" s="444"/>
      <c r="T125" s="444"/>
      <c r="U125" s="444"/>
      <c r="V125" s="444"/>
      <c r="W125" s="444"/>
      <c r="X125" s="444"/>
      <c r="Y125" s="444"/>
      <c r="Z125" s="444"/>
      <c r="AA125" s="444"/>
      <c r="AB125" s="444"/>
      <c r="AC125" s="444"/>
      <c r="AD125" s="444"/>
      <c r="AE125" s="444"/>
      <c r="AF125" s="444"/>
      <c r="AG125" s="444"/>
      <c r="AH125" s="444"/>
      <c r="AI125" s="444"/>
      <c r="AJ125" s="444"/>
      <c r="AK125" s="444"/>
      <c r="AL125" s="444"/>
      <c r="AM125" s="444"/>
      <c r="AN125" s="444"/>
      <c r="AO125" s="444"/>
      <c r="AP125" s="444"/>
      <c r="AQ125" s="444"/>
      <c r="AR125" s="444"/>
      <c r="AS125" s="444"/>
      <c r="AT125" s="444"/>
      <c r="AU125" s="444"/>
      <c r="AV125" s="444"/>
      <c r="AW125" s="444"/>
      <c r="AX125" s="444"/>
      <c r="AY125" s="444"/>
      <c r="AZ125" s="444"/>
      <c r="BA125" s="444"/>
      <c r="BB125" s="444"/>
      <c r="BC125" s="444"/>
      <c r="BD125" s="444"/>
      <c r="BE125" s="444"/>
      <c r="BF125" s="444"/>
      <c r="BG125" s="444"/>
      <c r="BH125" s="444"/>
      <c r="BI125" s="444"/>
      <c r="BJ125" s="444"/>
      <c r="BK125" s="444"/>
      <c r="BL125" s="444"/>
      <c r="BM125" s="444"/>
      <c r="BN125" s="444"/>
      <c r="BO125" s="444"/>
      <c r="BP125" s="444"/>
      <c r="BQ125" s="444"/>
      <c r="BR125" s="444"/>
      <c r="BS125" s="444"/>
      <c r="BT125" s="444"/>
      <c r="BU125" s="444"/>
      <c r="BV125" s="444"/>
      <c r="BW125" s="444"/>
      <c r="BX125" s="444"/>
      <c r="BY125" s="444"/>
      <c r="BZ125" s="444"/>
      <c r="CA125" s="444"/>
      <c r="CB125" s="444"/>
      <c r="CC125" s="444"/>
      <c r="CD125" s="444"/>
      <c r="CE125" s="444"/>
      <c r="CF125" s="444"/>
      <c r="CG125" s="444"/>
      <c r="CH125" s="444"/>
      <c r="CI125" s="444"/>
      <c r="CJ125" s="444"/>
      <c r="CK125" s="444"/>
      <c r="CL125" s="444"/>
      <c r="CM125" s="444"/>
      <c r="CN125" s="444"/>
      <c r="CO125" s="444"/>
      <c r="CP125" s="444"/>
      <c r="CQ125" s="444"/>
      <c r="CR125" s="444"/>
      <c r="CS125" s="444"/>
      <c r="CT125" s="444"/>
      <c r="CU125" s="444"/>
      <c r="CV125" s="444"/>
      <c r="CW125" s="444"/>
      <c r="CX125" s="444"/>
      <c r="CY125" s="444"/>
      <c r="CZ125" s="444"/>
      <c r="DA125" s="444"/>
      <c r="DB125" s="444"/>
      <c r="DC125" s="444"/>
      <c r="DD125" s="444"/>
      <c r="DE125" s="444"/>
      <c r="DF125" s="444"/>
      <c r="DG125" s="444"/>
      <c r="DH125" s="444"/>
      <c r="DI125" s="444"/>
      <c r="DJ125" s="444"/>
      <c r="DK125" s="444"/>
      <c r="DL125" s="444"/>
      <c r="DM125" s="444"/>
      <c r="DN125" s="444"/>
      <c r="DO125" s="444"/>
      <c r="DP125" s="444"/>
      <c r="DQ125" s="444"/>
      <c r="DR125" s="444"/>
      <c r="DS125" s="444"/>
      <c r="DT125" s="444"/>
      <c r="DU125" s="444"/>
      <c r="DV125" s="444"/>
      <c r="DW125" s="444"/>
      <c r="DX125" s="444"/>
      <c r="DY125" s="444"/>
      <c r="DZ125" s="444"/>
      <c r="EA125" s="444"/>
      <c r="EB125" s="444"/>
      <c r="EC125" s="444"/>
      <c r="ED125" s="444"/>
      <c r="EE125" s="444"/>
      <c r="EF125" s="444"/>
      <c r="EG125" s="444"/>
      <c r="EH125" s="444"/>
      <c r="EI125" s="444"/>
      <c r="EJ125" s="444"/>
      <c r="EK125" s="444"/>
      <c r="EL125" s="444"/>
      <c r="EM125" s="444"/>
      <c r="EN125" s="444"/>
      <c r="EO125" s="444"/>
      <c r="EP125" s="444"/>
      <c r="EQ125" s="444"/>
      <c r="ER125" s="444"/>
      <c r="ES125" s="444"/>
      <c r="ET125" s="444"/>
      <c r="EU125" s="444"/>
      <c r="EV125" s="444"/>
      <c r="EW125" s="444"/>
      <c r="EX125" s="444"/>
      <c r="EY125" s="444"/>
      <c r="EZ125" s="444"/>
      <c r="FA125" s="444"/>
      <c r="FB125" s="444"/>
      <c r="FC125" s="444"/>
      <c r="FD125" s="444"/>
      <c r="FE125" s="444"/>
      <c r="FF125" s="444"/>
      <c r="FG125" s="444"/>
      <c r="FH125" s="444"/>
      <c r="FI125" s="444"/>
      <c r="FJ125" s="444"/>
      <c r="FK125" s="444"/>
      <c r="FL125" s="444"/>
      <c r="FM125" s="444"/>
      <c r="FN125" s="444"/>
      <c r="FO125" s="444"/>
      <c r="FP125" s="444"/>
      <c r="FQ125" s="444"/>
      <c r="FR125" s="444"/>
      <c r="FS125" s="444"/>
      <c r="FT125" s="444"/>
      <c r="FU125" s="444"/>
      <c r="FV125" s="444"/>
      <c r="FW125" s="444"/>
      <c r="FX125" s="444"/>
      <c r="FY125" s="444"/>
      <c r="FZ125" s="444"/>
      <c r="GA125" s="444"/>
      <c r="GB125" s="444"/>
      <c r="GC125" s="444"/>
      <c r="GD125" s="444"/>
      <c r="GE125" s="444"/>
      <c r="GF125" s="444"/>
      <c r="GG125" s="444"/>
      <c r="GH125" s="444"/>
      <c r="GI125" s="444"/>
      <c r="GJ125" s="444"/>
      <c r="GK125" s="444"/>
      <c r="GL125" s="444"/>
      <c r="GM125" s="444"/>
      <c r="GN125" s="444"/>
      <c r="GO125" s="444"/>
      <c r="GP125" s="444"/>
      <c r="GQ125" s="444"/>
      <c r="GR125" s="444"/>
      <c r="GS125" s="444"/>
      <c r="GT125" s="444"/>
      <c r="GU125" s="444"/>
      <c r="GV125" s="444"/>
      <c r="GW125" s="444"/>
      <c r="GX125" s="444"/>
      <c r="GY125" s="444"/>
      <c r="GZ125" s="444"/>
      <c r="HA125" s="444"/>
      <c r="HB125" s="444"/>
      <c r="HC125" s="444"/>
      <c r="HD125" s="444"/>
      <c r="HE125" s="444"/>
      <c r="HF125" s="444"/>
      <c r="HG125" s="444"/>
      <c r="HH125" s="444"/>
      <c r="HI125" s="444"/>
      <c r="HJ125" s="444"/>
      <c r="HK125" s="444"/>
      <c r="HL125" s="444"/>
      <c r="HM125" s="444"/>
      <c r="HN125" s="444"/>
      <c r="HO125" s="444"/>
      <c r="HP125" s="444"/>
      <c r="HQ125" s="444"/>
      <c r="HR125" s="444"/>
      <c r="HS125" s="444"/>
      <c r="HT125" s="444"/>
      <c r="HU125" s="444"/>
      <c r="HV125" s="444"/>
      <c r="HW125" s="444"/>
      <c r="HX125" s="444"/>
      <c r="HY125" s="444"/>
      <c r="HZ125" s="444"/>
      <c r="IA125" s="444"/>
      <c r="IB125" s="444"/>
      <c r="IC125" s="444"/>
      <c r="ID125" s="444"/>
      <c r="IE125" s="444"/>
      <c r="IF125" s="444"/>
      <c r="IG125" s="444"/>
      <c r="IH125" s="444"/>
      <c r="II125" s="444"/>
    </row>
    <row r="126" spans="2:243" x14ac:dyDescent="0.2">
      <c r="F126" s="447"/>
      <c r="H126" s="444"/>
      <c r="I126" s="444"/>
      <c r="J126" s="444"/>
      <c r="K126" s="444"/>
      <c r="L126" s="444"/>
      <c r="M126" s="444"/>
      <c r="N126" s="444"/>
      <c r="O126" s="444"/>
      <c r="P126" s="444"/>
      <c r="Q126" s="444"/>
      <c r="R126" s="444"/>
      <c r="S126" s="444"/>
      <c r="T126" s="444"/>
      <c r="U126" s="444"/>
      <c r="V126" s="444"/>
      <c r="W126" s="444"/>
      <c r="X126" s="444"/>
      <c r="Y126" s="444"/>
      <c r="Z126" s="444"/>
      <c r="AA126" s="444"/>
      <c r="AB126" s="444"/>
      <c r="AC126" s="444"/>
      <c r="AD126" s="444"/>
      <c r="AE126" s="444"/>
      <c r="AF126" s="444"/>
      <c r="AG126" s="444"/>
      <c r="AH126" s="444"/>
      <c r="AI126" s="444"/>
      <c r="AJ126" s="444"/>
      <c r="AK126" s="444"/>
      <c r="AL126" s="444"/>
      <c r="AM126" s="444"/>
      <c r="AN126" s="444"/>
      <c r="AO126" s="444"/>
      <c r="AP126" s="444"/>
      <c r="AQ126" s="444"/>
      <c r="AR126" s="444"/>
      <c r="AS126" s="444"/>
      <c r="AT126" s="444"/>
      <c r="AU126" s="444"/>
      <c r="AV126" s="444"/>
      <c r="AW126" s="444"/>
      <c r="AX126" s="444"/>
      <c r="AY126" s="444"/>
      <c r="AZ126" s="444"/>
      <c r="BA126" s="444"/>
      <c r="BB126" s="444"/>
      <c r="BC126" s="444"/>
      <c r="BD126" s="444"/>
      <c r="BE126" s="444"/>
      <c r="BF126" s="444"/>
      <c r="BG126" s="444"/>
      <c r="BH126" s="444"/>
      <c r="BI126" s="444"/>
      <c r="BJ126" s="444"/>
      <c r="BK126" s="444"/>
      <c r="BL126" s="444"/>
      <c r="BM126" s="444"/>
      <c r="BN126" s="444"/>
      <c r="BO126" s="444"/>
      <c r="BP126" s="444"/>
      <c r="BQ126" s="444"/>
      <c r="BR126" s="444"/>
      <c r="BS126" s="444"/>
      <c r="BT126" s="444"/>
      <c r="BU126" s="444"/>
      <c r="BV126" s="444"/>
      <c r="BW126" s="444"/>
      <c r="BX126" s="444"/>
      <c r="BY126" s="444"/>
      <c r="BZ126" s="444"/>
      <c r="CA126" s="444"/>
      <c r="CB126" s="444"/>
      <c r="CC126" s="444"/>
      <c r="CD126" s="444"/>
      <c r="CE126" s="444"/>
      <c r="CF126" s="444"/>
      <c r="CG126" s="444"/>
      <c r="CH126" s="444"/>
      <c r="CI126" s="444"/>
      <c r="CJ126" s="444"/>
      <c r="CK126" s="444"/>
      <c r="CL126" s="444"/>
      <c r="CM126" s="444"/>
      <c r="CN126" s="444"/>
      <c r="CO126" s="444"/>
      <c r="CP126" s="444"/>
      <c r="CQ126" s="444"/>
      <c r="CR126" s="444"/>
      <c r="CS126" s="444"/>
      <c r="CT126" s="444"/>
      <c r="CU126" s="444"/>
      <c r="CV126" s="444"/>
      <c r="CW126" s="444"/>
      <c r="CX126" s="444"/>
      <c r="CY126" s="444"/>
      <c r="CZ126" s="444"/>
      <c r="DA126" s="444"/>
      <c r="DB126" s="444"/>
      <c r="DC126" s="444"/>
      <c r="DD126" s="444"/>
      <c r="DE126" s="444"/>
      <c r="DF126" s="444"/>
      <c r="DG126" s="444"/>
      <c r="DH126" s="444"/>
      <c r="DI126" s="444"/>
      <c r="DJ126" s="444"/>
      <c r="DK126" s="444"/>
      <c r="DL126" s="444"/>
      <c r="DM126" s="444"/>
      <c r="DN126" s="444"/>
      <c r="DO126" s="444"/>
      <c r="DP126" s="444"/>
      <c r="DQ126" s="444"/>
      <c r="DR126" s="444"/>
      <c r="DS126" s="444"/>
      <c r="DT126" s="444"/>
      <c r="DU126" s="444"/>
      <c r="DV126" s="444"/>
      <c r="DW126" s="444"/>
      <c r="DX126" s="444"/>
      <c r="DY126" s="444"/>
      <c r="DZ126" s="444"/>
      <c r="EA126" s="444"/>
      <c r="EB126" s="444"/>
      <c r="EC126" s="444"/>
      <c r="ED126" s="444"/>
      <c r="EE126" s="444"/>
      <c r="EF126" s="444"/>
      <c r="EG126" s="444"/>
      <c r="EH126" s="444"/>
      <c r="EI126" s="444"/>
      <c r="EJ126" s="444"/>
      <c r="EK126" s="444"/>
      <c r="EL126" s="444"/>
      <c r="EM126" s="444"/>
      <c r="EN126" s="444"/>
      <c r="EO126" s="444"/>
      <c r="EP126" s="444"/>
      <c r="EQ126" s="444"/>
      <c r="ER126" s="444"/>
      <c r="ES126" s="444"/>
      <c r="ET126" s="444"/>
      <c r="EU126" s="444"/>
      <c r="EV126" s="444"/>
      <c r="EW126" s="444"/>
      <c r="EX126" s="444"/>
      <c r="EY126" s="444"/>
      <c r="EZ126" s="444"/>
      <c r="FA126" s="444"/>
      <c r="FB126" s="444"/>
      <c r="FC126" s="444"/>
      <c r="FD126" s="444"/>
      <c r="FE126" s="444"/>
      <c r="FF126" s="444"/>
      <c r="FG126" s="444"/>
      <c r="FH126" s="444"/>
      <c r="FI126" s="444"/>
      <c r="FJ126" s="444"/>
      <c r="FK126" s="444"/>
      <c r="FL126" s="444"/>
      <c r="FM126" s="444"/>
      <c r="FN126" s="444"/>
      <c r="FO126" s="444"/>
      <c r="FP126" s="444"/>
      <c r="FQ126" s="444"/>
      <c r="FR126" s="444"/>
      <c r="FS126" s="444"/>
      <c r="FT126" s="444"/>
      <c r="FU126" s="444"/>
      <c r="FV126" s="444"/>
      <c r="FW126" s="444"/>
      <c r="FX126" s="444"/>
      <c r="FY126" s="444"/>
      <c r="FZ126" s="444"/>
      <c r="GA126" s="444"/>
      <c r="GB126" s="444"/>
      <c r="GC126" s="444"/>
      <c r="GD126" s="444"/>
      <c r="GE126" s="444"/>
      <c r="GF126" s="444"/>
      <c r="GG126" s="444"/>
      <c r="GH126" s="444"/>
      <c r="GI126" s="444"/>
      <c r="GJ126" s="444"/>
      <c r="GK126" s="444"/>
      <c r="GL126" s="444"/>
      <c r="GM126" s="444"/>
      <c r="GN126" s="444"/>
      <c r="GO126" s="444"/>
      <c r="GP126" s="444"/>
      <c r="GQ126" s="444"/>
      <c r="GR126" s="444"/>
      <c r="GS126" s="444"/>
      <c r="GT126" s="444"/>
      <c r="GU126" s="444"/>
      <c r="GV126" s="444"/>
      <c r="GW126" s="444"/>
      <c r="GX126" s="444"/>
      <c r="GY126" s="444"/>
      <c r="GZ126" s="444"/>
      <c r="HA126" s="444"/>
      <c r="HB126" s="444"/>
      <c r="HC126" s="444"/>
      <c r="HD126" s="444"/>
      <c r="HE126" s="444"/>
      <c r="HF126" s="444"/>
      <c r="HG126" s="444"/>
      <c r="HH126" s="444"/>
      <c r="HI126" s="444"/>
      <c r="HJ126" s="444"/>
      <c r="HK126" s="444"/>
      <c r="HL126" s="444"/>
      <c r="HM126" s="444"/>
      <c r="HN126" s="444"/>
      <c r="HO126" s="444"/>
      <c r="HP126" s="444"/>
      <c r="HQ126" s="444"/>
      <c r="HR126" s="444"/>
      <c r="HS126" s="444"/>
      <c r="HT126" s="444"/>
      <c r="HU126" s="444"/>
      <c r="HV126" s="444"/>
      <c r="HW126" s="444"/>
      <c r="HX126" s="444"/>
      <c r="HY126" s="444"/>
      <c r="HZ126" s="444"/>
      <c r="IA126" s="444"/>
      <c r="IB126" s="444"/>
      <c r="IC126" s="444"/>
      <c r="ID126" s="444"/>
      <c r="IE126" s="444"/>
      <c r="IF126" s="444"/>
      <c r="IG126" s="444"/>
      <c r="IH126" s="444"/>
      <c r="II126" s="444"/>
    </row>
    <row r="127" spans="2:243" x14ac:dyDescent="0.2">
      <c r="F127" s="447"/>
      <c r="H127" s="444"/>
      <c r="I127" s="444"/>
      <c r="J127" s="444"/>
      <c r="K127" s="444"/>
      <c r="L127" s="444"/>
      <c r="M127" s="444"/>
      <c r="N127" s="444"/>
      <c r="O127" s="444"/>
      <c r="P127" s="444"/>
      <c r="Q127" s="444"/>
      <c r="R127" s="444"/>
      <c r="S127" s="444"/>
      <c r="T127" s="444"/>
      <c r="U127" s="444"/>
      <c r="V127" s="444"/>
      <c r="W127" s="444"/>
      <c r="X127" s="444"/>
      <c r="Y127" s="444"/>
      <c r="Z127" s="444"/>
      <c r="AA127" s="444"/>
      <c r="AB127" s="444"/>
      <c r="AC127" s="444"/>
      <c r="AD127" s="444"/>
      <c r="AE127" s="444"/>
      <c r="AF127" s="444"/>
      <c r="AG127" s="444"/>
      <c r="AH127" s="444"/>
      <c r="AI127" s="444"/>
      <c r="AJ127" s="444"/>
      <c r="AK127" s="444"/>
      <c r="AL127" s="444"/>
      <c r="AM127" s="444"/>
      <c r="AN127" s="444"/>
      <c r="AO127" s="444"/>
      <c r="AP127" s="444"/>
      <c r="AQ127" s="444"/>
      <c r="AR127" s="444"/>
      <c r="AS127" s="444"/>
      <c r="AT127" s="444"/>
      <c r="AU127" s="444"/>
      <c r="AV127" s="444"/>
      <c r="AW127" s="444"/>
      <c r="AX127" s="444"/>
      <c r="AY127" s="444"/>
      <c r="AZ127" s="444"/>
      <c r="BA127" s="444"/>
      <c r="BB127" s="444"/>
      <c r="BC127" s="444"/>
      <c r="BD127" s="444"/>
      <c r="BE127" s="444"/>
      <c r="BF127" s="444"/>
      <c r="BG127" s="444"/>
      <c r="BH127" s="444"/>
      <c r="BI127" s="444"/>
      <c r="BJ127" s="444"/>
      <c r="BK127" s="444"/>
      <c r="BL127" s="444"/>
      <c r="BM127" s="444"/>
      <c r="BN127" s="444"/>
      <c r="BO127" s="444"/>
      <c r="BP127" s="444"/>
      <c r="BQ127" s="444"/>
      <c r="BR127" s="444"/>
      <c r="BS127" s="444"/>
      <c r="BT127" s="444"/>
      <c r="BU127" s="444"/>
      <c r="BV127" s="444"/>
      <c r="BW127" s="444"/>
      <c r="BX127" s="444"/>
      <c r="BY127" s="444"/>
      <c r="BZ127" s="444"/>
      <c r="CA127" s="444"/>
      <c r="CB127" s="444"/>
      <c r="CC127" s="444"/>
      <c r="CD127" s="444"/>
      <c r="CE127" s="444"/>
      <c r="CF127" s="444"/>
      <c r="CG127" s="444"/>
      <c r="CH127" s="444"/>
      <c r="CI127" s="444"/>
      <c r="CJ127" s="444"/>
      <c r="CK127" s="444"/>
      <c r="CL127" s="444"/>
      <c r="CM127" s="444"/>
      <c r="CN127" s="444"/>
      <c r="CO127" s="444"/>
      <c r="CP127" s="444"/>
      <c r="CQ127" s="444"/>
      <c r="CR127" s="444"/>
      <c r="CS127" s="444"/>
      <c r="CT127" s="444"/>
      <c r="CU127" s="444"/>
      <c r="CV127" s="444"/>
      <c r="CW127" s="444"/>
      <c r="CX127" s="444"/>
      <c r="CY127" s="444"/>
      <c r="CZ127" s="444"/>
      <c r="DA127" s="444"/>
      <c r="DB127" s="444"/>
      <c r="DC127" s="444"/>
      <c r="DD127" s="444"/>
      <c r="DE127" s="444"/>
      <c r="DF127" s="444"/>
      <c r="DG127" s="444"/>
      <c r="DH127" s="444"/>
      <c r="DI127" s="444"/>
      <c r="DJ127" s="444"/>
      <c r="DK127" s="444"/>
      <c r="DL127" s="444"/>
      <c r="DM127" s="444"/>
      <c r="DN127" s="444"/>
      <c r="DO127" s="444"/>
      <c r="DP127" s="444"/>
      <c r="DQ127" s="444"/>
      <c r="DR127" s="444"/>
      <c r="DS127" s="444"/>
      <c r="DT127" s="444"/>
      <c r="DU127" s="444"/>
      <c r="DV127" s="444"/>
      <c r="DW127" s="444"/>
      <c r="DX127" s="444"/>
      <c r="DY127" s="444"/>
      <c r="DZ127" s="444"/>
      <c r="EA127" s="444"/>
      <c r="EB127" s="444"/>
      <c r="EC127" s="444"/>
      <c r="ED127" s="444"/>
      <c r="EE127" s="444"/>
      <c r="EF127" s="444"/>
      <c r="EG127" s="444"/>
      <c r="EH127" s="444"/>
      <c r="EI127" s="444"/>
      <c r="EJ127" s="444"/>
      <c r="EK127" s="444"/>
      <c r="EL127" s="444"/>
      <c r="EM127" s="444"/>
      <c r="EN127" s="444"/>
      <c r="EO127" s="444"/>
      <c r="EP127" s="444"/>
      <c r="EQ127" s="444"/>
      <c r="ER127" s="444"/>
      <c r="ES127" s="444"/>
      <c r="ET127" s="444"/>
      <c r="EU127" s="444"/>
      <c r="EV127" s="444"/>
      <c r="EW127" s="444"/>
      <c r="EX127" s="444"/>
      <c r="EY127" s="444"/>
      <c r="EZ127" s="444"/>
      <c r="FA127" s="444"/>
      <c r="FB127" s="444"/>
      <c r="FC127" s="444"/>
      <c r="FD127" s="444"/>
      <c r="FE127" s="444"/>
      <c r="FF127" s="444"/>
      <c r="FG127" s="444"/>
      <c r="FH127" s="444"/>
      <c r="FI127" s="444"/>
      <c r="FJ127" s="444"/>
      <c r="FK127" s="444"/>
      <c r="FL127" s="444"/>
      <c r="FM127" s="444"/>
      <c r="FN127" s="444"/>
      <c r="FO127" s="444"/>
      <c r="FP127" s="444"/>
      <c r="FQ127" s="444"/>
      <c r="FR127" s="444"/>
      <c r="FS127" s="444"/>
      <c r="FT127" s="444"/>
      <c r="FU127" s="444"/>
      <c r="FV127" s="444"/>
      <c r="FW127" s="444"/>
      <c r="FX127" s="444"/>
      <c r="FY127" s="444"/>
      <c r="FZ127" s="444"/>
      <c r="GA127" s="444"/>
      <c r="GB127" s="444"/>
      <c r="GC127" s="444"/>
      <c r="GD127" s="444"/>
      <c r="GE127" s="444"/>
      <c r="GF127" s="444"/>
      <c r="GG127" s="444"/>
      <c r="GH127" s="444"/>
      <c r="GI127" s="444"/>
      <c r="GJ127" s="444"/>
      <c r="GK127" s="444"/>
      <c r="GL127" s="444"/>
      <c r="GM127" s="444"/>
      <c r="GN127" s="444"/>
      <c r="GO127" s="444"/>
      <c r="GP127" s="444"/>
      <c r="GQ127" s="444"/>
      <c r="GR127" s="444"/>
      <c r="GS127" s="444"/>
      <c r="GT127" s="444"/>
      <c r="GU127" s="444"/>
      <c r="GV127" s="444"/>
      <c r="GW127" s="444"/>
      <c r="GX127" s="444"/>
      <c r="GY127" s="444"/>
      <c r="GZ127" s="444"/>
      <c r="HA127" s="444"/>
      <c r="HB127" s="444"/>
      <c r="HC127" s="444"/>
      <c r="HD127" s="444"/>
      <c r="HE127" s="444"/>
      <c r="HF127" s="444"/>
      <c r="HG127" s="444"/>
      <c r="HH127" s="444"/>
      <c r="HI127" s="444"/>
      <c r="HJ127" s="444"/>
      <c r="HK127" s="444"/>
      <c r="HL127" s="444"/>
      <c r="HM127" s="444"/>
      <c r="HN127" s="444"/>
      <c r="HO127" s="444"/>
      <c r="HP127" s="444"/>
      <c r="HQ127" s="444"/>
      <c r="HR127" s="444"/>
      <c r="HS127" s="444"/>
      <c r="HT127" s="444"/>
      <c r="HU127" s="444"/>
      <c r="HV127" s="444"/>
      <c r="HW127" s="444"/>
      <c r="HX127" s="444"/>
      <c r="HY127" s="444"/>
      <c r="HZ127" s="444"/>
      <c r="IA127" s="444"/>
      <c r="IB127" s="444"/>
      <c r="IC127" s="444"/>
      <c r="ID127" s="444"/>
      <c r="IE127" s="444"/>
      <c r="IF127" s="444"/>
      <c r="IG127" s="444"/>
      <c r="IH127" s="444"/>
      <c r="II127" s="444"/>
    </row>
    <row r="128" spans="2:243" x14ac:dyDescent="0.2">
      <c r="F128" s="447"/>
      <c r="H128" s="444"/>
      <c r="I128" s="444"/>
      <c r="J128" s="444"/>
      <c r="K128" s="444"/>
      <c r="L128" s="444"/>
      <c r="M128" s="444"/>
      <c r="N128" s="444"/>
      <c r="O128" s="444"/>
      <c r="P128" s="444"/>
      <c r="Q128" s="444"/>
      <c r="R128" s="444"/>
      <c r="S128" s="444"/>
      <c r="T128" s="444"/>
      <c r="U128" s="444"/>
      <c r="V128" s="444"/>
      <c r="W128" s="444"/>
      <c r="X128" s="444"/>
      <c r="Y128" s="444"/>
      <c r="Z128" s="444"/>
      <c r="AA128" s="444"/>
      <c r="AB128" s="444"/>
      <c r="AC128" s="444"/>
      <c r="AD128" s="444"/>
      <c r="AE128" s="444"/>
      <c r="AF128" s="444"/>
      <c r="AG128" s="444"/>
      <c r="AH128" s="444"/>
      <c r="AI128" s="444"/>
      <c r="AJ128" s="444"/>
      <c r="AK128" s="444"/>
      <c r="AL128" s="444"/>
      <c r="AM128" s="444"/>
      <c r="AN128" s="444"/>
      <c r="AO128" s="444"/>
      <c r="AP128" s="444"/>
      <c r="AQ128" s="444"/>
      <c r="AR128" s="444"/>
      <c r="AS128" s="444"/>
      <c r="AT128" s="444"/>
      <c r="AU128" s="444"/>
      <c r="AV128" s="444"/>
      <c r="AW128" s="444"/>
      <c r="AX128" s="444"/>
      <c r="AY128" s="444"/>
      <c r="AZ128" s="444"/>
      <c r="BA128" s="444"/>
      <c r="BB128" s="444"/>
      <c r="BC128" s="444"/>
      <c r="BD128" s="444"/>
      <c r="BE128" s="444"/>
      <c r="BF128" s="444"/>
      <c r="BG128" s="444"/>
      <c r="BH128" s="444"/>
      <c r="BI128" s="444"/>
      <c r="BJ128" s="444"/>
      <c r="BK128" s="444"/>
      <c r="BL128" s="444"/>
      <c r="BM128" s="444"/>
      <c r="BN128" s="444"/>
      <c r="BO128" s="444"/>
      <c r="BP128" s="444"/>
      <c r="BQ128" s="444"/>
      <c r="BR128" s="444"/>
      <c r="BS128" s="444"/>
      <c r="BT128" s="444"/>
      <c r="BU128" s="444"/>
      <c r="BV128" s="444"/>
      <c r="BW128" s="444"/>
      <c r="BX128" s="444"/>
      <c r="BY128" s="444"/>
      <c r="BZ128" s="444"/>
      <c r="CA128" s="444"/>
      <c r="CB128" s="444"/>
      <c r="CC128" s="444"/>
      <c r="CD128" s="444"/>
      <c r="CE128" s="444"/>
      <c r="CF128" s="444"/>
      <c r="CG128" s="444"/>
      <c r="CH128" s="444"/>
      <c r="CI128" s="444"/>
      <c r="CJ128" s="444"/>
      <c r="CK128" s="444"/>
      <c r="CL128" s="444"/>
      <c r="CM128" s="444"/>
      <c r="CN128" s="444"/>
      <c r="CO128" s="444"/>
      <c r="CP128" s="444"/>
      <c r="CQ128" s="444"/>
      <c r="CR128" s="444"/>
      <c r="CS128" s="444"/>
      <c r="CT128" s="444"/>
      <c r="CU128" s="444"/>
      <c r="CV128" s="444"/>
      <c r="CW128" s="444"/>
      <c r="CX128" s="444"/>
      <c r="CY128" s="444"/>
      <c r="CZ128" s="444"/>
      <c r="DA128" s="444"/>
      <c r="DB128" s="444"/>
      <c r="DC128" s="444"/>
      <c r="DD128" s="444"/>
      <c r="DE128" s="444"/>
      <c r="DF128" s="444"/>
      <c r="DG128" s="444"/>
      <c r="DH128" s="444"/>
      <c r="DI128" s="444"/>
      <c r="DJ128" s="444"/>
      <c r="DK128" s="444"/>
      <c r="DL128" s="444"/>
      <c r="DM128" s="444"/>
      <c r="DN128" s="444"/>
      <c r="DO128" s="444"/>
      <c r="DP128" s="444"/>
      <c r="DQ128" s="444"/>
      <c r="DR128" s="444"/>
      <c r="DS128" s="444"/>
      <c r="DT128" s="444"/>
      <c r="DU128" s="444"/>
      <c r="DV128" s="444"/>
      <c r="DW128" s="444"/>
      <c r="DX128" s="444"/>
      <c r="DY128" s="444"/>
      <c r="DZ128" s="444"/>
      <c r="EA128" s="444"/>
      <c r="EB128" s="444"/>
      <c r="EC128" s="444"/>
      <c r="ED128" s="444"/>
      <c r="EE128" s="444"/>
      <c r="EF128" s="444"/>
      <c r="EG128" s="444"/>
      <c r="EH128" s="444"/>
      <c r="EI128" s="444"/>
      <c r="EJ128" s="444"/>
      <c r="EK128" s="444"/>
      <c r="EL128" s="444"/>
      <c r="EM128" s="444"/>
      <c r="EN128" s="444"/>
      <c r="EO128" s="444"/>
      <c r="EP128" s="444"/>
      <c r="EQ128" s="444"/>
      <c r="ER128" s="444"/>
      <c r="ES128" s="444"/>
      <c r="ET128" s="444"/>
      <c r="EU128" s="444"/>
      <c r="EV128" s="444"/>
      <c r="EW128" s="444"/>
      <c r="EX128" s="444"/>
      <c r="EY128" s="444"/>
      <c r="EZ128" s="444"/>
      <c r="FA128" s="444"/>
      <c r="FB128" s="444"/>
      <c r="FC128" s="444"/>
      <c r="FD128" s="444"/>
      <c r="FE128" s="444"/>
      <c r="FF128" s="444"/>
      <c r="FG128" s="444"/>
      <c r="FH128" s="444"/>
      <c r="FI128" s="444"/>
      <c r="FJ128" s="444"/>
      <c r="FK128" s="444"/>
      <c r="FL128" s="444"/>
      <c r="FM128" s="444"/>
      <c r="FN128" s="444"/>
      <c r="FO128" s="444"/>
      <c r="FP128" s="444"/>
      <c r="FQ128" s="444"/>
      <c r="FR128" s="444"/>
      <c r="FS128" s="444"/>
      <c r="FT128" s="444"/>
      <c r="FU128" s="444"/>
      <c r="FV128" s="444"/>
      <c r="FW128" s="444"/>
      <c r="FX128" s="444"/>
      <c r="FY128" s="444"/>
      <c r="FZ128" s="444"/>
      <c r="GA128" s="444"/>
      <c r="GB128" s="444"/>
      <c r="GC128" s="444"/>
      <c r="GD128" s="444"/>
      <c r="GE128" s="444"/>
      <c r="GF128" s="444"/>
      <c r="GG128" s="444"/>
      <c r="GH128" s="444"/>
      <c r="GI128" s="444"/>
      <c r="GJ128" s="444"/>
      <c r="GK128" s="444"/>
      <c r="GL128" s="444"/>
      <c r="GM128" s="444"/>
      <c r="GN128" s="444"/>
      <c r="GO128" s="444"/>
      <c r="GP128" s="444"/>
      <c r="GQ128" s="444"/>
      <c r="GR128" s="444"/>
      <c r="GS128" s="444"/>
      <c r="GT128" s="444"/>
      <c r="GU128" s="444"/>
      <c r="GV128" s="444"/>
      <c r="GW128" s="444"/>
      <c r="GX128" s="444"/>
      <c r="GY128" s="444"/>
      <c r="GZ128" s="444"/>
      <c r="HA128" s="444"/>
      <c r="HB128" s="444"/>
      <c r="HC128" s="444"/>
      <c r="HD128" s="444"/>
      <c r="HE128" s="444"/>
      <c r="HF128" s="444"/>
      <c r="HG128" s="444"/>
      <c r="HH128" s="444"/>
      <c r="HI128" s="444"/>
      <c r="HJ128" s="444"/>
      <c r="HK128" s="444"/>
      <c r="HL128" s="444"/>
      <c r="HM128" s="444"/>
      <c r="HN128" s="444"/>
      <c r="HO128" s="444"/>
      <c r="HP128" s="444"/>
      <c r="HQ128" s="444"/>
      <c r="HR128" s="444"/>
      <c r="HS128" s="444"/>
      <c r="HT128" s="444"/>
      <c r="HU128" s="444"/>
      <c r="HV128" s="444"/>
      <c r="HW128" s="444"/>
      <c r="HX128" s="444"/>
      <c r="HY128" s="444"/>
      <c r="HZ128" s="444"/>
      <c r="IA128" s="444"/>
      <c r="IB128" s="444"/>
      <c r="IC128" s="444"/>
      <c r="ID128" s="444"/>
      <c r="IE128" s="444"/>
      <c r="IF128" s="444"/>
      <c r="IG128" s="444"/>
      <c r="IH128" s="444"/>
      <c r="II128" s="444"/>
    </row>
    <row r="129" spans="6:243" x14ac:dyDescent="0.2">
      <c r="F129" s="447"/>
      <c r="H129" s="449"/>
      <c r="I129" s="449"/>
      <c r="J129" s="449"/>
      <c r="K129" s="449"/>
      <c r="L129" s="449"/>
      <c r="M129" s="449"/>
      <c r="N129" s="449"/>
      <c r="O129" s="449"/>
      <c r="P129" s="449"/>
      <c r="Q129" s="449"/>
      <c r="R129" s="449"/>
      <c r="S129" s="449"/>
      <c r="T129" s="449"/>
      <c r="U129" s="449"/>
      <c r="V129" s="449"/>
      <c r="W129" s="449"/>
      <c r="X129" s="449"/>
      <c r="Y129" s="449"/>
      <c r="Z129" s="449"/>
      <c r="AA129" s="449"/>
      <c r="AB129" s="449"/>
      <c r="AC129" s="449"/>
      <c r="AD129" s="449"/>
      <c r="AE129" s="449"/>
      <c r="AF129" s="449"/>
      <c r="AG129" s="449"/>
      <c r="AH129" s="449"/>
      <c r="AI129" s="449"/>
      <c r="AJ129" s="449"/>
      <c r="AK129" s="449"/>
      <c r="AL129" s="449"/>
      <c r="AM129" s="449"/>
      <c r="AN129" s="449"/>
      <c r="AO129" s="449"/>
      <c r="AP129" s="449"/>
      <c r="AQ129" s="449"/>
      <c r="AR129" s="449"/>
      <c r="AS129" s="449"/>
      <c r="AT129" s="449"/>
      <c r="AU129" s="449"/>
      <c r="AV129" s="449"/>
      <c r="AW129" s="449"/>
      <c r="AX129" s="449"/>
      <c r="AY129" s="449"/>
      <c r="AZ129" s="449"/>
      <c r="BA129" s="449"/>
      <c r="BB129" s="449"/>
      <c r="BC129" s="449"/>
      <c r="BD129" s="449"/>
      <c r="BE129" s="449"/>
      <c r="BF129" s="449"/>
      <c r="BG129" s="449"/>
      <c r="BH129" s="449"/>
      <c r="BI129" s="449"/>
      <c r="BJ129" s="449"/>
      <c r="BK129" s="449"/>
      <c r="BL129" s="449"/>
      <c r="BM129" s="449"/>
      <c r="BN129" s="449"/>
      <c r="BO129" s="449"/>
      <c r="BP129" s="449"/>
      <c r="BQ129" s="449"/>
      <c r="BR129" s="449"/>
      <c r="BS129" s="449"/>
      <c r="BT129" s="449"/>
      <c r="BU129" s="449"/>
      <c r="BV129" s="449"/>
      <c r="BW129" s="449"/>
      <c r="BX129" s="449"/>
      <c r="BY129" s="449"/>
      <c r="BZ129" s="449"/>
      <c r="CA129" s="449"/>
      <c r="CB129" s="449"/>
      <c r="CC129" s="449"/>
      <c r="CD129" s="449"/>
      <c r="CE129" s="449"/>
      <c r="CF129" s="449"/>
      <c r="CG129" s="449"/>
      <c r="CH129" s="449"/>
      <c r="CI129" s="449"/>
      <c r="CJ129" s="449"/>
      <c r="CK129" s="449"/>
      <c r="CL129" s="449"/>
      <c r="CM129" s="449"/>
      <c r="CN129" s="449"/>
      <c r="CO129" s="449"/>
      <c r="CP129" s="449"/>
      <c r="CQ129" s="449"/>
      <c r="CR129" s="449"/>
      <c r="CS129" s="449"/>
      <c r="CT129" s="449"/>
      <c r="CU129" s="449"/>
      <c r="CV129" s="449"/>
      <c r="CW129" s="449"/>
      <c r="CX129" s="449"/>
      <c r="CY129" s="449"/>
      <c r="CZ129" s="449"/>
      <c r="DA129" s="449"/>
      <c r="DB129" s="449"/>
      <c r="DC129" s="449"/>
      <c r="DD129" s="449"/>
      <c r="DE129" s="449"/>
      <c r="DF129" s="449"/>
      <c r="DG129" s="449"/>
      <c r="DH129" s="449"/>
      <c r="DI129" s="449"/>
      <c r="DJ129" s="449"/>
      <c r="DK129" s="449"/>
      <c r="DL129" s="449"/>
      <c r="DM129" s="449"/>
      <c r="DN129" s="449"/>
      <c r="DO129" s="449"/>
      <c r="DP129" s="449"/>
      <c r="DQ129" s="449"/>
      <c r="DR129" s="449"/>
      <c r="DS129" s="449"/>
      <c r="DT129" s="449"/>
      <c r="DU129" s="449"/>
      <c r="DV129" s="449"/>
      <c r="DW129" s="449"/>
      <c r="DX129" s="449"/>
      <c r="DY129" s="449"/>
      <c r="DZ129" s="449"/>
      <c r="EA129" s="449"/>
      <c r="EB129" s="449"/>
      <c r="EC129" s="449"/>
      <c r="ED129" s="449"/>
      <c r="EE129" s="449"/>
      <c r="EF129" s="449"/>
      <c r="EG129" s="449"/>
      <c r="EH129" s="449"/>
      <c r="EI129" s="449"/>
      <c r="EJ129" s="449"/>
      <c r="EK129" s="449"/>
      <c r="EL129" s="449"/>
      <c r="EM129" s="449"/>
      <c r="EN129" s="449"/>
      <c r="EO129" s="449"/>
      <c r="EP129" s="449"/>
      <c r="EQ129" s="449"/>
      <c r="ER129" s="449"/>
      <c r="ES129" s="449"/>
      <c r="ET129" s="449"/>
      <c r="EU129" s="449"/>
      <c r="EV129" s="449"/>
      <c r="EW129" s="449"/>
      <c r="EX129" s="449"/>
      <c r="EY129" s="449"/>
      <c r="EZ129" s="449"/>
      <c r="FA129" s="449"/>
      <c r="FB129" s="449"/>
      <c r="FC129" s="449"/>
      <c r="FD129" s="449"/>
      <c r="FE129" s="449"/>
      <c r="FF129" s="449"/>
      <c r="FG129" s="449"/>
      <c r="FH129" s="449"/>
      <c r="FI129" s="449"/>
      <c r="FJ129" s="449"/>
      <c r="FK129" s="449"/>
      <c r="FL129" s="449"/>
      <c r="FM129" s="449"/>
      <c r="FN129" s="449"/>
      <c r="FO129" s="449"/>
      <c r="FP129" s="449"/>
      <c r="FQ129" s="449"/>
      <c r="FR129" s="449"/>
      <c r="FS129" s="449"/>
      <c r="FT129" s="449"/>
      <c r="FU129" s="449"/>
      <c r="FV129" s="449"/>
      <c r="FW129" s="449"/>
      <c r="FX129" s="449"/>
      <c r="FY129" s="449"/>
      <c r="FZ129" s="449"/>
      <c r="GA129" s="449"/>
      <c r="GB129" s="449"/>
      <c r="GC129" s="449"/>
      <c r="GD129" s="449"/>
      <c r="GE129" s="449"/>
      <c r="GF129" s="449"/>
      <c r="GG129" s="449"/>
      <c r="GH129" s="449"/>
      <c r="GI129" s="449"/>
      <c r="GJ129" s="449"/>
      <c r="GK129" s="449"/>
      <c r="GL129" s="449"/>
      <c r="GM129" s="449"/>
      <c r="GN129" s="449"/>
      <c r="GO129" s="449"/>
      <c r="GP129" s="449"/>
      <c r="GQ129" s="449"/>
      <c r="GR129" s="449"/>
      <c r="GS129" s="449"/>
      <c r="GT129" s="449"/>
      <c r="GU129" s="449"/>
      <c r="GV129" s="449"/>
      <c r="GW129" s="449"/>
      <c r="GX129" s="449"/>
      <c r="GY129" s="449"/>
      <c r="GZ129" s="449"/>
      <c r="HA129" s="449"/>
      <c r="HB129" s="449"/>
      <c r="HC129" s="449"/>
      <c r="HD129" s="449"/>
      <c r="HE129" s="449"/>
      <c r="HF129" s="449"/>
      <c r="HG129" s="449"/>
      <c r="HH129" s="449"/>
      <c r="HI129" s="449"/>
      <c r="HJ129" s="449"/>
      <c r="HK129" s="449"/>
      <c r="HL129" s="449"/>
      <c r="HM129" s="449"/>
      <c r="HN129" s="449"/>
      <c r="HO129" s="449"/>
      <c r="HP129" s="449"/>
      <c r="HQ129" s="449"/>
      <c r="HR129" s="449"/>
      <c r="HS129" s="449"/>
      <c r="HT129" s="449"/>
      <c r="HU129" s="449"/>
      <c r="HV129" s="449"/>
      <c r="HW129" s="449"/>
      <c r="HX129" s="449"/>
      <c r="HY129" s="449"/>
      <c r="HZ129" s="449"/>
      <c r="IA129" s="449"/>
      <c r="IB129" s="449"/>
      <c r="IC129" s="449"/>
      <c r="ID129" s="449"/>
      <c r="IE129" s="449"/>
      <c r="IF129" s="449"/>
      <c r="IG129" s="449"/>
      <c r="IH129" s="449"/>
      <c r="II129" s="449"/>
    </row>
    <row r="130" spans="6:243" x14ac:dyDescent="0.2">
      <c r="F130" s="447"/>
      <c r="H130" s="449"/>
      <c r="I130" s="449"/>
      <c r="J130" s="449"/>
      <c r="K130" s="449"/>
      <c r="L130" s="449"/>
      <c r="M130" s="449"/>
      <c r="N130" s="449"/>
      <c r="O130" s="449"/>
      <c r="P130" s="449"/>
      <c r="Q130" s="449"/>
      <c r="R130" s="449"/>
      <c r="S130" s="449"/>
      <c r="T130" s="449"/>
      <c r="U130" s="449"/>
      <c r="V130" s="449"/>
      <c r="W130" s="449"/>
      <c r="X130" s="449"/>
      <c r="Y130" s="449"/>
      <c r="Z130" s="449"/>
      <c r="AA130" s="449"/>
      <c r="AB130" s="449"/>
      <c r="AC130" s="449"/>
      <c r="AD130" s="449"/>
      <c r="AE130" s="449"/>
      <c r="AF130" s="449"/>
      <c r="AG130" s="449"/>
      <c r="AH130" s="449"/>
      <c r="AI130" s="449"/>
      <c r="AJ130" s="449"/>
      <c r="AK130" s="449"/>
      <c r="AL130" s="449"/>
      <c r="AM130" s="449"/>
      <c r="AN130" s="449"/>
      <c r="AO130" s="449"/>
      <c r="AP130" s="449"/>
      <c r="AQ130" s="449"/>
      <c r="AR130" s="449"/>
      <c r="AS130" s="449"/>
      <c r="AT130" s="449"/>
      <c r="AU130" s="449"/>
      <c r="AV130" s="449"/>
      <c r="AW130" s="449"/>
      <c r="AX130" s="449"/>
      <c r="AY130" s="449"/>
      <c r="AZ130" s="449"/>
      <c r="BA130" s="449"/>
      <c r="BB130" s="449"/>
      <c r="BC130" s="449"/>
      <c r="BD130" s="449"/>
      <c r="BE130" s="449"/>
      <c r="BF130" s="449"/>
      <c r="BG130" s="449"/>
      <c r="BH130" s="449"/>
      <c r="BI130" s="449"/>
      <c r="BJ130" s="449"/>
      <c r="BK130" s="449"/>
      <c r="BL130" s="449"/>
      <c r="BM130" s="449"/>
      <c r="BN130" s="449"/>
      <c r="BO130" s="449"/>
      <c r="BP130" s="449"/>
      <c r="BQ130" s="449"/>
      <c r="BR130" s="449"/>
      <c r="BS130" s="449"/>
      <c r="BT130" s="449"/>
      <c r="BU130" s="449"/>
      <c r="BV130" s="449"/>
      <c r="BW130" s="449"/>
      <c r="BX130" s="449"/>
      <c r="BY130" s="449"/>
      <c r="BZ130" s="449"/>
      <c r="CA130" s="449"/>
      <c r="CB130" s="449"/>
      <c r="CC130" s="449"/>
      <c r="CD130" s="449"/>
      <c r="CE130" s="449"/>
      <c r="CF130" s="449"/>
      <c r="CG130" s="449"/>
      <c r="CH130" s="449"/>
      <c r="CI130" s="449"/>
      <c r="CJ130" s="449"/>
      <c r="CK130" s="449"/>
      <c r="CL130" s="449"/>
      <c r="CM130" s="449"/>
      <c r="CN130" s="449"/>
      <c r="CO130" s="449"/>
      <c r="CP130" s="449"/>
      <c r="CQ130" s="449"/>
      <c r="CR130" s="449"/>
      <c r="CS130" s="449"/>
      <c r="CT130" s="449"/>
      <c r="CU130" s="449"/>
      <c r="CV130" s="449"/>
      <c r="CW130" s="449"/>
      <c r="CX130" s="449"/>
      <c r="CY130" s="449"/>
      <c r="CZ130" s="449"/>
      <c r="DA130" s="449"/>
      <c r="DB130" s="449"/>
      <c r="DC130" s="449"/>
      <c r="DD130" s="449"/>
      <c r="DE130" s="449"/>
      <c r="DF130" s="449"/>
      <c r="DG130" s="449"/>
      <c r="DH130" s="449"/>
      <c r="DI130" s="449"/>
      <c r="DJ130" s="449"/>
      <c r="DK130" s="449"/>
      <c r="DL130" s="449"/>
      <c r="DM130" s="449"/>
      <c r="DN130" s="449"/>
      <c r="DO130" s="449"/>
      <c r="DP130" s="449"/>
      <c r="DQ130" s="449"/>
      <c r="DR130" s="449"/>
      <c r="DS130" s="449"/>
      <c r="DT130" s="449"/>
      <c r="DU130" s="449"/>
      <c r="DV130" s="449"/>
      <c r="DW130" s="449"/>
      <c r="DX130" s="449"/>
      <c r="DY130" s="449"/>
      <c r="DZ130" s="449"/>
      <c r="EA130" s="449"/>
      <c r="EB130" s="449"/>
      <c r="EC130" s="449"/>
      <c r="ED130" s="449"/>
      <c r="EE130" s="449"/>
      <c r="EF130" s="449"/>
      <c r="EG130" s="449"/>
      <c r="EH130" s="449"/>
      <c r="EI130" s="449"/>
      <c r="EJ130" s="449"/>
      <c r="EK130" s="449"/>
      <c r="EL130" s="449"/>
      <c r="EM130" s="449"/>
      <c r="EN130" s="449"/>
      <c r="EO130" s="449"/>
      <c r="EP130" s="449"/>
      <c r="EQ130" s="449"/>
      <c r="ER130" s="449"/>
      <c r="ES130" s="449"/>
      <c r="ET130" s="449"/>
      <c r="EU130" s="449"/>
      <c r="EV130" s="449"/>
      <c r="EW130" s="449"/>
      <c r="EX130" s="449"/>
      <c r="EY130" s="449"/>
      <c r="EZ130" s="449"/>
      <c r="FA130" s="449"/>
      <c r="FB130" s="449"/>
      <c r="FC130" s="449"/>
      <c r="FD130" s="449"/>
      <c r="FE130" s="449"/>
      <c r="FF130" s="449"/>
      <c r="FG130" s="449"/>
      <c r="FH130" s="449"/>
      <c r="FI130" s="449"/>
      <c r="FJ130" s="449"/>
      <c r="FK130" s="449"/>
      <c r="FL130" s="449"/>
      <c r="FM130" s="449"/>
      <c r="FN130" s="449"/>
      <c r="FO130" s="449"/>
      <c r="FP130" s="449"/>
      <c r="FQ130" s="449"/>
      <c r="FR130" s="449"/>
      <c r="FS130" s="449"/>
      <c r="FT130" s="449"/>
      <c r="FU130" s="449"/>
      <c r="FV130" s="449"/>
      <c r="FW130" s="449"/>
      <c r="FX130" s="449"/>
      <c r="FY130" s="449"/>
      <c r="FZ130" s="449"/>
      <c r="GA130" s="449"/>
      <c r="GB130" s="449"/>
      <c r="GC130" s="449"/>
      <c r="GD130" s="449"/>
      <c r="GE130" s="449"/>
      <c r="GF130" s="449"/>
      <c r="GG130" s="449"/>
      <c r="GH130" s="449"/>
      <c r="GI130" s="449"/>
      <c r="GJ130" s="449"/>
      <c r="GK130" s="449"/>
      <c r="GL130" s="449"/>
      <c r="GM130" s="449"/>
      <c r="GN130" s="449"/>
      <c r="GO130" s="449"/>
      <c r="GP130" s="449"/>
      <c r="GQ130" s="449"/>
      <c r="GR130" s="449"/>
      <c r="GS130" s="449"/>
      <c r="GT130" s="449"/>
      <c r="GU130" s="449"/>
      <c r="GV130" s="449"/>
      <c r="GW130" s="449"/>
      <c r="GX130" s="449"/>
      <c r="GY130" s="449"/>
      <c r="GZ130" s="449"/>
      <c r="HA130" s="449"/>
      <c r="HB130" s="449"/>
      <c r="HC130" s="449"/>
      <c r="HD130" s="449"/>
      <c r="HE130" s="449"/>
      <c r="HF130" s="449"/>
      <c r="HG130" s="449"/>
      <c r="HH130" s="449"/>
      <c r="HI130" s="449"/>
      <c r="HJ130" s="449"/>
      <c r="HK130" s="449"/>
      <c r="HL130" s="449"/>
      <c r="HM130" s="449"/>
      <c r="HN130" s="449"/>
      <c r="HO130" s="449"/>
      <c r="HP130" s="449"/>
      <c r="HQ130" s="449"/>
      <c r="HR130" s="449"/>
      <c r="HS130" s="449"/>
      <c r="HT130" s="449"/>
      <c r="HU130" s="449"/>
      <c r="HV130" s="449"/>
      <c r="HW130" s="449"/>
      <c r="HX130" s="449"/>
      <c r="HY130" s="449"/>
      <c r="HZ130" s="449"/>
      <c r="IA130" s="449"/>
      <c r="IB130" s="449"/>
      <c r="IC130" s="449"/>
      <c r="ID130" s="449"/>
      <c r="IE130" s="449"/>
      <c r="IF130" s="449"/>
      <c r="IG130" s="449"/>
      <c r="IH130" s="449"/>
      <c r="II130" s="449"/>
    </row>
  </sheetData>
  <mergeCells count="5">
    <mergeCell ref="D86:G87"/>
    <mergeCell ref="B80:G80"/>
    <mergeCell ref="B74:C74"/>
    <mergeCell ref="B75:C75"/>
    <mergeCell ref="B78:G78"/>
  </mergeCells>
  <printOptions horizontalCentered="1"/>
  <pageMargins left="0.39370078740157483" right="0.11811023622047245" top="0.39370078740157483" bottom="0.39370078740157483" header="0.19685039370078741" footer="0.19685039370078741"/>
  <pageSetup paperSize="9" scale="83" firstPageNumber="10" orientation="portrait" useFirstPageNumber="1" r:id="rId1"/>
  <headerFooter alignWithMargins="0"/>
  <rowBreaks count="2" manualBreakCount="2">
    <brk id="62" max="6" man="1"/>
    <brk id="100"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F0"/>
  </sheetPr>
  <dimension ref="A1:M353"/>
  <sheetViews>
    <sheetView showGridLines="0" view="pageBreakPreview" zoomScaleNormal="100" zoomScaleSheetLayoutView="100" workbookViewId="0">
      <selection activeCell="B10" sqref="B10:G14"/>
    </sheetView>
  </sheetViews>
  <sheetFormatPr defaultRowHeight="12.75" x14ac:dyDescent="0.2"/>
  <cols>
    <col min="1" max="1" width="5.7109375" customWidth="1"/>
    <col min="2" max="2" width="3.7109375" customWidth="1"/>
    <col min="3" max="3" width="35.7109375" customWidth="1"/>
    <col min="4" max="4" width="25.7109375" customWidth="1"/>
    <col min="5" max="5" width="7.7109375" customWidth="1"/>
    <col min="6" max="7" width="18.7109375" customWidth="1"/>
    <col min="9" max="9" width="13.140625" bestFit="1" customWidth="1"/>
  </cols>
  <sheetData>
    <row r="1" spans="1:13" ht="26.25" x14ac:dyDescent="0.2">
      <c r="A1" s="77" t="str">
        <f>'Balance Sheet'!A1</f>
        <v>Private Limited</v>
      </c>
      <c r="B1" s="852"/>
      <c r="C1" s="853"/>
      <c r="D1" s="853"/>
      <c r="E1" s="853"/>
      <c r="F1" s="853"/>
      <c r="G1" s="853"/>
      <c r="H1" s="144"/>
      <c r="I1" s="154"/>
      <c r="J1" s="89"/>
      <c r="K1" s="89"/>
      <c r="L1" s="67"/>
      <c r="M1" s="67"/>
    </row>
    <row r="2" spans="1:13" ht="15.75" x14ac:dyDescent="0.2">
      <c r="A2" s="854"/>
      <c r="B2" s="855"/>
      <c r="C2" s="856"/>
      <c r="D2" s="856"/>
      <c r="E2" s="856"/>
      <c r="F2" s="856"/>
      <c r="G2" s="857"/>
      <c r="H2" s="68"/>
      <c r="I2" s="154"/>
      <c r="J2" s="89"/>
      <c r="K2" s="89"/>
      <c r="L2" s="67"/>
      <c r="M2" s="67"/>
    </row>
    <row r="3" spans="1:13" ht="23.25" x14ac:dyDescent="0.2">
      <c r="A3" s="858" t="s">
        <v>190</v>
      </c>
      <c r="B3" s="859"/>
      <c r="C3" s="856"/>
      <c r="D3" s="856"/>
      <c r="E3" s="856"/>
      <c r="F3" s="856"/>
      <c r="G3" s="857"/>
      <c r="H3" s="68"/>
      <c r="I3" s="154"/>
      <c r="J3" s="89"/>
      <c r="K3" s="89"/>
      <c r="L3" s="67"/>
      <c r="M3" s="67"/>
    </row>
    <row r="4" spans="1:13" ht="18.75" x14ac:dyDescent="0.2">
      <c r="A4" s="860" t="s">
        <v>677</v>
      </c>
      <c r="B4" s="861"/>
      <c r="C4" s="862"/>
      <c r="D4" s="856"/>
      <c r="E4" s="856"/>
      <c r="F4" s="856"/>
      <c r="G4" s="857"/>
      <c r="H4" s="68"/>
      <c r="I4" s="154"/>
      <c r="J4" s="89"/>
      <c r="K4" s="89"/>
      <c r="L4" s="67"/>
      <c r="M4" s="67"/>
    </row>
    <row r="5" spans="1:13" ht="15.75" customHeight="1" x14ac:dyDescent="0.2">
      <c r="A5" s="860"/>
      <c r="B5" s="861"/>
      <c r="C5" s="862"/>
      <c r="D5" s="856"/>
      <c r="E5" s="856"/>
      <c r="F5" s="856"/>
      <c r="G5" s="857"/>
      <c r="H5" s="68"/>
      <c r="I5" s="154"/>
      <c r="J5" s="89"/>
      <c r="K5" s="89"/>
      <c r="L5" s="67"/>
      <c r="M5" s="67"/>
    </row>
    <row r="6" spans="1:13" ht="18.75" x14ac:dyDescent="0.2">
      <c r="A6" s="860"/>
      <c r="B6" s="861"/>
      <c r="C6" s="862"/>
      <c r="D6" s="856"/>
      <c r="E6" s="856"/>
      <c r="F6" s="856"/>
      <c r="G6" s="59" t="s">
        <v>712</v>
      </c>
      <c r="H6" s="68"/>
      <c r="I6" s="154"/>
      <c r="J6" s="89"/>
      <c r="K6" s="89"/>
      <c r="L6" s="67"/>
      <c r="M6" s="67"/>
    </row>
    <row r="7" spans="1:13" ht="6.95" customHeight="1" x14ac:dyDescent="0.2">
      <c r="A7" s="863"/>
      <c r="B7" s="859"/>
      <c r="C7" s="856"/>
      <c r="D7" s="856"/>
      <c r="E7" s="856"/>
      <c r="F7" s="856"/>
      <c r="G7" s="857"/>
      <c r="H7" s="68"/>
      <c r="I7" s="154"/>
      <c r="J7" s="89"/>
      <c r="K7" s="89"/>
      <c r="L7" s="67"/>
      <c r="M7" s="67"/>
    </row>
    <row r="8" spans="1:13" ht="15.75" x14ac:dyDescent="0.2">
      <c r="A8" s="859">
        <v>1</v>
      </c>
      <c r="B8" s="859" t="s">
        <v>121</v>
      </c>
      <c r="C8" s="856"/>
      <c r="D8" s="856"/>
      <c r="E8" s="856"/>
      <c r="F8" s="856"/>
      <c r="G8" s="857"/>
      <c r="H8" s="68"/>
      <c r="I8" s="154"/>
      <c r="J8" s="89"/>
      <c r="K8" s="89"/>
      <c r="L8" s="67"/>
      <c r="M8" s="67"/>
    </row>
    <row r="9" spans="1:13" ht="6.95" customHeight="1" x14ac:dyDescent="0.2">
      <c r="A9" s="863"/>
      <c r="B9" s="859"/>
      <c r="C9" s="856"/>
      <c r="D9" s="856"/>
      <c r="E9" s="856"/>
      <c r="F9" s="856"/>
      <c r="G9" s="857"/>
      <c r="H9" s="68"/>
      <c r="I9" s="154"/>
      <c r="J9" s="89"/>
      <c r="K9" s="89"/>
      <c r="L9" s="67"/>
      <c r="M9" s="67"/>
    </row>
    <row r="10" spans="1:13" ht="15.75" x14ac:dyDescent="0.2">
      <c r="A10" s="863"/>
      <c r="B10" s="1222" t="s">
        <v>931</v>
      </c>
      <c r="C10" s="1222"/>
      <c r="D10" s="1222"/>
      <c r="E10" s="1222"/>
      <c r="F10" s="1222"/>
      <c r="G10" s="1222"/>
      <c r="H10" s="68"/>
      <c r="I10" s="154"/>
      <c r="J10" s="89"/>
      <c r="K10" s="89"/>
      <c r="L10" s="70"/>
      <c r="M10" s="70"/>
    </row>
    <row r="11" spans="1:13" ht="15.75" x14ac:dyDescent="0.2">
      <c r="A11" s="863"/>
      <c r="B11" s="1222"/>
      <c r="C11" s="1222"/>
      <c r="D11" s="1222"/>
      <c r="E11" s="1222"/>
      <c r="F11" s="1222"/>
      <c r="G11" s="1222"/>
      <c r="H11" s="68"/>
      <c r="I11" s="154"/>
      <c r="J11" s="89"/>
      <c r="K11" s="89"/>
      <c r="L11" s="70"/>
      <c r="M11" s="70"/>
    </row>
    <row r="12" spans="1:13" ht="15.75" x14ac:dyDescent="0.2">
      <c r="A12" s="863"/>
      <c r="B12" s="1222"/>
      <c r="C12" s="1222"/>
      <c r="D12" s="1222"/>
      <c r="E12" s="1222"/>
      <c r="F12" s="1222"/>
      <c r="G12" s="1222"/>
      <c r="H12" s="68"/>
      <c r="I12" s="154"/>
      <c r="J12" s="89"/>
      <c r="K12" s="89"/>
      <c r="L12" s="70"/>
      <c r="M12" s="70"/>
    </row>
    <row r="13" spans="1:13" ht="15.75" x14ac:dyDescent="0.2">
      <c r="A13" s="863"/>
      <c r="B13" s="1222"/>
      <c r="C13" s="1222"/>
      <c r="D13" s="1222"/>
      <c r="E13" s="1222"/>
      <c r="F13" s="1222"/>
      <c r="G13" s="1222"/>
      <c r="H13" s="68"/>
      <c r="I13" s="154"/>
      <c r="J13" s="89"/>
      <c r="K13" s="89"/>
      <c r="L13" s="70"/>
      <c r="M13" s="70"/>
    </row>
    <row r="14" spans="1:13" ht="15.75" x14ac:dyDescent="0.2">
      <c r="A14" s="863"/>
      <c r="B14" s="1222"/>
      <c r="C14" s="1222"/>
      <c r="D14" s="1222"/>
      <c r="E14" s="1222"/>
      <c r="F14" s="1222"/>
      <c r="G14" s="1222"/>
      <c r="H14" s="68"/>
      <c r="I14" s="154"/>
      <c r="J14" s="89"/>
      <c r="K14" s="89"/>
      <c r="L14" s="70"/>
      <c r="M14" s="70"/>
    </row>
    <row r="15" spans="1:13" ht="15.75" x14ac:dyDescent="0.2">
      <c r="A15" s="863"/>
      <c r="B15" s="859"/>
      <c r="C15" s="855"/>
      <c r="D15" s="855"/>
      <c r="E15" s="855"/>
      <c r="F15" s="855"/>
      <c r="G15" s="864"/>
      <c r="H15" s="68"/>
      <c r="I15" s="154"/>
      <c r="J15" s="89"/>
      <c r="K15" s="89"/>
      <c r="L15" s="70"/>
      <c r="M15" s="70"/>
    </row>
    <row r="16" spans="1:13" ht="15.75" x14ac:dyDescent="0.2">
      <c r="A16" s="859">
        <f>A8+1</f>
        <v>2</v>
      </c>
      <c r="B16" s="859" t="s">
        <v>132</v>
      </c>
      <c r="C16" s="855"/>
      <c r="D16" s="855"/>
      <c r="E16" s="855"/>
      <c r="F16" s="855"/>
      <c r="G16" s="864"/>
      <c r="H16" s="68"/>
      <c r="I16" s="154"/>
      <c r="J16" s="89"/>
      <c r="K16" s="89"/>
      <c r="L16" s="70"/>
      <c r="M16" s="70"/>
    </row>
    <row r="17" spans="1:13" ht="6.95" customHeight="1" x14ac:dyDescent="0.2">
      <c r="A17" s="863"/>
      <c r="B17" s="863"/>
      <c r="C17" s="855"/>
      <c r="D17" s="855"/>
      <c r="E17" s="855"/>
      <c r="F17" s="855"/>
      <c r="G17" s="864"/>
      <c r="H17" s="68"/>
      <c r="I17" s="154"/>
      <c r="J17" s="89"/>
      <c r="K17" s="89"/>
      <c r="L17" s="70"/>
      <c r="M17" s="70"/>
    </row>
    <row r="18" spans="1:13" ht="15.75" x14ac:dyDescent="0.2">
      <c r="A18" s="863"/>
      <c r="B18" s="1222" t="s">
        <v>193</v>
      </c>
      <c r="C18" s="1222"/>
      <c r="D18" s="1222"/>
      <c r="E18" s="1222"/>
      <c r="F18" s="1222"/>
      <c r="G18" s="1222"/>
      <c r="H18" s="68"/>
      <c r="I18" s="154"/>
      <c r="J18" s="89"/>
      <c r="K18" s="89"/>
      <c r="L18" s="67"/>
      <c r="M18" s="67"/>
    </row>
    <row r="19" spans="1:13" ht="15.75" x14ac:dyDescent="0.2">
      <c r="A19" s="863"/>
      <c r="B19" s="1222"/>
      <c r="C19" s="1222"/>
      <c r="D19" s="1222"/>
      <c r="E19" s="1222"/>
      <c r="F19" s="1222"/>
      <c r="G19" s="1222"/>
      <c r="H19" s="68"/>
      <c r="I19" s="154"/>
      <c r="J19" s="89"/>
      <c r="K19" s="89"/>
      <c r="L19" s="67"/>
      <c r="M19" s="67"/>
    </row>
    <row r="20" spans="1:13" ht="15.75" x14ac:dyDescent="0.2">
      <c r="A20" s="863"/>
      <c r="B20" s="1222"/>
      <c r="C20" s="1222"/>
      <c r="D20" s="1222"/>
      <c r="E20" s="1222"/>
      <c r="F20" s="1222"/>
      <c r="G20" s="1222"/>
      <c r="H20" s="68"/>
      <c r="I20" s="154"/>
      <c r="J20" s="89"/>
      <c r="K20" s="89"/>
      <c r="L20" s="67"/>
      <c r="M20" s="67"/>
    </row>
    <row r="21" spans="1:13" ht="15.75" x14ac:dyDescent="0.2">
      <c r="A21" s="863"/>
      <c r="B21" s="1222"/>
      <c r="C21" s="1222"/>
      <c r="D21" s="1222"/>
      <c r="E21" s="1222"/>
      <c r="F21" s="1222"/>
      <c r="G21" s="1222"/>
      <c r="H21" s="68"/>
      <c r="I21" s="154"/>
      <c r="J21" s="89"/>
      <c r="K21" s="89"/>
      <c r="L21" s="67"/>
      <c r="M21" s="67"/>
    </row>
    <row r="22" spans="1:13" ht="15.75" x14ac:dyDescent="0.2">
      <c r="A22" s="863"/>
      <c r="B22" s="1222"/>
      <c r="C22" s="1222"/>
      <c r="D22" s="1222"/>
      <c r="E22" s="1222"/>
      <c r="F22" s="1222"/>
      <c r="G22" s="1222"/>
      <c r="H22" s="68"/>
      <c r="I22" s="154"/>
      <c r="J22" s="89"/>
      <c r="K22" s="89"/>
      <c r="L22" s="67"/>
      <c r="M22" s="67"/>
    </row>
    <row r="23" spans="1:13" ht="15.75" x14ac:dyDescent="0.2">
      <c r="A23" s="863"/>
      <c r="B23" s="1222"/>
      <c r="C23" s="1222"/>
      <c r="D23" s="1222"/>
      <c r="E23" s="1222"/>
      <c r="F23" s="1222"/>
      <c r="G23" s="1222"/>
      <c r="H23" s="68"/>
      <c r="I23" s="154"/>
      <c r="J23" s="89"/>
      <c r="K23" s="89"/>
      <c r="L23" s="67"/>
      <c r="M23" s="67"/>
    </row>
    <row r="24" spans="1:13" ht="15.75" x14ac:dyDescent="0.2">
      <c r="A24" s="863"/>
      <c r="B24" s="1222"/>
      <c r="C24" s="1222"/>
      <c r="D24" s="1222"/>
      <c r="E24" s="1222"/>
      <c r="F24" s="1222"/>
      <c r="G24" s="1222"/>
      <c r="H24" s="68"/>
      <c r="I24" s="154"/>
      <c r="J24" s="89"/>
      <c r="K24" s="89"/>
      <c r="L24" s="67"/>
      <c r="M24" s="67"/>
    </row>
    <row r="25" spans="1:13" ht="15.75" x14ac:dyDescent="0.2">
      <c r="A25" s="863"/>
      <c r="B25" s="859"/>
      <c r="C25" s="865"/>
      <c r="D25" s="865"/>
      <c r="E25" s="865"/>
      <c r="F25" s="865"/>
      <c r="G25" s="865"/>
      <c r="H25" s="68"/>
      <c r="I25" s="154"/>
      <c r="J25" s="89"/>
      <c r="K25" s="89"/>
      <c r="L25" s="67"/>
      <c r="M25" s="67"/>
    </row>
    <row r="26" spans="1:13" ht="15.75" x14ac:dyDescent="0.2">
      <c r="A26" s="859">
        <f>A16+0.1</f>
        <v>2.1</v>
      </c>
      <c r="B26" s="859" t="s">
        <v>209</v>
      </c>
      <c r="C26" s="865"/>
      <c r="D26" s="865"/>
      <c r="E26" s="865"/>
      <c r="F26" s="865"/>
      <c r="G26" s="865"/>
      <c r="H26" s="68"/>
      <c r="I26" s="154"/>
      <c r="J26" s="89"/>
      <c r="K26" s="89"/>
      <c r="L26" s="67"/>
      <c r="M26" s="67"/>
    </row>
    <row r="27" spans="1:13" ht="6.95" customHeight="1" x14ac:dyDescent="0.2">
      <c r="A27" s="863"/>
      <c r="B27" s="859"/>
      <c r="C27" s="865"/>
      <c r="D27" s="865"/>
      <c r="E27" s="865"/>
      <c r="F27" s="865"/>
      <c r="G27" s="865"/>
      <c r="H27" s="68"/>
      <c r="I27" s="154"/>
      <c r="J27" s="89"/>
      <c r="K27" s="89"/>
      <c r="L27" s="67"/>
      <c r="M27" s="67"/>
    </row>
    <row r="28" spans="1:13" ht="15.75" x14ac:dyDescent="0.2">
      <c r="A28" s="866" t="s">
        <v>92</v>
      </c>
      <c r="B28" s="863" t="s">
        <v>179</v>
      </c>
      <c r="C28" s="856"/>
      <c r="D28" s="856"/>
      <c r="E28" s="856"/>
      <c r="F28" s="856"/>
      <c r="G28" s="857"/>
      <c r="H28" s="68"/>
      <c r="I28" s="154"/>
      <c r="J28" s="89"/>
      <c r="K28" s="89"/>
      <c r="L28" s="67"/>
      <c r="M28" s="67"/>
    </row>
    <row r="29" spans="1:13" ht="6.95" customHeight="1" x14ac:dyDescent="0.2">
      <c r="A29" s="867"/>
      <c r="B29" s="863"/>
      <c r="C29" s="856"/>
      <c r="D29" s="856"/>
      <c r="E29" s="856"/>
      <c r="F29" s="856"/>
      <c r="G29" s="857"/>
      <c r="H29" s="68"/>
      <c r="I29" s="154"/>
      <c r="J29" s="89"/>
      <c r="K29" s="89"/>
      <c r="L29" s="67"/>
      <c r="M29" s="67"/>
    </row>
    <row r="30" spans="1:13" ht="15.75" x14ac:dyDescent="0.2">
      <c r="A30" s="867"/>
      <c r="B30" s="1223" t="s">
        <v>52</v>
      </c>
      <c r="C30" s="1223"/>
      <c r="D30" s="1223"/>
      <c r="E30" s="1223"/>
      <c r="F30" s="1223"/>
      <c r="G30" s="1223"/>
      <c r="H30" s="68"/>
      <c r="I30" s="155"/>
      <c r="J30" s="89"/>
      <c r="K30" s="89"/>
      <c r="L30" s="67"/>
      <c r="M30" s="67"/>
    </row>
    <row r="31" spans="1:13" ht="15.75" x14ac:dyDescent="0.2">
      <c r="A31" s="867"/>
      <c r="B31" s="1223"/>
      <c r="C31" s="1223"/>
      <c r="D31" s="1223"/>
      <c r="E31" s="1223"/>
      <c r="F31" s="1223"/>
      <c r="G31" s="1223"/>
      <c r="H31" s="68"/>
      <c r="I31" s="155"/>
      <c r="J31" s="89"/>
      <c r="K31" s="89"/>
      <c r="L31" s="67"/>
      <c r="M31" s="67"/>
    </row>
    <row r="32" spans="1:13" ht="15.75" x14ac:dyDescent="0.2">
      <c r="A32" s="867"/>
      <c r="B32" s="1223"/>
      <c r="C32" s="1223"/>
      <c r="D32" s="1223"/>
      <c r="E32" s="1223"/>
      <c r="F32" s="1223"/>
      <c r="G32" s="1223"/>
      <c r="H32" s="68"/>
      <c r="I32" s="155"/>
      <c r="J32" s="89"/>
      <c r="K32" s="89"/>
      <c r="L32" s="67"/>
      <c r="M32" s="67"/>
    </row>
    <row r="33" spans="1:13" ht="15.75" x14ac:dyDescent="0.2">
      <c r="A33" s="867"/>
      <c r="B33" s="1223"/>
      <c r="C33" s="1223"/>
      <c r="D33" s="1223"/>
      <c r="E33" s="1223"/>
      <c r="F33" s="1223"/>
      <c r="G33" s="1223"/>
      <c r="H33" s="68"/>
      <c r="I33" s="155"/>
      <c r="J33" s="89"/>
      <c r="K33" s="89"/>
      <c r="L33" s="67"/>
      <c r="M33" s="67"/>
    </row>
    <row r="34" spans="1:13" ht="15.75" x14ac:dyDescent="0.2">
      <c r="A34" s="867"/>
      <c r="B34" s="1223"/>
      <c r="C34" s="1223"/>
      <c r="D34" s="1223"/>
      <c r="E34" s="1223"/>
      <c r="F34" s="1223"/>
      <c r="G34" s="1223"/>
      <c r="H34" s="68"/>
      <c r="I34" s="155"/>
      <c r="J34" s="89"/>
      <c r="K34" s="89"/>
      <c r="L34" s="67"/>
      <c r="M34" s="67"/>
    </row>
    <row r="35" spans="1:13" ht="15.75" x14ac:dyDescent="0.2">
      <c r="A35" s="867"/>
      <c r="B35" s="1223"/>
      <c r="C35" s="1223"/>
      <c r="D35" s="1223"/>
      <c r="E35" s="1223"/>
      <c r="F35" s="1223"/>
      <c r="G35" s="1223"/>
      <c r="H35" s="68"/>
      <c r="I35" s="155"/>
      <c r="J35" s="89"/>
      <c r="K35" s="89"/>
      <c r="L35" s="67"/>
      <c r="M35" s="67"/>
    </row>
    <row r="36" spans="1:13" ht="15.75" x14ac:dyDescent="0.2">
      <c r="A36" s="867"/>
      <c r="B36" s="1223"/>
      <c r="C36" s="1223"/>
      <c r="D36" s="1223"/>
      <c r="E36" s="1223"/>
      <c r="F36" s="1223"/>
      <c r="G36" s="1223"/>
      <c r="H36" s="68"/>
      <c r="I36" s="155"/>
      <c r="J36" s="89"/>
      <c r="K36" s="89"/>
      <c r="L36" s="67"/>
      <c r="M36" s="67"/>
    </row>
    <row r="37" spans="1:13" ht="15.75" x14ac:dyDescent="0.2">
      <c r="A37" s="867"/>
      <c r="B37" s="1223"/>
      <c r="C37" s="1223"/>
      <c r="D37" s="1223"/>
      <c r="E37" s="1223"/>
      <c r="F37" s="1223"/>
      <c r="G37" s="1223"/>
      <c r="H37" s="68"/>
      <c r="I37" s="155"/>
      <c r="J37" s="89"/>
      <c r="K37" s="89"/>
      <c r="L37" s="67"/>
      <c r="M37" s="67"/>
    </row>
    <row r="38" spans="1:13" ht="15.75" x14ac:dyDescent="0.2">
      <c r="A38" s="867"/>
      <c r="B38" s="859"/>
      <c r="C38" s="868"/>
      <c r="D38" s="868"/>
      <c r="E38" s="868"/>
      <c r="F38" s="868"/>
      <c r="G38" s="868"/>
      <c r="H38" s="68"/>
      <c r="I38" s="154"/>
      <c r="J38" s="89"/>
      <c r="K38" s="89"/>
      <c r="L38" s="67"/>
      <c r="M38" s="67"/>
    </row>
    <row r="39" spans="1:13" ht="15.75" x14ac:dyDescent="0.2">
      <c r="A39" s="869" t="str">
        <f>CHAR(CODE(A28)+1)&amp;")"</f>
        <v>b)</v>
      </c>
      <c r="B39" s="870" t="s">
        <v>180</v>
      </c>
      <c r="C39" s="856"/>
      <c r="D39" s="856"/>
      <c r="E39" s="856"/>
      <c r="F39" s="856"/>
      <c r="G39" s="871"/>
      <c r="H39" s="68"/>
      <c r="I39" s="156"/>
      <c r="J39" s="89"/>
      <c r="K39" s="89"/>
      <c r="L39" s="67"/>
      <c r="M39" s="67"/>
    </row>
    <row r="40" spans="1:13" ht="6.95" customHeight="1" x14ac:dyDescent="0.2">
      <c r="A40" s="866"/>
      <c r="B40" s="870"/>
      <c r="C40" s="856"/>
      <c r="D40" s="856"/>
      <c r="E40" s="856"/>
      <c r="F40" s="856"/>
      <c r="G40" s="871"/>
      <c r="H40" s="68"/>
      <c r="I40" s="156"/>
      <c r="J40" s="89"/>
      <c r="K40" s="89"/>
      <c r="L40" s="67"/>
      <c r="M40" s="67"/>
    </row>
    <row r="41" spans="1:13" ht="15.75" x14ac:dyDescent="0.2">
      <c r="A41" s="872"/>
      <c r="B41" s="801" t="s">
        <v>133</v>
      </c>
      <c r="C41" s="856"/>
      <c r="D41" s="856"/>
      <c r="E41" s="856"/>
      <c r="F41" s="856"/>
      <c r="G41" s="559"/>
      <c r="H41" s="68"/>
      <c r="I41" s="157"/>
      <c r="J41" s="67"/>
      <c r="K41" s="67"/>
      <c r="L41" s="67"/>
      <c r="M41" s="67"/>
    </row>
    <row r="42" spans="1:13" ht="15.75" x14ac:dyDescent="0.2">
      <c r="A42" s="872"/>
      <c r="B42" s="873" t="s">
        <v>53</v>
      </c>
      <c r="C42" s="874"/>
      <c r="D42" s="874"/>
      <c r="E42" s="874"/>
      <c r="F42" s="874"/>
      <c r="G42" s="865"/>
      <c r="H42" s="68"/>
      <c r="I42" s="158"/>
      <c r="J42" s="67"/>
      <c r="K42" s="67"/>
      <c r="L42" s="67"/>
      <c r="M42" s="67"/>
    </row>
    <row r="43" spans="1:13" ht="15.75" x14ac:dyDescent="0.2">
      <c r="A43" s="872"/>
      <c r="B43" s="801" t="s">
        <v>54</v>
      </c>
      <c r="C43" s="875"/>
      <c r="D43" s="875"/>
      <c r="E43" s="875"/>
      <c r="F43" s="875"/>
      <c r="G43" s="871"/>
      <c r="H43" s="68"/>
      <c r="I43" s="156"/>
      <c r="J43" s="67"/>
      <c r="K43" s="67"/>
      <c r="L43" s="67"/>
      <c r="M43" s="67"/>
    </row>
    <row r="44" spans="1:13" ht="15.75" x14ac:dyDescent="0.2">
      <c r="A44" s="872"/>
      <c r="B44" s="876" t="s">
        <v>166</v>
      </c>
      <c r="C44" s="1208" t="s">
        <v>55</v>
      </c>
      <c r="D44" s="1208"/>
      <c r="E44" s="1208"/>
      <c r="F44" s="1208"/>
      <c r="G44" s="1208"/>
      <c r="H44" s="68"/>
      <c r="I44" s="156"/>
      <c r="J44" s="67"/>
      <c r="K44" s="67"/>
      <c r="L44" s="67"/>
      <c r="M44" s="67"/>
    </row>
    <row r="45" spans="1:13" ht="15.75" x14ac:dyDescent="0.2">
      <c r="A45" s="872"/>
      <c r="B45" s="876" t="s">
        <v>77</v>
      </c>
      <c r="C45" s="559" t="s">
        <v>56</v>
      </c>
      <c r="D45" s="559"/>
      <c r="E45" s="559"/>
      <c r="F45" s="559"/>
      <c r="G45" s="871"/>
      <c r="H45" s="68"/>
      <c r="I45" s="156"/>
      <c r="J45" s="67"/>
      <c r="K45" s="67"/>
      <c r="L45" s="67"/>
      <c r="M45" s="67"/>
    </row>
    <row r="46" spans="1:13" ht="15.75" x14ac:dyDescent="0.2">
      <c r="A46" s="872"/>
      <c r="B46" s="876" t="s">
        <v>78</v>
      </c>
      <c r="C46" s="877" t="s">
        <v>57</v>
      </c>
      <c r="D46" s="877"/>
      <c r="E46" s="877"/>
      <c r="F46" s="877"/>
      <c r="G46" s="871"/>
      <c r="H46" s="68"/>
      <c r="I46" s="156"/>
      <c r="J46" s="67"/>
      <c r="K46" s="67"/>
      <c r="L46" s="67"/>
      <c r="M46" s="67"/>
    </row>
    <row r="47" spans="1:13" ht="15.75" x14ac:dyDescent="0.2">
      <c r="A47" s="872"/>
      <c r="B47" s="876" t="s">
        <v>167</v>
      </c>
      <c r="C47" s="1221" t="s">
        <v>58</v>
      </c>
      <c r="D47" s="1221"/>
      <c r="E47" s="1221"/>
      <c r="F47" s="1221"/>
      <c r="G47" s="1221"/>
      <c r="H47" s="68"/>
      <c r="I47" s="157"/>
      <c r="J47" s="67"/>
      <c r="K47" s="67"/>
      <c r="L47" s="67"/>
      <c r="M47" s="67"/>
    </row>
    <row r="48" spans="1:13" ht="15.75" x14ac:dyDescent="0.2">
      <c r="A48" s="872"/>
      <c r="B48" s="876"/>
      <c r="C48" s="1221"/>
      <c r="D48" s="1221"/>
      <c r="E48" s="1221"/>
      <c r="F48" s="1221"/>
      <c r="G48" s="1221"/>
      <c r="H48" s="68"/>
      <c r="I48" s="157"/>
      <c r="J48" s="67"/>
      <c r="K48" s="67"/>
      <c r="L48" s="67"/>
      <c r="M48" s="67"/>
    </row>
    <row r="49" spans="1:13" ht="15.75" customHeight="1" x14ac:dyDescent="0.2">
      <c r="A49" s="872"/>
      <c r="B49" s="1220" t="s">
        <v>59</v>
      </c>
      <c r="C49" s="1220"/>
      <c r="D49" s="1220"/>
      <c r="E49" s="1220"/>
      <c r="F49" s="1220"/>
      <c r="G49" s="1220"/>
      <c r="H49" s="68"/>
      <c r="I49" s="159"/>
      <c r="J49" s="67"/>
      <c r="K49" s="67"/>
      <c r="L49" s="67"/>
      <c r="M49" s="67"/>
    </row>
    <row r="50" spans="1:13" ht="15.75" x14ac:dyDescent="0.2">
      <c r="A50" s="872"/>
      <c r="B50" s="873" t="s">
        <v>60</v>
      </c>
      <c r="C50" s="856"/>
      <c r="D50" s="856"/>
      <c r="E50" s="856"/>
      <c r="F50" s="856"/>
      <c r="G50" s="871"/>
      <c r="H50" s="68"/>
      <c r="I50" s="156"/>
      <c r="J50" s="67"/>
      <c r="K50" s="67"/>
      <c r="L50" s="67"/>
      <c r="M50" s="67"/>
    </row>
    <row r="51" spans="1:13" ht="15.75" x14ac:dyDescent="0.2">
      <c r="A51" s="872"/>
      <c r="B51" s="801" t="s">
        <v>61</v>
      </c>
      <c r="C51" s="856"/>
      <c r="D51" s="856"/>
      <c r="E51" s="856"/>
      <c r="F51" s="856"/>
      <c r="G51" s="871"/>
      <c r="H51" s="68"/>
      <c r="I51" s="156"/>
      <c r="J51" s="67"/>
      <c r="K51" s="67"/>
      <c r="L51" s="67"/>
      <c r="M51" s="67"/>
    </row>
    <row r="52" spans="1:13" ht="15.75" x14ac:dyDescent="0.2">
      <c r="A52" s="872"/>
      <c r="B52" s="876" t="s">
        <v>166</v>
      </c>
      <c r="C52" s="559" t="s">
        <v>62</v>
      </c>
      <c r="D52" s="559"/>
      <c r="E52" s="559"/>
      <c r="F52" s="559"/>
      <c r="G52" s="871"/>
      <c r="H52" s="68"/>
      <c r="I52" s="156"/>
      <c r="J52" s="67"/>
      <c r="K52" s="67"/>
      <c r="L52" s="67"/>
      <c r="M52" s="67"/>
    </row>
    <row r="53" spans="1:13" ht="15.75" x14ac:dyDescent="0.2">
      <c r="A53" s="872"/>
      <c r="B53" s="876" t="s">
        <v>77</v>
      </c>
      <c r="C53" s="559" t="s">
        <v>56</v>
      </c>
      <c r="D53" s="559"/>
      <c r="E53" s="559"/>
      <c r="F53" s="559"/>
      <c r="G53" s="871"/>
      <c r="H53" s="68"/>
      <c r="I53" s="156"/>
      <c r="J53" s="67"/>
      <c r="K53" s="67"/>
      <c r="L53" s="67"/>
      <c r="M53" s="67"/>
    </row>
    <row r="54" spans="1:13" ht="15.75" x14ac:dyDescent="0.2">
      <c r="A54" s="872"/>
      <c r="B54" s="876" t="s">
        <v>78</v>
      </c>
      <c r="C54" s="559" t="s">
        <v>63</v>
      </c>
      <c r="D54" s="559"/>
      <c r="E54" s="559"/>
      <c r="F54" s="559"/>
      <c r="G54" s="871"/>
      <c r="H54" s="68"/>
      <c r="I54" s="156"/>
      <c r="J54" s="67"/>
      <c r="K54" s="67"/>
      <c r="L54" s="67"/>
      <c r="M54" s="67"/>
    </row>
    <row r="55" spans="1:13" ht="15.75" x14ac:dyDescent="0.2">
      <c r="A55" s="872"/>
      <c r="B55" s="876" t="s">
        <v>167</v>
      </c>
      <c r="C55" s="1221" t="s">
        <v>64</v>
      </c>
      <c r="D55" s="1221"/>
      <c r="E55" s="1221"/>
      <c r="F55" s="1221"/>
      <c r="G55" s="1221"/>
      <c r="H55" s="68"/>
      <c r="I55" s="157"/>
      <c r="J55" s="67"/>
      <c r="K55" s="67"/>
      <c r="L55" s="67"/>
      <c r="M55" s="67"/>
    </row>
    <row r="56" spans="1:13" ht="15.75" x14ac:dyDescent="0.2">
      <c r="A56" s="872"/>
      <c r="B56" s="873"/>
      <c r="C56" s="1221"/>
      <c r="D56" s="1221"/>
      <c r="E56" s="1221"/>
      <c r="F56" s="1221"/>
      <c r="G56" s="1221"/>
      <c r="H56" s="68"/>
      <c r="I56" s="157"/>
      <c r="J56" s="67"/>
      <c r="K56" s="67"/>
      <c r="L56" s="67"/>
      <c r="M56" s="67"/>
    </row>
    <row r="57" spans="1:13" ht="15.75" x14ac:dyDescent="0.2">
      <c r="A57" s="872"/>
      <c r="B57" s="873"/>
      <c r="C57" s="1221"/>
      <c r="D57" s="1221"/>
      <c r="E57" s="1221"/>
      <c r="F57" s="1221"/>
      <c r="G57" s="1221"/>
      <c r="H57" s="68"/>
      <c r="I57" s="157"/>
      <c r="J57" s="67"/>
      <c r="K57" s="67"/>
      <c r="L57" s="67"/>
      <c r="M57" s="67"/>
    </row>
    <row r="58" spans="1:13" ht="15.75" x14ac:dyDescent="0.2">
      <c r="A58" s="872"/>
      <c r="B58" s="1208" t="s">
        <v>65</v>
      </c>
      <c r="C58" s="1208"/>
      <c r="D58" s="1208"/>
      <c r="E58" s="1208"/>
      <c r="F58" s="1208"/>
      <c r="G58" s="1208"/>
      <c r="H58" s="68"/>
      <c r="I58" s="159"/>
      <c r="J58" s="67"/>
      <c r="K58" s="67"/>
      <c r="L58" s="67"/>
      <c r="M58" s="67"/>
    </row>
    <row r="59" spans="1:13" ht="15.75" x14ac:dyDescent="0.2">
      <c r="A59" s="872"/>
      <c r="B59" s="1208"/>
      <c r="C59" s="1208"/>
      <c r="D59" s="1208"/>
      <c r="E59" s="1208"/>
      <c r="F59" s="1208"/>
      <c r="G59" s="1208"/>
      <c r="H59" s="68"/>
      <c r="I59" s="159"/>
      <c r="J59" s="67"/>
      <c r="K59" s="67"/>
      <c r="L59" s="67"/>
      <c r="M59" s="67"/>
    </row>
    <row r="60" spans="1:13" ht="15.75" x14ac:dyDescent="0.2">
      <c r="A60" s="872"/>
      <c r="B60" s="801"/>
      <c r="C60" s="875"/>
      <c r="D60" s="875"/>
      <c r="E60" s="875"/>
      <c r="F60" s="875"/>
      <c r="G60" s="865"/>
      <c r="H60" s="68"/>
      <c r="I60" s="159"/>
      <c r="J60" s="67"/>
      <c r="K60" s="67"/>
      <c r="L60" s="67"/>
      <c r="M60" s="67"/>
    </row>
    <row r="61" spans="1:13" ht="15.75" x14ac:dyDescent="0.2">
      <c r="A61" s="869" t="str">
        <f>CHAR(CODE(A39)+1)&amp;")"</f>
        <v>c)</v>
      </c>
      <c r="B61" s="878" t="s">
        <v>181</v>
      </c>
      <c r="C61" s="875"/>
      <c r="D61" s="875"/>
      <c r="E61" s="875"/>
      <c r="F61" s="875"/>
      <c r="G61" s="871"/>
      <c r="H61" s="68"/>
      <c r="I61" s="156"/>
      <c r="J61" s="67"/>
      <c r="K61" s="67"/>
      <c r="L61" s="67"/>
      <c r="M61" s="67"/>
    </row>
    <row r="62" spans="1:13" ht="6.95" customHeight="1" x14ac:dyDescent="0.2">
      <c r="A62" s="872"/>
      <c r="B62" s="878"/>
      <c r="C62" s="875"/>
      <c r="D62" s="875"/>
      <c r="E62" s="875"/>
      <c r="F62" s="875"/>
      <c r="G62" s="871"/>
      <c r="H62" s="68"/>
      <c r="I62" s="156"/>
      <c r="J62" s="67"/>
      <c r="K62" s="67"/>
      <c r="L62" s="67"/>
      <c r="M62" s="67"/>
    </row>
    <row r="63" spans="1:13" ht="15.75" x14ac:dyDescent="0.2">
      <c r="A63" s="872"/>
      <c r="B63" s="1208" t="s">
        <v>565</v>
      </c>
      <c r="C63" s="1208"/>
      <c r="D63" s="1208"/>
      <c r="E63" s="1208"/>
      <c r="F63" s="1208"/>
      <c r="G63" s="1208"/>
      <c r="H63" s="68"/>
      <c r="I63" s="156"/>
      <c r="J63" s="67"/>
      <c r="K63" s="67"/>
      <c r="L63" s="67"/>
      <c r="M63" s="67"/>
    </row>
    <row r="64" spans="1:13" ht="15.75" x14ac:dyDescent="0.2">
      <c r="A64" s="872"/>
      <c r="B64" s="1208"/>
      <c r="C64" s="1208"/>
      <c r="D64" s="1208"/>
      <c r="E64" s="1208"/>
      <c r="F64" s="1208"/>
      <c r="G64" s="1208"/>
      <c r="H64" s="68"/>
      <c r="I64" s="156"/>
      <c r="J64" s="67"/>
      <c r="K64" s="67"/>
      <c r="L64" s="67"/>
      <c r="M64" s="67"/>
    </row>
    <row r="65" spans="1:13" ht="15.75" x14ac:dyDescent="0.2">
      <c r="A65" s="872"/>
      <c r="B65" s="1208"/>
      <c r="C65" s="1208"/>
      <c r="D65" s="1208"/>
      <c r="E65" s="1208"/>
      <c r="F65" s="1208"/>
      <c r="G65" s="1208"/>
      <c r="H65" s="68"/>
      <c r="I65" s="156"/>
      <c r="J65" s="67"/>
      <c r="K65" s="67"/>
      <c r="L65" s="67"/>
      <c r="M65" s="67"/>
    </row>
    <row r="66" spans="1:13" ht="15.75" x14ac:dyDescent="0.2">
      <c r="A66" s="872"/>
      <c r="B66" s="1208"/>
      <c r="C66" s="1208"/>
      <c r="D66" s="1208"/>
      <c r="E66" s="1208"/>
      <c r="F66" s="1208"/>
      <c r="G66" s="1208"/>
      <c r="H66" s="68"/>
      <c r="I66" s="156"/>
      <c r="J66" s="67"/>
      <c r="K66" s="67"/>
      <c r="L66" s="67"/>
      <c r="M66" s="67"/>
    </row>
    <row r="67" spans="1:13" ht="15.75" x14ac:dyDescent="0.2">
      <c r="A67" s="872"/>
      <c r="B67" s="1208"/>
      <c r="C67" s="1208"/>
      <c r="D67" s="1208"/>
      <c r="E67" s="1208"/>
      <c r="F67" s="1208"/>
      <c r="G67" s="1208"/>
      <c r="H67" s="68"/>
      <c r="I67" s="156"/>
      <c r="J67" s="67"/>
      <c r="K67" s="67"/>
      <c r="L67" s="67"/>
      <c r="M67" s="67"/>
    </row>
    <row r="68" spans="1:13" ht="15.75" x14ac:dyDescent="0.2">
      <c r="A68" s="872"/>
      <c r="B68" s="828"/>
      <c r="C68" s="828"/>
      <c r="D68" s="828"/>
      <c r="E68" s="828"/>
      <c r="F68" s="828"/>
      <c r="G68" s="828"/>
      <c r="H68" s="68"/>
      <c r="I68" s="157"/>
      <c r="J68" s="89"/>
      <c r="K68" s="89"/>
      <c r="L68" s="67"/>
      <c r="M68" s="67"/>
    </row>
    <row r="69" spans="1:13" ht="15.75" x14ac:dyDescent="0.2">
      <c r="A69" s="869" t="str">
        <f>CHAR(CODE(A61)+1)&amp;")"</f>
        <v>d)</v>
      </c>
      <c r="B69" s="879" t="s">
        <v>103</v>
      </c>
      <c r="C69" s="856"/>
      <c r="D69" s="856"/>
      <c r="E69" s="856"/>
      <c r="F69" s="856"/>
      <c r="G69" s="806"/>
      <c r="H69" s="68"/>
      <c r="I69" s="157"/>
      <c r="J69" s="89"/>
      <c r="K69" s="89"/>
      <c r="L69" s="67"/>
      <c r="M69" s="67"/>
    </row>
    <row r="70" spans="1:13" ht="6.95" customHeight="1" x14ac:dyDescent="0.2">
      <c r="A70" s="880"/>
      <c r="B70" s="879"/>
      <c r="C70" s="856"/>
      <c r="D70" s="856"/>
      <c r="E70" s="856"/>
      <c r="F70" s="856"/>
      <c r="G70" s="806"/>
      <c r="H70" s="68"/>
      <c r="I70" s="157"/>
      <c r="J70" s="89"/>
      <c r="K70" s="89"/>
      <c r="L70" s="67"/>
      <c r="M70" s="67"/>
    </row>
    <row r="71" spans="1:13" ht="15.75" x14ac:dyDescent="0.2">
      <c r="A71" s="872"/>
      <c r="B71" s="881" t="s">
        <v>143</v>
      </c>
      <c r="C71" s="862"/>
      <c r="D71" s="862"/>
      <c r="E71" s="862"/>
      <c r="F71" s="862"/>
      <c r="G71" s="806"/>
      <c r="H71" s="68"/>
      <c r="I71" s="160"/>
      <c r="J71" s="71"/>
      <c r="K71" s="139"/>
      <c r="L71" s="139"/>
      <c r="M71" s="139"/>
    </row>
    <row r="72" spans="1:13" ht="6.95" customHeight="1" x14ac:dyDescent="0.2">
      <c r="A72" s="872"/>
      <c r="B72" s="881"/>
      <c r="C72" s="862"/>
      <c r="D72" s="862"/>
      <c r="E72" s="862"/>
      <c r="F72" s="862"/>
      <c r="G72" s="806"/>
      <c r="H72" s="68"/>
      <c r="I72" s="160"/>
      <c r="J72" s="71"/>
      <c r="K72" s="225"/>
      <c r="L72" s="225"/>
      <c r="M72" s="225"/>
    </row>
    <row r="73" spans="1:13" ht="15.75" x14ac:dyDescent="0.2">
      <c r="A73" s="872"/>
      <c r="B73" s="1213" t="s">
        <v>210</v>
      </c>
      <c r="C73" s="1213"/>
      <c r="D73" s="1213"/>
      <c r="E73" s="1213"/>
      <c r="F73" s="1213"/>
      <c r="G73" s="1213"/>
      <c r="H73" s="68"/>
      <c r="I73" s="161"/>
      <c r="J73" s="139"/>
      <c r="K73" s="139"/>
      <c r="L73" s="139"/>
      <c r="M73" s="139"/>
    </row>
    <row r="74" spans="1:13" ht="15.75" x14ac:dyDescent="0.2">
      <c r="A74" s="872"/>
      <c r="B74" s="1213"/>
      <c r="C74" s="1213"/>
      <c r="D74" s="1213"/>
      <c r="E74" s="1213"/>
      <c r="F74" s="1213"/>
      <c r="G74" s="1213"/>
      <c r="H74" s="68"/>
      <c r="I74" s="161"/>
      <c r="J74" s="139"/>
      <c r="K74" s="139"/>
      <c r="L74" s="139"/>
      <c r="M74" s="139"/>
    </row>
    <row r="75" spans="1:13" ht="15.75" x14ac:dyDescent="0.2">
      <c r="A75" s="872"/>
      <c r="B75" s="1213"/>
      <c r="C75" s="1213"/>
      <c r="D75" s="1213"/>
      <c r="E75" s="1213"/>
      <c r="F75" s="1213"/>
      <c r="G75" s="1213"/>
      <c r="H75" s="68"/>
      <c r="I75" s="161"/>
      <c r="J75" s="139"/>
      <c r="K75" s="139"/>
      <c r="L75" s="139"/>
      <c r="M75" s="139"/>
    </row>
    <row r="76" spans="1:13" ht="15.75" x14ac:dyDescent="0.2">
      <c r="A76" s="872"/>
      <c r="B76" s="1213"/>
      <c r="C76" s="1213"/>
      <c r="D76" s="1213"/>
      <c r="E76" s="1213"/>
      <c r="F76" s="1213"/>
      <c r="G76" s="1213"/>
      <c r="H76" s="68"/>
      <c r="I76" s="161"/>
      <c r="J76" s="139"/>
      <c r="K76" s="139"/>
      <c r="L76" s="139"/>
      <c r="M76" s="139"/>
    </row>
    <row r="77" spans="1:13" ht="15.75" x14ac:dyDescent="0.2">
      <c r="A77" s="872"/>
      <c r="B77" s="1213"/>
      <c r="C77" s="1213"/>
      <c r="D77" s="1213"/>
      <c r="E77" s="1213"/>
      <c r="F77" s="1213"/>
      <c r="G77" s="1213"/>
      <c r="H77" s="68"/>
      <c r="I77" s="161"/>
      <c r="J77" s="139"/>
      <c r="K77" s="139"/>
      <c r="L77" s="139"/>
      <c r="M77" s="139"/>
    </row>
    <row r="78" spans="1:13" ht="15.75" x14ac:dyDescent="0.2">
      <c r="A78" s="872"/>
      <c r="B78" s="1213"/>
      <c r="C78" s="1213"/>
      <c r="D78" s="1213"/>
      <c r="E78" s="1213"/>
      <c r="F78" s="1213"/>
      <c r="G78" s="1213"/>
      <c r="H78" s="68"/>
      <c r="I78" s="161"/>
      <c r="J78" s="139"/>
      <c r="K78" s="139"/>
      <c r="L78" s="139"/>
      <c r="M78" s="139"/>
    </row>
    <row r="79" spans="1:13" ht="15.75" x14ac:dyDescent="0.2">
      <c r="A79" s="872"/>
      <c r="B79" s="1213"/>
      <c r="C79" s="1213"/>
      <c r="D79" s="1213"/>
      <c r="E79" s="1213"/>
      <c r="F79" s="1213"/>
      <c r="G79" s="1213"/>
      <c r="H79" s="68"/>
      <c r="I79" s="161"/>
      <c r="J79" s="139"/>
      <c r="K79" s="139"/>
      <c r="L79" s="139"/>
      <c r="M79" s="139"/>
    </row>
    <row r="80" spans="1:13" ht="15.75" x14ac:dyDescent="0.2">
      <c r="A80" s="872"/>
      <c r="B80" s="1213"/>
      <c r="C80" s="1213"/>
      <c r="D80" s="1213"/>
      <c r="E80" s="1213"/>
      <c r="F80" s="1213"/>
      <c r="G80" s="1213"/>
      <c r="H80" s="68"/>
      <c r="I80" s="161"/>
      <c r="J80" s="139"/>
      <c r="K80" s="139"/>
      <c r="L80" s="139"/>
      <c r="M80" s="139"/>
    </row>
    <row r="81" spans="1:13" ht="15.75" x14ac:dyDescent="0.2">
      <c r="A81" s="872"/>
      <c r="B81" s="1213"/>
      <c r="C81" s="1213"/>
      <c r="D81" s="1213"/>
      <c r="E81" s="1213"/>
      <c r="F81" s="1213"/>
      <c r="G81" s="1213"/>
      <c r="H81" s="68"/>
      <c r="I81" s="161"/>
      <c r="J81" s="139"/>
      <c r="K81" s="139"/>
      <c r="L81" s="139"/>
      <c r="M81" s="139"/>
    </row>
    <row r="82" spans="1:13" ht="6.95" customHeight="1" x14ac:dyDescent="0.2">
      <c r="A82" s="872"/>
      <c r="B82" s="882"/>
      <c r="C82" s="883"/>
      <c r="D82" s="883"/>
      <c r="E82" s="883"/>
      <c r="F82" s="883"/>
      <c r="G82" s="883"/>
      <c r="H82" s="68"/>
      <c r="I82" s="160"/>
      <c r="J82" s="67"/>
      <c r="K82" s="67"/>
      <c r="L82" s="67"/>
      <c r="M82" s="67"/>
    </row>
    <row r="83" spans="1:13" ht="15.75" x14ac:dyDescent="0.2">
      <c r="A83" s="872"/>
      <c r="B83" s="1213" t="s">
        <v>206</v>
      </c>
      <c r="C83" s="1213"/>
      <c r="D83" s="1213"/>
      <c r="E83" s="1213"/>
      <c r="F83" s="1213"/>
      <c r="G83" s="1213"/>
      <c r="H83" s="68"/>
      <c r="I83" s="160"/>
      <c r="J83" s="67"/>
      <c r="K83" s="67"/>
      <c r="L83" s="67"/>
      <c r="M83" s="67"/>
    </row>
    <row r="84" spans="1:13" ht="15.75" x14ac:dyDescent="0.2">
      <c r="A84" s="872"/>
      <c r="B84" s="1213"/>
      <c r="C84" s="1213"/>
      <c r="D84" s="1213"/>
      <c r="E84" s="1213"/>
      <c r="F84" s="1213"/>
      <c r="G84" s="1213"/>
      <c r="H84" s="68"/>
      <c r="I84" s="160"/>
      <c r="J84" s="67"/>
      <c r="K84" s="67"/>
      <c r="L84" s="67"/>
      <c r="M84" s="67"/>
    </row>
    <row r="85" spans="1:13" ht="6.95" customHeight="1" x14ac:dyDescent="0.2">
      <c r="A85" s="872"/>
      <c r="B85" s="876"/>
      <c r="C85" s="884"/>
      <c r="D85" s="884"/>
      <c r="E85" s="884"/>
      <c r="F85" s="884"/>
      <c r="G85" s="884"/>
      <c r="H85" s="68"/>
      <c r="I85" s="160"/>
      <c r="J85" s="67"/>
      <c r="K85" s="67"/>
      <c r="L85" s="67"/>
      <c r="M85" s="67"/>
    </row>
    <row r="86" spans="1:13" ht="15.75" x14ac:dyDescent="0.2">
      <c r="A86" s="872"/>
      <c r="B86" s="1213" t="s">
        <v>194</v>
      </c>
      <c r="C86" s="1213"/>
      <c r="D86" s="1213"/>
      <c r="E86" s="1213"/>
      <c r="F86" s="1213"/>
      <c r="G86" s="1213"/>
      <c r="H86" s="68"/>
      <c r="I86" s="160"/>
      <c r="J86" s="67"/>
      <c r="K86" s="67"/>
      <c r="L86" s="67"/>
      <c r="M86" s="67"/>
    </row>
    <row r="87" spans="1:13" ht="15.75" x14ac:dyDescent="0.2">
      <c r="A87" s="872"/>
      <c r="B87" s="1213"/>
      <c r="C87" s="1213"/>
      <c r="D87" s="1213"/>
      <c r="E87" s="1213"/>
      <c r="F87" s="1213"/>
      <c r="G87" s="1213"/>
      <c r="H87" s="68"/>
      <c r="I87" s="160"/>
      <c r="J87" s="67"/>
      <c r="K87" s="67"/>
      <c r="L87" s="67"/>
      <c r="M87" s="67"/>
    </row>
    <row r="88" spans="1:13" ht="15.75" x14ac:dyDescent="0.2">
      <c r="A88" s="872"/>
      <c r="B88" s="1213"/>
      <c r="C88" s="1213"/>
      <c r="D88" s="1213"/>
      <c r="E88" s="1213"/>
      <c r="F88" s="1213"/>
      <c r="G88" s="1213"/>
      <c r="H88" s="68"/>
      <c r="I88" s="160"/>
      <c r="J88" s="67"/>
      <c r="K88" s="67"/>
      <c r="L88" s="67"/>
      <c r="M88" s="67"/>
    </row>
    <row r="89" spans="1:13" ht="6.95" customHeight="1" x14ac:dyDescent="0.2">
      <c r="A89" s="872"/>
      <c r="B89" s="876"/>
      <c r="C89" s="884"/>
      <c r="D89" s="884"/>
      <c r="E89" s="884"/>
      <c r="F89" s="884"/>
      <c r="G89" s="884"/>
      <c r="H89" s="68"/>
      <c r="I89" s="160"/>
      <c r="J89" s="67"/>
      <c r="K89" s="67"/>
      <c r="L89" s="67"/>
      <c r="M89" s="67"/>
    </row>
    <row r="90" spans="1:13" ht="15.75" x14ac:dyDescent="0.2">
      <c r="A90" s="872"/>
      <c r="B90" s="1219" t="s">
        <v>566</v>
      </c>
      <c r="C90" s="1219"/>
      <c r="D90" s="1219"/>
      <c r="E90" s="1219"/>
      <c r="F90" s="1219"/>
      <c r="G90" s="1219"/>
      <c r="H90" s="68"/>
      <c r="I90" s="162"/>
      <c r="J90" s="145"/>
      <c r="K90" s="145"/>
      <c r="L90" s="145"/>
      <c r="M90" s="145"/>
    </row>
    <row r="91" spans="1:13" ht="15.75" x14ac:dyDescent="0.2">
      <c r="A91" s="872"/>
      <c r="B91" s="1219"/>
      <c r="C91" s="1219"/>
      <c r="D91" s="1219"/>
      <c r="E91" s="1219"/>
      <c r="F91" s="1219"/>
      <c r="G91" s="1219"/>
      <c r="H91" s="68"/>
      <c r="I91" s="162"/>
      <c r="J91" s="145"/>
      <c r="K91" s="145"/>
      <c r="L91" s="145"/>
      <c r="M91" s="145"/>
    </row>
    <row r="92" spans="1:13" ht="15.75" x14ac:dyDescent="0.2">
      <c r="A92" s="872"/>
      <c r="B92" s="1219"/>
      <c r="C92" s="1219"/>
      <c r="D92" s="1219"/>
      <c r="E92" s="1219"/>
      <c r="F92" s="1219"/>
      <c r="G92" s="1219"/>
      <c r="H92" s="68"/>
      <c r="I92" s="162"/>
      <c r="J92" s="145"/>
      <c r="K92" s="145"/>
      <c r="L92" s="145"/>
      <c r="M92" s="145"/>
    </row>
    <row r="93" spans="1:13" ht="15.75" x14ac:dyDescent="0.2">
      <c r="A93" s="872"/>
      <c r="B93" s="1219"/>
      <c r="C93" s="1219"/>
      <c r="D93" s="1219"/>
      <c r="E93" s="1219"/>
      <c r="F93" s="1219"/>
      <c r="G93" s="1219"/>
      <c r="H93" s="68"/>
      <c r="I93" s="162"/>
      <c r="J93" s="145"/>
      <c r="K93" s="145"/>
      <c r="L93" s="145"/>
      <c r="M93" s="145"/>
    </row>
    <row r="94" spans="1:13" ht="15.75" x14ac:dyDescent="0.2">
      <c r="A94" s="872"/>
      <c r="B94" s="1219"/>
      <c r="C94" s="1219"/>
      <c r="D94" s="1219"/>
      <c r="E94" s="1219"/>
      <c r="F94" s="1219"/>
      <c r="G94" s="1219"/>
      <c r="H94" s="68"/>
      <c r="I94" s="162"/>
      <c r="J94" s="145"/>
      <c r="K94" s="145"/>
      <c r="L94" s="145"/>
      <c r="M94" s="145"/>
    </row>
    <row r="95" spans="1:13" ht="15.75" x14ac:dyDescent="0.2">
      <c r="A95" s="872"/>
      <c r="B95" s="1219"/>
      <c r="C95" s="1219"/>
      <c r="D95" s="1219"/>
      <c r="E95" s="1219"/>
      <c r="F95" s="1219"/>
      <c r="G95" s="1219"/>
      <c r="H95" s="68"/>
      <c r="I95" s="162"/>
      <c r="J95" s="145"/>
      <c r="K95" s="145"/>
      <c r="L95" s="145"/>
      <c r="M95" s="145"/>
    </row>
    <row r="96" spans="1:13" ht="6.95" customHeight="1" x14ac:dyDescent="0.2">
      <c r="A96" s="872"/>
      <c r="B96" s="873"/>
      <c r="C96" s="885"/>
      <c r="D96" s="885"/>
      <c r="E96" s="885"/>
      <c r="F96" s="885"/>
      <c r="G96" s="885"/>
      <c r="H96" s="68"/>
      <c r="I96" s="160"/>
      <c r="J96" s="67"/>
      <c r="K96" s="67"/>
      <c r="L96" s="67"/>
      <c r="M96" s="67"/>
    </row>
    <row r="97" spans="1:13" ht="15.75" x14ac:dyDescent="0.2">
      <c r="A97" s="872"/>
      <c r="B97" s="876" t="s">
        <v>152</v>
      </c>
      <c r="C97" s="885"/>
      <c r="D97" s="885"/>
      <c r="E97" s="885"/>
      <c r="F97" s="885"/>
      <c r="G97" s="885"/>
      <c r="H97" s="68"/>
      <c r="I97" s="160"/>
      <c r="J97" s="67"/>
      <c r="K97" s="67"/>
      <c r="L97" s="67"/>
      <c r="M97" s="67"/>
    </row>
    <row r="98" spans="1:13" ht="6.95" customHeight="1" x14ac:dyDescent="0.2">
      <c r="A98" s="872"/>
      <c r="B98" s="873"/>
      <c r="C98" s="885"/>
      <c r="D98" s="885"/>
      <c r="E98" s="885"/>
      <c r="F98" s="885"/>
      <c r="G98" s="885"/>
      <c r="H98" s="68"/>
      <c r="I98" s="160"/>
      <c r="J98" s="67"/>
      <c r="K98" s="67"/>
      <c r="L98" s="67"/>
      <c r="M98" s="67"/>
    </row>
    <row r="99" spans="1:13" ht="15.75" x14ac:dyDescent="0.2">
      <c r="A99" s="872"/>
      <c r="B99" s="886" t="s">
        <v>66</v>
      </c>
      <c r="C99" s="887"/>
      <c r="D99" s="887"/>
      <c r="E99" s="887"/>
      <c r="F99" s="887"/>
      <c r="G99" s="888" t="s">
        <v>154</v>
      </c>
      <c r="H99" s="295"/>
      <c r="I99" s="160"/>
      <c r="J99" s="67"/>
      <c r="K99" s="67"/>
      <c r="L99" s="67"/>
      <c r="M99" s="67"/>
    </row>
    <row r="100" spans="1:13" ht="6.95" customHeight="1" x14ac:dyDescent="0.2">
      <c r="A100" s="872"/>
      <c r="B100" s="889"/>
      <c r="C100" s="890"/>
      <c r="D100" s="890"/>
      <c r="E100" s="890"/>
      <c r="F100" s="890"/>
      <c r="G100" s="891"/>
      <c r="H100" s="295"/>
      <c r="I100" s="157"/>
      <c r="J100" s="89"/>
      <c r="K100" s="89"/>
      <c r="L100" s="67"/>
      <c r="M100" s="67"/>
    </row>
    <row r="101" spans="1:13" ht="15.75" x14ac:dyDescent="0.2">
      <c r="A101" s="892"/>
      <c r="B101" s="893" t="s">
        <v>249</v>
      </c>
      <c r="C101" s="890"/>
      <c r="D101" s="890"/>
      <c r="E101" s="890"/>
      <c r="F101" s="890"/>
      <c r="G101" s="297">
        <v>0</v>
      </c>
      <c r="H101" s="295"/>
      <c r="I101" s="157"/>
      <c r="J101" s="89"/>
      <c r="K101" s="89"/>
      <c r="L101" s="67"/>
      <c r="M101" s="67"/>
    </row>
    <row r="102" spans="1:13" ht="15.75" x14ac:dyDescent="0.2">
      <c r="A102" s="872"/>
      <c r="B102" s="893" t="s">
        <v>295</v>
      </c>
      <c r="C102" s="890"/>
      <c r="D102" s="890"/>
      <c r="E102" s="890"/>
      <c r="F102" s="890"/>
      <c r="G102" s="297">
        <v>4.87E-2</v>
      </c>
      <c r="H102" s="295"/>
      <c r="I102" s="320"/>
      <c r="J102" s="89"/>
      <c r="K102" s="89"/>
      <c r="L102" s="67"/>
      <c r="M102" s="67"/>
    </row>
    <row r="103" spans="1:13" ht="15.75" x14ac:dyDescent="0.2">
      <c r="A103" s="872"/>
      <c r="B103" s="893" t="s">
        <v>354</v>
      </c>
      <c r="C103" s="890"/>
      <c r="D103" s="890"/>
      <c r="E103" s="890"/>
      <c r="F103" s="890"/>
      <c r="G103" s="297">
        <v>0.18099999999999999</v>
      </c>
      <c r="H103" s="295"/>
      <c r="I103" s="320"/>
      <c r="J103" s="89"/>
      <c r="K103" s="89"/>
      <c r="L103" s="67"/>
      <c r="M103" s="67"/>
    </row>
    <row r="104" spans="1:13" ht="15.75" x14ac:dyDescent="0.2">
      <c r="A104" s="872"/>
      <c r="B104" s="893" t="s">
        <v>630</v>
      </c>
      <c r="C104" s="890"/>
      <c r="D104" s="890"/>
      <c r="E104" s="890"/>
      <c r="F104" s="890"/>
      <c r="G104" s="297">
        <v>0.25869999999999999</v>
      </c>
      <c r="H104" s="295"/>
      <c r="I104" s="320"/>
      <c r="J104" s="89"/>
      <c r="K104" s="89"/>
      <c r="L104" s="67"/>
      <c r="M104" s="67"/>
    </row>
    <row r="105" spans="1:13" ht="15.75" x14ac:dyDescent="0.2">
      <c r="A105" s="872"/>
      <c r="B105" s="893" t="s">
        <v>355</v>
      </c>
      <c r="C105" s="890"/>
      <c r="D105" s="890"/>
      <c r="E105" s="890"/>
      <c r="F105" s="890"/>
      <c r="G105" s="297">
        <v>0.31230000000000002</v>
      </c>
      <c r="H105" s="295"/>
      <c r="I105" s="320"/>
      <c r="J105" s="89"/>
      <c r="K105" s="89"/>
      <c r="L105" s="67"/>
      <c r="M105" s="67"/>
    </row>
    <row r="106" spans="1:13" ht="15.75" x14ac:dyDescent="0.2">
      <c r="A106" s="872"/>
      <c r="B106" s="1115" t="s">
        <v>727</v>
      </c>
      <c r="C106" s="890"/>
      <c r="D106" s="890"/>
      <c r="E106" s="890"/>
      <c r="F106" s="890"/>
      <c r="G106" s="1116">
        <v>0.45077</v>
      </c>
      <c r="H106" s="295"/>
      <c r="I106" s="320"/>
      <c r="J106" s="89"/>
      <c r="K106" s="89"/>
      <c r="L106" s="67"/>
      <c r="M106" s="67"/>
    </row>
    <row r="107" spans="1:13" ht="15.75" x14ac:dyDescent="0.2">
      <c r="A107" s="872"/>
      <c r="B107" s="893" t="s">
        <v>356</v>
      </c>
      <c r="C107" s="890"/>
      <c r="D107" s="890"/>
      <c r="E107" s="890"/>
      <c r="F107" s="890"/>
      <c r="G107" s="297">
        <v>0.1</v>
      </c>
      <c r="H107" s="295"/>
      <c r="I107" s="320"/>
      <c r="J107" s="89"/>
      <c r="K107" s="89"/>
      <c r="L107" s="67"/>
      <c r="M107" s="67"/>
    </row>
    <row r="108" spans="1:13" ht="15.75" x14ac:dyDescent="0.2">
      <c r="A108" s="872"/>
      <c r="B108" s="893" t="s">
        <v>869</v>
      </c>
      <c r="C108" s="890"/>
      <c r="D108" s="890"/>
      <c r="E108" s="890"/>
      <c r="F108" s="890"/>
      <c r="G108" s="297"/>
      <c r="H108" s="295"/>
      <c r="I108" s="320"/>
      <c r="J108" s="89"/>
      <c r="K108" s="89"/>
      <c r="L108" s="67"/>
      <c r="M108" s="67"/>
    </row>
    <row r="109" spans="1:13" ht="15.75" x14ac:dyDescent="0.2">
      <c r="A109" s="872"/>
      <c r="B109" s="1117" t="s">
        <v>871</v>
      </c>
      <c r="C109" s="890"/>
      <c r="D109" s="890"/>
      <c r="E109" s="890"/>
      <c r="F109" s="890"/>
      <c r="G109" s="297">
        <v>0.39300000000000002</v>
      </c>
      <c r="H109" s="295"/>
      <c r="I109" s="320"/>
      <c r="J109" s="89"/>
      <c r="K109" s="89"/>
      <c r="L109" s="67"/>
      <c r="M109" s="67"/>
    </row>
    <row r="110" spans="1:13" ht="15.75" x14ac:dyDescent="0.2">
      <c r="A110" s="872"/>
      <c r="B110" s="1117" t="s">
        <v>872</v>
      </c>
      <c r="C110" s="890"/>
      <c r="D110" s="890"/>
      <c r="E110" s="890"/>
      <c r="F110" s="890"/>
      <c r="G110" s="297">
        <v>0.63160000000000005</v>
      </c>
      <c r="H110" s="295"/>
      <c r="I110" s="320"/>
      <c r="J110" s="89"/>
      <c r="K110" s="89"/>
      <c r="L110" s="67"/>
      <c r="M110" s="67"/>
    </row>
    <row r="111" spans="1:13" ht="15.75" x14ac:dyDescent="0.2">
      <c r="A111" s="867"/>
      <c r="B111" s="894"/>
      <c r="C111" s="895"/>
      <c r="D111" s="895"/>
      <c r="E111" s="895"/>
      <c r="F111" s="895"/>
      <c r="G111" s="896"/>
      <c r="H111" s="295"/>
      <c r="I111" s="154"/>
      <c r="J111" s="89"/>
      <c r="K111" s="89"/>
      <c r="L111" s="67"/>
      <c r="M111" s="67"/>
    </row>
    <row r="112" spans="1:13" ht="15.75" x14ac:dyDescent="0.2">
      <c r="A112" s="867"/>
      <c r="B112" s="897"/>
      <c r="C112" s="875"/>
      <c r="D112" s="875"/>
      <c r="E112" s="875"/>
      <c r="F112" s="875"/>
      <c r="G112" s="875"/>
      <c r="H112" s="295"/>
      <c r="I112" s="154"/>
      <c r="J112" s="89"/>
      <c r="K112" s="89"/>
      <c r="L112" s="67"/>
      <c r="M112" s="67"/>
    </row>
    <row r="113" spans="1:13" ht="15.75" x14ac:dyDescent="0.2">
      <c r="A113" s="869" t="str">
        <f>CHAR(CODE(A69)+1)&amp;")"</f>
        <v>e)</v>
      </c>
      <c r="B113" s="881" t="s">
        <v>67</v>
      </c>
      <c r="C113" s="856"/>
      <c r="D113" s="856"/>
      <c r="E113" s="856"/>
      <c r="F113" s="856"/>
      <c r="G113" s="856"/>
      <c r="H113" s="68"/>
      <c r="I113" s="154"/>
      <c r="J113" s="89"/>
      <c r="K113" s="89"/>
      <c r="L113" s="67"/>
      <c r="M113" s="67"/>
    </row>
    <row r="114" spans="1:13" ht="6.95" customHeight="1" x14ac:dyDescent="0.2">
      <c r="A114" s="867"/>
      <c r="B114" s="859"/>
      <c r="C114" s="856"/>
      <c r="D114" s="856"/>
      <c r="E114" s="856"/>
      <c r="F114" s="856"/>
      <c r="G114" s="856"/>
      <c r="H114" s="68"/>
      <c r="I114" s="154"/>
      <c r="J114" s="89"/>
      <c r="K114" s="89"/>
      <c r="L114" s="67"/>
      <c r="M114" s="67"/>
    </row>
    <row r="115" spans="1:13" ht="15.75" x14ac:dyDescent="0.2">
      <c r="A115" s="867"/>
      <c r="B115" s="1214" t="s">
        <v>207</v>
      </c>
      <c r="C115" s="1214"/>
      <c r="D115" s="1214"/>
      <c r="E115" s="1214"/>
      <c r="F115" s="1214"/>
      <c r="G115" s="1214"/>
      <c r="H115" s="68"/>
      <c r="I115" s="154"/>
      <c r="J115" s="89"/>
      <c r="K115" s="89"/>
      <c r="L115" s="67"/>
      <c r="M115" s="67"/>
    </row>
    <row r="116" spans="1:13" ht="15.75" x14ac:dyDescent="0.2">
      <c r="A116" s="867"/>
      <c r="B116" s="1214"/>
      <c r="C116" s="1214"/>
      <c r="D116" s="1214"/>
      <c r="E116" s="1214"/>
      <c r="F116" s="1214"/>
      <c r="G116" s="1214"/>
      <c r="H116" s="68"/>
      <c r="I116" s="154"/>
      <c r="J116" s="89"/>
      <c r="K116" s="89"/>
      <c r="L116" s="67"/>
      <c r="M116" s="67"/>
    </row>
    <row r="117" spans="1:13" ht="6.95" customHeight="1" x14ac:dyDescent="0.2">
      <c r="A117" s="867"/>
      <c r="B117" s="859"/>
      <c r="C117" s="856"/>
      <c r="D117" s="856"/>
      <c r="E117" s="856"/>
      <c r="F117" s="856"/>
      <c r="G117" s="856"/>
      <c r="H117" s="68"/>
      <c r="I117" s="160"/>
      <c r="J117" s="67"/>
      <c r="K117" s="67"/>
      <c r="L117" s="67"/>
      <c r="M117" s="67"/>
    </row>
    <row r="118" spans="1:13" ht="15.75" x14ac:dyDescent="0.2">
      <c r="A118" s="867"/>
      <c r="B118" s="1214" t="s">
        <v>208</v>
      </c>
      <c r="C118" s="1214"/>
      <c r="D118" s="1214"/>
      <c r="E118" s="1214"/>
      <c r="F118" s="1214"/>
      <c r="G118" s="1214"/>
      <c r="H118" s="68"/>
      <c r="I118" s="160"/>
      <c r="J118" s="67"/>
      <c r="K118" s="67"/>
      <c r="L118" s="67"/>
      <c r="M118" s="67"/>
    </row>
    <row r="119" spans="1:13" ht="15.75" x14ac:dyDescent="0.2">
      <c r="A119" s="867"/>
      <c r="B119" s="1214"/>
      <c r="C119" s="1214"/>
      <c r="D119" s="1214"/>
      <c r="E119" s="1214"/>
      <c r="F119" s="1214"/>
      <c r="G119" s="1214"/>
      <c r="H119" s="68"/>
      <c r="I119" s="160"/>
      <c r="J119" s="67"/>
      <c r="K119" s="67"/>
      <c r="L119" s="67"/>
      <c r="M119" s="67"/>
    </row>
    <row r="120" spans="1:13" ht="15.75" x14ac:dyDescent="0.2">
      <c r="A120" s="867"/>
      <c r="B120" s="1214"/>
      <c r="C120" s="1214"/>
      <c r="D120" s="1214"/>
      <c r="E120" s="1214"/>
      <c r="F120" s="1214"/>
      <c r="G120" s="1214"/>
      <c r="H120" s="68"/>
      <c r="I120" s="160"/>
      <c r="J120" s="67"/>
      <c r="K120" s="67"/>
      <c r="L120" s="67"/>
      <c r="M120" s="67"/>
    </row>
    <row r="121" spans="1:13" ht="15.75" x14ac:dyDescent="0.2">
      <c r="A121" s="867"/>
      <c r="B121" s="1214"/>
      <c r="C121" s="1214"/>
      <c r="D121" s="1214"/>
      <c r="E121" s="1214"/>
      <c r="F121" s="1214"/>
      <c r="G121" s="1214"/>
      <c r="H121" s="68"/>
      <c r="I121" s="160"/>
      <c r="J121" s="67"/>
      <c r="K121" s="67"/>
      <c r="L121" s="67"/>
      <c r="M121" s="67"/>
    </row>
    <row r="122" spans="1:13" ht="15.75" x14ac:dyDescent="0.2">
      <c r="A122" s="867"/>
      <c r="B122" s="1214"/>
      <c r="C122" s="1214"/>
      <c r="D122" s="1214"/>
      <c r="E122" s="1214"/>
      <c r="F122" s="1214"/>
      <c r="G122" s="1214"/>
      <c r="H122" s="68"/>
      <c r="I122" s="160"/>
      <c r="J122" s="67"/>
      <c r="K122" s="67"/>
      <c r="L122" s="67"/>
      <c r="M122" s="67"/>
    </row>
    <row r="123" spans="1:13" ht="15.75" x14ac:dyDescent="0.2">
      <c r="A123" s="867"/>
      <c r="B123" s="1214"/>
      <c r="C123" s="1214"/>
      <c r="D123" s="1214"/>
      <c r="E123" s="1214"/>
      <c r="F123" s="1214"/>
      <c r="G123" s="1214"/>
      <c r="H123" s="68"/>
      <c r="I123" s="160"/>
      <c r="J123" s="67"/>
      <c r="K123" s="67"/>
      <c r="L123" s="67"/>
      <c r="M123" s="67"/>
    </row>
    <row r="124" spans="1:13" ht="15.75" x14ac:dyDescent="0.2">
      <c r="A124" s="867"/>
      <c r="B124" s="1214"/>
      <c r="C124" s="1214"/>
      <c r="D124" s="1214"/>
      <c r="E124" s="1214"/>
      <c r="F124" s="1214"/>
      <c r="G124" s="1214"/>
      <c r="H124" s="68"/>
      <c r="I124" s="160"/>
      <c r="J124" s="67"/>
      <c r="K124" s="67"/>
      <c r="L124" s="67"/>
      <c r="M124" s="67"/>
    </row>
    <row r="125" spans="1:13" ht="6.95" customHeight="1" x14ac:dyDescent="0.2">
      <c r="A125" s="867"/>
      <c r="B125" s="898"/>
      <c r="C125" s="756"/>
      <c r="D125" s="756"/>
      <c r="E125" s="756"/>
      <c r="F125" s="756"/>
      <c r="G125" s="756"/>
      <c r="H125" s="68"/>
      <c r="I125" s="160"/>
      <c r="J125" s="67"/>
      <c r="K125" s="67"/>
      <c r="L125" s="67"/>
      <c r="M125" s="67"/>
    </row>
    <row r="126" spans="1:13" ht="15.75" x14ac:dyDescent="0.2">
      <c r="A126" s="867"/>
      <c r="B126" s="1214" t="s">
        <v>153</v>
      </c>
      <c r="C126" s="1214"/>
      <c r="D126" s="1214"/>
      <c r="E126" s="1214"/>
      <c r="F126" s="1214"/>
      <c r="G126" s="1214"/>
      <c r="H126" s="68"/>
      <c r="I126" s="160"/>
      <c r="J126" s="67"/>
      <c r="K126" s="67"/>
      <c r="L126" s="67"/>
      <c r="M126" s="67"/>
    </row>
    <row r="127" spans="1:13" ht="15.75" x14ac:dyDescent="0.2">
      <c r="A127" s="867"/>
      <c r="B127" s="1214"/>
      <c r="C127" s="1214"/>
      <c r="D127" s="1214"/>
      <c r="E127" s="1214"/>
      <c r="F127" s="1214"/>
      <c r="G127" s="1214"/>
      <c r="H127" s="68"/>
      <c r="I127" s="160"/>
      <c r="J127" s="67"/>
      <c r="K127" s="67"/>
      <c r="L127" s="67"/>
      <c r="M127" s="67"/>
    </row>
    <row r="128" spans="1:13" ht="15.75" x14ac:dyDescent="0.2">
      <c r="A128" s="867"/>
      <c r="B128" s="1214"/>
      <c r="C128" s="1214"/>
      <c r="D128" s="1214"/>
      <c r="E128" s="1214"/>
      <c r="F128" s="1214"/>
      <c r="G128" s="1214"/>
      <c r="H128" s="68"/>
      <c r="I128" s="160"/>
      <c r="J128" s="67"/>
      <c r="K128" s="67"/>
      <c r="L128" s="67"/>
      <c r="M128" s="67"/>
    </row>
    <row r="129" spans="1:13" ht="15.75" x14ac:dyDescent="0.2">
      <c r="A129" s="867"/>
      <c r="B129" s="1214"/>
      <c r="C129" s="1214"/>
      <c r="D129" s="1214"/>
      <c r="E129" s="1214"/>
      <c r="F129" s="1214"/>
      <c r="G129" s="1214"/>
      <c r="H129" s="68"/>
      <c r="I129" s="160"/>
      <c r="J129" s="67"/>
      <c r="K129" s="67"/>
      <c r="L129" s="67"/>
      <c r="M129" s="67"/>
    </row>
    <row r="130" spans="1:13" ht="15.75" x14ac:dyDescent="0.2">
      <c r="A130" s="867"/>
      <c r="B130" s="1214"/>
      <c r="C130" s="1214"/>
      <c r="D130" s="1214"/>
      <c r="E130" s="1214"/>
      <c r="F130" s="1214"/>
      <c r="G130" s="1214"/>
      <c r="H130" s="68"/>
      <c r="I130" s="160"/>
      <c r="J130" s="67"/>
      <c r="K130" s="67"/>
      <c r="L130" s="67"/>
      <c r="M130" s="67"/>
    </row>
    <row r="131" spans="1:13" ht="6.95" customHeight="1" x14ac:dyDescent="0.2">
      <c r="A131" s="867"/>
      <c r="B131" s="855"/>
      <c r="C131" s="756"/>
      <c r="D131" s="756"/>
      <c r="E131" s="756"/>
      <c r="F131" s="756"/>
      <c r="G131" s="756"/>
      <c r="H131" s="68"/>
      <c r="I131" s="160"/>
      <c r="J131" s="67"/>
      <c r="K131" s="67"/>
      <c r="L131" s="67"/>
      <c r="M131" s="67"/>
    </row>
    <row r="132" spans="1:13" ht="15.75" x14ac:dyDescent="0.2">
      <c r="A132" s="867"/>
      <c r="B132" s="1214" t="s">
        <v>631</v>
      </c>
      <c r="C132" s="1214"/>
      <c r="D132" s="1214"/>
      <c r="E132" s="1214"/>
      <c r="F132" s="1214"/>
      <c r="G132" s="1214"/>
      <c r="H132" s="68"/>
      <c r="I132" s="160"/>
      <c r="J132" s="67"/>
      <c r="K132" s="67"/>
      <c r="L132" s="67"/>
      <c r="M132" s="67"/>
    </row>
    <row r="133" spans="1:13" ht="15.75" x14ac:dyDescent="0.2">
      <c r="A133" s="867"/>
      <c r="B133" s="1214"/>
      <c r="C133" s="1214"/>
      <c r="D133" s="1214"/>
      <c r="E133" s="1214"/>
      <c r="F133" s="1214"/>
      <c r="G133" s="1214"/>
      <c r="H133" s="68"/>
      <c r="I133" s="160"/>
      <c r="J133" s="67"/>
      <c r="K133" s="67"/>
      <c r="L133" s="67"/>
      <c r="M133" s="67"/>
    </row>
    <row r="134" spans="1:13" ht="15.75" x14ac:dyDescent="0.2">
      <c r="A134" s="867"/>
      <c r="B134" s="1214"/>
      <c r="C134" s="1214"/>
      <c r="D134" s="1214"/>
      <c r="E134" s="1214"/>
      <c r="F134" s="1214"/>
      <c r="G134" s="1214"/>
      <c r="H134" s="68"/>
      <c r="I134" s="160"/>
      <c r="J134" s="67"/>
      <c r="K134" s="67"/>
      <c r="L134" s="67"/>
      <c r="M134" s="67"/>
    </row>
    <row r="135" spans="1:13" ht="6.95" customHeight="1" x14ac:dyDescent="0.2">
      <c r="A135" s="867"/>
      <c r="B135" s="855"/>
      <c r="C135" s="756"/>
      <c r="D135" s="756"/>
      <c r="E135" s="756"/>
      <c r="F135" s="756"/>
      <c r="G135" s="756"/>
      <c r="H135" s="68"/>
      <c r="I135" s="160"/>
      <c r="J135" s="67"/>
      <c r="K135" s="67"/>
      <c r="L135" s="67"/>
      <c r="M135" s="67"/>
    </row>
    <row r="136" spans="1:13" ht="15.75" x14ac:dyDescent="0.2">
      <c r="A136" s="867"/>
      <c r="B136" s="1214" t="s">
        <v>191</v>
      </c>
      <c r="C136" s="1214"/>
      <c r="D136" s="1214"/>
      <c r="E136" s="1214"/>
      <c r="F136" s="1214"/>
      <c r="G136" s="1214"/>
      <c r="H136" s="68"/>
      <c r="I136" s="154"/>
      <c r="J136" s="67"/>
      <c r="K136" s="67"/>
      <c r="L136" s="67"/>
      <c r="M136" s="67"/>
    </row>
    <row r="137" spans="1:13" ht="15.75" x14ac:dyDescent="0.2">
      <c r="A137" s="867"/>
      <c r="B137" s="1214"/>
      <c r="C137" s="1214"/>
      <c r="D137" s="1214"/>
      <c r="E137" s="1214"/>
      <c r="F137" s="1214"/>
      <c r="G137" s="1214"/>
      <c r="H137" s="68"/>
      <c r="I137" s="154"/>
      <c r="J137" s="67"/>
      <c r="K137" s="67"/>
      <c r="L137" s="67"/>
      <c r="M137" s="67"/>
    </row>
    <row r="138" spans="1:13" ht="15.75" customHeight="1" x14ac:dyDescent="0.2">
      <c r="A138" s="867"/>
      <c r="B138" s="859"/>
      <c r="C138" s="856"/>
      <c r="D138" s="856"/>
      <c r="E138" s="856"/>
      <c r="F138" s="856"/>
      <c r="G138" s="899"/>
      <c r="H138" s="68"/>
      <c r="I138" s="154"/>
      <c r="J138" s="67"/>
      <c r="K138" s="67"/>
      <c r="L138" s="67"/>
      <c r="M138" s="67"/>
    </row>
    <row r="139" spans="1:13" ht="15.75" x14ac:dyDescent="0.2">
      <c r="A139" s="869" t="str">
        <f>CHAR(CODE(A113)+1)&amp;")"</f>
        <v>f)</v>
      </c>
      <c r="B139" s="863" t="s">
        <v>632</v>
      </c>
      <c r="C139" s="856"/>
      <c r="D139" s="856"/>
      <c r="E139" s="856"/>
      <c r="F139" s="856"/>
      <c r="G139" s="899"/>
      <c r="H139" s="68"/>
      <c r="I139" s="154"/>
      <c r="J139" s="67"/>
      <c r="K139" s="67"/>
      <c r="L139" s="67"/>
      <c r="M139" s="67"/>
    </row>
    <row r="140" spans="1:13" ht="6.95" customHeight="1" x14ac:dyDescent="0.2">
      <c r="A140" s="867"/>
      <c r="B140" s="859"/>
      <c r="C140" s="859"/>
      <c r="D140" s="859"/>
      <c r="E140" s="859"/>
      <c r="F140" s="859"/>
      <c r="G140" s="899"/>
      <c r="H140" s="68"/>
      <c r="I140" s="154"/>
      <c r="J140" s="67"/>
      <c r="K140" s="67"/>
      <c r="L140" s="67"/>
      <c r="M140" s="67"/>
    </row>
    <row r="141" spans="1:13" ht="15.75" customHeight="1" x14ac:dyDescent="0.2">
      <c r="A141" s="867"/>
      <c r="B141" s="1213" t="s">
        <v>158</v>
      </c>
      <c r="C141" s="1213"/>
      <c r="D141" s="1213"/>
      <c r="E141" s="1213"/>
      <c r="F141" s="1213"/>
      <c r="G141" s="1213"/>
      <c r="H141" s="68"/>
      <c r="I141" s="155"/>
      <c r="J141" s="67"/>
      <c r="K141" s="67"/>
      <c r="L141" s="67"/>
      <c r="M141" s="67"/>
    </row>
    <row r="142" spans="1:13" ht="15.75" customHeight="1" x14ac:dyDescent="0.2">
      <c r="A142" s="867"/>
      <c r="B142" s="1213"/>
      <c r="C142" s="1213"/>
      <c r="D142" s="1213"/>
      <c r="E142" s="1213"/>
      <c r="F142" s="1213"/>
      <c r="G142" s="1213"/>
      <c r="H142" s="68"/>
      <c r="I142" s="155"/>
      <c r="J142" s="67"/>
      <c r="K142" s="67"/>
      <c r="L142" s="67"/>
      <c r="M142" s="67"/>
    </row>
    <row r="143" spans="1:13" ht="15.75" customHeight="1" x14ac:dyDescent="0.2">
      <c r="A143" s="867"/>
      <c r="B143" s="1213"/>
      <c r="C143" s="1213"/>
      <c r="D143" s="1213"/>
      <c r="E143" s="1213"/>
      <c r="F143" s="1213"/>
      <c r="G143" s="1213"/>
      <c r="H143" s="68"/>
      <c r="I143" s="155"/>
      <c r="J143" s="67"/>
      <c r="K143" s="67"/>
      <c r="L143" s="67"/>
      <c r="M143" s="67"/>
    </row>
    <row r="144" spans="1:13" ht="15.75" customHeight="1" x14ac:dyDescent="0.2">
      <c r="A144" s="867"/>
      <c r="B144" s="1213"/>
      <c r="C144" s="1213"/>
      <c r="D144" s="1213"/>
      <c r="E144" s="1213"/>
      <c r="F144" s="1213"/>
      <c r="G144" s="1213"/>
      <c r="H144" s="68"/>
      <c r="I144" s="155"/>
      <c r="J144" s="67"/>
      <c r="K144" s="67"/>
      <c r="L144" s="67"/>
      <c r="M144" s="67"/>
    </row>
    <row r="145" spans="1:13" ht="15.75" customHeight="1" x14ac:dyDescent="0.2">
      <c r="A145" s="867"/>
      <c r="B145" s="1213"/>
      <c r="C145" s="1213"/>
      <c r="D145" s="1213"/>
      <c r="E145" s="1213"/>
      <c r="F145" s="1213"/>
      <c r="G145" s="1213"/>
      <c r="H145" s="68"/>
      <c r="I145" s="155"/>
      <c r="J145" s="67"/>
      <c r="K145" s="67"/>
      <c r="L145" s="67"/>
      <c r="M145" s="67"/>
    </row>
    <row r="146" spans="1:13" ht="15.75" customHeight="1" x14ac:dyDescent="0.2">
      <c r="A146" s="867"/>
      <c r="B146" s="1213"/>
      <c r="C146" s="1213"/>
      <c r="D146" s="1213"/>
      <c r="E146" s="1213"/>
      <c r="F146" s="1213"/>
      <c r="G146" s="1213"/>
      <c r="H146" s="68"/>
      <c r="I146" s="155"/>
      <c r="J146" s="67"/>
      <c r="K146" s="67"/>
      <c r="L146" s="67"/>
      <c r="M146" s="67"/>
    </row>
    <row r="147" spans="1:13" ht="15.75" customHeight="1" x14ac:dyDescent="0.2">
      <c r="A147" s="867"/>
      <c r="B147" s="1213"/>
      <c r="C147" s="1213"/>
      <c r="D147" s="1213"/>
      <c r="E147" s="1213"/>
      <c r="F147" s="1213"/>
      <c r="G147" s="1213"/>
      <c r="H147" s="68"/>
      <c r="I147" s="155"/>
      <c r="J147" s="67"/>
      <c r="K147" s="67"/>
      <c r="L147" s="67"/>
      <c r="M147" s="67"/>
    </row>
    <row r="148" spans="1:13" ht="15.75" customHeight="1" x14ac:dyDescent="0.2">
      <c r="A148" s="867"/>
      <c r="B148" s="1213"/>
      <c r="C148" s="1213"/>
      <c r="D148" s="1213"/>
      <c r="E148" s="1213"/>
      <c r="F148" s="1213"/>
      <c r="G148" s="1213"/>
      <c r="H148" s="68"/>
      <c r="I148" s="155"/>
      <c r="J148" s="67"/>
      <c r="K148" s="67"/>
      <c r="L148" s="67"/>
      <c r="M148" s="67"/>
    </row>
    <row r="149" spans="1:13" ht="15.75" customHeight="1" x14ac:dyDescent="0.2">
      <c r="A149" s="867"/>
      <c r="B149" s="1213"/>
      <c r="C149" s="1213"/>
      <c r="D149" s="1213"/>
      <c r="E149" s="1213"/>
      <c r="F149" s="1213"/>
      <c r="G149" s="1213"/>
      <c r="H149" s="68"/>
      <c r="I149" s="155"/>
      <c r="J149" s="67"/>
      <c r="K149" s="67"/>
      <c r="L149" s="67"/>
      <c r="M149" s="67"/>
    </row>
    <row r="150" spans="1:13" ht="15.75" customHeight="1" x14ac:dyDescent="0.2">
      <c r="A150" s="867"/>
      <c r="B150" s="1213"/>
      <c r="C150" s="1213"/>
      <c r="D150" s="1213"/>
      <c r="E150" s="1213"/>
      <c r="F150" s="1213"/>
      <c r="G150" s="1213"/>
      <c r="H150" s="68"/>
      <c r="I150" s="155"/>
      <c r="J150" s="67"/>
      <c r="K150" s="67"/>
      <c r="L150" s="67"/>
      <c r="M150" s="67"/>
    </row>
    <row r="151" spans="1:13" ht="15.75" customHeight="1" x14ac:dyDescent="0.2">
      <c r="A151" s="867"/>
      <c r="B151" s="1213"/>
      <c r="C151" s="1213"/>
      <c r="D151" s="1213"/>
      <c r="E151" s="1213"/>
      <c r="F151" s="1213"/>
      <c r="G151" s="1213"/>
      <c r="H151" s="68"/>
      <c r="I151" s="155"/>
      <c r="J151" s="67"/>
      <c r="K151" s="67"/>
      <c r="L151" s="67"/>
      <c r="M151" s="67"/>
    </row>
    <row r="152" spans="1:13" ht="15.75" customHeight="1" x14ac:dyDescent="0.2">
      <c r="A152" s="867"/>
      <c r="B152" s="1213"/>
      <c r="C152" s="1213"/>
      <c r="D152" s="1213"/>
      <c r="E152" s="1213"/>
      <c r="F152" s="1213"/>
      <c r="G152" s="1213"/>
      <c r="H152" s="68"/>
      <c r="I152" s="155"/>
      <c r="J152" s="67"/>
      <c r="K152" s="67"/>
      <c r="L152" s="67"/>
      <c r="M152" s="67"/>
    </row>
    <row r="153" spans="1:13" ht="6.95" customHeight="1" x14ac:dyDescent="0.2">
      <c r="A153" s="867"/>
      <c r="B153" s="876"/>
      <c r="C153" s="884"/>
      <c r="D153" s="884"/>
      <c r="E153" s="884"/>
      <c r="F153" s="884"/>
      <c r="G153" s="884"/>
      <c r="H153" s="68"/>
      <c r="I153" s="155"/>
      <c r="J153" s="67"/>
      <c r="K153" s="67"/>
      <c r="L153" s="67"/>
      <c r="M153" s="67"/>
    </row>
    <row r="154" spans="1:13" ht="15.75" x14ac:dyDescent="0.2">
      <c r="A154" s="867"/>
      <c r="B154" s="1213" t="s">
        <v>159</v>
      </c>
      <c r="C154" s="1213"/>
      <c r="D154" s="1213"/>
      <c r="E154" s="1213"/>
      <c r="F154" s="1213"/>
      <c r="G154" s="1213"/>
      <c r="H154" s="68"/>
      <c r="I154" s="155"/>
      <c r="J154" s="67"/>
      <c r="K154" s="67"/>
      <c r="L154" s="67"/>
      <c r="M154" s="67"/>
    </row>
    <row r="155" spans="1:13" ht="15.75" x14ac:dyDescent="0.2">
      <c r="A155" s="867"/>
      <c r="B155" s="1213"/>
      <c r="C155" s="1213"/>
      <c r="D155" s="1213"/>
      <c r="E155" s="1213"/>
      <c r="F155" s="1213"/>
      <c r="G155" s="1213"/>
      <c r="H155" s="68"/>
      <c r="I155" s="155"/>
      <c r="J155" s="67"/>
      <c r="K155" s="67"/>
      <c r="L155" s="67"/>
      <c r="M155" s="67"/>
    </row>
    <row r="156" spans="1:13" ht="15.75" x14ac:dyDescent="0.2">
      <c r="A156" s="867"/>
      <c r="B156" s="1213"/>
      <c r="C156" s="1213"/>
      <c r="D156" s="1213"/>
      <c r="E156" s="1213"/>
      <c r="F156" s="1213"/>
      <c r="G156" s="1213"/>
      <c r="H156" s="68"/>
      <c r="I156" s="155"/>
      <c r="J156" s="67"/>
      <c r="K156" s="67"/>
      <c r="L156" s="67"/>
      <c r="M156" s="67"/>
    </row>
    <row r="157" spans="1:13" ht="15.75" x14ac:dyDescent="0.2">
      <c r="A157" s="867"/>
      <c r="B157" s="1213"/>
      <c r="C157" s="1213"/>
      <c r="D157" s="1213"/>
      <c r="E157" s="1213"/>
      <c r="F157" s="1213"/>
      <c r="G157" s="1213"/>
      <c r="H157" s="68"/>
      <c r="I157" s="155"/>
      <c r="J157" s="67"/>
      <c r="K157" s="67"/>
      <c r="L157" s="67"/>
      <c r="M157" s="67"/>
    </row>
    <row r="158" spans="1:13" ht="15.75" x14ac:dyDescent="0.2">
      <c r="A158" s="867"/>
      <c r="B158" s="1213"/>
      <c r="C158" s="1213"/>
      <c r="D158" s="1213"/>
      <c r="E158" s="1213"/>
      <c r="F158" s="1213"/>
      <c r="G158" s="1213"/>
      <c r="H158" s="68"/>
      <c r="I158" s="155"/>
      <c r="J158" s="67"/>
      <c r="K158" s="67"/>
      <c r="L158" s="67"/>
      <c r="M158" s="67"/>
    </row>
    <row r="159" spans="1:13" ht="15.75" x14ac:dyDescent="0.2">
      <c r="A159" s="867"/>
      <c r="B159" s="1213"/>
      <c r="C159" s="1213"/>
      <c r="D159" s="1213"/>
      <c r="E159" s="1213"/>
      <c r="F159" s="1213"/>
      <c r="G159" s="1213"/>
      <c r="H159" s="68"/>
      <c r="I159" s="155"/>
      <c r="J159" s="67"/>
      <c r="K159" s="67"/>
      <c r="L159" s="67"/>
      <c r="M159" s="67"/>
    </row>
    <row r="160" spans="1:13" ht="15.75" x14ac:dyDescent="0.2">
      <c r="A160" s="867"/>
      <c r="B160" s="1213"/>
      <c r="C160" s="1213"/>
      <c r="D160" s="1213"/>
      <c r="E160" s="1213"/>
      <c r="F160" s="1213"/>
      <c r="G160" s="1213"/>
      <c r="H160" s="68"/>
      <c r="I160" s="155"/>
      <c r="J160" s="67"/>
      <c r="K160" s="67"/>
      <c r="L160" s="67"/>
      <c r="M160" s="67"/>
    </row>
    <row r="161" spans="1:13" ht="15.75" customHeight="1" x14ac:dyDescent="0.2">
      <c r="A161" s="867"/>
      <c r="B161" s="876"/>
      <c r="C161" s="884"/>
      <c r="D161" s="884"/>
      <c r="E161" s="884"/>
      <c r="F161" s="884"/>
      <c r="G161" s="884"/>
      <c r="H161" s="68"/>
      <c r="I161" s="155"/>
      <c r="J161" s="67"/>
      <c r="K161" s="67"/>
      <c r="L161" s="67"/>
      <c r="M161" s="67"/>
    </row>
    <row r="162" spans="1:13" ht="15.75" x14ac:dyDescent="0.2">
      <c r="A162" s="869" t="str">
        <f>CHAR(CODE(A139)+1)&amp;")"</f>
        <v>g)</v>
      </c>
      <c r="B162" s="878" t="s">
        <v>182</v>
      </c>
      <c r="C162" s="856"/>
      <c r="D162" s="856"/>
      <c r="E162" s="856"/>
      <c r="F162" s="856"/>
      <c r="G162" s="868"/>
      <c r="H162" s="68"/>
      <c r="I162" s="154"/>
      <c r="J162" s="67"/>
      <c r="K162" s="67"/>
      <c r="L162" s="67"/>
      <c r="M162" s="67"/>
    </row>
    <row r="163" spans="1:13" ht="6.95" customHeight="1" x14ac:dyDescent="0.2">
      <c r="A163" s="867"/>
      <c r="B163" s="878"/>
      <c r="C163" s="856"/>
      <c r="D163" s="856"/>
      <c r="E163" s="856"/>
      <c r="F163" s="856"/>
      <c r="G163" s="868"/>
      <c r="H163" s="68"/>
      <c r="I163" s="154"/>
      <c r="J163" s="67"/>
      <c r="K163" s="67"/>
      <c r="L163" s="67"/>
      <c r="M163" s="67"/>
    </row>
    <row r="164" spans="1:13" ht="15.75" x14ac:dyDescent="0.2">
      <c r="A164" s="900"/>
      <c r="B164" s="901" t="s">
        <v>195</v>
      </c>
      <c r="C164" s="856"/>
      <c r="D164" s="856"/>
      <c r="E164" s="856"/>
      <c r="F164" s="856"/>
      <c r="G164" s="868"/>
      <c r="H164" s="68"/>
      <c r="I164" s="154"/>
      <c r="J164" s="67"/>
      <c r="K164" s="67"/>
      <c r="L164" s="67"/>
      <c r="M164" s="67"/>
    </row>
    <row r="165" spans="1:13" ht="15.75" customHeight="1" x14ac:dyDescent="0.2">
      <c r="A165" s="867"/>
      <c r="B165" s="859"/>
      <c r="C165" s="868"/>
      <c r="D165" s="868"/>
      <c r="E165" s="868"/>
      <c r="F165" s="868"/>
      <c r="G165" s="868"/>
      <c r="H165" s="68"/>
      <c r="I165" s="154"/>
      <c r="J165" s="89"/>
      <c r="K165" s="89"/>
      <c r="L165" s="67"/>
      <c r="M165" s="67"/>
    </row>
    <row r="166" spans="1:13" ht="15.75" customHeight="1" x14ac:dyDescent="0.2">
      <c r="A166" s="869" t="str">
        <f>CHAR(CODE(A162)+1)&amp;")"</f>
        <v>h)</v>
      </c>
      <c r="B166" s="863" t="s">
        <v>569</v>
      </c>
      <c r="C166" s="868"/>
      <c r="D166" s="868"/>
      <c r="E166" s="868"/>
      <c r="F166" s="868"/>
      <c r="G166" s="868"/>
      <c r="H166" s="68"/>
      <c r="I166" s="154"/>
      <c r="J166" s="89"/>
      <c r="K166" s="89"/>
      <c r="L166" s="67"/>
      <c r="M166" s="67"/>
    </row>
    <row r="167" spans="1:13" ht="6.95" customHeight="1" x14ac:dyDescent="0.2">
      <c r="A167" s="867"/>
      <c r="B167" s="859"/>
      <c r="C167" s="868"/>
      <c r="D167" s="868"/>
      <c r="E167" s="868"/>
      <c r="F167" s="868"/>
      <c r="G167" s="868"/>
      <c r="H167" s="68"/>
      <c r="I167" s="154"/>
      <c r="J167" s="89"/>
      <c r="K167" s="89"/>
      <c r="L167" s="67"/>
      <c r="M167" s="67"/>
    </row>
    <row r="168" spans="1:13" ht="15.75" customHeight="1" x14ac:dyDescent="0.2">
      <c r="A168" s="867"/>
      <c r="B168" s="1214" t="s">
        <v>618</v>
      </c>
      <c r="C168" s="1214"/>
      <c r="D168" s="1214"/>
      <c r="E168" s="1214"/>
      <c r="F168" s="1214"/>
      <c r="G168" s="1214"/>
      <c r="H168" s="68"/>
      <c r="I168" s="154"/>
      <c r="J168" s="89"/>
      <c r="K168" s="89"/>
      <c r="L168" s="67"/>
      <c r="M168" s="67"/>
    </row>
    <row r="169" spans="1:13" ht="15.75" customHeight="1" x14ac:dyDescent="0.2">
      <c r="A169" s="867"/>
      <c r="B169" s="1214"/>
      <c r="C169" s="1214"/>
      <c r="D169" s="1214"/>
      <c r="E169" s="1214"/>
      <c r="F169" s="1214"/>
      <c r="G169" s="1214"/>
      <c r="H169" s="68"/>
      <c r="I169" s="154"/>
      <c r="J169" s="89"/>
      <c r="K169" s="89"/>
      <c r="L169" s="67"/>
      <c r="M169" s="67"/>
    </row>
    <row r="170" spans="1:13" ht="15.75" customHeight="1" x14ac:dyDescent="0.2">
      <c r="A170" s="867"/>
      <c r="B170" s="1214"/>
      <c r="C170" s="1214"/>
      <c r="D170" s="1214"/>
      <c r="E170" s="1214"/>
      <c r="F170" s="1214"/>
      <c r="G170" s="1214"/>
      <c r="H170" s="68"/>
      <c r="I170" s="154"/>
      <c r="J170" s="89"/>
      <c r="K170" s="89"/>
      <c r="L170" s="67"/>
      <c r="M170" s="67"/>
    </row>
    <row r="171" spans="1:13" ht="15.75" customHeight="1" x14ac:dyDescent="0.2">
      <c r="A171" s="867"/>
      <c r="B171" s="859"/>
      <c r="C171" s="868"/>
      <c r="D171" s="868"/>
      <c r="E171" s="868"/>
      <c r="F171" s="868"/>
      <c r="G171" s="868"/>
      <c r="H171" s="68"/>
      <c r="I171" s="154"/>
      <c r="J171" s="89"/>
      <c r="K171" s="89"/>
      <c r="L171" s="67"/>
      <c r="M171" s="67"/>
    </row>
    <row r="172" spans="1:13" ht="15.75" customHeight="1" x14ac:dyDescent="0.2">
      <c r="A172" s="869" t="str">
        <f>CHAR(CODE(A166)+1)&amp;")"</f>
        <v>i)</v>
      </c>
      <c r="B172" s="859" t="s">
        <v>297</v>
      </c>
      <c r="C172" s="868"/>
      <c r="D172" s="868"/>
      <c r="E172" s="868"/>
      <c r="F172" s="868"/>
      <c r="G172" s="868"/>
      <c r="H172" s="68"/>
      <c r="I172" s="154"/>
      <c r="J172" s="89"/>
      <c r="K172" s="89"/>
      <c r="L172" s="67"/>
      <c r="M172" s="67"/>
    </row>
    <row r="173" spans="1:13" ht="6.95" customHeight="1" x14ac:dyDescent="0.2">
      <c r="A173" s="867"/>
      <c r="B173" s="859"/>
      <c r="C173" s="868"/>
      <c r="D173" s="868"/>
      <c r="E173" s="868"/>
      <c r="F173" s="868"/>
      <c r="G173" s="868"/>
      <c r="H173" s="68"/>
      <c r="I173" s="154"/>
      <c r="J173" s="89"/>
      <c r="K173" s="89"/>
      <c r="L173" s="67"/>
      <c r="M173" s="67"/>
    </row>
    <row r="174" spans="1:13" ht="15.75" customHeight="1" x14ac:dyDescent="0.2">
      <c r="A174" s="867"/>
      <c r="B174" s="1214" t="s">
        <v>570</v>
      </c>
      <c r="C174" s="1214"/>
      <c r="D174" s="1214"/>
      <c r="E174" s="1214"/>
      <c r="F174" s="1214"/>
      <c r="G174" s="1214"/>
      <c r="H174" s="68"/>
      <c r="I174" s="154"/>
      <c r="J174" s="89"/>
      <c r="K174" s="89"/>
      <c r="L174" s="67"/>
      <c r="M174" s="67"/>
    </row>
    <row r="175" spans="1:13" ht="15.75" customHeight="1" x14ac:dyDescent="0.2">
      <c r="A175" s="867"/>
      <c r="B175" s="1214"/>
      <c r="C175" s="1214"/>
      <c r="D175" s="1214"/>
      <c r="E175" s="1214"/>
      <c r="F175" s="1214"/>
      <c r="G175" s="1214"/>
      <c r="H175" s="68"/>
      <c r="I175" s="154"/>
      <c r="J175" s="89"/>
      <c r="K175" s="89"/>
      <c r="L175" s="67"/>
      <c r="M175" s="67"/>
    </row>
    <row r="176" spans="1:13" ht="15.75" customHeight="1" x14ac:dyDescent="0.2">
      <c r="A176" s="867"/>
      <c r="B176" s="1214"/>
      <c r="C176" s="1214"/>
      <c r="D176" s="1214"/>
      <c r="E176" s="1214"/>
      <c r="F176" s="1214"/>
      <c r="G176" s="1214"/>
      <c r="H176" s="68"/>
      <c r="I176" s="154"/>
      <c r="J176" s="89"/>
      <c r="K176" s="89"/>
      <c r="L176" s="67"/>
      <c r="M176" s="67"/>
    </row>
    <row r="177" spans="1:13" ht="15.75" customHeight="1" x14ac:dyDescent="0.2">
      <c r="A177" s="867"/>
      <c r="B177" s="1214"/>
      <c r="C177" s="1214"/>
      <c r="D177" s="1214"/>
      <c r="E177" s="1214"/>
      <c r="F177" s="1214"/>
      <c r="G177" s="1214"/>
      <c r="H177" s="68"/>
      <c r="I177" s="154"/>
      <c r="J177" s="89"/>
      <c r="K177" s="89"/>
      <c r="L177" s="67"/>
      <c r="M177" s="67"/>
    </row>
    <row r="178" spans="1:13" ht="15.75" customHeight="1" x14ac:dyDescent="0.2">
      <c r="A178" s="867"/>
      <c r="B178" s="859"/>
      <c r="C178" s="868"/>
      <c r="D178" s="868"/>
      <c r="E178" s="868"/>
      <c r="F178" s="868"/>
      <c r="G178" s="868"/>
      <c r="H178" s="68"/>
      <c r="I178" s="154"/>
      <c r="J178" s="89"/>
      <c r="K178" s="89"/>
      <c r="L178" s="67"/>
      <c r="M178" s="67"/>
    </row>
    <row r="179" spans="1:13" ht="15.75" x14ac:dyDescent="0.2">
      <c r="A179" s="869" t="str">
        <f>CHAR(CODE(A166)+1)&amp;")"</f>
        <v>i)</v>
      </c>
      <c r="B179" s="863" t="s">
        <v>11</v>
      </c>
      <c r="C179" s="868"/>
      <c r="D179" s="868"/>
      <c r="E179" s="868"/>
      <c r="F179" s="868"/>
      <c r="G179" s="868"/>
      <c r="H179" s="68"/>
      <c r="I179" s="154"/>
      <c r="J179" s="89"/>
      <c r="K179" s="89"/>
      <c r="L179" s="67"/>
      <c r="M179" s="67"/>
    </row>
    <row r="180" spans="1:13" ht="6.95" customHeight="1" x14ac:dyDescent="0.2">
      <c r="A180" s="867"/>
      <c r="B180" s="863"/>
      <c r="C180" s="868"/>
      <c r="D180" s="868"/>
      <c r="E180" s="868"/>
      <c r="F180" s="868"/>
      <c r="G180" s="868"/>
      <c r="H180" s="68"/>
      <c r="I180" s="154"/>
      <c r="J180" s="89"/>
      <c r="K180" s="89"/>
      <c r="L180" s="67"/>
      <c r="M180" s="67"/>
    </row>
    <row r="181" spans="1:13" ht="15.75" x14ac:dyDescent="0.2">
      <c r="A181" s="867"/>
      <c r="B181" s="1214" t="s">
        <v>68</v>
      </c>
      <c r="C181" s="1214"/>
      <c r="D181" s="1214"/>
      <c r="E181" s="1214"/>
      <c r="F181" s="1214"/>
      <c r="G181" s="1214"/>
      <c r="H181" s="68"/>
      <c r="I181" s="154"/>
      <c r="J181" s="89"/>
      <c r="K181" s="89"/>
      <c r="L181" s="67"/>
      <c r="M181" s="67"/>
    </row>
    <row r="182" spans="1:13" ht="15.75" x14ac:dyDescent="0.2">
      <c r="A182" s="867"/>
      <c r="B182" s="1214"/>
      <c r="C182" s="1214"/>
      <c r="D182" s="1214"/>
      <c r="E182" s="1214"/>
      <c r="F182" s="1214"/>
      <c r="G182" s="1214"/>
      <c r="H182" s="68"/>
      <c r="I182" s="154"/>
      <c r="J182" s="89"/>
      <c r="K182" s="89"/>
      <c r="L182" s="67"/>
      <c r="M182" s="67"/>
    </row>
    <row r="183" spans="1:13" ht="15.75" x14ac:dyDescent="0.2">
      <c r="A183" s="867"/>
      <c r="B183" s="1214"/>
      <c r="C183" s="1214"/>
      <c r="D183" s="1214"/>
      <c r="E183" s="1214"/>
      <c r="F183" s="1214"/>
      <c r="G183" s="1214"/>
      <c r="H183" s="68"/>
      <c r="I183" s="154"/>
      <c r="J183" s="89"/>
      <c r="K183" s="89"/>
      <c r="L183" s="67"/>
      <c r="M183" s="67"/>
    </row>
    <row r="184" spans="1:13" ht="15.75" x14ac:dyDescent="0.2">
      <c r="A184" s="867"/>
      <c r="B184" s="1214"/>
      <c r="C184" s="1214"/>
      <c r="D184" s="1214"/>
      <c r="E184" s="1214"/>
      <c r="F184" s="1214"/>
      <c r="G184" s="1214"/>
      <c r="H184" s="68"/>
      <c r="I184" s="154"/>
      <c r="J184" s="89"/>
      <c r="K184" s="89"/>
      <c r="L184" s="67"/>
      <c r="M184" s="67"/>
    </row>
    <row r="185" spans="1:13" ht="15.75" x14ac:dyDescent="0.2">
      <c r="A185" s="867"/>
      <c r="B185" s="1214"/>
      <c r="C185" s="1214"/>
      <c r="D185" s="1214"/>
      <c r="E185" s="1214"/>
      <c r="F185" s="1214"/>
      <c r="G185" s="1214"/>
      <c r="H185" s="68"/>
      <c r="I185" s="154"/>
      <c r="J185" s="89"/>
      <c r="K185" s="89"/>
      <c r="L185" s="67"/>
      <c r="M185" s="67"/>
    </row>
    <row r="186" spans="1:13" ht="15.75" x14ac:dyDescent="0.2">
      <c r="A186" s="867"/>
      <c r="B186" s="1214"/>
      <c r="C186" s="1214"/>
      <c r="D186" s="1214"/>
      <c r="E186" s="1214"/>
      <c r="F186" s="1214"/>
      <c r="G186" s="1214"/>
      <c r="H186" s="68"/>
      <c r="I186" s="154"/>
      <c r="J186" s="89"/>
      <c r="K186" s="89"/>
      <c r="L186" s="67"/>
      <c r="M186" s="67"/>
    </row>
    <row r="187" spans="1:13" ht="6.95" customHeight="1" x14ac:dyDescent="0.2">
      <c r="A187" s="867"/>
      <c r="B187" s="855"/>
      <c r="C187" s="756"/>
      <c r="D187" s="756"/>
      <c r="E187" s="756"/>
      <c r="F187" s="756"/>
      <c r="G187" s="756"/>
      <c r="H187" s="68"/>
      <c r="I187" s="154"/>
      <c r="J187" s="89"/>
      <c r="K187" s="89"/>
      <c r="L187" s="67"/>
      <c r="M187" s="67"/>
    </row>
    <row r="188" spans="1:13" ht="15.75" x14ac:dyDescent="0.2">
      <c r="A188" s="867"/>
      <c r="B188" s="1214" t="s">
        <v>160</v>
      </c>
      <c r="C188" s="1214"/>
      <c r="D188" s="1214"/>
      <c r="E188" s="1214"/>
      <c r="F188" s="1214"/>
      <c r="G188" s="1214"/>
      <c r="H188" s="68"/>
      <c r="I188" s="154"/>
      <c r="J188" s="89"/>
      <c r="K188" s="89"/>
      <c r="L188" s="67"/>
      <c r="M188" s="67"/>
    </row>
    <row r="189" spans="1:13" ht="15.75" x14ac:dyDescent="0.2">
      <c r="A189" s="867"/>
      <c r="B189" s="1214"/>
      <c r="C189" s="1214"/>
      <c r="D189" s="1214"/>
      <c r="E189" s="1214"/>
      <c r="F189" s="1214"/>
      <c r="G189" s="1214"/>
      <c r="H189" s="68"/>
      <c r="I189" s="154"/>
      <c r="J189" s="89"/>
      <c r="K189" s="89"/>
      <c r="L189" s="67"/>
      <c r="M189" s="67"/>
    </row>
    <row r="190" spans="1:13" ht="15.75" x14ac:dyDescent="0.2">
      <c r="A190" s="867"/>
      <c r="B190" s="1214"/>
      <c r="C190" s="1214"/>
      <c r="D190" s="1214"/>
      <c r="E190" s="1214"/>
      <c r="F190" s="1214"/>
      <c r="G190" s="1214"/>
      <c r="H190" s="68"/>
      <c r="I190" s="154"/>
      <c r="J190" s="89"/>
      <c r="K190" s="89"/>
      <c r="L190" s="67"/>
      <c r="M190" s="67"/>
    </row>
    <row r="191" spans="1:13" ht="15.75" x14ac:dyDescent="0.2">
      <c r="A191" s="867"/>
      <c r="B191" s="1214"/>
      <c r="C191" s="1214"/>
      <c r="D191" s="1214"/>
      <c r="E191" s="1214"/>
      <c r="F191" s="1214"/>
      <c r="G191" s="1214"/>
      <c r="H191" s="68"/>
      <c r="I191" s="154"/>
      <c r="J191" s="89"/>
      <c r="K191" s="89"/>
      <c r="L191" s="67"/>
      <c r="M191" s="67"/>
    </row>
    <row r="192" spans="1:13" ht="6.95" customHeight="1" x14ac:dyDescent="0.2">
      <c r="A192" s="867"/>
      <c r="B192" s="855"/>
      <c r="C192" s="756"/>
      <c r="D192" s="756"/>
      <c r="E192" s="756"/>
      <c r="F192" s="756"/>
      <c r="G192" s="756"/>
      <c r="H192" s="68"/>
      <c r="I192" s="154"/>
      <c r="J192" s="89"/>
      <c r="K192" s="89"/>
      <c r="L192" s="67"/>
      <c r="M192" s="67"/>
    </row>
    <row r="193" spans="1:13" ht="15.75" x14ac:dyDescent="0.2">
      <c r="A193" s="867"/>
      <c r="B193" s="1214" t="s">
        <v>196</v>
      </c>
      <c r="C193" s="1214"/>
      <c r="D193" s="1214"/>
      <c r="E193" s="1214"/>
      <c r="F193" s="1214"/>
      <c r="G193" s="1214"/>
      <c r="H193" s="68"/>
      <c r="I193" s="160"/>
      <c r="J193" s="67"/>
      <c r="K193" s="67"/>
      <c r="L193" s="67"/>
      <c r="M193" s="67"/>
    </row>
    <row r="194" spans="1:13" ht="15.75" x14ac:dyDescent="0.2">
      <c r="A194" s="867"/>
      <c r="B194" s="1214"/>
      <c r="C194" s="1214"/>
      <c r="D194" s="1214"/>
      <c r="E194" s="1214"/>
      <c r="F194" s="1214"/>
      <c r="G194" s="1214"/>
      <c r="H194" s="68"/>
      <c r="I194" s="160"/>
      <c r="J194" s="67"/>
      <c r="K194" s="67"/>
      <c r="L194" s="67"/>
      <c r="M194" s="67"/>
    </row>
    <row r="195" spans="1:13" ht="15.75" x14ac:dyDescent="0.2">
      <c r="A195" s="867"/>
      <c r="B195" s="1214"/>
      <c r="C195" s="1214"/>
      <c r="D195" s="1214"/>
      <c r="E195" s="1214"/>
      <c r="F195" s="1214"/>
      <c r="G195" s="1214"/>
      <c r="H195" s="68"/>
      <c r="I195" s="160"/>
      <c r="J195" s="67"/>
      <c r="K195" s="67"/>
      <c r="L195" s="67"/>
      <c r="M195" s="67"/>
    </row>
    <row r="196" spans="1:13" ht="6.95" customHeight="1" x14ac:dyDescent="0.2">
      <c r="A196" s="867"/>
      <c r="B196" s="855"/>
      <c r="C196" s="756"/>
      <c r="D196" s="756"/>
      <c r="E196" s="756"/>
      <c r="F196" s="756"/>
      <c r="G196" s="756"/>
      <c r="H196" s="68"/>
      <c r="I196" s="160"/>
      <c r="J196" s="67"/>
      <c r="K196" s="67"/>
      <c r="L196" s="67"/>
      <c r="M196" s="67"/>
    </row>
    <row r="197" spans="1:13" ht="15.75" x14ac:dyDescent="0.2">
      <c r="A197" s="867"/>
      <c r="B197" s="1214" t="s">
        <v>161</v>
      </c>
      <c r="C197" s="1214"/>
      <c r="D197" s="1214"/>
      <c r="E197" s="1214"/>
      <c r="F197" s="1214"/>
      <c r="G197" s="1214"/>
      <c r="H197" s="68"/>
      <c r="I197" s="160"/>
      <c r="J197" s="67"/>
      <c r="K197" s="67"/>
      <c r="L197" s="67"/>
      <c r="M197" s="67"/>
    </row>
    <row r="198" spans="1:13" ht="15.75" x14ac:dyDescent="0.2">
      <c r="A198" s="867"/>
      <c r="B198" s="1214"/>
      <c r="C198" s="1214"/>
      <c r="D198" s="1214"/>
      <c r="E198" s="1214"/>
      <c r="F198" s="1214"/>
      <c r="G198" s="1214"/>
      <c r="H198" s="68"/>
      <c r="I198" s="160"/>
      <c r="J198" s="67"/>
      <c r="K198" s="67"/>
      <c r="L198" s="67"/>
      <c r="M198" s="67"/>
    </row>
    <row r="199" spans="1:13" ht="15.75" customHeight="1" x14ac:dyDescent="0.2">
      <c r="A199" s="867"/>
      <c r="B199" s="855"/>
      <c r="C199" s="756"/>
      <c r="D199" s="756"/>
      <c r="E199" s="756"/>
      <c r="F199" s="756"/>
      <c r="G199" s="756"/>
      <c r="H199" s="68"/>
      <c r="I199" s="160"/>
      <c r="J199" s="67"/>
      <c r="K199" s="67"/>
      <c r="L199" s="67"/>
      <c r="M199" s="67"/>
    </row>
    <row r="200" spans="1:13" ht="15.75" x14ac:dyDescent="0.2">
      <c r="A200" s="869" t="str">
        <f>CHAR(CODE(A179)+1)&amp;")"</f>
        <v>j)</v>
      </c>
      <c r="B200" s="863" t="s">
        <v>183</v>
      </c>
      <c r="C200" s="856"/>
      <c r="D200" s="856"/>
      <c r="E200" s="856"/>
      <c r="F200" s="856"/>
      <c r="G200" s="899"/>
      <c r="H200" s="68"/>
      <c r="I200" s="154"/>
      <c r="J200" s="89"/>
      <c r="K200" s="89"/>
      <c r="L200" s="67"/>
      <c r="M200" s="67"/>
    </row>
    <row r="201" spans="1:13" ht="6.95" customHeight="1" x14ac:dyDescent="0.2">
      <c r="A201" s="867"/>
      <c r="B201" s="859"/>
      <c r="C201" s="856"/>
      <c r="D201" s="856"/>
      <c r="E201" s="856"/>
      <c r="F201" s="856"/>
      <c r="G201" s="899"/>
      <c r="H201" s="68"/>
      <c r="I201" s="154"/>
      <c r="J201" s="89"/>
      <c r="K201" s="89"/>
      <c r="L201" s="67"/>
      <c r="M201" s="67"/>
    </row>
    <row r="202" spans="1:13" ht="15.75" x14ac:dyDescent="0.2">
      <c r="A202" s="867"/>
      <c r="B202" s="1218" t="s">
        <v>200</v>
      </c>
      <c r="C202" s="1218"/>
      <c r="D202" s="1218"/>
      <c r="E202" s="1218"/>
      <c r="F202" s="1218"/>
      <c r="G202" s="1218"/>
      <c r="H202" s="68"/>
      <c r="I202" s="154"/>
      <c r="J202" s="89"/>
      <c r="K202" s="89"/>
      <c r="L202" s="67"/>
      <c r="M202" s="67"/>
    </row>
    <row r="203" spans="1:13" ht="15.75" x14ac:dyDescent="0.2">
      <c r="A203" s="867"/>
      <c r="B203" s="1218"/>
      <c r="C203" s="1218"/>
      <c r="D203" s="1218"/>
      <c r="E203" s="1218"/>
      <c r="F203" s="1218"/>
      <c r="G203" s="1218"/>
      <c r="H203" s="68"/>
      <c r="I203" s="154"/>
      <c r="J203" s="89"/>
      <c r="K203" s="89"/>
      <c r="L203" s="67"/>
      <c r="M203" s="67"/>
    </row>
    <row r="204" spans="1:13" ht="15.75" x14ac:dyDescent="0.2">
      <c r="A204" s="867"/>
      <c r="B204" s="1218"/>
      <c r="C204" s="1218"/>
      <c r="D204" s="1218"/>
      <c r="E204" s="1218"/>
      <c r="F204" s="1218"/>
      <c r="G204" s="1218"/>
      <c r="H204" s="68"/>
      <c r="I204" s="1215"/>
      <c r="J204" s="89"/>
      <c r="K204" s="89"/>
      <c r="L204" s="67"/>
      <c r="M204" s="67"/>
    </row>
    <row r="205" spans="1:13" ht="6.95" customHeight="1" x14ac:dyDescent="0.2">
      <c r="A205" s="867"/>
      <c r="B205" s="859"/>
      <c r="C205" s="856"/>
      <c r="D205" s="856"/>
      <c r="E205" s="856"/>
      <c r="F205" s="856"/>
      <c r="G205" s="899"/>
      <c r="H205" s="68"/>
      <c r="I205" s="1215"/>
      <c r="J205" s="89"/>
      <c r="K205" s="89"/>
      <c r="L205" s="67"/>
      <c r="M205" s="67"/>
    </row>
    <row r="206" spans="1:13" ht="15.75" customHeight="1" x14ac:dyDescent="0.2">
      <c r="A206" s="867"/>
      <c r="B206" s="1214" t="s">
        <v>873</v>
      </c>
      <c r="C206" s="1214"/>
      <c r="D206" s="1214"/>
      <c r="E206" s="1214"/>
      <c r="F206" s="1214"/>
      <c r="G206" s="1214"/>
      <c r="H206" s="68"/>
      <c r="I206" s="1215"/>
      <c r="J206" s="89"/>
      <c r="K206" s="89"/>
      <c r="L206" s="67"/>
      <c r="M206" s="67"/>
    </row>
    <row r="207" spans="1:13" ht="15.75" x14ac:dyDescent="0.2">
      <c r="A207" s="867"/>
      <c r="B207" s="1214"/>
      <c r="C207" s="1214"/>
      <c r="D207" s="1214"/>
      <c r="E207" s="1214"/>
      <c r="F207" s="1214"/>
      <c r="G207" s="1214"/>
      <c r="H207" s="68"/>
      <c r="I207" s="1215"/>
      <c r="J207" s="89"/>
      <c r="K207" s="89"/>
      <c r="L207" s="67"/>
      <c r="M207" s="67"/>
    </row>
    <row r="208" spans="1:13" ht="6.95" customHeight="1" x14ac:dyDescent="0.2">
      <c r="A208" s="867"/>
      <c r="B208" s="756"/>
      <c r="C208" s="756"/>
      <c r="D208" s="756"/>
      <c r="E208" s="756"/>
      <c r="F208" s="756"/>
      <c r="G208" s="756"/>
      <c r="H208" s="68"/>
      <c r="I208" s="1215"/>
      <c r="J208" s="89"/>
      <c r="K208" s="89"/>
      <c r="L208" s="67"/>
      <c r="M208" s="67"/>
    </row>
    <row r="209" spans="1:13" ht="15.75" x14ac:dyDescent="0.2">
      <c r="A209" s="867"/>
      <c r="B209" s="1216" t="s">
        <v>252</v>
      </c>
      <c r="C209" s="1216"/>
      <c r="D209" s="1216"/>
      <c r="E209" s="1216"/>
      <c r="F209" s="1216"/>
      <c r="G209" s="1216"/>
      <c r="H209" s="68"/>
      <c r="I209" s="1215"/>
      <c r="J209" s="89"/>
      <c r="K209" s="89"/>
      <c r="L209" s="67"/>
      <c r="M209" s="67"/>
    </row>
    <row r="210" spans="1:13" ht="6.95" customHeight="1" x14ac:dyDescent="0.2">
      <c r="A210" s="867"/>
      <c r="B210" s="756"/>
      <c r="C210" s="756"/>
      <c r="D210" s="756"/>
      <c r="E210" s="756"/>
      <c r="F210" s="756"/>
      <c r="G210" s="756"/>
      <c r="H210" s="68"/>
      <c r="I210" s="1215"/>
      <c r="J210" s="89"/>
      <c r="K210" s="89"/>
      <c r="L210" s="67"/>
      <c r="M210" s="67"/>
    </row>
    <row r="211" spans="1:13" ht="15.75" x14ac:dyDescent="0.2">
      <c r="A211" s="867"/>
      <c r="B211" s="1214" t="s">
        <v>247</v>
      </c>
      <c r="C211" s="1214"/>
      <c r="D211" s="1214"/>
      <c r="E211" s="1214"/>
      <c r="F211" s="1214"/>
      <c r="G211" s="1214"/>
      <c r="H211" s="68"/>
      <c r="I211" s="1215"/>
      <c r="J211" s="89"/>
      <c r="K211" s="89"/>
      <c r="L211" s="67"/>
      <c r="M211" s="67"/>
    </row>
    <row r="212" spans="1:13" ht="15.75" x14ac:dyDescent="0.2">
      <c r="A212" s="867"/>
      <c r="B212" s="1214"/>
      <c r="C212" s="1214"/>
      <c r="D212" s="1214"/>
      <c r="E212" s="1214"/>
      <c r="F212" s="1214"/>
      <c r="G212" s="1214"/>
      <c r="H212" s="68"/>
      <c r="I212" s="1215"/>
      <c r="J212" s="89"/>
      <c r="K212" s="89"/>
      <c r="L212" s="67"/>
      <c r="M212" s="67"/>
    </row>
    <row r="213" spans="1:13" ht="6.95" customHeight="1" x14ac:dyDescent="0.2">
      <c r="A213" s="867"/>
      <c r="B213" s="756"/>
      <c r="C213" s="756"/>
      <c r="D213" s="756"/>
      <c r="E213" s="756"/>
      <c r="F213" s="756"/>
      <c r="G213" s="756"/>
      <c r="H213" s="68"/>
      <c r="I213" s="1215"/>
      <c r="J213" s="89"/>
      <c r="K213" s="89"/>
      <c r="L213" s="67"/>
      <c r="M213" s="67"/>
    </row>
    <row r="214" spans="1:13" ht="15.75" x14ac:dyDescent="0.2">
      <c r="A214" s="867"/>
      <c r="B214" s="1214" t="s">
        <v>162</v>
      </c>
      <c r="C214" s="1214"/>
      <c r="D214" s="1214"/>
      <c r="E214" s="1214"/>
      <c r="F214" s="1214"/>
      <c r="G214" s="1214"/>
      <c r="H214" s="68"/>
      <c r="I214" s="1215"/>
      <c r="J214" s="89"/>
      <c r="K214" s="89"/>
      <c r="L214" s="67"/>
      <c r="M214" s="67"/>
    </row>
    <row r="215" spans="1:13" ht="15.75" x14ac:dyDescent="0.2">
      <c r="A215" s="867"/>
      <c r="B215" s="855"/>
      <c r="C215" s="868"/>
      <c r="D215" s="868"/>
      <c r="E215" s="868"/>
      <c r="F215" s="868"/>
      <c r="G215" s="868"/>
      <c r="H215" s="68"/>
      <c r="I215" s="154"/>
      <c r="J215" s="89"/>
      <c r="K215" s="89"/>
      <c r="L215" s="67"/>
      <c r="M215" s="67"/>
    </row>
    <row r="216" spans="1:13" ht="15.75" x14ac:dyDescent="0.2">
      <c r="A216" s="869" t="str">
        <f>CHAR(CODE(A200)+1)&amp;")"</f>
        <v>k)</v>
      </c>
      <c r="B216" s="863" t="s">
        <v>69</v>
      </c>
      <c r="C216" s="856"/>
      <c r="D216" s="856"/>
      <c r="E216" s="856"/>
      <c r="F216" s="856"/>
      <c r="G216" s="899"/>
      <c r="H216" s="68"/>
      <c r="I216" s="154"/>
      <c r="J216" s="89"/>
      <c r="K216" s="89"/>
      <c r="L216" s="67"/>
      <c r="M216" s="67"/>
    </row>
    <row r="217" spans="1:13" ht="6.95" customHeight="1" x14ac:dyDescent="0.2">
      <c r="A217" s="867"/>
      <c r="B217" s="859"/>
      <c r="C217" s="859"/>
      <c r="D217" s="859"/>
      <c r="E217" s="859"/>
      <c r="F217" s="859"/>
      <c r="G217" s="899"/>
      <c r="H217" s="68"/>
      <c r="I217" s="154"/>
      <c r="J217" s="89"/>
      <c r="K217" s="89"/>
      <c r="L217" s="67"/>
      <c r="M217" s="67"/>
    </row>
    <row r="218" spans="1:13" ht="15.75" x14ac:dyDescent="0.2">
      <c r="A218" s="867"/>
      <c r="B218" s="902" t="s">
        <v>184</v>
      </c>
      <c r="C218" s="903"/>
      <c r="D218" s="903"/>
      <c r="E218" s="903"/>
      <c r="F218" s="903"/>
      <c r="G218" s="903"/>
      <c r="H218" s="68"/>
      <c r="I218" s="163"/>
      <c r="J218" s="89"/>
      <c r="K218" s="67"/>
      <c r="L218" s="67"/>
      <c r="M218" s="67"/>
    </row>
    <row r="219" spans="1:13" ht="6.95" customHeight="1" x14ac:dyDescent="0.2">
      <c r="A219" s="867"/>
      <c r="B219" s="902"/>
      <c r="C219" s="903"/>
      <c r="D219" s="903"/>
      <c r="E219" s="903"/>
      <c r="F219" s="903"/>
      <c r="G219" s="903"/>
      <c r="H219" s="68"/>
      <c r="I219" s="163"/>
      <c r="J219" s="89"/>
      <c r="K219" s="67"/>
      <c r="L219" s="67"/>
      <c r="M219" s="67"/>
    </row>
    <row r="220" spans="1:13" ht="15.75" x14ac:dyDescent="0.2">
      <c r="A220" s="867"/>
      <c r="B220" s="902" t="s">
        <v>166</v>
      </c>
      <c r="C220" s="903" t="s">
        <v>185</v>
      </c>
      <c r="D220" s="903"/>
      <c r="E220" s="903"/>
      <c r="F220" s="903"/>
      <c r="G220" s="903"/>
      <c r="H220" s="68"/>
      <c r="I220" s="163"/>
      <c r="J220" s="89"/>
      <c r="K220" s="67"/>
      <c r="L220" s="67"/>
      <c r="M220" s="67"/>
    </row>
    <row r="221" spans="1:13" ht="6.95" customHeight="1" x14ac:dyDescent="0.2">
      <c r="A221" s="867"/>
      <c r="B221" s="902"/>
      <c r="C221" s="903"/>
      <c r="D221" s="903"/>
      <c r="E221" s="903"/>
      <c r="F221" s="903"/>
      <c r="G221" s="903"/>
      <c r="H221" s="68"/>
      <c r="I221" s="163"/>
      <c r="J221" s="89"/>
      <c r="K221" s="67"/>
      <c r="L221" s="67"/>
      <c r="M221" s="67"/>
    </row>
    <row r="222" spans="1:13" ht="15.75" x14ac:dyDescent="0.2">
      <c r="A222" s="867"/>
      <c r="B222" s="1217" t="s">
        <v>163</v>
      </c>
      <c r="C222" s="1217"/>
      <c r="D222" s="1217"/>
      <c r="E222" s="1217"/>
      <c r="F222" s="1217"/>
      <c r="G222" s="1217"/>
      <c r="H222" s="68"/>
      <c r="I222" s="163"/>
      <c r="J222" s="89"/>
      <c r="K222" s="67"/>
      <c r="L222" s="67"/>
      <c r="M222" s="67"/>
    </row>
    <row r="223" spans="1:13" ht="15.75" x14ac:dyDescent="0.2">
      <c r="A223" s="867"/>
      <c r="B223" s="1217"/>
      <c r="C223" s="1217"/>
      <c r="D223" s="1217"/>
      <c r="E223" s="1217"/>
      <c r="F223" s="1217"/>
      <c r="G223" s="1217"/>
      <c r="H223" s="68"/>
      <c r="I223" s="163"/>
      <c r="J223" s="89"/>
      <c r="K223" s="67"/>
      <c r="L223" s="67"/>
      <c r="M223" s="67"/>
    </row>
    <row r="224" spans="1:13" ht="6.95" customHeight="1" x14ac:dyDescent="0.2">
      <c r="A224" s="867"/>
      <c r="B224" s="902"/>
      <c r="C224" s="903"/>
      <c r="D224" s="903"/>
      <c r="E224" s="903"/>
      <c r="F224" s="903"/>
      <c r="G224" s="903"/>
      <c r="H224" s="68"/>
      <c r="I224" s="163"/>
      <c r="J224" s="89"/>
      <c r="K224" s="67"/>
      <c r="L224" s="67"/>
      <c r="M224" s="67"/>
    </row>
    <row r="225" spans="1:13" ht="15.75" x14ac:dyDescent="0.2">
      <c r="A225" s="867"/>
      <c r="B225" s="902" t="s">
        <v>77</v>
      </c>
      <c r="C225" s="903" t="s">
        <v>164</v>
      </c>
      <c r="D225" s="903"/>
      <c r="E225" s="903"/>
      <c r="F225" s="903"/>
      <c r="G225" s="903"/>
      <c r="H225" s="68"/>
      <c r="I225" s="163"/>
      <c r="J225" s="89"/>
      <c r="K225" s="67"/>
      <c r="L225" s="67"/>
      <c r="M225" s="67"/>
    </row>
    <row r="226" spans="1:13" ht="6.95" customHeight="1" x14ac:dyDescent="0.2">
      <c r="A226" s="867"/>
      <c r="B226" s="902"/>
      <c r="C226" s="903"/>
      <c r="D226" s="903"/>
      <c r="E226" s="903"/>
      <c r="F226" s="903"/>
      <c r="G226" s="903"/>
      <c r="H226" s="68"/>
      <c r="I226" s="163"/>
      <c r="J226" s="89"/>
      <c r="K226" s="67"/>
      <c r="L226" s="67"/>
      <c r="M226" s="67"/>
    </row>
    <row r="227" spans="1:13" ht="15.75" x14ac:dyDescent="0.2">
      <c r="A227" s="867"/>
      <c r="B227" s="1217" t="s">
        <v>165</v>
      </c>
      <c r="C227" s="1217"/>
      <c r="D227" s="1217"/>
      <c r="E227" s="1217"/>
      <c r="F227" s="1217"/>
      <c r="G227" s="1217"/>
      <c r="H227" s="68"/>
      <c r="I227" s="163"/>
      <c r="J227" s="89"/>
      <c r="K227" s="67"/>
      <c r="L227" s="67"/>
      <c r="M227" s="67"/>
    </row>
    <row r="228" spans="1:13" ht="15.75" x14ac:dyDescent="0.2">
      <c r="A228" s="867"/>
      <c r="B228" s="1217"/>
      <c r="C228" s="1217"/>
      <c r="D228" s="1217"/>
      <c r="E228" s="1217"/>
      <c r="F228" s="1217"/>
      <c r="G228" s="1217"/>
      <c r="H228" s="68"/>
      <c r="I228" s="163"/>
      <c r="J228" s="89"/>
      <c r="K228" s="67"/>
      <c r="L228" s="67"/>
      <c r="M228" s="67"/>
    </row>
    <row r="229" spans="1:13" ht="15.75" x14ac:dyDescent="0.2">
      <c r="A229" s="867"/>
      <c r="B229" s="1217"/>
      <c r="C229" s="1217"/>
      <c r="D229" s="1217"/>
      <c r="E229" s="1217"/>
      <c r="F229" s="1217"/>
      <c r="G229" s="1217"/>
      <c r="H229" s="68"/>
      <c r="I229" s="163"/>
      <c r="J229" s="89"/>
      <c r="K229" s="67"/>
      <c r="L229" s="67"/>
      <c r="M229" s="67"/>
    </row>
    <row r="230" spans="1:13" ht="15.75" x14ac:dyDescent="0.2">
      <c r="A230" s="867"/>
      <c r="B230" s="1217"/>
      <c r="C230" s="1217"/>
      <c r="D230" s="1217"/>
      <c r="E230" s="1217"/>
      <c r="F230" s="1217"/>
      <c r="G230" s="1217"/>
      <c r="H230" s="68"/>
      <c r="I230" s="163"/>
      <c r="J230" s="89"/>
      <c r="K230" s="67"/>
      <c r="L230" s="67"/>
      <c r="M230" s="67"/>
    </row>
    <row r="231" spans="1:13" ht="15.75" x14ac:dyDescent="0.2">
      <c r="A231" s="867"/>
      <c r="B231" s="1217"/>
      <c r="C231" s="1217"/>
      <c r="D231" s="1217"/>
      <c r="E231" s="1217"/>
      <c r="F231" s="1217"/>
      <c r="G231" s="1217"/>
      <c r="H231" s="68"/>
      <c r="I231" s="163"/>
      <c r="J231" s="89"/>
      <c r="K231" s="67"/>
      <c r="L231" s="67"/>
      <c r="M231" s="67"/>
    </row>
    <row r="232" spans="1:13" ht="6.95" customHeight="1" x14ac:dyDescent="0.2">
      <c r="A232" s="867"/>
      <c r="B232" s="902"/>
      <c r="C232" s="903"/>
      <c r="D232" s="903"/>
      <c r="E232" s="903"/>
      <c r="F232" s="903"/>
      <c r="G232" s="903"/>
      <c r="H232" s="68"/>
      <c r="I232" s="163"/>
      <c r="J232" s="89"/>
      <c r="K232" s="67"/>
      <c r="L232" s="67"/>
      <c r="M232" s="67"/>
    </row>
    <row r="233" spans="1:13" ht="15.75" x14ac:dyDescent="0.2">
      <c r="A233" s="867"/>
      <c r="B233" s="902" t="s">
        <v>78</v>
      </c>
      <c r="C233" s="902" t="s">
        <v>186</v>
      </c>
      <c r="D233" s="903"/>
      <c r="E233" s="903"/>
      <c r="F233" s="903"/>
      <c r="G233" s="903"/>
      <c r="H233" s="68"/>
      <c r="I233" s="163"/>
      <c r="J233" s="89"/>
      <c r="K233" s="67"/>
      <c r="L233" s="67"/>
      <c r="M233" s="67"/>
    </row>
    <row r="234" spans="1:13" ht="6.95" customHeight="1" x14ac:dyDescent="0.2">
      <c r="A234" s="867"/>
      <c r="B234" s="904"/>
      <c r="C234" s="905"/>
      <c r="D234" s="905"/>
      <c r="E234" s="905"/>
      <c r="F234" s="905"/>
      <c r="G234" s="905"/>
      <c r="H234" s="68"/>
      <c r="I234" s="163"/>
      <c r="J234" s="89"/>
      <c r="K234" s="67"/>
      <c r="L234" s="67"/>
      <c r="M234" s="67"/>
    </row>
    <row r="235" spans="1:13" ht="15.75" x14ac:dyDescent="0.2">
      <c r="A235" s="867"/>
      <c r="B235" s="906"/>
      <c r="C235" s="1217" t="s">
        <v>201</v>
      </c>
      <c r="D235" s="1217"/>
      <c r="E235" s="1217"/>
      <c r="F235" s="1217"/>
      <c r="G235" s="1217"/>
      <c r="H235" s="68"/>
      <c r="I235" s="163"/>
      <c r="J235" s="89"/>
      <c r="K235" s="67"/>
      <c r="L235" s="67"/>
      <c r="M235" s="67"/>
    </row>
    <row r="236" spans="1:13" ht="15.75" x14ac:dyDescent="0.2">
      <c r="A236" s="867"/>
      <c r="B236" s="904"/>
      <c r="C236" s="905"/>
      <c r="D236" s="905"/>
      <c r="E236" s="905"/>
      <c r="F236" s="905"/>
      <c r="G236" s="905"/>
      <c r="H236" s="68"/>
      <c r="I236" s="163"/>
      <c r="J236" s="89"/>
      <c r="K236" s="67"/>
      <c r="L236" s="67"/>
      <c r="M236" s="67"/>
    </row>
    <row r="237" spans="1:13" ht="15.75" x14ac:dyDescent="0.2">
      <c r="A237" s="869" t="str">
        <f>CHAR(CODE(A216)+1)&amp;")"</f>
        <v>l)</v>
      </c>
      <c r="B237" s="863" t="s">
        <v>150</v>
      </c>
      <c r="C237" s="856"/>
      <c r="D237" s="856"/>
      <c r="E237" s="856"/>
      <c r="F237" s="856"/>
      <c r="G237" s="899"/>
      <c r="H237" s="68"/>
      <c r="I237" s="154"/>
      <c r="J237" s="89"/>
      <c r="K237" s="89"/>
      <c r="L237" s="67"/>
      <c r="M237" s="67"/>
    </row>
    <row r="238" spans="1:13" ht="6.95" customHeight="1" x14ac:dyDescent="0.2">
      <c r="A238" s="867"/>
      <c r="B238" s="907"/>
      <c r="C238" s="856"/>
      <c r="D238" s="856"/>
      <c r="E238" s="856"/>
      <c r="F238" s="856"/>
      <c r="G238" s="899"/>
      <c r="H238" s="68"/>
      <c r="I238" s="163"/>
      <c r="J238" s="89"/>
      <c r="K238" s="67"/>
      <c r="L238" s="67"/>
      <c r="M238" s="67"/>
    </row>
    <row r="239" spans="1:13" s="1" customFormat="1" ht="15.75" x14ac:dyDescent="0.2">
      <c r="A239" s="908"/>
      <c r="B239" s="1211" t="s">
        <v>634</v>
      </c>
      <c r="C239" s="1211"/>
      <c r="D239" s="1211"/>
      <c r="E239" s="1211"/>
      <c r="F239" s="1211"/>
      <c r="G239" s="1211"/>
      <c r="H239" s="277"/>
      <c r="I239" s="278"/>
      <c r="J239" s="279"/>
      <c r="K239" s="280"/>
      <c r="L239" s="280"/>
      <c r="M239" s="280"/>
    </row>
    <row r="240" spans="1:13" s="1" customFormat="1" ht="15.75" x14ac:dyDescent="0.2">
      <c r="A240" s="908"/>
      <c r="B240" s="1211"/>
      <c r="C240" s="1211"/>
      <c r="D240" s="1211"/>
      <c r="E240" s="1211"/>
      <c r="F240" s="1211"/>
      <c r="G240" s="1211"/>
      <c r="H240" s="277"/>
      <c r="I240" s="278"/>
      <c r="J240" s="279"/>
      <c r="K240" s="280"/>
      <c r="L240" s="280"/>
      <c r="M240" s="280"/>
    </row>
    <row r="241" spans="1:13" s="1" customFormat="1" ht="15.75" x14ac:dyDescent="0.2">
      <c r="A241" s="908"/>
      <c r="B241" s="1211"/>
      <c r="C241" s="1211"/>
      <c r="D241" s="1211"/>
      <c r="E241" s="1211"/>
      <c r="F241" s="1211"/>
      <c r="G241" s="1211"/>
      <c r="H241" s="277"/>
      <c r="I241" s="278"/>
      <c r="J241" s="279"/>
      <c r="K241" s="280"/>
      <c r="L241" s="280"/>
      <c r="M241" s="280"/>
    </row>
    <row r="242" spans="1:13" s="1" customFormat="1" ht="15.75" x14ac:dyDescent="0.2">
      <c r="A242" s="908"/>
      <c r="B242" s="1211"/>
      <c r="C242" s="1211"/>
      <c r="D242" s="1211"/>
      <c r="E242" s="1211"/>
      <c r="F242" s="1211"/>
      <c r="G242" s="1211"/>
      <c r="H242" s="277"/>
      <c r="I242" s="278"/>
      <c r="J242" s="279"/>
      <c r="K242" s="280"/>
      <c r="L242" s="280"/>
      <c r="M242" s="280"/>
    </row>
    <row r="243" spans="1:13" s="1" customFormat="1" ht="6.95" customHeight="1" x14ac:dyDescent="0.2">
      <c r="A243" s="908"/>
      <c r="B243" s="909"/>
      <c r="C243" s="909"/>
      <c r="D243" s="909"/>
      <c r="E243" s="909"/>
      <c r="F243" s="909"/>
      <c r="G243" s="909"/>
      <c r="H243" s="277"/>
      <c r="I243" s="278"/>
      <c r="J243" s="279"/>
      <c r="K243" s="280"/>
      <c r="L243" s="280"/>
      <c r="M243" s="280"/>
    </row>
    <row r="244" spans="1:13" s="1" customFormat="1" ht="15.75" x14ac:dyDescent="0.2">
      <c r="A244" s="908"/>
      <c r="B244" s="1212" t="s">
        <v>633</v>
      </c>
      <c r="C244" s="1212"/>
      <c r="D244" s="1212"/>
      <c r="E244" s="1212"/>
      <c r="F244" s="1212"/>
      <c r="G244" s="1212"/>
      <c r="H244" s="277"/>
      <c r="I244" s="278"/>
      <c r="J244" s="279"/>
      <c r="K244" s="280"/>
      <c r="L244" s="280"/>
      <c r="M244" s="280"/>
    </row>
    <row r="245" spans="1:13" s="1" customFormat="1" ht="15.75" x14ac:dyDescent="0.2">
      <c r="A245" s="908"/>
      <c r="B245" s="1212"/>
      <c r="C245" s="1212"/>
      <c r="D245" s="1212"/>
      <c r="E245" s="1212"/>
      <c r="F245" s="1212"/>
      <c r="G245" s="1212"/>
      <c r="H245" s="277"/>
      <c r="I245" s="278"/>
      <c r="J245" s="279"/>
      <c r="K245" s="280"/>
      <c r="L245" s="280"/>
      <c r="M245" s="280"/>
    </row>
    <row r="246" spans="1:13" s="1" customFormat="1" ht="15.75" x14ac:dyDescent="0.2">
      <c r="A246" s="908"/>
      <c r="B246" s="1212"/>
      <c r="C246" s="1212"/>
      <c r="D246" s="1212"/>
      <c r="E246" s="1212"/>
      <c r="F246" s="1212"/>
      <c r="G246" s="1212"/>
      <c r="H246" s="277"/>
      <c r="I246" s="278"/>
      <c r="J246" s="279"/>
      <c r="K246" s="280"/>
      <c r="L246" s="280"/>
      <c r="M246" s="280"/>
    </row>
    <row r="247" spans="1:13" s="1" customFormat="1" ht="15.75" x14ac:dyDescent="0.2">
      <c r="A247" s="908"/>
      <c r="B247" s="1212"/>
      <c r="C247" s="1212"/>
      <c r="D247" s="1212"/>
      <c r="E247" s="1212"/>
      <c r="F247" s="1212"/>
      <c r="G247" s="1212"/>
      <c r="H247" s="277"/>
      <c r="I247" s="278"/>
      <c r="J247" s="279"/>
      <c r="K247" s="280"/>
      <c r="L247" s="280"/>
      <c r="M247" s="280"/>
    </row>
    <row r="248" spans="1:13" s="1" customFormat="1" ht="6.95" customHeight="1" x14ac:dyDescent="0.2">
      <c r="A248" s="908"/>
      <c r="B248" s="910"/>
      <c r="C248" s="910"/>
      <c r="D248" s="910"/>
      <c r="E248" s="910"/>
      <c r="F248" s="910"/>
      <c r="G248" s="910"/>
      <c r="H248" s="277"/>
      <c r="I248" s="278"/>
      <c r="J248" s="279"/>
      <c r="K248" s="280"/>
      <c r="L248" s="280"/>
      <c r="M248" s="280"/>
    </row>
    <row r="249" spans="1:13" s="1" customFormat="1" ht="15.75" x14ac:dyDescent="0.2">
      <c r="A249" s="908"/>
      <c r="B249" s="1212" t="s">
        <v>70</v>
      </c>
      <c r="C249" s="1212"/>
      <c r="D249" s="1212"/>
      <c r="E249" s="1212"/>
      <c r="F249" s="1212"/>
      <c r="G249" s="1212"/>
      <c r="H249" s="277"/>
      <c r="I249" s="278"/>
      <c r="J249" s="279"/>
      <c r="K249" s="280"/>
      <c r="L249" s="280"/>
      <c r="M249" s="280"/>
    </row>
    <row r="250" spans="1:13" s="1" customFormat="1" ht="15.75" x14ac:dyDescent="0.2">
      <c r="A250" s="908"/>
      <c r="B250" s="1212"/>
      <c r="C250" s="1212"/>
      <c r="D250" s="1212"/>
      <c r="E250" s="1212"/>
      <c r="F250" s="1212"/>
      <c r="G250" s="1212"/>
      <c r="H250" s="277"/>
      <c r="I250" s="278"/>
      <c r="J250" s="279"/>
      <c r="K250" s="280"/>
      <c r="L250" s="280"/>
      <c r="M250" s="280"/>
    </row>
    <row r="251" spans="1:13" s="1" customFormat="1" ht="15.75" x14ac:dyDescent="0.2">
      <c r="A251" s="908"/>
      <c r="B251" s="1212"/>
      <c r="C251" s="1212"/>
      <c r="D251" s="1212"/>
      <c r="E251" s="1212"/>
      <c r="F251" s="1212"/>
      <c r="G251" s="1212"/>
      <c r="H251" s="277"/>
      <c r="I251" s="278"/>
      <c r="J251" s="279"/>
      <c r="K251" s="280"/>
      <c r="L251" s="280"/>
      <c r="M251" s="280"/>
    </row>
    <row r="252" spans="1:13" s="1" customFormat="1" ht="15.75" x14ac:dyDescent="0.2">
      <c r="A252" s="908"/>
      <c r="B252" s="1212"/>
      <c r="C252" s="1212"/>
      <c r="D252" s="1212"/>
      <c r="E252" s="1212"/>
      <c r="F252" s="1212"/>
      <c r="G252" s="1212"/>
      <c r="H252" s="277"/>
      <c r="I252" s="278"/>
      <c r="J252" s="279"/>
      <c r="K252" s="280"/>
      <c r="L252" s="280"/>
      <c r="M252" s="280"/>
    </row>
    <row r="253" spans="1:13" ht="15" customHeight="1" x14ac:dyDescent="0.2">
      <c r="A253" s="867"/>
      <c r="B253" s="911"/>
      <c r="C253" s="911"/>
      <c r="D253" s="911"/>
      <c r="E253" s="911"/>
      <c r="F253" s="911"/>
      <c r="G253" s="911"/>
      <c r="H253" s="68"/>
      <c r="I253" s="163"/>
      <c r="J253" s="89"/>
      <c r="K253" s="67"/>
      <c r="L253" s="67"/>
      <c r="M253" s="67"/>
    </row>
    <row r="254" spans="1:13" ht="15.75" x14ac:dyDescent="0.2">
      <c r="A254" s="869" t="str">
        <f>CHAR(CODE(A237)+1)&amp;")"</f>
        <v>m)</v>
      </c>
      <c r="B254" s="879" t="s">
        <v>71</v>
      </c>
      <c r="C254" s="856"/>
      <c r="D254" s="856"/>
      <c r="E254" s="856"/>
      <c r="F254" s="856"/>
      <c r="G254" s="871"/>
      <c r="H254" s="68"/>
      <c r="I254" s="156"/>
      <c r="J254" s="89"/>
      <c r="K254" s="89"/>
      <c r="L254" s="67"/>
      <c r="M254" s="67"/>
    </row>
    <row r="255" spans="1:13" ht="6.95" customHeight="1" x14ac:dyDescent="0.2">
      <c r="A255" s="869"/>
      <c r="B255" s="879"/>
      <c r="C255" s="856"/>
      <c r="D255" s="856"/>
      <c r="E255" s="856"/>
      <c r="F255" s="856"/>
      <c r="G255" s="871"/>
      <c r="H255" s="68"/>
      <c r="I255" s="156"/>
      <c r="J255" s="89"/>
      <c r="K255" s="89"/>
      <c r="L255" s="67"/>
      <c r="M255" s="67"/>
    </row>
    <row r="256" spans="1:13" ht="15.75" x14ac:dyDescent="0.2">
      <c r="A256" s="872"/>
      <c r="B256" s="1213" t="s">
        <v>168</v>
      </c>
      <c r="C256" s="1213"/>
      <c r="D256" s="1213"/>
      <c r="E256" s="1213"/>
      <c r="F256" s="1213"/>
      <c r="G256" s="1213"/>
      <c r="H256" s="68"/>
      <c r="I256" s="155"/>
      <c r="J256" s="89"/>
      <c r="K256" s="89"/>
      <c r="L256" s="67"/>
      <c r="M256" s="67"/>
    </row>
    <row r="257" spans="1:13" ht="15.75" x14ac:dyDescent="0.2">
      <c r="A257" s="872"/>
      <c r="B257" s="1213"/>
      <c r="C257" s="1213"/>
      <c r="D257" s="1213"/>
      <c r="E257" s="1213"/>
      <c r="F257" s="1213"/>
      <c r="G257" s="1213"/>
      <c r="H257" s="68"/>
      <c r="I257" s="155"/>
      <c r="J257" s="89"/>
      <c r="K257" s="89"/>
      <c r="L257" s="67"/>
      <c r="M257" s="67"/>
    </row>
    <row r="258" spans="1:13" ht="15.75" x14ac:dyDescent="0.2">
      <c r="A258" s="872"/>
      <c r="B258" s="1213"/>
      <c r="C258" s="1213"/>
      <c r="D258" s="1213"/>
      <c r="E258" s="1213"/>
      <c r="F258" s="1213"/>
      <c r="G258" s="1213"/>
      <c r="H258" s="68"/>
      <c r="I258" s="155"/>
      <c r="J258" s="89"/>
      <c r="K258" s="89"/>
      <c r="L258" s="67"/>
      <c r="M258" s="67"/>
    </row>
    <row r="259" spans="1:13" ht="15.75" x14ac:dyDescent="0.2">
      <c r="A259" s="872"/>
      <c r="B259" s="1213"/>
      <c r="C259" s="1213"/>
      <c r="D259" s="1213"/>
      <c r="E259" s="1213"/>
      <c r="F259" s="1213"/>
      <c r="G259" s="1213"/>
      <c r="H259" s="68"/>
      <c r="I259" s="155"/>
      <c r="J259" s="89"/>
      <c r="K259" s="89"/>
      <c r="L259" s="67"/>
      <c r="M259" s="67"/>
    </row>
    <row r="260" spans="1:13" ht="15.75" x14ac:dyDescent="0.2">
      <c r="A260" s="872"/>
      <c r="B260" s="1213"/>
      <c r="C260" s="1213"/>
      <c r="D260" s="1213"/>
      <c r="E260" s="1213"/>
      <c r="F260" s="1213"/>
      <c r="G260" s="1213"/>
      <c r="H260" s="68"/>
      <c r="I260" s="155"/>
      <c r="J260" s="89"/>
      <c r="K260" s="89"/>
      <c r="L260" s="67"/>
      <c r="M260" s="67"/>
    </row>
    <row r="261" spans="1:13" ht="15.75" x14ac:dyDescent="0.2">
      <c r="A261" s="872"/>
      <c r="B261" s="1213"/>
      <c r="C261" s="1213"/>
      <c r="D261" s="1213"/>
      <c r="E261" s="1213"/>
      <c r="F261" s="1213"/>
      <c r="G261" s="1213"/>
      <c r="H261" s="68"/>
      <c r="I261" s="155"/>
      <c r="J261" s="89"/>
      <c r="K261" s="89"/>
      <c r="L261" s="67"/>
      <c r="M261" s="67"/>
    </row>
    <row r="262" spans="1:13" ht="6.95" customHeight="1" x14ac:dyDescent="0.2">
      <c r="A262" s="872"/>
      <c r="B262" s="876"/>
      <c r="C262" s="912"/>
      <c r="D262" s="912"/>
      <c r="E262" s="912"/>
      <c r="F262" s="912"/>
      <c r="G262" s="912"/>
      <c r="H262" s="68"/>
      <c r="I262" s="155"/>
      <c r="J262" s="89"/>
      <c r="K262" s="89"/>
      <c r="L262" s="67"/>
      <c r="M262" s="67"/>
    </row>
    <row r="263" spans="1:13" ht="15.75" x14ac:dyDescent="0.2">
      <c r="A263" s="872"/>
      <c r="B263" s="1213" t="s">
        <v>169</v>
      </c>
      <c r="C263" s="1213"/>
      <c r="D263" s="1213"/>
      <c r="E263" s="1213"/>
      <c r="F263" s="1213"/>
      <c r="G263" s="1213"/>
      <c r="H263" s="68"/>
      <c r="I263" s="157"/>
      <c r="J263" s="89"/>
      <c r="K263" s="89"/>
      <c r="L263" s="67"/>
      <c r="M263" s="67"/>
    </row>
    <row r="264" spans="1:13" ht="15.75" x14ac:dyDescent="0.2">
      <c r="A264" s="872"/>
      <c r="B264" s="1213"/>
      <c r="C264" s="1213"/>
      <c r="D264" s="1213"/>
      <c r="E264" s="1213"/>
      <c r="F264" s="1213"/>
      <c r="G264" s="1213"/>
      <c r="H264" s="68"/>
      <c r="I264" s="157"/>
      <c r="J264" s="89"/>
      <c r="K264" s="89"/>
      <c r="L264" s="67"/>
      <c r="M264" s="67"/>
    </row>
    <row r="265" spans="1:13" ht="15.75" x14ac:dyDescent="0.2">
      <c r="A265" s="872"/>
      <c r="B265" s="1213"/>
      <c r="C265" s="1213"/>
      <c r="D265" s="1213"/>
      <c r="E265" s="1213"/>
      <c r="F265" s="1213"/>
      <c r="G265" s="1213"/>
      <c r="H265" s="68"/>
      <c r="I265" s="157"/>
      <c r="J265" s="89"/>
      <c r="K265" s="89"/>
      <c r="L265" s="67"/>
      <c r="M265" s="67"/>
    </row>
    <row r="266" spans="1:13" ht="15.75" x14ac:dyDescent="0.2">
      <c r="A266" s="872"/>
      <c r="B266" s="1213"/>
      <c r="C266" s="1213"/>
      <c r="D266" s="1213"/>
      <c r="E266" s="1213"/>
      <c r="F266" s="1213"/>
      <c r="G266" s="1213"/>
      <c r="H266" s="68"/>
      <c r="I266" s="157"/>
      <c r="J266" s="89"/>
      <c r="K266" s="89"/>
      <c r="L266" s="67"/>
      <c r="M266" s="67"/>
    </row>
    <row r="267" spans="1:13" ht="15.75" x14ac:dyDescent="0.2">
      <c r="A267" s="872"/>
      <c r="B267" s="1213"/>
      <c r="C267" s="1213"/>
      <c r="D267" s="1213"/>
      <c r="E267" s="1213"/>
      <c r="F267" s="1213"/>
      <c r="G267" s="1213"/>
      <c r="H267" s="68"/>
      <c r="I267" s="157"/>
      <c r="J267" s="89"/>
      <c r="K267" s="89"/>
      <c r="L267" s="67"/>
      <c r="M267" s="67"/>
    </row>
    <row r="268" spans="1:13" ht="15.75" x14ac:dyDescent="0.2">
      <c r="A268" s="872"/>
      <c r="B268" s="1213"/>
      <c r="C268" s="1213"/>
      <c r="D268" s="1213"/>
      <c r="E268" s="1213"/>
      <c r="F268" s="1213"/>
      <c r="G268" s="1213"/>
      <c r="H268" s="68"/>
      <c r="I268" s="157"/>
      <c r="J268" s="67"/>
      <c r="K268" s="67"/>
      <c r="L268" s="67"/>
      <c r="M268" s="67"/>
    </row>
    <row r="269" spans="1:13" ht="15.75" x14ac:dyDescent="0.2">
      <c r="A269" s="872"/>
      <c r="B269" s="1213"/>
      <c r="C269" s="1213"/>
      <c r="D269" s="1213"/>
      <c r="E269" s="1213"/>
      <c r="F269" s="1213"/>
      <c r="G269" s="1213"/>
      <c r="H269" s="68"/>
      <c r="I269" s="157"/>
      <c r="J269" s="67"/>
      <c r="K269" s="67"/>
      <c r="L269" s="67"/>
      <c r="M269" s="67"/>
    </row>
    <row r="270" spans="1:13" ht="15.75" x14ac:dyDescent="0.2">
      <c r="A270" s="872"/>
      <c r="B270" s="1213"/>
      <c r="C270" s="1213"/>
      <c r="D270" s="1213"/>
      <c r="E270" s="1213"/>
      <c r="F270" s="1213"/>
      <c r="G270" s="1213"/>
      <c r="H270" s="68"/>
      <c r="I270" s="157"/>
      <c r="J270" s="67"/>
      <c r="K270" s="67"/>
      <c r="L270" s="67"/>
      <c r="M270" s="67"/>
    </row>
    <row r="271" spans="1:13" ht="15.75" x14ac:dyDescent="0.2">
      <c r="A271" s="872"/>
      <c r="B271" s="1213"/>
      <c r="C271" s="1213"/>
      <c r="D271" s="1213"/>
      <c r="E271" s="1213"/>
      <c r="F271" s="1213"/>
      <c r="G271" s="1213"/>
      <c r="H271" s="68"/>
      <c r="I271" s="157"/>
      <c r="J271" s="67"/>
      <c r="K271" s="67"/>
      <c r="L271" s="67"/>
      <c r="M271" s="67"/>
    </row>
    <row r="272" spans="1:13" ht="15.75" x14ac:dyDescent="0.2">
      <c r="A272" s="872"/>
      <c r="B272" s="1213"/>
      <c r="C272" s="1213"/>
      <c r="D272" s="1213"/>
      <c r="E272" s="1213"/>
      <c r="F272" s="1213"/>
      <c r="G272" s="1213"/>
      <c r="H272" s="68"/>
      <c r="I272" s="157"/>
      <c r="J272" s="67"/>
      <c r="K272" s="67"/>
      <c r="L272" s="67"/>
      <c r="M272" s="67"/>
    </row>
    <row r="273" spans="1:13" ht="15.75" x14ac:dyDescent="0.2">
      <c r="A273" s="872"/>
      <c r="B273" s="1213"/>
      <c r="C273" s="1213"/>
      <c r="D273" s="1213"/>
      <c r="E273" s="1213"/>
      <c r="F273" s="1213"/>
      <c r="G273" s="1213"/>
      <c r="H273" s="68"/>
      <c r="I273" s="157"/>
      <c r="J273" s="67"/>
      <c r="K273" s="67"/>
      <c r="L273" s="67"/>
      <c r="M273" s="67"/>
    </row>
    <row r="274" spans="1:13" ht="6.95" customHeight="1" x14ac:dyDescent="0.2">
      <c r="A274" s="872"/>
      <c r="B274" s="884"/>
      <c r="C274" s="884"/>
      <c r="D274" s="884"/>
      <c r="E274" s="884"/>
      <c r="F274" s="884"/>
      <c r="G274" s="884"/>
      <c r="H274" s="68"/>
      <c r="I274" s="157"/>
      <c r="J274" s="67"/>
      <c r="K274" s="67"/>
      <c r="L274" s="67"/>
      <c r="M274" s="67"/>
    </row>
    <row r="275" spans="1:13" ht="15.75" x14ac:dyDescent="0.2">
      <c r="A275" s="872"/>
      <c r="B275" s="1213" t="s">
        <v>170</v>
      </c>
      <c r="C275" s="1213"/>
      <c r="D275" s="1213"/>
      <c r="E275" s="1213"/>
      <c r="F275" s="1213"/>
      <c r="G275" s="1213"/>
      <c r="H275" s="68"/>
      <c r="I275" s="157"/>
      <c r="J275" s="67"/>
      <c r="K275" s="67"/>
      <c r="L275" s="67"/>
      <c r="M275" s="67"/>
    </row>
    <row r="276" spans="1:13" ht="15.75" x14ac:dyDescent="0.2">
      <c r="A276" s="872"/>
      <c r="B276" s="1213"/>
      <c r="C276" s="1213"/>
      <c r="D276" s="1213"/>
      <c r="E276" s="1213"/>
      <c r="F276" s="1213"/>
      <c r="G276" s="1213"/>
      <c r="H276" s="68"/>
      <c r="I276" s="157"/>
      <c r="J276" s="67"/>
      <c r="K276" s="67"/>
      <c r="L276" s="67"/>
      <c r="M276" s="67"/>
    </row>
    <row r="277" spans="1:13" ht="15.75" x14ac:dyDescent="0.2">
      <c r="A277" s="872"/>
      <c r="B277" s="1213"/>
      <c r="C277" s="1213"/>
      <c r="D277" s="1213"/>
      <c r="E277" s="1213"/>
      <c r="F277" s="1213"/>
      <c r="G277" s="1213"/>
      <c r="H277" s="68"/>
      <c r="I277" s="157"/>
      <c r="J277" s="67"/>
      <c r="K277" s="67"/>
      <c r="L277" s="67"/>
      <c r="M277" s="67"/>
    </row>
    <row r="278" spans="1:13" ht="6.95" customHeight="1" x14ac:dyDescent="0.2">
      <c r="A278" s="872"/>
      <c r="B278" s="884"/>
      <c r="C278" s="884"/>
      <c r="D278" s="884"/>
      <c r="E278" s="884"/>
      <c r="F278" s="884"/>
      <c r="G278" s="884"/>
      <c r="H278" s="68"/>
      <c r="I278" s="157"/>
      <c r="J278" s="67"/>
      <c r="K278" s="67"/>
      <c r="L278" s="67"/>
      <c r="M278" s="67"/>
    </row>
    <row r="279" spans="1:13" ht="15.75" x14ac:dyDescent="0.2">
      <c r="A279" s="872"/>
      <c r="B279" s="1213" t="s">
        <v>171</v>
      </c>
      <c r="C279" s="1213"/>
      <c r="D279" s="1213"/>
      <c r="E279" s="1213"/>
      <c r="F279" s="1213"/>
      <c r="G279" s="1213"/>
      <c r="H279" s="68"/>
      <c r="I279" s="157"/>
      <c r="J279" s="67"/>
      <c r="K279" s="67"/>
      <c r="L279" s="67"/>
      <c r="M279" s="67"/>
    </row>
    <row r="280" spans="1:13" ht="15.75" x14ac:dyDescent="0.2">
      <c r="A280" s="872"/>
      <c r="B280" s="1213"/>
      <c r="C280" s="1213"/>
      <c r="D280" s="1213"/>
      <c r="E280" s="1213"/>
      <c r="F280" s="1213"/>
      <c r="G280" s="1213"/>
      <c r="H280" s="68"/>
      <c r="I280" s="157"/>
      <c r="J280" s="67"/>
      <c r="K280" s="67"/>
      <c r="L280" s="67"/>
      <c r="M280" s="67"/>
    </row>
    <row r="281" spans="1:13" ht="15.75" x14ac:dyDescent="0.2">
      <c r="A281" s="872"/>
      <c r="B281" s="1213"/>
      <c r="C281" s="1213"/>
      <c r="D281" s="1213"/>
      <c r="E281" s="1213"/>
      <c r="F281" s="1213"/>
      <c r="G281" s="1213"/>
      <c r="H281" s="68"/>
      <c r="I281" s="157"/>
      <c r="J281" s="67"/>
      <c r="K281" s="67"/>
      <c r="L281" s="67"/>
      <c r="M281" s="67"/>
    </row>
    <row r="282" spans="1:13" ht="15.75" x14ac:dyDescent="0.2">
      <c r="A282" s="872"/>
      <c r="B282" s="1213"/>
      <c r="C282" s="1213"/>
      <c r="D282" s="1213"/>
      <c r="E282" s="1213"/>
      <c r="F282" s="1213"/>
      <c r="G282" s="1213"/>
      <c r="H282" s="68"/>
      <c r="I282" s="157"/>
      <c r="J282" s="67"/>
      <c r="K282" s="67"/>
      <c r="L282" s="67"/>
      <c r="M282" s="67"/>
    </row>
    <row r="283" spans="1:13" ht="15.75" x14ac:dyDescent="0.2">
      <c r="A283" s="872"/>
      <c r="B283" s="1213"/>
      <c r="C283" s="1213"/>
      <c r="D283" s="1213"/>
      <c r="E283" s="1213"/>
      <c r="F283" s="1213"/>
      <c r="G283" s="1213"/>
      <c r="H283" s="68"/>
      <c r="I283" s="157"/>
      <c r="J283" s="67"/>
      <c r="K283" s="67"/>
      <c r="L283" s="67"/>
      <c r="M283" s="67"/>
    </row>
    <row r="284" spans="1:13" ht="6.95" customHeight="1" x14ac:dyDescent="0.2">
      <c r="A284" s="872"/>
      <c r="B284" s="884"/>
      <c r="C284" s="884"/>
      <c r="D284" s="884"/>
      <c r="E284" s="884"/>
      <c r="F284" s="884"/>
      <c r="G284" s="884"/>
      <c r="H284" s="68"/>
      <c r="I284" s="157"/>
      <c r="J284" s="67"/>
      <c r="K284" s="67"/>
      <c r="L284" s="67"/>
      <c r="M284" s="67"/>
    </row>
    <row r="285" spans="1:13" ht="15.75" x14ac:dyDescent="0.2">
      <c r="A285" s="872"/>
      <c r="B285" s="1213" t="s">
        <v>172</v>
      </c>
      <c r="C285" s="1213"/>
      <c r="D285" s="1213"/>
      <c r="E285" s="1213"/>
      <c r="F285" s="1213"/>
      <c r="G285" s="1213"/>
      <c r="H285" s="68"/>
      <c r="I285" s="157"/>
      <c r="J285" s="67"/>
      <c r="K285" s="67"/>
      <c r="L285" s="67"/>
      <c r="M285" s="67"/>
    </row>
    <row r="286" spans="1:13" ht="15.75" x14ac:dyDescent="0.2">
      <c r="A286" s="872"/>
      <c r="B286" s="1213"/>
      <c r="C286" s="1213"/>
      <c r="D286" s="1213"/>
      <c r="E286" s="1213"/>
      <c r="F286" s="1213"/>
      <c r="G286" s="1213"/>
      <c r="H286" s="68"/>
      <c r="I286" s="157"/>
      <c r="J286" s="67"/>
      <c r="K286" s="67"/>
      <c r="L286" s="67"/>
      <c r="M286" s="67"/>
    </row>
    <row r="287" spans="1:13" ht="15.75" x14ac:dyDescent="0.2">
      <c r="A287" s="872"/>
      <c r="B287" s="1213"/>
      <c r="C287" s="1213"/>
      <c r="D287" s="1213"/>
      <c r="E287" s="1213"/>
      <c r="F287" s="1213"/>
      <c r="G287" s="1213"/>
      <c r="H287" s="68"/>
      <c r="I287" s="157"/>
      <c r="J287" s="67"/>
      <c r="K287" s="67"/>
      <c r="L287" s="67"/>
      <c r="M287" s="67"/>
    </row>
    <row r="288" spans="1:13" ht="6.95" customHeight="1" x14ac:dyDescent="0.2">
      <c r="A288" s="872"/>
      <c r="B288" s="884"/>
      <c r="C288" s="884"/>
      <c r="D288" s="884"/>
      <c r="E288" s="884"/>
      <c r="F288" s="884"/>
      <c r="G288" s="884"/>
      <c r="H288" s="68"/>
      <c r="I288" s="157"/>
      <c r="J288" s="67"/>
      <c r="K288" s="67"/>
      <c r="L288" s="67"/>
      <c r="M288" s="67"/>
    </row>
    <row r="289" spans="1:13" ht="15.75" x14ac:dyDescent="0.2">
      <c r="A289" s="872"/>
      <c r="B289" s="1213" t="s">
        <v>874</v>
      </c>
      <c r="C289" s="1213"/>
      <c r="D289" s="1213"/>
      <c r="E289" s="1213"/>
      <c r="F289" s="1213"/>
      <c r="G289" s="1213"/>
      <c r="H289" s="68"/>
      <c r="I289" s="157"/>
      <c r="J289" s="67"/>
      <c r="K289" s="67"/>
      <c r="L289" s="67"/>
      <c r="M289" s="67"/>
    </row>
    <row r="290" spans="1:13" ht="15.75" x14ac:dyDescent="0.2">
      <c r="A290" s="872"/>
      <c r="B290" s="1213"/>
      <c r="C290" s="1213"/>
      <c r="D290" s="1213"/>
      <c r="E290" s="1213"/>
      <c r="F290" s="1213"/>
      <c r="G290" s="1213"/>
      <c r="H290" s="68"/>
      <c r="I290" s="157"/>
      <c r="J290" s="67"/>
      <c r="K290" s="67"/>
      <c r="L290" s="67"/>
      <c r="M290" s="67"/>
    </row>
    <row r="291" spans="1:13" ht="15.75" x14ac:dyDescent="0.2">
      <c r="A291" s="872"/>
      <c r="B291" s="1213"/>
      <c r="C291" s="1213"/>
      <c r="D291" s="1213"/>
      <c r="E291" s="1213"/>
      <c r="F291" s="1213"/>
      <c r="G291" s="1213"/>
      <c r="H291" s="68"/>
      <c r="I291" s="157"/>
      <c r="J291" s="67"/>
      <c r="K291" s="67"/>
      <c r="L291" s="67"/>
      <c r="M291" s="67"/>
    </row>
    <row r="292" spans="1:13" ht="15.75" x14ac:dyDescent="0.2">
      <c r="A292" s="872"/>
      <c r="B292" s="1213"/>
      <c r="C292" s="1213"/>
      <c r="D292" s="1213"/>
      <c r="E292" s="1213"/>
      <c r="F292" s="1213"/>
      <c r="G292" s="1213"/>
      <c r="H292" s="68"/>
      <c r="I292" s="157"/>
      <c r="J292" s="67"/>
      <c r="K292" s="67"/>
      <c r="L292" s="67"/>
      <c r="M292" s="67"/>
    </row>
    <row r="293" spans="1:13" ht="15.75" x14ac:dyDescent="0.2">
      <c r="A293" s="872"/>
      <c r="B293" s="1213"/>
      <c r="C293" s="1213"/>
      <c r="D293" s="1213"/>
      <c r="E293" s="1213"/>
      <c r="F293" s="1213"/>
      <c r="G293" s="1213"/>
      <c r="H293" s="68"/>
      <c r="I293" s="157"/>
      <c r="J293" s="67"/>
      <c r="K293" s="67"/>
      <c r="L293" s="67"/>
      <c r="M293" s="67"/>
    </row>
    <row r="294" spans="1:13" ht="15.75" x14ac:dyDescent="0.2">
      <c r="A294" s="872"/>
      <c r="B294" s="1213"/>
      <c r="C294" s="1213"/>
      <c r="D294" s="1213"/>
      <c r="E294" s="1213"/>
      <c r="F294" s="1213"/>
      <c r="G294" s="1213"/>
      <c r="H294" s="68"/>
      <c r="I294" s="157"/>
      <c r="J294" s="67"/>
      <c r="K294" s="67"/>
      <c r="L294" s="67"/>
      <c r="M294" s="67"/>
    </row>
    <row r="295" spans="1:13" ht="15.75" x14ac:dyDescent="0.2">
      <c r="A295" s="872"/>
      <c r="B295" s="1213"/>
      <c r="C295" s="1213"/>
      <c r="D295" s="1213"/>
      <c r="E295" s="1213"/>
      <c r="F295" s="1213"/>
      <c r="G295" s="1213"/>
      <c r="H295" s="68"/>
      <c r="I295" s="157"/>
      <c r="J295" s="67"/>
      <c r="K295" s="67"/>
      <c r="L295" s="67"/>
      <c r="M295" s="67"/>
    </row>
    <row r="296" spans="1:13" ht="15.75" x14ac:dyDescent="0.2">
      <c r="A296" s="872"/>
      <c r="B296" s="1213"/>
      <c r="C296" s="1213"/>
      <c r="D296" s="1213"/>
      <c r="E296" s="1213"/>
      <c r="F296" s="1213"/>
      <c r="G296" s="1213"/>
      <c r="H296" s="68"/>
      <c r="I296" s="157"/>
      <c r="J296" s="67"/>
      <c r="K296" s="67"/>
      <c r="L296" s="67"/>
      <c r="M296" s="67"/>
    </row>
    <row r="297" spans="1:13" ht="15.75" x14ac:dyDescent="0.2">
      <c r="A297" s="872"/>
      <c r="B297" s="884"/>
      <c r="C297" s="884"/>
      <c r="D297" s="884"/>
      <c r="E297" s="884"/>
      <c r="F297" s="884"/>
      <c r="G297" s="884"/>
      <c r="H297" s="68"/>
      <c r="I297" s="157"/>
      <c r="J297" s="67"/>
      <c r="K297" s="67"/>
      <c r="L297" s="67"/>
      <c r="M297" s="67"/>
    </row>
    <row r="298" spans="1:13" ht="15.75" x14ac:dyDescent="0.2">
      <c r="A298" s="869" t="str">
        <f>CHAR(CODE(A254)+1)&amp;")"</f>
        <v>n)</v>
      </c>
      <c r="B298" s="863" t="s">
        <v>187</v>
      </c>
      <c r="C298" s="856"/>
      <c r="D298" s="856"/>
      <c r="E298" s="856"/>
      <c r="F298" s="856"/>
      <c r="G298" s="864"/>
      <c r="H298" s="68"/>
      <c r="I298" s="154"/>
      <c r="J298" s="89"/>
      <c r="K298" s="89"/>
      <c r="L298" s="67"/>
      <c r="M298" s="67"/>
    </row>
    <row r="299" spans="1:13" ht="6.95" customHeight="1" x14ac:dyDescent="0.2">
      <c r="A299" s="880"/>
      <c r="B299" s="863"/>
      <c r="C299" s="856"/>
      <c r="D299" s="856"/>
      <c r="E299" s="856"/>
      <c r="F299" s="856"/>
      <c r="G299" s="864"/>
      <c r="H299" s="68"/>
      <c r="I299" s="154"/>
      <c r="J299" s="89"/>
      <c r="K299" s="89"/>
      <c r="L299" s="67"/>
      <c r="M299" s="67"/>
    </row>
    <row r="300" spans="1:13" ht="15.75" x14ac:dyDescent="0.2">
      <c r="A300" s="867"/>
      <c r="B300" s="1213" t="s">
        <v>173</v>
      </c>
      <c r="C300" s="1213"/>
      <c r="D300" s="1213"/>
      <c r="E300" s="1213"/>
      <c r="F300" s="1213"/>
      <c r="G300" s="1213"/>
      <c r="H300" s="68"/>
      <c r="I300" s="155"/>
      <c r="J300" s="89"/>
      <c r="K300" s="89"/>
      <c r="L300" s="67"/>
      <c r="M300" s="67"/>
    </row>
    <row r="301" spans="1:13" ht="15.75" x14ac:dyDescent="0.2">
      <c r="A301" s="867"/>
      <c r="B301" s="1213"/>
      <c r="C301" s="1213"/>
      <c r="D301" s="1213"/>
      <c r="E301" s="1213"/>
      <c r="F301" s="1213"/>
      <c r="G301" s="1213"/>
      <c r="H301" s="68"/>
      <c r="I301" s="155"/>
      <c r="J301" s="89"/>
      <c r="K301" s="89"/>
      <c r="L301" s="67"/>
      <c r="M301" s="67"/>
    </row>
    <row r="302" spans="1:13" ht="15.75" x14ac:dyDescent="0.2">
      <c r="A302" s="867"/>
      <c r="B302" s="1213"/>
      <c r="C302" s="1213"/>
      <c r="D302" s="1213"/>
      <c r="E302" s="1213"/>
      <c r="F302" s="1213"/>
      <c r="G302" s="1213"/>
      <c r="H302" s="68"/>
      <c r="I302" s="155"/>
      <c r="J302" s="89"/>
      <c r="K302" s="89"/>
      <c r="L302" s="67"/>
      <c r="M302" s="67"/>
    </row>
    <row r="303" spans="1:13" ht="15.75" x14ac:dyDescent="0.2">
      <c r="A303" s="867"/>
      <c r="B303" s="1213"/>
      <c r="C303" s="1213"/>
      <c r="D303" s="1213"/>
      <c r="E303" s="1213"/>
      <c r="F303" s="1213"/>
      <c r="G303" s="1213"/>
      <c r="H303" s="68"/>
      <c r="I303" s="155"/>
      <c r="J303" s="89"/>
      <c r="K303" s="89"/>
      <c r="L303" s="67"/>
      <c r="M303" s="67"/>
    </row>
    <row r="304" spans="1:13" ht="15.75" x14ac:dyDescent="0.2">
      <c r="A304" s="867"/>
      <c r="B304" s="1213"/>
      <c r="C304" s="1213"/>
      <c r="D304" s="1213"/>
      <c r="E304" s="1213"/>
      <c r="F304" s="1213"/>
      <c r="G304" s="1213"/>
      <c r="H304" s="68"/>
      <c r="I304" s="155"/>
      <c r="J304" s="89"/>
      <c r="K304" s="89"/>
      <c r="L304" s="67"/>
      <c r="M304" s="67"/>
    </row>
    <row r="305" spans="1:13" ht="15.75" x14ac:dyDescent="0.2">
      <c r="A305" s="867"/>
      <c r="B305" s="1213"/>
      <c r="C305" s="1213"/>
      <c r="D305" s="1213"/>
      <c r="E305" s="1213"/>
      <c r="F305" s="1213"/>
      <c r="G305" s="1213"/>
      <c r="H305" s="68"/>
      <c r="I305" s="155"/>
      <c r="J305" s="89"/>
      <c r="K305" s="89"/>
      <c r="L305" s="67"/>
      <c r="M305" s="67"/>
    </row>
    <row r="306" spans="1:13" ht="15.75" x14ac:dyDescent="0.2">
      <c r="A306" s="867"/>
      <c r="B306" s="1213"/>
      <c r="C306" s="1213"/>
      <c r="D306" s="1213"/>
      <c r="E306" s="1213"/>
      <c r="F306" s="1213"/>
      <c r="G306" s="1213"/>
      <c r="H306" s="68"/>
      <c r="I306" s="155"/>
      <c r="J306" s="89"/>
      <c r="K306" s="89"/>
      <c r="L306" s="67"/>
      <c r="M306" s="67"/>
    </row>
    <row r="307" spans="1:13" ht="6.95" customHeight="1" x14ac:dyDescent="0.2">
      <c r="A307" s="867"/>
      <c r="B307" s="912"/>
      <c r="C307" s="912"/>
      <c r="D307" s="912"/>
      <c r="E307" s="912"/>
      <c r="F307" s="912"/>
      <c r="G307" s="912"/>
      <c r="H307" s="68"/>
      <c r="I307" s="155"/>
      <c r="J307" s="89"/>
      <c r="K307" s="89"/>
      <c r="L307" s="67"/>
      <c r="M307" s="67"/>
    </row>
    <row r="308" spans="1:13" ht="15.75" x14ac:dyDescent="0.2">
      <c r="A308" s="867"/>
      <c r="B308" s="1213" t="s">
        <v>174</v>
      </c>
      <c r="C308" s="1213"/>
      <c r="D308" s="1213"/>
      <c r="E308" s="1213"/>
      <c r="F308" s="1213"/>
      <c r="G308" s="1213"/>
      <c r="H308" s="68"/>
      <c r="I308" s="155"/>
      <c r="J308" s="89"/>
      <c r="K308" s="89"/>
      <c r="L308" s="67"/>
      <c r="M308" s="67"/>
    </row>
    <row r="309" spans="1:13" ht="15.75" x14ac:dyDescent="0.2">
      <c r="A309" s="867"/>
      <c r="B309" s="1213"/>
      <c r="C309" s="1213"/>
      <c r="D309" s="1213"/>
      <c r="E309" s="1213"/>
      <c r="F309" s="1213"/>
      <c r="G309" s="1213"/>
      <c r="H309" s="68"/>
      <c r="I309" s="155"/>
      <c r="J309" s="89"/>
      <c r="K309" s="89"/>
      <c r="L309" s="67"/>
      <c r="M309" s="67"/>
    </row>
    <row r="310" spans="1:13" ht="15.75" x14ac:dyDescent="0.2">
      <c r="A310" s="867"/>
      <c r="B310" s="1213"/>
      <c r="C310" s="1213"/>
      <c r="D310" s="1213"/>
      <c r="E310" s="1213"/>
      <c r="F310" s="1213"/>
      <c r="G310" s="1213"/>
      <c r="H310" s="68"/>
      <c r="I310" s="155"/>
      <c r="J310" s="89"/>
      <c r="K310" s="89"/>
      <c r="L310" s="67"/>
      <c r="M310" s="67"/>
    </row>
    <row r="311" spans="1:13" ht="15.75" x14ac:dyDescent="0.2">
      <c r="A311" s="867"/>
      <c r="B311" s="859"/>
      <c r="C311" s="913"/>
      <c r="D311" s="913"/>
      <c r="E311" s="913"/>
      <c r="F311" s="913"/>
      <c r="G311" s="864"/>
      <c r="H311" s="68"/>
      <c r="I311" s="154"/>
      <c r="J311" s="89"/>
      <c r="K311" s="89"/>
      <c r="L311" s="67"/>
      <c r="M311" s="67"/>
    </row>
    <row r="312" spans="1:13" ht="15.75" x14ac:dyDescent="0.2">
      <c r="A312" s="869" t="str">
        <f>CHAR(CODE(A298)+1)&amp;")"</f>
        <v>o)</v>
      </c>
      <c r="B312" s="863" t="s">
        <v>177</v>
      </c>
      <c r="C312" s="856"/>
      <c r="D312" s="856"/>
      <c r="E312" s="856"/>
      <c r="F312" s="856"/>
      <c r="G312" s="864"/>
      <c r="H312" s="68"/>
      <c r="I312" s="154"/>
      <c r="J312" s="89"/>
      <c r="K312" s="89"/>
      <c r="L312" s="67"/>
      <c r="M312" s="67"/>
    </row>
    <row r="313" spans="1:13" ht="6.95" customHeight="1" x14ac:dyDescent="0.2">
      <c r="A313" s="880"/>
      <c r="B313" s="863"/>
      <c r="C313" s="856"/>
      <c r="D313" s="856"/>
      <c r="E313" s="856"/>
      <c r="F313" s="856"/>
      <c r="G313" s="864"/>
      <c r="H313" s="68"/>
      <c r="I313" s="154"/>
      <c r="J313" s="89"/>
      <c r="K313" s="89"/>
      <c r="L313" s="67"/>
      <c r="M313" s="67"/>
    </row>
    <row r="314" spans="1:13" ht="15.75" x14ac:dyDescent="0.2">
      <c r="A314" s="867"/>
      <c r="B314" s="1213" t="s">
        <v>175</v>
      </c>
      <c r="C314" s="1213"/>
      <c r="D314" s="1213"/>
      <c r="E314" s="1213"/>
      <c r="F314" s="1213"/>
      <c r="G314" s="1213"/>
      <c r="H314" s="68"/>
      <c r="I314" s="155"/>
      <c r="J314" s="89"/>
      <c r="K314" s="89"/>
      <c r="L314" s="67"/>
      <c r="M314" s="67"/>
    </row>
    <row r="315" spans="1:13" ht="15.75" x14ac:dyDescent="0.2">
      <c r="A315" s="867"/>
      <c r="B315" s="1213"/>
      <c r="C315" s="1213"/>
      <c r="D315" s="1213"/>
      <c r="E315" s="1213"/>
      <c r="F315" s="1213"/>
      <c r="G315" s="1213"/>
      <c r="H315" s="68"/>
      <c r="I315" s="155"/>
      <c r="J315" s="89"/>
      <c r="K315" s="89"/>
      <c r="L315" s="67"/>
      <c r="M315" s="67"/>
    </row>
    <row r="316" spans="1:13" ht="15.75" x14ac:dyDescent="0.2">
      <c r="A316" s="867"/>
      <c r="B316" s="1213"/>
      <c r="C316" s="1213"/>
      <c r="D316" s="1213"/>
      <c r="E316" s="1213"/>
      <c r="F316" s="1213"/>
      <c r="G316" s="1213"/>
      <c r="H316" s="68"/>
      <c r="I316" s="155"/>
      <c r="J316" s="89"/>
      <c r="K316" s="89"/>
      <c r="L316" s="67"/>
      <c r="M316" s="67"/>
    </row>
    <row r="317" spans="1:13" ht="15.75" x14ac:dyDescent="0.2">
      <c r="A317" s="867"/>
      <c r="B317" s="1213"/>
      <c r="C317" s="1213"/>
      <c r="D317" s="1213"/>
      <c r="E317" s="1213"/>
      <c r="F317" s="1213"/>
      <c r="G317" s="1213"/>
      <c r="H317" s="68"/>
      <c r="I317" s="155"/>
      <c r="J317" s="89"/>
      <c r="K317" s="89"/>
      <c r="L317" s="67"/>
      <c r="M317" s="67"/>
    </row>
    <row r="318" spans="1:13" ht="15.75" x14ac:dyDescent="0.2">
      <c r="A318" s="867"/>
      <c r="B318" s="1213"/>
      <c r="C318" s="1213"/>
      <c r="D318" s="1213"/>
      <c r="E318" s="1213"/>
      <c r="F318" s="1213"/>
      <c r="G318" s="1213"/>
      <c r="H318" s="68"/>
      <c r="I318" s="155"/>
      <c r="J318" s="89"/>
      <c r="K318" s="89"/>
      <c r="L318" s="67"/>
      <c r="M318" s="67"/>
    </row>
    <row r="319" spans="1:13" ht="6.95" customHeight="1" x14ac:dyDescent="0.2">
      <c r="A319" s="867"/>
      <c r="B319" s="884"/>
      <c r="C319" s="884"/>
      <c r="D319" s="884"/>
      <c r="E319" s="884"/>
      <c r="F319" s="884"/>
      <c r="G319" s="884"/>
      <c r="H319" s="68"/>
      <c r="I319" s="155"/>
      <c r="J319" s="89"/>
      <c r="K319" s="89"/>
      <c r="L319" s="67"/>
      <c r="M319" s="67"/>
    </row>
    <row r="320" spans="1:13" ht="15.75" x14ac:dyDescent="0.2">
      <c r="A320" s="867"/>
      <c r="B320" s="1214" t="s">
        <v>176</v>
      </c>
      <c r="C320" s="1214"/>
      <c r="D320" s="1214"/>
      <c r="E320" s="1214"/>
      <c r="F320" s="1214"/>
      <c r="G320" s="1214"/>
      <c r="H320" s="68"/>
      <c r="I320" s="154"/>
      <c r="J320" s="89"/>
      <c r="K320" s="89"/>
      <c r="L320" s="67"/>
      <c r="M320" s="67"/>
    </row>
    <row r="321" spans="1:13" ht="15.75" x14ac:dyDescent="0.2">
      <c r="A321" s="867"/>
      <c r="B321" s="1214"/>
      <c r="C321" s="1214"/>
      <c r="D321" s="1214"/>
      <c r="E321" s="1214"/>
      <c r="F321" s="1214"/>
      <c r="G321" s="1214"/>
      <c r="H321" s="68"/>
      <c r="I321" s="154"/>
      <c r="J321" s="89"/>
      <c r="K321" s="89"/>
      <c r="L321" s="67"/>
      <c r="M321" s="67"/>
    </row>
    <row r="322" spans="1:13" ht="15.75" x14ac:dyDescent="0.2">
      <c r="A322" s="867"/>
      <c r="B322" s="1214"/>
      <c r="C322" s="1214"/>
      <c r="D322" s="1214"/>
      <c r="E322" s="1214"/>
      <c r="F322" s="1214"/>
      <c r="G322" s="1214"/>
      <c r="H322" s="68"/>
      <c r="I322" s="154"/>
      <c r="J322" s="89"/>
      <c r="K322" s="89"/>
      <c r="L322" s="67"/>
      <c r="M322" s="67"/>
    </row>
    <row r="323" spans="1:13" ht="15.75" x14ac:dyDescent="0.2">
      <c r="A323" s="867"/>
      <c r="B323" s="859"/>
      <c r="C323" s="913"/>
      <c r="D323" s="913"/>
      <c r="E323" s="913"/>
      <c r="F323" s="913"/>
      <c r="G323" s="864"/>
      <c r="H323" s="68"/>
      <c r="I323" s="154"/>
      <c r="J323" s="67"/>
      <c r="K323" s="67"/>
      <c r="L323" s="67"/>
      <c r="M323" s="67"/>
    </row>
    <row r="324" spans="1:13" ht="15.75" x14ac:dyDescent="0.2">
      <c r="A324" s="869" t="str">
        <f>CHAR(CODE(A312)+1)&amp;")"</f>
        <v>p)</v>
      </c>
      <c r="B324" s="879" t="s">
        <v>188</v>
      </c>
      <c r="C324" s="884"/>
      <c r="D324" s="884"/>
      <c r="E324" s="884"/>
      <c r="F324" s="884"/>
      <c r="G324" s="884"/>
      <c r="H324" s="68"/>
      <c r="I324" s="155"/>
      <c r="J324" s="67"/>
      <c r="K324" s="67"/>
      <c r="L324" s="67"/>
      <c r="M324" s="67"/>
    </row>
    <row r="325" spans="1:13" ht="6.95" customHeight="1" x14ac:dyDescent="0.2">
      <c r="A325" s="869"/>
      <c r="B325" s="879"/>
      <c r="C325" s="884"/>
      <c r="D325" s="884"/>
      <c r="E325" s="884"/>
      <c r="F325" s="884"/>
      <c r="G325" s="884"/>
      <c r="H325" s="68"/>
      <c r="I325" s="155"/>
      <c r="J325" s="67"/>
      <c r="K325" s="67"/>
      <c r="L325" s="67"/>
      <c r="M325" s="67"/>
    </row>
    <row r="326" spans="1:13" ht="15.75" x14ac:dyDescent="0.2">
      <c r="A326" s="867"/>
      <c r="B326" s="1213" t="s">
        <v>178</v>
      </c>
      <c r="C326" s="1213"/>
      <c r="D326" s="1213"/>
      <c r="E326" s="1213"/>
      <c r="F326" s="1213"/>
      <c r="G326" s="1213"/>
      <c r="H326" s="68"/>
      <c r="I326" s="155"/>
      <c r="J326" s="67"/>
      <c r="K326" s="67"/>
      <c r="L326" s="67"/>
      <c r="M326" s="67"/>
    </row>
    <row r="327" spans="1:13" ht="15.75" x14ac:dyDescent="0.2">
      <c r="A327" s="867"/>
      <c r="B327" s="1213"/>
      <c r="C327" s="1213"/>
      <c r="D327" s="1213"/>
      <c r="E327" s="1213"/>
      <c r="F327" s="1213"/>
      <c r="G327" s="1213"/>
      <c r="H327" s="68"/>
      <c r="I327" s="155"/>
      <c r="J327" s="67"/>
      <c r="K327" s="67"/>
      <c r="L327" s="67"/>
      <c r="M327" s="67"/>
    </row>
    <row r="328" spans="1:13" ht="15.75" x14ac:dyDescent="0.2">
      <c r="A328" s="867"/>
      <c r="B328" s="1213"/>
      <c r="C328" s="1213"/>
      <c r="D328" s="1213"/>
      <c r="E328" s="1213"/>
      <c r="F328" s="1213"/>
      <c r="G328" s="1213"/>
      <c r="H328" s="68"/>
      <c r="I328" s="155"/>
      <c r="J328" s="67"/>
      <c r="K328" s="67"/>
      <c r="L328" s="67"/>
      <c r="M328" s="67"/>
    </row>
    <row r="329" spans="1:13" ht="15.75" x14ac:dyDescent="0.2">
      <c r="A329" s="867"/>
      <c r="B329" s="1213"/>
      <c r="C329" s="1213"/>
      <c r="D329" s="1213"/>
      <c r="E329" s="1213"/>
      <c r="F329" s="1213"/>
      <c r="G329" s="1213"/>
      <c r="H329" s="68"/>
      <c r="I329" s="155"/>
      <c r="J329" s="67"/>
      <c r="K329" s="67"/>
      <c r="L329" s="67"/>
      <c r="M329" s="67"/>
    </row>
    <row r="330" spans="1:13" ht="15.75" x14ac:dyDescent="0.2">
      <c r="A330" s="867"/>
      <c r="B330" s="1213"/>
      <c r="C330" s="1213"/>
      <c r="D330" s="1213"/>
      <c r="E330" s="1213"/>
      <c r="F330" s="1213"/>
      <c r="G330" s="1213"/>
      <c r="H330" s="68"/>
      <c r="I330" s="155"/>
      <c r="J330" s="67"/>
      <c r="K330" s="67"/>
      <c r="L330" s="67"/>
      <c r="M330" s="67"/>
    </row>
    <row r="331" spans="1:13" ht="15.75" x14ac:dyDescent="0.2">
      <c r="A331" s="867"/>
      <c r="B331" s="1213"/>
      <c r="C331" s="1213"/>
      <c r="D331" s="1213"/>
      <c r="E331" s="1213"/>
      <c r="F331" s="1213"/>
      <c r="G331" s="1213"/>
      <c r="H331" s="68"/>
      <c r="I331" s="155"/>
      <c r="J331" s="67"/>
      <c r="K331" s="67"/>
      <c r="L331" s="67"/>
      <c r="M331" s="67"/>
    </row>
    <row r="332" spans="1:13" ht="15.75" x14ac:dyDescent="0.2">
      <c r="A332" s="867"/>
      <c r="B332" s="873"/>
      <c r="C332" s="884"/>
      <c r="D332" s="884"/>
      <c r="E332" s="884"/>
      <c r="F332" s="884"/>
      <c r="G332" s="884"/>
      <c r="H332" s="68"/>
      <c r="I332" s="155"/>
      <c r="J332" s="67"/>
      <c r="K332" s="67"/>
      <c r="L332" s="67"/>
      <c r="M332" s="67"/>
    </row>
    <row r="333" spans="1:13" ht="15.75" x14ac:dyDescent="0.2">
      <c r="A333" s="869" t="str">
        <f>CHAR(CODE(A324)+1)&amp;")"</f>
        <v>q)</v>
      </c>
      <c r="B333" s="863" t="s">
        <v>189</v>
      </c>
      <c r="C333" s="856"/>
      <c r="D333" s="856"/>
      <c r="E333" s="856"/>
      <c r="F333" s="856"/>
      <c r="G333" s="864"/>
      <c r="H333" s="68"/>
      <c r="I333" s="154"/>
      <c r="J333" s="89"/>
      <c r="K333" s="89"/>
      <c r="L333" s="67"/>
      <c r="M333" s="67"/>
    </row>
    <row r="334" spans="1:13" ht="6.95" customHeight="1" x14ac:dyDescent="0.2">
      <c r="A334" s="867"/>
      <c r="B334" s="859"/>
      <c r="C334" s="856"/>
      <c r="D334" s="856"/>
      <c r="E334" s="856"/>
      <c r="F334" s="856"/>
      <c r="G334" s="857"/>
      <c r="H334" s="68"/>
      <c r="I334" s="154"/>
      <c r="J334" s="89"/>
      <c r="K334" s="89"/>
      <c r="L334" s="67"/>
      <c r="M334" s="67"/>
    </row>
    <row r="335" spans="1:13" ht="15.75" x14ac:dyDescent="0.2">
      <c r="A335" s="867"/>
      <c r="B335" s="1214" t="s">
        <v>156</v>
      </c>
      <c r="C335" s="1214"/>
      <c r="D335" s="1214"/>
      <c r="E335" s="1214"/>
      <c r="F335" s="1214"/>
      <c r="G335" s="1214"/>
      <c r="H335" s="68"/>
      <c r="I335" s="154"/>
      <c r="J335" s="89"/>
      <c r="K335" s="89"/>
      <c r="L335" s="67"/>
      <c r="M335" s="67"/>
    </row>
    <row r="336" spans="1:13" ht="15.75" x14ac:dyDescent="0.2">
      <c r="A336" s="867"/>
      <c r="B336" s="1214"/>
      <c r="C336" s="1214"/>
      <c r="D336" s="1214"/>
      <c r="E336" s="1214"/>
      <c r="F336" s="1214"/>
      <c r="G336" s="1214"/>
      <c r="H336" s="68"/>
      <c r="I336" s="154"/>
      <c r="J336" s="89"/>
      <c r="K336" s="89"/>
      <c r="L336" s="67"/>
      <c r="M336" s="67"/>
    </row>
    <row r="337" spans="1:13" ht="6.95" customHeight="1" x14ac:dyDescent="0.2">
      <c r="A337" s="867"/>
      <c r="B337" s="859"/>
      <c r="C337" s="856"/>
      <c r="D337" s="856"/>
      <c r="E337" s="856"/>
      <c r="F337" s="856"/>
      <c r="G337" s="857"/>
      <c r="H337" s="68"/>
      <c r="I337" s="154"/>
      <c r="J337" s="89"/>
      <c r="K337" s="89"/>
      <c r="L337" s="67"/>
      <c r="M337" s="67"/>
    </row>
    <row r="338" spans="1:13" ht="15.75" x14ac:dyDescent="0.2">
      <c r="A338" s="867"/>
      <c r="B338" s="1214" t="s">
        <v>157</v>
      </c>
      <c r="C338" s="1214"/>
      <c r="D338" s="1214"/>
      <c r="E338" s="1214"/>
      <c r="F338" s="1214"/>
      <c r="G338" s="1214"/>
      <c r="H338" s="68"/>
      <c r="I338" s="154"/>
      <c r="J338" s="89"/>
      <c r="K338" s="89"/>
      <c r="L338" s="67"/>
      <c r="M338" s="67"/>
    </row>
    <row r="339" spans="1:13" ht="15.75" x14ac:dyDescent="0.2">
      <c r="A339" s="867"/>
      <c r="B339" s="1214"/>
      <c r="C339" s="1214"/>
      <c r="D339" s="1214"/>
      <c r="E339" s="1214"/>
      <c r="F339" s="1214"/>
      <c r="G339" s="1214"/>
      <c r="H339" s="68"/>
      <c r="I339" s="154"/>
      <c r="J339" s="89"/>
      <c r="K339" s="89"/>
      <c r="L339" s="67"/>
      <c r="M339" s="67"/>
    </row>
    <row r="340" spans="1:13" ht="15.75" x14ac:dyDescent="0.2">
      <c r="A340" s="867"/>
      <c r="B340" s="1214"/>
      <c r="C340" s="1214"/>
      <c r="D340" s="1214"/>
      <c r="E340" s="1214"/>
      <c r="F340" s="1214"/>
      <c r="G340" s="1214"/>
      <c r="H340" s="68"/>
      <c r="I340" s="154"/>
      <c r="J340" s="89"/>
      <c r="K340" s="89"/>
      <c r="L340" s="67"/>
      <c r="M340" s="67"/>
    </row>
    <row r="341" spans="1:13" ht="15.75" x14ac:dyDescent="0.2">
      <c r="A341" s="867"/>
      <c r="B341" s="859"/>
      <c r="C341" s="856"/>
      <c r="D341" s="856"/>
      <c r="E341" s="856"/>
      <c r="F341" s="856"/>
      <c r="G341" s="857"/>
      <c r="H341" s="68"/>
      <c r="I341" s="154"/>
      <c r="J341" s="89"/>
      <c r="K341" s="89"/>
      <c r="L341" s="67"/>
      <c r="M341" s="67"/>
    </row>
    <row r="342" spans="1:13" s="430" customFormat="1" ht="15.75" x14ac:dyDescent="0.2">
      <c r="A342" s="914" t="str">
        <f>CHAR(CODE(A333)+1)&amp;")"</f>
        <v>r)</v>
      </c>
      <c r="B342" s="915" t="s">
        <v>146</v>
      </c>
      <c r="C342" s="916"/>
      <c r="D342" s="916"/>
      <c r="E342" s="916"/>
      <c r="F342" s="916"/>
      <c r="G342" s="916"/>
      <c r="H342" s="428"/>
      <c r="I342" s="429"/>
      <c r="J342" s="427"/>
      <c r="K342" s="427"/>
      <c r="L342" s="427"/>
      <c r="M342" s="427"/>
    </row>
    <row r="343" spans="1:13" s="430" customFormat="1" ht="6.95" customHeight="1" x14ac:dyDescent="0.2">
      <c r="A343" s="917"/>
      <c r="B343" s="918"/>
      <c r="C343" s="916"/>
      <c r="D343" s="916"/>
      <c r="E343" s="916"/>
      <c r="F343" s="916"/>
      <c r="G343" s="916"/>
      <c r="H343" s="428"/>
      <c r="I343" s="429"/>
      <c r="J343" s="427"/>
      <c r="K343" s="427"/>
      <c r="L343" s="427"/>
      <c r="M343" s="427"/>
    </row>
    <row r="344" spans="1:13" s="430" customFormat="1" ht="15.75" x14ac:dyDescent="0.2">
      <c r="A344" s="917"/>
      <c r="B344" s="1210" t="s">
        <v>564</v>
      </c>
      <c r="C344" s="1210"/>
      <c r="D344" s="1210"/>
      <c r="E344" s="1210"/>
      <c r="F344" s="1210"/>
      <c r="G344" s="1210"/>
      <c r="H344" s="428"/>
      <c r="I344" s="429"/>
      <c r="J344" s="427"/>
      <c r="K344" s="427"/>
      <c r="L344" s="427"/>
      <c r="M344" s="427"/>
    </row>
    <row r="345" spans="1:13" s="430" customFormat="1" ht="15.75" x14ac:dyDescent="0.2">
      <c r="A345" s="917"/>
      <c r="B345" s="1210"/>
      <c r="C345" s="1210"/>
      <c r="D345" s="1210"/>
      <c r="E345" s="1210"/>
      <c r="F345" s="1210"/>
      <c r="G345" s="1210"/>
      <c r="H345" s="428"/>
      <c r="I345" s="429"/>
      <c r="J345" s="427"/>
      <c r="K345" s="427"/>
      <c r="L345" s="427"/>
      <c r="M345" s="427"/>
    </row>
    <row r="346" spans="1:13" ht="15.75" x14ac:dyDescent="0.2">
      <c r="A346" s="919"/>
      <c r="B346" s="856"/>
      <c r="C346" s="856"/>
      <c r="D346" s="856"/>
      <c r="E346" s="856"/>
      <c r="F346" s="856"/>
      <c r="G346" s="856"/>
      <c r="H346" s="146"/>
      <c r="I346" s="154"/>
      <c r="J346" s="89"/>
      <c r="K346" s="89"/>
      <c r="L346" s="67"/>
      <c r="M346" s="67"/>
    </row>
    <row r="347" spans="1:13" s="430" customFormat="1" ht="15.75" x14ac:dyDescent="0.2">
      <c r="A347" s="914" t="str">
        <f>CHAR(CODE(A342)+1)&amp;")"</f>
        <v>s)</v>
      </c>
      <c r="B347" s="915" t="s">
        <v>294</v>
      </c>
      <c r="C347" s="916"/>
      <c r="D347" s="916"/>
      <c r="E347" s="916"/>
      <c r="F347" s="916"/>
      <c r="G347" s="916"/>
      <c r="H347" s="428"/>
      <c r="I347" s="429"/>
      <c r="J347" s="427"/>
      <c r="K347" s="427"/>
      <c r="L347" s="427"/>
      <c r="M347" s="427"/>
    </row>
    <row r="348" spans="1:13" s="430" customFormat="1" ht="6.95" customHeight="1" x14ac:dyDescent="0.2">
      <c r="A348" s="917"/>
      <c r="B348" s="918"/>
      <c r="C348" s="916"/>
      <c r="D348" s="916"/>
      <c r="E348" s="916"/>
      <c r="F348" s="916"/>
      <c r="G348" s="916"/>
      <c r="H348" s="428"/>
      <c r="I348" s="429"/>
      <c r="J348" s="427"/>
      <c r="K348" s="427"/>
      <c r="L348" s="427"/>
      <c r="M348" s="427"/>
    </row>
    <row r="349" spans="1:13" s="430" customFormat="1" ht="15.75" x14ac:dyDescent="0.2">
      <c r="A349" s="917"/>
      <c r="B349" s="1209" t="s">
        <v>571</v>
      </c>
      <c r="C349" s="1210"/>
      <c r="D349" s="1210"/>
      <c r="E349" s="1210"/>
      <c r="F349" s="1210"/>
      <c r="G349" s="1210"/>
      <c r="H349" s="428"/>
      <c r="I349" s="429"/>
      <c r="J349" s="427"/>
      <c r="K349" s="427"/>
      <c r="L349" s="427"/>
      <c r="M349" s="427"/>
    </row>
    <row r="350" spans="1:13" s="430" customFormat="1" ht="15.75" x14ac:dyDescent="0.2">
      <c r="A350" s="917"/>
      <c r="B350" s="1209"/>
      <c r="C350" s="1210"/>
      <c r="D350" s="1210"/>
      <c r="E350" s="1210"/>
      <c r="F350" s="1210"/>
      <c r="G350" s="1210"/>
      <c r="H350" s="428"/>
      <c r="I350" s="429"/>
      <c r="J350" s="427"/>
      <c r="K350" s="427"/>
      <c r="L350" s="427"/>
      <c r="M350" s="427"/>
    </row>
    <row r="351" spans="1:13" s="430" customFormat="1" ht="15.75" x14ac:dyDescent="0.2">
      <c r="A351" s="917"/>
      <c r="B351" s="1210"/>
      <c r="C351" s="1210"/>
      <c r="D351" s="1210"/>
      <c r="E351" s="1210"/>
      <c r="F351" s="1210"/>
      <c r="G351" s="1210"/>
      <c r="H351" s="428"/>
      <c r="I351" s="429"/>
      <c r="J351" s="427"/>
      <c r="K351" s="427"/>
      <c r="L351" s="427"/>
      <c r="M351" s="427"/>
    </row>
    <row r="352" spans="1:13" ht="15.75" x14ac:dyDescent="0.2">
      <c r="A352" s="151"/>
      <c r="B352" s="69"/>
      <c r="C352" s="67"/>
      <c r="D352" s="67"/>
      <c r="E352" s="67"/>
      <c r="F352" s="67"/>
      <c r="G352" s="68"/>
      <c r="H352" s="146"/>
      <c r="I352" s="154"/>
      <c r="J352" s="89"/>
      <c r="K352" s="89"/>
      <c r="L352" s="67"/>
      <c r="M352" s="67"/>
    </row>
    <row r="353" spans="1:13" ht="15.75" x14ac:dyDescent="0.2">
      <c r="A353" s="151"/>
      <c r="B353" s="69"/>
      <c r="C353" s="67"/>
      <c r="D353" s="67"/>
      <c r="E353" s="67"/>
      <c r="F353" s="67"/>
      <c r="G353" s="68"/>
      <c r="H353" s="147"/>
      <c r="I353" s="154"/>
      <c r="J353" s="89"/>
      <c r="K353" s="89"/>
      <c r="L353" s="67"/>
      <c r="M353" s="67"/>
    </row>
  </sheetData>
  <mergeCells count="53">
    <mergeCell ref="B289:G296"/>
    <mergeCell ref="C55:G57"/>
    <mergeCell ref="B168:G170"/>
    <mergeCell ref="B10:G14"/>
    <mergeCell ref="B18:G24"/>
    <mergeCell ref="B30:G37"/>
    <mergeCell ref="C47:G48"/>
    <mergeCell ref="B141:G152"/>
    <mergeCell ref="B136:G137"/>
    <mergeCell ref="B188:G191"/>
    <mergeCell ref="B181:G186"/>
    <mergeCell ref="B154:G160"/>
    <mergeCell ref="C44:G44"/>
    <mergeCell ref="B58:G59"/>
    <mergeCell ref="B63:G67"/>
    <mergeCell ref="B73:G81"/>
    <mergeCell ref="B90:G95"/>
    <mergeCell ref="B83:G84"/>
    <mergeCell ref="B86:G88"/>
    <mergeCell ref="B49:G49"/>
    <mergeCell ref="B174:G177"/>
    <mergeCell ref="B115:G116"/>
    <mergeCell ref="B118:G124"/>
    <mergeCell ref="B126:G130"/>
    <mergeCell ref="B132:G134"/>
    <mergeCell ref="B227:G231"/>
    <mergeCell ref="C235:G235"/>
    <mergeCell ref="B275:G277"/>
    <mergeCell ref="B206:G207"/>
    <mergeCell ref="B193:G195"/>
    <mergeCell ref="B197:G198"/>
    <mergeCell ref="B202:G204"/>
    <mergeCell ref="I204:I214"/>
    <mergeCell ref="B211:G212"/>
    <mergeCell ref="B214:G214"/>
    <mergeCell ref="B209:G209"/>
    <mergeCell ref="B222:G223"/>
    <mergeCell ref="B349:G351"/>
    <mergeCell ref="B239:G242"/>
    <mergeCell ref="B244:G247"/>
    <mergeCell ref="B249:G252"/>
    <mergeCell ref="B344:G345"/>
    <mergeCell ref="B279:G283"/>
    <mergeCell ref="B285:G287"/>
    <mergeCell ref="B308:G310"/>
    <mergeCell ref="B320:G322"/>
    <mergeCell ref="B338:G340"/>
    <mergeCell ref="B256:G261"/>
    <mergeCell ref="B263:G273"/>
    <mergeCell ref="B300:G306"/>
    <mergeCell ref="B335:G336"/>
    <mergeCell ref="B314:G318"/>
    <mergeCell ref="B326:G331"/>
  </mergeCells>
  <printOptions horizontalCentered="1"/>
  <pageMargins left="0.39370078740157483" right="0.11811023622047245" top="0.39370078740157483" bottom="0.39370078740157483" header="0.19685039370078741" footer="0.19685039370078741"/>
  <pageSetup paperSize="9" scale="83" orientation="portrait" r:id="rId1"/>
  <rowBreaks count="5" manualBreakCount="5">
    <brk id="60" max="6" man="1"/>
    <brk id="124" max="6" man="1"/>
    <brk id="186" max="6" man="1"/>
    <brk id="247" max="6" man="1"/>
    <brk id="311"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B0F0"/>
  </sheetPr>
  <dimension ref="A1:N540"/>
  <sheetViews>
    <sheetView showGridLines="0" view="pageBreakPreview" topLeftCell="A516" zoomScaleNormal="100" zoomScaleSheetLayoutView="100" workbookViewId="0">
      <selection activeCell="A516" sqref="A516"/>
    </sheetView>
  </sheetViews>
  <sheetFormatPr defaultColWidth="9.140625" defaultRowHeight="15" x14ac:dyDescent="0.2"/>
  <cols>
    <col min="1" max="1" width="5.7109375" style="8" customWidth="1"/>
    <col min="2" max="2" width="33.28515625" style="8" customWidth="1"/>
    <col min="3" max="3" width="18.7109375" style="5" customWidth="1"/>
    <col min="4" max="4" width="0.85546875" style="5" customWidth="1"/>
    <col min="5" max="5" width="18.7109375" style="9" customWidth="1"/>
    <col min="6" max="6" width="0.85546875" style="4" customWidth="1"/>
    <col min="7" max="7" width="18.7109375" style="143" customWidth="1"/>
    <col min="8" max="8" width="0.85546875" style="123" customWidth="1"/>
    <col min="9" max="9" width="18.7109375" style="124" customWidth="1"/>
    <col min="10" max="10" width="12" style="7" bestFit="1" customWidth="1"/>
    <col min="11" max="11" width="13.28515625" style="164" bestFit="1" customWidth="1"/>
    <col min="12" max="12" width="9.140625" style="127"/>
    <col min="13" max="16384" width="9.140625" style="7"/>
  </cols>
  <sheetData>
    <row r="1" spans="1:11" ht="26.25" x14ac:dyDescent="0.2">
      <c r="A1" s="76" t="str">
        <f>'Notes-A Policy'!A1</f>
        <v>Private Limited</v>
      </c>
      <c r="C1" s="6"/>
      <c r="D1" s="6"/>
      <c r="E1" s="920"/>
      <c r="F1" s="921"/>
      <c r="G1" s="922"/>
      <c r="H1" s="921"/>
      <c r="I1" s="920"/>
      <c r="K1" s="152"/>
    </row>
    <row r="2" spans="1:11" ht="15.75" customHeight="1" x14ac:dyDescent="0.2">
      <c r="A2" s="76"/>
      <c r="C2" s="6"/>
      <c r="D2" s="6"/>
      <c r="E2" s="920"/>
      <c r="F2" s="921"/>
      <c r="G2" s="922"/>
      <c r="H2" s="921"/>
      <c r="I2" s="920"/>
      <c r="K2" s="152"/>
    </row>
    <row r="3" spans="1:11" ht="23.25" x14ac:dyDescent="0.2">
      <c r="A3" s="858" t="str">
        <f>'Notes-A Policy'!A3</f>
        <v xml:space="preserve">Notes to the Standalone Financial Statements </v>
      </c>
      <c r="C3" s="6"/>
      <c r="D3" s="6"/>
      <c r="E3" s="920"/>
      <c r="F3" s="921"/>
      <c r="G3" s="922"/>
      <c r="H3" s="921"/>
      <c r="I3" s="920"/>
    </row>
    <row r="4" spans="1:11" ht="18.75" x14ac:dyDescent="0.2">
      <c r="A4" s="782" t="str">
        <f>'Notes-A Policy'!A4</f>
        <v>for the year ended 31 March 2022</v>
      </c>
      <c r="C4" s="6"/>
      <c r="D4" s="6"/>
      <c r="E4" s="920"/>
      <c r="F4" s="921"/>
      <c r="G4" s="922"/>
      <c r="H4" s="921"/>
      <c r="I4" s="920"/>
    </row>
    <row r="5" spans="1:11" x14ac:dyDescent="0.2">
      <c r="C5" s="6"/>
      <c r="D5" s="6"/>
      <c r="E5" s="920"/>
      <c r="F5" s="921"/>
      <c r="G5" s="922"/>
      <c r="H5" s="921"/>
      <c r="I5" s="920"/>
    </row>
    <row r="6" spans="1:11" ht="15.75" x14ac:dyDescent="0.2">
      <c r="A6" s="43"/>
      <c r="B6" s="43"/>
      <c r="C6" s="48"/>
      <c r="D6" s="48"/>
      <c r="E6" s="229"/>
      <c r="F6" s="59"/>
      <c r="G6" s="788"/>
      <c r="H6" s="59"/>
      <c r="I6" s="59" t="s">
        <v>834</v>
      </c>
    </row>
    <row r="7" spans="1:11" ht="6.95" customHeight="1" x14ac:dyDescent="0.2">
      <c r="A7" s="43"/>
      <c r="B7" s="43"/>
      <c r="C7" s="48"/>
      <c r="D7" s="48"/>
      <c r="E7" s="229"/>
      <c r="F7" s="59"/>
      <c r="G7" s="788"/>
      <c r="H7" s="59"/>
      <c r="I7" s="229"/>
    </row>
    <row r="8" spans="1:11" ht="31.5" x14ac:dyDescent="0.2">
      <c r="A8" s="43"/>
      <c r="B8" s="43"/>
      <c r="C8" s="48"/>
      <c r="D8" s="48"/>
      <c r="E8" s="229"/>
      <c r="F8" s="59"/>
      <c r="G8" s="923" t="str">
        <f>'Balance Sheet'!E7</f>
        <v>As at  
31 March, 2022</v>
      </c>
      <c r="H8" s="924"/>
      <c r="I8" s="925" t="str">
        <f>'Balance Sheet'!G7</f>
        <v xml:space="preserve">                  As at  
31 March, 2021</v>
      </c>
    </row>
    <row r="9" spans="1:11" ht="15.75" x14ac:dyDescent="0.2">
      <c r="A9" s="746">
        <v>3</v>
      </c>
      <c r="B9" s="746" t="str">
        <f>'Balance Sheet'!A11</f>
        <v>Share Capital</v>
      </c>
      <c r="C9" s="48"/>
      <c r="D9" s="48"/>
      <c r="E9" s="229"/>
      <c r="F9" s="59"/>
      <c r="G9" s="257"/>
      <c r="H9" s="132"/>
      <c r="I9" s="136"/>
    </row>
    <row r="10" spans="1:11" ht="6.95" customHeight="1" x14ac:dyDescent="0.2">
      <c r="A10" s="747"/>
      <c r="B10" s="747"/>
      <c r="C10" s="227"/>
      <c r="D10" s="48"/>
      <c r="E10" s="236"/>
      <c r="F10" s="59"/>
      <c r="G10" s="258"/>
      <c r="H10" s="133"/>
      <c r="I10" s="133"/>
    </row>
    <row r="11" spans="1:11" ht="15.75" x14ac:dyDescent="0.2">
      <c r="A11" s="747" t="s">
        <v>18</v>
      </c>
      <c r="B11" s="49" t="s">
        <v>122</v>
      </c>
      <c r="C11" s="48"/>
      <c r="D11" s="48"/>
      <c r="E11" s="236"/>
      <c r="F11" s="59"/>
      <c r="G11" s="983"/>
      <c r="H11" s="136"/>
      <c r="I11" s="136"/>
    </row>
    <row r="12" spans="1:11" ht="15.75" x14ac:dyDescent="0.2">
      <c r="A12" s="747"/>
      <c r="B12" s="1247" t="s">
        <v>926</v>
      </c>
      <c r="C12" s="1261"/>
      <c r="D12" s="1261"/>
      <c r="E12" s="1261"/>
      <c r="F12" s="1261"/>
      <c r="G12" s="257">
        <v>0</v>
      </c>
      <c r="H12" s="132"/>
      <c r="I12" s="132">
        <v>0</v>
      </c>
    </row>
    <row r="13" spans="1:11" ht="15.75" x14ac:dyDescent="0.2">
      <c r="A13" s="747"/>
      <c r="B13" s="747"/>
      <c r="C13" s="753"/>
      <c r="D13" s="753"/>
      <c r="E13" s="753"/>
      <c r="F13" s="753"/>
      <c r="G13" s="257"/>
      <c r="H13" s="132"/>
      <c r="I13" s="132"/>
    </row>
    <row r="14" spans="1:11" ht="16.5" thickBot="1" x14ac:dyDescent="0.25">
      <c r="A14" s="747"/>
      <c r="B14" s="747"/>
      <c r="C14" s="48"/>
      <c r="D14" s="48"/>
      <c r="E14" s="236"/>
      <c r="F14" s="59"/>
      <c r="G14" s="256">
        <f>SUM(G12:G13)</f>
        <v>0</v>
      </c>
      <c r="H14" s="132"/>
      <c r="I14" s="134">
        <f>SUM(I12:I13)</f>
        <v>0</v>
      </c>
    </row>
    <row r="15" spans="1:11" ht="16.5" thickTop="1" x14ac:dyDescent="0.2">
      <c r="A15" s="747"/>
      <c r="B15" s="231" t="s">
        <v>713</v>
      </c>
      <c r="C15" s="48"/>
      <c r="D15" s="48"/>
      <c r="E15" s="236"/>
      <c r="F15" s="59"/>
      <c r="G15" s="983"/>
      <c r="H15" s="136"/>
      <c r="I15" s="136"/>
    </row>
    <row r="16" spans="1:11" ht="15.75" customHeight="1" x14ac:dyDescent="0.2">
      <c r="A16" s="747"/>
      <c r="B16" s="1247" t="s">
        <v>927</v>
      </c>
      <c r="C16" s="1261"/>
      <c r="D16" s="1261"/>
      <c r="E16" s="1261"/>
      <c r="F16" s="1261"/>
      <c r="G16" s="983">
        <f>TB!D10</f>
        <v>0</v>
      </c>
      <c r="H16" s="136"/>
      <c r="I16" s="136">
        <f>TB!F10</f>
        <v>0</v>
      </c>
    </row>
    <row r="17" spans="1:9" ht="15.75" x14ac:dyDescent="0.2">
      <c r="A17" s="747"/>
      <c r="B17" s="237"/>
      <c r="C17" s="237"/>
      <c r="D17" s="237"/>
      <c r="E17" s="237"/>
      <c r="F17" s="237"/>
      <c r="G17" s="983"/>
      <c r="H17" s="136"/>
      <c r="I17" s="136"/>
    </row>
    <row r="18" spans="1:9" ht="16.5" thickBot="1" x14ac:dyDescent="0.25">
      <c r="A18" s="43"/>
      <c r="B18" s="1262"/>
      <c r="C18" s="1263"/>
      <c r="D18" s="1263"/>
      <c r="E18" s="1263"/>
      <c r="F18" s="1263"/>
      <c r="G18" s="256">
        <f>SUM(G16:G17)</f>
        <v>0</v>
      </c>
      <c r="H18" s="132"/>
      <c r="I18" s="134">
        <f>SUM(I16:I17)</f>
        <v>0</v>
      </c>
    </row>
    <row r="19" spans="1:9" ht="16.5" thickTop="1" x14ac:dyDescent="0.2">
      <c r="A19" s="43"/>
      <c r="B19" s="749"/>
      <c r="C19" s="48"/>
      <c r="D19" s="48"/>
      <c r="E19" s="48"/>
      <c r="F19" s="59"/>
      <c r="G19" s="788"/>
      <c r="H19" s="59"/>
      <c r="I19" s="59"/>
    </row>
    <row r="20" spans="1:9" ht="15.75" x14ac:dyDescent="0.2">
      <c r="A20" s="749" t="s">
        <v>92</v>
      </c>
      <c r="B20" s="1264" t="s">
        <v>47</v>
      </c>
      <c r="C20" s="1264"/>
      <c r="D20" s="1264"/>
      <c r="E20" s="1264"/>
      <c r="F20" s="1264"/>
      <c r="G20" s="1264"/>
      <c r="H20" s="1264"/>
      <c r="I20" s="1264"/>
    </row>
    <row r="21" spans="1:9" ht="6.95" customHeight="1" x14ac:dyDescent="0.2">
      <c r="A21" s="43"/>
      <c r="B21" s="1247"/>
      <c r="C21" s="1247"/>
      <c r="D21" s="1247"/>
      <c r="E21" s="1247"/>
      <c r="F21" s="1247"/>
      <c r="G21" s="1247"/>
      <c r="H21" s="1247"/>
      <c r="I21" s="1247"/>
    </row>
    <row r="22" spans="1:9" ht="15.75" x14ac:dyDescent="0.2">
      <c r="A22" s="43"/>
      <c r="B22" s="252"/>
      <c r="C22" s="1226" t="str">
        <f>TRIM(G8)</f>
        <v>As at 
31 March, 2022</v>
      </c>
      <c r="D22" s="1226"/>
      <c r="E22" s="1226"/>
      <c r="F22" s="926"/>
      <c r="G22" s="1224" t="str">
        <f>TRIM(I8)</f>
        <v>As at 
31 March, 2021</v>
      </c>
      <c r="H22" s="1224"/>
      <c r="I22" s="1225"/>
    </row>
    <row r="23" spans="1:9" ht="15.75" x14ac:dyDescent="0.2">
      <c r="A23" s="43"/>
      <c r="B23" s="253" t="s">
        <v>19</v>
      </c>
      <c r="C23" s="254" t="s">
        <v>20</v>
      </c>
      <c r="D23" s="254"/>
      <c r="E23" s="254" t="s">
        <v>21</v>
      </c>
      <c r="F23" s="255"/>
      <c r="G23" s="927" t="s">
        <v>20</v>
      </c>
      <c r="H23" s="255"/>
      <c r="I23" s="928" t="s">
        <v>21</v>
      </c>
    </row>
    <row r="24" spans="1:9" ht="15.75" x14ac:dyDescent="0.2">
      <c r="A24" s="43"/>
      <c r="B24" s="243" t="s">
        <v>32</v>
      </c>
      <c r="C24" s="984">
        <f>G26</f>
        <v>0</v>
      </c>
      <c r="D24" s="930"/>
      <c r="E24" s="984">
        <f>I26</f>
        <v>0</v>
      </c>
      <c r="F24" s="931"/>
      <c r="G24" s="986">
        <v>0</v>
      </c>
      <c r="H24" s="986"/>
      <c r="I24" s="987">
        <f>G24*10</f>
        <v>0</v>
      </c>
    </row>
    <row r="25" spans="1:9" ht="15.75" x14ac:dyDescent="0.2">
      <c r="A25" s="43"/>
      <c r="B25" s="243" t="s">
        <v>202</v>
      </c>
      <c r="C25" s="984">
        <v>0</v>
      </c>
      <c r="D25" s="930"/>
      <c r="E25" s="984">
        <v>0</v>
      </c>
      <c r="F25" s="931"/>
      <c r="G25" s="986">
        <v>0</v>
      </c>
      <c r="H25" s="986"/>
      <c r="I25" s="987">
        <v>0</v>
      </c>
    </row>
    <row r="26" spans="1:9" ht="15.75" x14ac:dyDescent="0.2">
      <c r="A26" s="43"/>
      <c r="B26" s="243" t="s">
        <v>45</v>
      </c>
      <c r="C26" s="985">
        <f>SUM(C24:C25)</f>
        <v>0</v>
      </c>
      <c r="D26" s="933"/>
      <c r="E26" s="985">
        <f>SUM(E24:E25)</f>
        <v>0</v>
      </c>
      <c r="F26" s="934"/>
      <c r="G26" s="988">
        <f>SUM(G24:G25)</f>
        <v>0</v>
      </c>
      <c r="H26" s="607"/>
      <c r="I26" s="989">
        <f>SUM(I24:I25)</f>
        <v>0</v>
      </c>
    </row>
    <row r="27" spans="1:9" ht="15.75" x14ac:dyDescent="0.2">
      <c r="A27" s="43"/>
      <c r="B27" s="244"/>
      <c r="C27" s="935"/>
      <c r="D27" s="935"/>
      <c r="E27" s="935"/>
      <c r="F27" s="936"/>
      <c r="G27" s="937"/>
      <c r="H27" s="936"/>
      <c r="I27" s="938"/>
    </row>
    <row r="28" spans="1:9" ht="15.75" x14ac:dyDescent="0.2">
      <c r="A28" s="43"/>
      <c r="B28" s="747"/>
      <c r="C28" s="48"/>
      <c r="D28" s="48"/>
      <c r="E28" s="48"/>
      <c r="F28" s="59"/>
      <c r="G28" s="788"/>
      <c r="H28" s="59"/>
      <c r="I28" s="59"/>
    </row>
    <row r="29" spans="1:9" ht="15.75" x14ac:dyDescent="0.2">
      <c r="A29" s="749" t="s">
        <v>93</v>
      </c>
      <c r="B29" s="234" t="s">
        <v>36</v>
      </c>
      <c r="C29" s="48"/>
      <c r="D29" s="48"/>
      <c r="E29" s="48"/>
      <c r="F29" s="59"/>
      <c r="G29" s="49"/>
      <c r="H29" s="48"/>
      <c r="I29" s="59"/>
    </row>
    <row r="30" spans="1:9" ht="6.95" customHeight="1" x14ac:dyDescent="0.2">
      <c r="A30" s="43"/>
      <c r="B30" s="747" t="s">
        <v>203</v>
      </c>
      <c r="C30" s="48"/>
      <c r="D30" s="48"/>
      <c r="E30" s="48"/>
      <c r="F30" s="59"/>
      <c r="G30" s="49"/>
      <c r="H30" s="48"/>
      <c r="I30" s="59"/>
    </row>
    <row r="31" spans="1:9" ht="15.75" x14ac:dyDescent="0.2">
      <c r="A31" s="43"/>
      <c r="B31" s="1250" t="s">
        <v>211</v>
      </c>
      <c r="C31" s="1250"/>
      <c r="D31" s="1250"/>
      <c r="E31" s="1250"/>
      <c r="F31" s="1250"/>
      <c r="G31" s="1250"/>
      <c r="H31" s="1250"/>
      <c r="I31" s="1250"/>
    </row>
    <row r="32" spans="1:9" ht="15.75" x14ac:dyDescent="0.2">
      <c r="A32" s="43"/>
      <c r="B32" s="1250"/>
      <c r="C32" s="1250"/>
      <c r="D32" s="1250"/>
      <c r="E32" s="1250"/>
      <c r="F32" s="1250"/>
      <c r="G32" s="1250"/>
      <c r="H32" s="1250"/>
      <c r="I32" s="1250"/>
    </row>
    <row r="33" spans="1:12" ht="15.75" x14ac:dyDescent="0.2">
      <c r="A33" s="43"/>
      <c r="B33" s="1250"/>
      <c r="C33" s="1250"/>
      <c r="D33" s="1250"/>
      <c r="E33" s="1250"/>
      <c r="F33" s="1250"/>
      <c r="G33" s="1250"/>
      <c r="H33" s="1250"/>
      <c r="I33" s="1250"/>
    </row>
    <row r="34" spans="1:12" ht="15.75" x14ac:dyDescent="0.2">
      <c r="A34" s="43"/>
      <c r="B34" s="1250"/>
      <c r="C34" s="1250"/>
      <c r="D34" s="1250"/>
      <c r="E34" s="1250"/>
      <c r="F34" s="1250"/>
      <c r="G34" s="1250"/>
      <c r="H34" s="1250"/>
      <c r="I34" s="1250"/>
    </row>
    <row r="35" spans="1:12" ht="15.75" x14ac:dyDescent="0.2">
      <c r="A35" s="43"/>
      <c r="B35" s="747"/>
      <c r="C35" s="48"/>
      <c r="D35" s="48"/>
      <c r="E35" s="48"/>
      <c r="F35" s="59"/>
      <c r="G35" s="788"/>
      <c r="H35" s="59"/>
      <c r="I35" s="59"/>
    </row>
    <row r="36" spans="1:12" ht="15.75" x14ac:dyDescent="0.2">
      <c r="A36" s="749" t="s">
        <v>213</v>
      </c>
      <c r="B36" s="235" t="s">
        <v>105</v>
      </c>
      <c r="C36" s="227"/>
      <c r="D36" s="227"/>
      <c r="E36" s="59"/>
      <c r="F36" s="59"/>
      <c r="G36" s="788"/>
      <c r="H36" s="59"/>
      <c r="I36" s="59"/>
    </row>
    <row r="37" spans="1:12" ht="6.95" customHeight="1" x14ac:dyDescent="0.2">
      <c r="A37" s="43"/>
      <c r="B37" s="50"/>
      <c r="C37" s="227"/>
      <c r="D37" s="227"/>
      <c r="E37" s="59"/>
      <c r="F37" s="59"/>
      <c r="G37" s="788"/>
      <c r="H37" s="59"/>
      <c r="I37" s="59"/>
    </row>
    <row r="38" spans="1:12" ht="15.75" customHeight="1" x14ac:dyDescent="0.2">
      <c r="A38" s="43"/>
      <c r="B38" s="232"/>
      <c r="C38" s="1226" t="str">
        <f>C22</f>
        <v>As at 
31 March, 2022</v>
      </c>
      <c r="D38" s="1226"/>
      <c r="E38" s="1226"/>
      <c r="F38" s="926"/>
      <c r="G38" s="1224" t="str">
        <f>G22</f>
        <v>As at 
31 March, 2021</v>
      </c>
      <c r="H38" s="1224"/>
      <c r="I38" s="1225"/>
    </row>
    <row r="39" spans="1:12" ht="17.45" customHeight="1" x14ac:dyDescent="0.2">
      <c r="A39" s="43"/>
      <c r="B39" s="233"/>
      <c r="C39" s="969" t="s">
        <v>204</v>
      </c>
      <c r="D39" s="1158"/>
      <c r="E39" s="969" t="s">
        <v>253</v>
      </c>
      <c r="F39" s="933"/>
      <c r="G39" s="970" t="s">
        <v>204</v>
      </c>
      <c r="H39" s="931"/>
      <c r="I39" s="1159" t="s">
        <v>253</v>
      </c>
    </row>
    <row r="40" spans="1:12" ht="25.5" x14ac:dyDescent="0.2">
      <c r="A40" s="43"/>
      <c r="B40" s="247" t="s">
        <v>863</v>
      </c>
      <c r="C40" s="984"/>
      <c r="D40" s="984"/>
      <c r="E40" s="990"/>
      <c r="F40" s="986"/>
      <c r="G40" s="986"/>
      <c r="H40" s="986"/>
      <c r="I40" s="991"/>
      <c r="K40" s="336"/>
      <c r="L40" s="7"/>
    </row>
    <row r="41" spans="1:12" ht="6.95" customHeight="1" x14ac:dyDescent="0.2">
      <c r="A41" s="43"/>
      <c r="B41" s="1118"/>
      <c r="C41" s="984"/>
      <c r="D41" s="984"/>
      <c r="E41" s="990"/>
      <c r="F41" s="986"/>
      <c r="G41" s="986"/>
      <c r="H41" s="986"/>
      <c r="I41" s="1119"/>
      <c r="K41" s="336"/>
      <c r="L41" s="7"/>
    </row>
    <row r="42" spans="1:12" ht="15.75" x14ac:dyDescent="0.2">
      <c r="A42" s="43"/>
      <c r="B42" s="243"/>
      <c r="C42" s="984"/>
      <c r="D42" s="984"/>
      <c r="E42" s="990"/>
      <c r="F42" s="986"/>
      <c r="G42" s="986"/>
      <c r="H42" s="986"/>
      <c r="I42" s="991"/>
    </row>
    <row r="43" spans="1:12" ht="15.75" x14ac:dyDescent="0.2">
      <c r="A43" s="43"/>
      <c r="B43" s="243"/>
      <c r="C43" s="984"/>
      <c r="D43" s="984"/>
      <c r="E43" s="990"/>
      <c r="F43" s="986"/>
      <c r="G43" s="986"/>
      <c r="H43" s="986"/>
      <c r="I43" s="991"/>
    </row>
    <row r="44" spans="1:12" ht="15.75" x14ac:dyDescent="0.2">
      <c r="A44" s="43"/>
      <c r="B44" s="243"/>
      <c r="C44" s="984"/>
      <c r="D44" s="984"/>
      <c r="E44" s="990"/>
      <c r="F44" s="986"/>
      <c r="G44" s="986"/>
      <c r="H44" s="986"/>
      <c r="I44" s="991"/>
    </row>
    <row r="45" spans="1:12" ht="15.75" x14ac:dyDescent="0.2">
      <c r="A45" s="43"/>
      <c r="B45" s="243"/>
      <c r="C45" s="984"/>
      <c r="D45" s="984"/>
      <c r="E45" s="990"/>
      <c r="F45" s="986"/>
      <c r="G45" s="986"/>
      <c r="H45" s="986"/>
      <c r="I45" s="991"/>
    </row>
    <row r="46" spans="1:12" ht="15.75" x14ac:dyDescent="0.2">
      <c r="A46" s="43"/>
      <c r="B46" s="243"/>
      <c r="C46" s="984"/>
      <c r="D46" s="984"/>
      <c r="E46" s="990"/>
      <c r="F46" s="986"/>
      <c r="G46" s="986"/>
      <c r="H46" s="986"/>
      <c r="I46" s="991"/>
      <c r="K46" s="336"/>
      <c r="L46" s="7"/>
    </row>
    <row r="47" spans="1:12" ht="15.75" x14ac:dyDescent="0.2">
      <c r="A47" s="43"/>
      <c r="B47" s="243"/>
      <c r="C47" s="984"/>
      <c r="D47" s="984"/>
      <c r="E47" s="990"/>
      <c r="F47" s="986"/>
      <c r="G47" s="986"/>
      <c r="H47" s="986"/>
      <c r="I47" s="991"/>
      <c r="K47" s="336"/>
      <c r="L47" s="7"/>
    </row>
    <row r="48" spans="1:12" ht="15.75" x14ac:dyDescent="0.2">
      <c r="A48" s="43"/>
      <c r="B48" s="243"/>
      <c r="C48" s="984"/>
      <c r="D48" s="984"/>
      <c r="E48" s="990"/>
      <c r="F48" s="986"/>
      <c r="G48" s="986"/>
      <c r="H48" s="986"/>
      <c r="I48" s="991"/>
    </row>
    <row r="49" spans="1:12" ht="6.95" customHeight="1" x14ac:dyDescent="0.2">
      <c r="A49" s="43"/>
      <c r="B49" s="244"/>
      <c r="C49" s="992"/>
      <c r="D49" s="992"/>
      <c r="E49" s="993"/>
      <c r="F49" s="994"/>
      <c r="G49" s="994"/>
      <c r="H49" s="994"/>
      <c r="I49" s="995"/>
    </row>
    <row r="50" spans="1:12" ht="15.75" x14ac:dyDescent="0.2">
      <c r="A50" s="43"/>
      <c r="B50" s="747"/>
      <c r="C50" s="48"/>
      <c r="D50" s="48"/>
      <c r="E50" s="48"/>
      <c r="F50" s="59"/>
      <c r="G50" s="788"/>
      <c r="H50" s="59"/>
      <c r="I50" s="59"/>
    </row>
    <row r="51" spans="1:12" ht="15.75" x14ac:dyDescent="0.2">
      <c r="A51" s="749" t="s">
        <v>688</v>
      </c>
      <c r="B51" s="235" t="s">
        <v>689</v>
      </c>
      <c r="C51" s="227"/>
      <c r="D51" s="227"/>
      <c r="E51" s="59"/>
      <c r="F51" s="59"/>
      <c r="G51" s="788"/>
      <c r="H51" s="59"/>
      <c r="I51" s="59"/>
    </row>
    <row r="52" spans="1:12" ht="6.95" customHeight="1" x14ac:dyDescent="0.2">
      <c r="A52" s="43"/>
      <c r="B52" s="50"/>
      <c r="C52" s="227"/>
      <c r="D52" s="227"/>
      <c r="E52" s="59"/>
      <c r="F52" s="59"/>
      <c r="G52" s="788"/>
      <c r="H52" s="59"/>
      <c r="I52" s="59"/>
    </row>
    <row r="53" spans="1:12" ht="15.75" customHeight="1" x14ac:dyDescent="0.2">
      <c r="A53" s="43"/>
      <c r="B53" s="1253" t="s">
        <v>691</v>
      </c>
      <c r="C53" s="1254"/>
      <c r="D53" s="1254"/>
      <c r="E53" s="1255"/>
      <c r="F53" s="1255"/>
      <c r="G53" s="550"/>
      <c r="H53" s="550"/>
      <c r="I53" s="553"/>
    </row>
    <row r="54" spans="1:12" ht="6.95" customHeight="1" x14ac:dyDescent="0.2">
      <c r="A54" s="43"/>
      <c r="B54" s="552"/>
      <c r="C54" s="746"/>
      <c r="D54" s="746"/>
      <c r="E54" s="551"/>
      <c r="F54" s="551"/>
      <c r="G54" s="49"/>
      <c r="H54" s="49"/>
      <c r="I54" s="554"/>
    </row>
    <row r="55" spans="1:12" ht="15.75" x14ac:dyDescent="0.2">
      <c r="A55" s="43"/>
      <c r="B55" s="741" t="s">
        <v>863</v>
      </c>
      <c r="C55" s="746"/>
      <c r="D55" s="746"/>
      <c r="E55" s="551"/>
      <c r="F55" s="551"/>
      <c r="G55" s="49"/>
      <c r="H55" s="49"/>
      <c r="I55" s="740"/>
    </row>
    <row r="56" spans="1:12" ht="25.5" x14ac:dyDescent="0.2">
      <c r="A56" s="43"/>
      <c r="B56" s="1260" t="s">
        <v>864</v>
      </c>
      <c r="C56" s="1256"/>
      <c r="D56" s="1160"/>
      <c r="E56" s="1256" t="s">
        <v>204</v>
      </c>
      <c r="F56" s="1256"/>
      <c r="G56" s="969" t="s">
        <v>690</v>
      </c>
      <c r="H56" s="1158"/>
      <c r="I56" s="1161" t="s">
        <v>692</v>
      </c>
    </row>
    <row r="57" spans="1:12" ht="15.75" x14ac:dyDescent="0.2">
      <c r="A57" s="43"/>
      <c r="B57" s="943"/>
      <c r="C57" s="929"/>
      <c r="D57" s="929"/>
      <c r="E57" s="984"/>
      <c r="F57" s="944"/>
      <c r="G57" s="990"/>
      <c r="H57" s="996"/>
      <c r="I57" s="997"/>
    </row>
    <row r="58" spans="1:12" ht="15.75" x14ac:dyDescent="0.2">
      <c r="A58" s="43"/>
      <c r="B58" s="943"/>
      <c r="C58" s="929"/>
      <c r="D58" s="929"/>
      <c r="E58" s="984"/>
      <c r="F58" s="944"/>
      <c r="G58" s="990"/>
      <c r="H58" s="996"/>
      <c r="I58" s="997"/>
    </row>
    <row r="59" spans="1:12" ht="15.75" x14ac:dyDescent="0.2">
      <c r="A59" s="43"/>
      <c r="B59" s="943"/>
      <c r="C59" s="929"/>
      <c r="D59" s="929"/>
      <c r="E59" s="984"/>
      <c r="F59" s="944"/>
      <c r="G59" s="990"/>
      <c r="H59" s="996"/>
      <c r="I59" s="997"/>
    </row>
    <row r="60" spans="1:12" ht="6.95" customHeight="1" x14ac:dyDescent="0.2">
      <c r="A60" s="43"/>
      <c r="B60" s="945"/>
      <c r="C60" s="941"/>
      <c r="D60" s="941"/>
      <c r="E60" s="993"/>
      <c r="F60" s="946"/>
      <c r="G60" s="998"/>
      <c r="H60" s="998"/>
      <c r="I60" s="999"/>
      <c r="K60" s="336"/>
      <c r="L60" s="7"/>
    </row>
    <row r="61" spans="1:12" ht="15.75" x14ac:dyDescent="0.2">
      <c r="A61" s="43"/>
      <c r="B61" s="747"/>
      <c r="C61" s="48"/>
      <c r="D61" s="48"/>
      <c r="E61" s="59"/>
      <c r="F61" s="59"/>
      <c r="G61" s="49"/>
      <c r="H61" s="48"/>
      <c r="I61" s="59"/>
    </row>
    <row r="62" spans="1:12" ht="31.5" x14ac:dyDescent="0.2">
      <c r="B62" s="746"/>
      <c r="C62" s="48"/>
      <c r="D62" s="48"/>
      <c r="E62" s="229"/>
      <c r="F62" s="59"/>
      <c r="G62" s="923" t="str">
        <f>G8</f>
        <v>As at  
31 March, 2022</v>
      </c>
      <c r="H62" s="59"/>
      <c r="I62" s="925" t="str">
        <f>I8</f>
        <v xml:space="preserve">                  As at  
31 March, 2021</v>
      </c>
    </row>
    <row r="63" spans="1:12" ht="15.75" x14ac:dyDescent="0.2">
      <c r="A63" s="746">
        <f>A9+1</f>
        <v>4</v>
      </c>
      <c r="B63" s="746" t="str">
        <f>'Balance Sheet'!A12</f>
        <v>Reserves and Surplus</v>
      </c>
      <c r="C63" s="48"/>
      <c r="D63" s="48"/>
      <c r="E63" s="236"/>
      <c r="F63" s="947"/>
      <c r="G63" s="258"/>
      <c r="H63" s="133"/>
      <c r="I63" s="133"/>
    </row>
    <row r="64" spans="1:12" ht="6.95" customHeight="1" x14ac:dyDescent="0.2">
      <c r="A64" s="746"/>
      <c r="B64" s="746"/>
      <c r="C64" s="48"/>
      <c r="D64" s="48"/>
      <c r="E64" s="236"/>
      <c r="F64" s="947"/>
      <c r="G64" s="258"/>
      <c r="H64" s="133"/>
      <c r="I64" s="133"/>
    </row>
    <row r="65" spans="1:12" ht="17.25" customHeight="1" x14ac:dyDescent="0.2">
      <c r="A65" s="747"/>
      <c r="B65" s="746" t="s">
        <v>699</v>
      </c>
      <c r="C65" s="48"/>
      <c r="D65" s="48"/>
      <c r="E65" s="236"/>
      <c r="F65" s="947"/>
      <c r="G65" s="258"/>
      <c r="H65" s="133"/>
      <c r="I65" s="133"/>
    </row>
    <row r="66" spans="1:12" ht="15.75" x14ac:dyDescent="0.2">
      <c r="A66" s="747"/>
      <c r="B66" s="236" t="s">
        <v>244</v>
      </c>
      <c r="C66" s="48"/>
      <c r="D66" s="48"/>
      <c r="E66" s="48"/>
      <c r="F66" s="236"/>
      <c r="G66" s="257">
        <v>0</v>
      </c>
      <c r="H66" s="132">
        <v>0</v>
      </c>
      <c r="I66" s="132">
        <v>0</v>
      </c>
    </row>
    <row r="67" spans="1:12" ht="15.75" x14ac:dyDescent="0.2">
      <c r="A67" s="747"/>
      <c r="B67" s="236" t="s">
        <v>345</v>
      </c>
      <c r="C67" s="227"/>
      <c r="D67" s="227"/>
      <c r="E67" s="227"/>
      <c r="F67" s="227"/>
      <c r="G67" s="257">
        <v>0</v>
      </c>
      <c r="H67" s="132"/>
      <c r="I67" s="132">
        <v>0</v>
      </c>
    </row>
    <row r="68" spans="1:12" ht="15.75" x14ac:dyDescent="0.2">
      <c r="A68" s="747"/>
      <c r="B68" s="236" t="s">
        <v>700</v>
      </c>
      <c r="C68" s="46"/>
      <c r="D68" s="46"/>
      <c r="E68" s="236"/>
      <c r="F68" s="59"/>
      <c r="G68" s="257">
        <v>0</v>
      </c>
      <c r="H68" s="132"/>
      <c r="I68" s="132"/>
    </row>
    <row r="69" spans="1:12" ht="15.75" x14ac:dyDescent="0.2">
      <c r="A69" s="747"/>
      <c r="B69" s="43" t="s">
        <v>31</v>
      </c>
      <c r="C69" s="46"/>
      <c r="D69" s="46"/>
      <c r="E69" s="236"/>
      <c r="F69" s="59"/>
      <c r="G69" s="1000">
        <f>SUM(G66:G68)</f>
        <v>0</v>
      </c>
      <c r="H69" s="132"/>
      <c r="I69" s="1001">
        <f>SUM(I66:I68)</f>
        <v>0</v>
      </c>
    </row>
    <row r="70" spans="1:12" ht="13.5" customHeight="1" x14ac:dyDescent="0.2">
      <c r="A70" s="747"/>
      <c r="B70" s="746"/>
      <c r="C70" s="48"/>
      <c r="D70" s="48"/>
      <c r="E70" s="236"/>
      <c r="F70" s="947"/>
      <c r="G70" s="258"/>
      <c r="H70" s="133"/>
      <c r="I70" s="133"/>
    </row>
    <row r="71" spans="1:12" ht="15.75" x14ac:dyDescent="0.2">
      <c r="A71" s="747"/>
      <c r="B71" s="235" t="s">
        <v>123</v>
      </c>
      <c r="C71" s="48"/>
      <c r="D71" s="48"/>
      <c r="E71" s="48"/>
      <c r="F71" s="229"/>
      <c r="G71" s="983"/>
      <c r="H71" s="132"/>
      <c r="I71" s="136"/>
    </row>
    <row r="72" spans="1:12" ht="15.75" x14ac:dyDescent="0.2">
      <c r="A72" s="747"/>
      <c r="B72" s="236" t="s">
        <v>244</v>
      </c>
      <c r="C72" s="48"/>
      <c r="D72" s="48"/>
      <c r="E72" s="48"/>
      <c r="F72" s="236"/>
      <c r="G72" s="257">
        <f>I77</f>
        <v>0</v>
      </c>
      <c r="H72" s="132"/>
      <c r="I72" s="132">
        <f>TB!F15</f>
        <v>0</v>
      </c>
    </row>
    <row r="73" spans="1:12" ht="15.75" x14ac:dyDescent="0.2">
      <c r="A73" s="747"/>
      <c r="B73" s="236" t="s">
        <v>346</v>
      </c>
      <c r="C73" s="227"/>
      <c r="D73" s="227"/>
      <c r="E73" s="227"/>
      <c r="F73" s="227"/>
      <c r="G73" s="257">
        <f>'P&amp;L'!E40</f>
        <v>0</v>
      </c>
      <c r="H73" s="132"/>
      <c r="I73" s="132">
        <f>+'P&amp;L'!G40</f>
        <v>0</v>
      </c>
    </row>
    <row r="74" spans="1:12" ht="15.75" x14ac:dyDescent="0.2">
      <c r="A74" s="747"/>
      <c r="B74" s="236" t="s">
        <v>124</v>
      </c>
      <c r="C74" s="46"/>
      <c r="D74" s="46"/>
      <c r="E74" s="236"/>
      <c r="F74" s="59"/>
      <c r="G74" s="257"/>
      <c r="H74" s="132"/>
      <c r="I74" s="132"/>
    </row>
    <row r="75" spans="1:12" ht="15.75" x14ac:dyDescent="0.2">
      <c r="A75" s="747"/>
      <c r="B75" s="43" t="s">
        <v>701</v>
      </c>
      <c r="C75" s="46"/>
      <c r="D75" s="46"/>
      <c r="E75" s="236"/>
      <c r="F75" s="59"/>
      <c r="G75" s="257">
        <v>0</v>
      </c>
      <c r="H75" s="132"/>
      <c r="I75" s="132">
        <v>0</v>
      </c>
    </row>
    <row r="76" spans="1:12" ht="15.75" x14ac:dyDescent="0.2">
      <c r="A76" s="747"/>
      <c r="B76" s="43"/>
      <c r="C76" s="46"/>
      <c r="D76" s="46"/>
      <c r="E76" s="236"/>
      <c r="F76" s="59"/>
      <c r="G76" s="257"/>
      <c r="H76" s="132"/>
      <c r="I76" s="132"/>
    </row>
    <row r="77" spans="1:12" ht="15.75" x14ac:dyDescent="0.2">
      <c r="A77" s="747"/>
      <c r="B77" s="235" t="s">
        <v>125</v>
      </c>
      <c r="C77" s="48"/>
      <c r="D77" s="48"/>
      <c r="E77" s="236"/>
      <c r="F77" s="59"/>
      <c r="G77" s="1002">
        <f>SUM(G72:G76)</f>
        <v>0</v>
      </c>
      <c r="H77" s="136"/>
      <c r="I77" s="1001">
        <f>SUM(I72:I76)</f>
        <v>0</v>
      </c>
      <c r="L77" s="322"/>
    </row>
    <row r="78" spans="1:12" ht="16.5" thickBot="1" x14ac:dyDescent="0.25">
      <c r="A78" s="747"/>
      <c r="B78" s="235" t="s">
        <v>693</v>
      </c>
      <c r="C78" s="48"/>
      <c r="D78" s="48"/>
      <c r="E78" s="236"/>
      <c r="F78" s="59"/>
      <c r="G78" s="256">
        <f>G69+G77</f>
        <v>0</v>
      </c>
      <c r="H78" s="136"/>
      <c r="I78" s="134">
        <f>I69+I77</f>
        <v>0</v>
      </c>
      <c r="L78" s="322"/>
    </row>
    <row r="79" spans="1:12" ht="16.5" thickTop="1" x14ac:dyDescent="0.2">
      <c r="A79" s="43"/>
      <c r="B79" s="555"/>
      <c r="C79" s="930"/>
      <c r="D79" s="930"/>
      <c r="E79" s="933"/>
      <c r="F79" s="931"/>
      <c r="G79" s="931"/>
      <c r="H79" s="931"/>
      <c r="I79" s="934"/>
      <c r="K79" s="336"/>
      <c r="L79" s="7"/>
    </row>
    <row r="80" spans="1:12" ht="15.75" hidden="1" x14ac:dyDescent="0.2">
      <c r="A80" s="749"/>
      <c r="B80" s="234" t="str">
        <f>'Balance Sheet'!A14</f>
        <v>Share application money pending allotment</v>
      </c>
      <c r="C80" s="227"/>
      <c r="D80" s="227"/>
      <c r="E80" s="59"/>
      <c r="F80" s="59"/>
      <c r="G80" s="788"/>
      <c r="H80" s="59"/>
      <c r="I80" s="59"/>
    </row>
    <row r="81" spans="1:12" ht="6.95" hidden="1" customHeight="1" x14ac:dyDescent="0.2">
      <c r="A81" s="43"/>
      <c r="B81" s="50"/>
      <c r="C81" s="227"/>
      <c r="D81" s="227"/>
      <c r="E81" s="59"/>
      <c r="F81" s="59"/>
      <c r="G81" s="788"/>
      <c r="H81" s="59"/>
      <c r="I81" s="59"/>
    </row>
    <row r="82" spans="1:12" ht="15.75" hidden="1" customHeight="1" x14ac:dyDescent="0.2">
      <c r="A82" s="43"/>
      <c r="B82" s="556"/>
      <c r="C82" s="1257" t="str">
        <f>C38</f>
        <v>As at 
31 March, 2022</v>
      </c>
      <c r="D82" s="1257"/>
      <c r="E82" s="1257"/>
      <c r="F82" s="939"/>
      <c r="G82" s="1258" t="str">
        <f>G38</f>
        <v>As at 
31 March, 2021</v>
      </c>
      <c r="H82" s="1258"/>
      <c r="I82" s="1259"/>
    </row>
    <row r="83" spans="1:12" ht="15.75" hidden="1" x14ac:dyDescent="0.2">
      <c r="A83" s="43"/>
      <c r="B83" s="233"/>
      <c r="C83" s="748" t="s">
        <v>204</v>
      </c>
      <c r="D83" s="557"/>
      <c r="E83" s="748" t="s">
        <v>21</v>
      </c>
      <c r="F83" s="948"/>
      <c r="G83" s="125" t="s">
        <v>204</v>
      </c>
      <c r="H83" s="46"/>
      <c r="I83" s="558" t="s">
        <v>21</v>
      </c>
    </row>
    <row r="84" spans="1:12" ht="25.5" hidden="1" x14ac:dyDescent="0.2">
      <c r="A84" s="43"/>
      <c r="B84" s="247" t="s">
        <v>702</v>
      </c>
      <c r="C84" s="984"/>
      <c r="D84" s="1003"/>
      <c r="E84" s="990"/>
      <c r="F84" s="986"/>
      <c r="G84" s="986"/>
      <c r="H84" s="986"/>
      <c r="I84" s="991"/>
      <c r="K84" s="336"/>
      <c r="L84" s="7"/>
    </row>
    <row r="85" spans="1:12" ht="15.75" hidden="1" x14ac:dyDescent="0.2">
      <c r="A85" s="43"/>
      <c r="B85" s="247"/>
      <c r="C85" s="984"/>
      <c r="D85" s="1003"/>
      <c r="E85" s="990"/>
      <c r="F85" s="986"/>
      <c r="G85" s="986"/>
      <c r="H85" s="986"/>
      <c r="I85" s="991"/>
      <c r="K85" s="336"/>
      <c r="L85" s="7"/>
    </row>
    <row r="86" spans="1:12" ht="15.75" hidden="1" x14ac:dyDescent="0.2">
      <c r="A86" s="43"/>
      <c r="B86" s="243"/>
      <c r="C86" s="984"/>
      <c r="D86" s="1003"/>
      <c r="E86" s="990"/>
      <c r="F86" s="986"/>
      <c r="G86" s="986"/>
      <c r="H86" s="986"/>
      <c r="I86" s="991"/>
    </row>
    <row r="87" spans="1:12" ht="16.5" hidden="1" thickBot="1" x14ac:dyDescent="0.25">
      <c r="A87" s="43"/>
      <c r="B87" s="243"/>
      <c r="C87" s="1004">
        <f>SUM(C85:C86)</f>
        <v>0</v>
      </c>
      <c r="D87" s="1003"/>
      <c r="E87" s="1005">
        <f>SUM(E85:E86)</f>
        <v>0</v>
      </c>
      <c r="F87" s="986"/>
      <c r="G87" s="1006">
        <f>SUM(G85:G86)</f>
        <v>0</v>
      </c>
      <c r="H87" s="986"/>
      <c r="I87" s="1007">
        <f>SUM(I85:I86)</f>
        <v>0</v>
      </c>
    </row>
    <row r="88" spans="1:12" ht="16.5" hidden="1" thickTop="1" x14ac:dyDescent="0.2">
      <c r="A88" s="43"/>
      <c r="B88" s="244"/>
      <c r="C88" s="937"/>
      <c r="D88" s="937"/>
      <c r="E88" s="949"/>
      <c r="F88" s="936"/>
      <c r="G88" s="936"/>
      <c r="H88" s="936"/>
      <c r="I88" s="942"/>
      <c r="K88" s="336"/>
      <c r="L88" s="7"/>
    </row>
    <row r="89" spans="1:12" ht="15.75" hidden="1" x14ac:dyDescent="0.2">
      <c r="A89" s="43"/>
      <c r="B89" s="555"/>
      <c r="C89" s="930"/>
      <c r="D89" s="930"/>
      <c r="E89" s="933"/>
      <c r="F89" s="931"/>
      <c r="G89" s="931"/>
      <c r="H89" s="931"/>
      <c r="I89" s="934"/>
      <c r="K89" s="336"/>
      <c r="L89" s="7"/>
    </row>
    <row r="90" spans="1:12" ht="15.75" hidden="1" x14ac:dyDescent="0.2">
      <c r="A90" s="43"/>
      <c r="B90" s="1239" t="s">
        <v>703</v>
      </c>
      <c r="C90" s="1239"/>
      <c r="D90" s="1239"/>
      <c r="E90" s="1239"/>
      <c r="F90" s="1239"/>
      <c r="G90" s="1239"/>
      <c r="H90" s="1239"/>
      <c r="I90" s="1239"/>
      <c r="K90" s="336"/>
      <c r="L90" s="7"/>
    </row>
    <row r="91" spans="1:12" ht="15.75" hidden="1" x14ac:dyDescent="0.2">
      <c r="A91" s="43"/>
      <c r="B91" s="1239"/>
      <c r="C91" s="1239"/>
      <c r="D91" s="1239"/>
      <c r="E91" s="1239"/>
      <c r="F91" s="1239"/>
      <c r="G91" s="1239"/>
      <c r="H91" s="1239"/>
      <c r="I91" s="1239"/>
      <c r="K91" s="336"/>
      <c r="L91" s="7"/>
    </row>
    <row r="92" spans="1:12" ht="15.75" hidden="1" x14ac:dyDescent="0.2">
      <c r="A92" s="43"/>
      <c r="B92" s="1239" t="s">
        <v>704</v>
      </c>
      <c r="C92" s="1239"/>
      <c r="D92" s="1239"/>
      <c r="E92" s="1239"/>
      <c r="F92" s="1239"/>
      <c r="G92" s="1239"/>
      <c r="H92" s="1239"/>
      <c r="I92" s="1239"/>
      <c r="K92" s="336"/>
      <c r="L92" s="7"/>
    </row>
    <row r="93" spans="1:12" ht="15.75" hidden="1" x14ac:dyDescent="0.2">
      <c r="A93" s="43"/>
      <c r="B93" s="555"/>
      <c r="C93" s="930"/>
      <c r="D93" s="930"/>
      <c r="E93" s="933"/>
      <c r="F93" s="931"/>
      <c r="G93" s="931"/>
      <c r="H93" s="931"/>
      <c r="I93" s="934"/>
      <c r="K93" s="336"/>
      <c r="L93" s="7"/>
    </row>
    <row r="94" spans="1:12" ht="15.75" customHeight="1" x14ac:dyDescent="0.2">
      <c r="A94" s="746">
        <f>+A63+1</f>
        <v>5</v>
      </c>
      <c r="B94" s="746" t="str">
        <f>'Balance Sheet'!A17</f>
        <v>Long-term Borrowings</v>
      </c>
      <c r="C94" s="237"/>
      <c r="D94" s="237"/>
      <c r="E94" s="229"/>
      <c r="F94" s="59"/>
      <c r="G94" s="788"/>
      <c r="H94" s="59"/>
      <c r="I94" s="229"/>
    </row>
    <row r="95" spans="1:12" ht="6.95" customHeight="1" x14ac:dyDescent="0.2">
      <c r="A95" s="747"/>
      <c r="B95" s="747"/>
      <c r="C95" s="237"/>
      <c r="D95" s="237"/>
      <c r="E95" s="229"/>
      <c r="F95" s="59"/>
      <c r="G95" s="788"/>
      <c r="H95" s="59"/>
      <c r="I95" s="229"/>
    </row>
    <row r="96" spans="1:12" ht="15.75" x14ac:dyDescent="0.2">
      <c r="A96" s="50"/>
      <c r="B96" s="245"/>
      <c r="C96" s="1251" t="s">
        <v>106</v>
      </c>
      <c r="D96" s="1251"/>
      <c r="E96" s="1251"/>
      <c r="F96" s="1251"/>
      <c r="G96" s="1251" t="s">
        <v>245</v>
      </c>
      <c r="H96" s="1251"/>
      <c r="I96" s="1252"/>
    </row>
    <row r="97" spans="1:9" ht="25.5" x14ac:dyDescent="0.2">
      <c r="A97" s="50"/>
      <c r="B97" s="246"/>
      <c r="C97" s="950" t="str">
        <f>G62</f>
        <v>As at  
31 March, 2022</v>
      </c>
      <c r="D97" s="951"/>
      <c r="E97" s="951" t="str">
        <f>I62</f>
        <v xml:space="preserve">                  As at  
31 March, 2021</v>
      </c>
      <c r="F97" s="933"/>
      <c r="G97" s="950" t="str">
        <f>C97</f>
        <v>As at  
31 March, 2022</v>
      </c>
      <c r="H97" s="931"/>
      <c r="I97" s="952" t="str">
        <f>E97</f>
        <v xml:space="preserve">                  As at  
31 March, 2021</v>
      </c>
    </row>
    <row r="98" spans="1:9" ht="5.0999999999999996" customHeight="1" x14ac:dyDescent="0.2">
      <c r="A98" s="50"/>
      <c r="B98" s="246"/>
      <c r="C98" s="1008"/>
      <c r="D98" s="1009"/>
      <c r="E98" s="1010"/>
      <c r="F98" s="1011"/>
      <c r="G98" s="1012"/>
      <c r="H98" s="986"/>
      <c r="I98" s="1013"/>
    </row>
    <row r="99" spans="1:9" ht="15.75" x14ac:dyDescent="0.2">
      <c r="A99" s="50"/>
      <c r="B99" s="331" t="s">
        <v>705</v>
      </c>
      <c r="C99" s="1008">
        <f>TB!D23</f>
        <v>0</v>
      </c>
      <c r="D99" s="1009"/>
      <c r="E99" s="1010">
        <f>TB!F23</f>
        <v>0</v>
      </c>
      <c r="F99" s="1011"/>
      <c r="G99" s="1012"/>
      <c r="H99" s="986"/>
      <c r="I99" s="1013"/>
    </row>
    <row r="100" spans="1:9" ht="5.0999999999999996" customHeight="1" x14ac:dyDescent="0.2">
      <c r="A100" s="50"/>
      <c r="B100" s="246"/>
      <c r="C100" s="1008"/>
      <c r="D100" s="1009"/>
      <c r="E100" s="1010"/>
      <c r="F100" s="1011"/>
      <c r="G100" s="1012"/>
      <c r="H100" s="986"/>
      <c r="I100" s="1013"/>
    </row>
    <row r="101" spans="1:9" ht="18" customHeight="1" x14ac:dyDescent="0.2">
      <c r="A101" s="50"/>
      <c r="B101" s="331" t="s">
        <v>347</v>
      </c>
      <c r="C101" s="1008"/>
      <c r="D101" s="1009"/>
      <c r="E101" s="1010"/>
      <c r="F101" s="1011"/>
      <c r="G101" s="1012"/>
      <c r="H101" s="986"/>
      <c r="I101" s="1013"/>
    </row>
    <row r="102" spans="1:9" ht="16.5" customHeight="1" x14ac:dyDescent="0.2">
      <c r="A102" s="50"/>
      <c r="B102" s="246" t="s">
        <v>706</v>
      </c>
      <c r="C102" s="1008">
        <f>TB!D26-G102</f>
        <v>0</v>
      </c>
      <c r="D102" s="1009"/>
      <c r="E102" s="1010">
        <f>TB!F26-I102</f>
        <v>0</v>
      </c>
      <c r="F102" s="1011"/>
      <c r="G102" s="1012">
        <v>0</v>
      </c>
      <c r="H102" s="986"/>
      <c r="I102" s="1013">
        <v>0</v>
      </c>
    </row>
    <row r="103" spans="1:9" ht="15.75" x14ac:dyDescent="0.2">
      <c r="A103" s="50"/>
      <c r="B103" s="246" t="s">
        <v>707</v>
      </c>
      <c r="C103" s="1008">
        <f>TB!D31</f>
        <v>0</v>
      </c>
      <c r="D103" s="1009"/>
      <c r="E103" s="1010">
        <f>TB!F31</f>
        <v>0</v>
      </c>
      <c r="F103" s="1011"/>
      <c r="G103" s="1012">
        <v>0</v>
      </c>
      <c r="H103" s="986"/>
      <c r="I103" s="1013">
        <v>0</v>
      </c>
    </row>
    <row r="104" spans="1:9" ht="5.0999999999999996" customHeight="1" x14ac:dyDescent="0.2">
      <c r="A104" s="50"/>
      <c r="B104" s="246"/>
      <c r="C104" s="1008"/>
      <c r="D104" s="1009"/>
      <c r="E104" s="1010"/>
      <c r="F104" s="1011"/>
      <c r="G104" s="1012"/>
      <c r="H104" s="986"/>
      <c r="I104" s="1013"/>
    </row>
    <row r="105" spans="1:9" ht="15.75" x14ac:dyDescent="0.2">
      <c r="A105" s="50"/>
      <c r="B105" s="331" t="s">
        <v>708</v>
      </c>
      <c r="C105" s="1008">
        <f>TB!D34</f>
        <v>0</v>
      </c>
      <c r="D105" s="1009"/>
      <c r="E105" s="1010">
        <f>TB!F34</f>
        <v>0</v>
      </c>
      <c r="F105" s="1011"/>
      <c r="G105" s="1012"/>
      <c r="H105" s="986"/>
      <c r="I105" s="1013"/>
    </row>
    <row r="106" spans="1:9" ht="15.75" x14ac:dyDescent="0.2">
      <c r="A106" s="50"/>
      <c r="B106" s="331"/>
      <c r="C106" s="1008"/>
      <c r="D106" s="1009"/>
      <c r="E106" s="1010"/>
      <c r="F106" s="1011"/>
      <c r="G106" s="1012"/>
      <c r="H106" s="986"/>
      <c r="I106" s="1013"/>
    </row>
    <row r="107" spans="1:9" ht="5.0999999999999996" customHeight="1" x14ac:dyDescent="0.2">
      <c r="A107" s="50"/>
      <c r="B107" s="246"/>
      <c r="C107" s="1008"/>
      <c r="D107" s="1009"/>
      <c r="E107" s="1010"/>
      <c r="F107" s="1011"/>
      <c r="G107" s="1012"/>
      <c r="H107" s="986"/>
      <c r="I107" s="1013"/>
    </row>
    <row r="108" spans="1:9" ht="15.75" x14ac:dyDescent="0.2">
      <c r="A108" s="50"/>
      <c r="B108" s="331" t="s">
        <v>109</v>
      </c>
      <c r="C108" s="1008"/>
      <c r="D108" s="1009"/>
      <c r="E108" s="1010"/>
      <c r="F108" s="1011"/>
      <c r="G108" s="1012"/>
      <c r="H108" s="986"/>
      <c r="I108" s="1013"/>
    </row>
    <row r="109" spans="1:9" ht="15.75" x14ac:dyDescent="0.2">
      <c r="A109" s="50"/>
      <c r="B109" s="246" t="s">
        <v>714</v>
      </c>
      <c r="C109" s="1008">
        <f>TB!D38</f>
        <v>0</v>
      </c>
      <c r="D109" s="1009"/>
      <c r="E109" s="1010">
        <f>TB!F38</f>
        <v>0</v>
      </c>
      <c r="F109" s="1011"/>
      <c r="G109" s="1012"/>
      <c r="H109" s="986"/>
      <c r="I109" s="1013"/>
    </row>
    <row r="110" spans="1:9" ht="5.0999999999999996" customHeight="1" x14ac:dyDescent="0.2">
      <c r="A110" s="50"/>
      <c r="B110" s="246"/>
      <c r="C110" s="1008"/>
      <c r="D110" s="1009"/>
      <c r="E110" s="1010"/>
      <c r="F110" s="1011"/>
      <c r="G110" s="1012"/>
      <c r="H110" s="986"/>
      <c r="I110" s="1013"/>
    </row>
    <row r="111" spans="1:9" ht="25.5" x14ac:dyDescent="0.2">
      <c r="A111" s="747"/>
      <c r="B111" s="247" t="s">
        <v>246</v>
      </c>
      <c r="C111" s="984"/>
      <c r="D111" s="1014"/>
      <c r="E111" s="986"/>
      <c r="F111" s="986"/>
      <c r="G111" s="1015"/>
      <c r="H111" s="986"/>
      <c r="I111" s="991"/>
    </row>
    <row r="112" spans="1:9" ht="15.75" x14ac:dyDescent="0.2">
      <c r="A112" s="747"/>
      <c r="B112" s="243" t="s">
        <v>349</v>
      </c>
      <c r="C112" s="984">
        <f>TB!D43</f>
        <v>0</v>
      </c>
      <c r="D112" s="986"/>
      <c r="E112" s="986">
        <f>TB!F43</f>
        <v>0</v>
      </c>
      <c r="F112" s="986"/>
      <c r="G112" s="984"/>
      <c r="H112" s="986"/>
      <c r="I112" s="987"/>
    </row>
    <row r="113" spans="1:9" ht="15.75" x14ac:dyDescent="0.2">
      <c r="A113" s="747"/>
      <c r="B113" s="243" t="s">
        <v>348</v>
      </c>
      <c r="C113" s="984">
        <f>TB!D47</f>
        <v>0</v>
      </c>
      <c r="D113" s="986"/>
      <c r="E113" s="986">
        <f>TB!F47</f>
        <v>0</v>
      </c>
      <c r="F113" s="986"/>
      <c r="G113" s="984"/>
      <c r="H113" s="986"/>
      <c r="I113" s="987"/>
    </row>
    <row r="114" spans="1:9" ht="15.75" x14ac:dyDescent="0.2">
      <c r="A114" s="747"/>
      <c r="B114" s="246" t="s">
        <v>841</v>
      </c>
      <c r="C114" s="984">
        <f>TB!D51</f>
        <v>0</v>
      </c>
      <c r="D114" s="986"/>
      <c r="E114" s="986">
        <f>TB!F51</f>
        <v>0</v>
      </c>
      <c r="F114" s="986"/>
      <c r="G114" s="984"/>
      <c r="H114" s="986"/>
      <c r="I114" s="987"/>
    </row>
    <row r="115" spans="1:9" ht="5.0999999999999996" customHeight="1" x14ac:dyDescent="0.2">
      <c r="A115" s="50"/>
      <c r="B115" s="246"/>
      <c r="C115" s="984"/>
      <c r="D115" s="1009"/>
      <c r="E115" s="1010"/>
      <c r="F115" s="1011"/>
      <c r="G115" s="1012"/>
      <c r="H115" s="986"/>
      <c r="I115" s="1013"/>
    </row>
    <row r="116" spans="1:9" ht="15.75" x14ac:dyDescent="0.2">
      <c r="A116" s="747"/>
      <c r="B116" s="247" t="s">
        <v>107</v>
      </c>
      <c r="C116" s="984"/>
      <c r="D116" s="1014"/>
      <c r="E116" s="986"/>
      <c r="F116" s="986"/>
      <c r="G116" s="1015"/>
      <c r="H116" s="986"/>
      <c r="I116" s="991"/>
    </row>
    <row r="117" spans="1:9" ht="25.5" x14ac:dyDescent="0.2">
      <c r="A117" s="747"/>
      <c r="B117" s="243" t="s">
        <v>350</v>
      </c>
      <c r="C117" s="984">
        <f>TB!D57</f>
        <v>0</v>
      </c>
      <c r="D117" s="986"/>
      <c r="E117" s="986">
        <f>TB!F57</f>
        <v>0</v>
      </c>
      <c r="F117" s="986"/>
      <c r="G117" s="984"/>
      <c r="H117" s="986"/>
      <c r="I117" s="987"/>
    </row>
    <row r="118" spans="1:9" ht="15.75" x14ac:dyDescent="0.2">
      <c r="A118" s="747"/>
      <c r="B118" s="243"/>
      <c r="C118" s="984"/>
      <c r="D118" s="986"/>
      <c r="E118" s="986"/>
      <c r="F118" s="986"/>
      <c r="G118" s="984"/>
      <c r="H118" s="986"/>
      <c r="I118" s="987"/>
    </row>
    <row r="119" spans="1:9" ht="16.5" thickBot="1" x14ac:dyDescent="0.25">
      <c r="A119" s="747"/>
      <c r="B119" s="243"/>
      <c r="C119" s="1016">
        <f>SUM(C99:C118)</f>
        <v>0</v>
      </c>
      <c r="D119" s="1003"/>
      <c r="E119" s="1006">
        <f>SUM(E99:E118)</f>
        <v>0</v>
      </c>
      <c r="F119" s="986"/>
      <c r="G119" s="1016">
        <f>SUM(G99:G118)</f>
        <v>0</v>
      </c>
      <c r="H119" s="986"/>
      <c r="I119" s="1017">
        <f>SUM(I99:I118)</f>
        <v>0</v>
      </c>
    </row>
    <row r="120" spans="1:9" ht="16.5" thickTop="1" x14ac:dyDescent="0.2">
      <c r="A120" s="747"/>
      <c r="B120" s="244"/>
      <c r="C120" s="935"/>
      <c r="D120" s="935"/>
      <c r="E120" s="935"/>
      <c r="F120" s="935"/>
      <c r="G120" s="949"/>
      <c r="H120" s="935"/>
      <c r="I120" s="942"/>
    </row>
    <row r="121" spans="1:9" ht="15.75" x14ac:dyDescent="0.2">
      <c r="A121" s="747"/>
      <c r="B121" s="1265"/>
      <c r="C121" s="1265"/>
      <c r="D121" s="1265"/>
      <c r="E121" s="1265"/>
      <c r="F121" s="59"/>
      <c r="G121" s="788"/>
      <c r="H121" s="59"/>
      <c r="I121" s="229"/>
    </row>
    <row r="122" spans="1:9" ht="15.75" x14ac:dyDescent="0.2">
      <c r="A122" s="339"/>
      <c r="B122" s="498" t="s">
        <v>709</v>
      </c>
      <c r="C122" s="498"/>
      <c r="D122" s="498"/>
      <c r="E122" s="498"/>
      <c r="F122" s="498"/>
      <c r="G122" s="498"/>
      <c r="H122" s="498"/>
      <c r="I122" s="498"/>
    </row>
    <row r="123" spans="1:9" ht="15.75" x14ac:dyDescent="0.2">
      <c r="A123" s="339"/>
      <c r="B123" s="1268"/>
      <c r="C123" s="1268"/>
      <c r="D123" s="1268"/>
      <c r="E123" s="1268"/>
      <c r="F123" s="1268"/>
      <c r="G123" s="1268"/>
      <c r="H123" s="1268"/>
      <c r="I123" s="1268"/>
    </row>
    <row r="124" spans="1:9" ht="15.75" x14ac:dyDescent="0.2">
      <c r="A124" s="339"/>
      <c r="B124" s="750"/>
      <c r="C124" s="750"/>
      <c r="D124" s="750"/>
      <c r="E124" s="750"/>
      <c r="F124" s="750"/>
      <c r="G124" s="750"/>
      <c r="H124" s="750"/>
      <c r="I124" s="750"/>
    </row>
    <row r="125" spans="1:9" ht="15.75" x14ac:dyDescent="0.2">
      <c r="A125" s="226"/>
      <c r="B125" s="321"/>
      <c r="C125" s="321"/>
      <c r="D125" s="321"/>
      <c r="E125" s="321"/>
      <c r="F125" s="321"/>
      <c r="G125" s="321"/>
      <c r="H125" s="321"/>
      <c r="I125" s="321"/>
    </row>
    <row r="126" spans="1:9" ht="31.5" x14ac:dyDescent="0.2">
      <c r="A126" s="15"/>
      <c r="B126" s="15"/>
      <c r="C126" s="237"/>
      <c r="D126" s="237"/>
      <c r="E126" s="59"/>
      <c r="F126" s="59"/>
      <c r="G126" s="249" t="str">
        <f>G97</f>
        <v>As at  
31 March, 2022</v>
      </c>
      <c r="H126" s="953"/>
      <c r="I126" s="226" t="str">
        <f>I97</f>
        <v xml:space="preserve">                  As at  
31 March, 2021</v>
      </c>
    </row>
    <row r="127" spans="1:9" ht="15.75" x14ac:dyDescent="0.2">
      <c r="A127" s="746"/>
      <c r="B127" s="746" t="str">
        <f>'Balance Sheet'!A18</f>
        <v>Deferred Tax Liabilities (Net)</v>
      </c>
      <c r="C127" s="237"/>
      <c r="D127" s="237"/>
      <c r="E127" s="236"/>
      <c r="F127" s="947"/>
      <c r="G127" s="258"/>
      <c r="H127" s="133"/>
      <c r="I127" s="133"/>
    </row>
    <row r="128" spans="1:9" ht="6.95" customHeight="1" x14ac:dyDescent="0.2">
      <c r="A128" s="746"/>
      <c r="B128" s="746"/>
      <c r="C128" s="237"/>
      <c r="D128" s="237"/>
      <c r="E128" s="236"/>
      <c r="F128" s="947"/>
      <c r="G128" s="258"/>
      <c r="H128" s="133"/>
      <c r="I128" s="133"/>
    </row>
    <row r="129" spans="1:9" ht="15.75" x14ac:dyDescent="0.2">
      <c r="A129" s="746"/>
      <c r="B129" s="747" t="s">
        <v>665</v>
      </c>
      <c r="C129" s="237"/>
      <c r="D129" s="237"/>
      <c r="E129" s="236"/>
      <c r="F129" s="947"/>
      <c r="G129" s="258">
        <f>TB!D62</f>
        <v>0</v>
      </c>
      <c r="H129" s="133"/>
      <c r="I129" s="133">
        <f>TB!F62</f>
        <v>0</v>
      </c>
    </row>
    <row r="130" spans="1:9" ht="15.75" x14ac:dyDescent="0.2">
      <c r="A130" s="747"/>
      <c r="B130" s="747"/>
      <c r="C130" s="48"/>
      <c r="D130" s="48"/>
      <c r="E130" s="236"/>
      <c r="F130" s="59"/>
      <c r="G130" s="1018"/>
      <c r="H130" s="132"/>
      <c r="I130" s="1019"/>
    </row>
    <row r="131" spans="1:9" ht="16.5" thickBot="1" x14ac:dyDescent="0.25">
      <c r="A131" s="747"/>
      <c r="B131" s="15"/>
      <c r="C131" s="48"/>
      <c r="D131" s="48"/>
      <c r="E131" s="236"/>
      <c r="F131" s="59"/>
      <c r="G131" s="850">
        <f>SUM(G129:G130)</f>
        <v>0</v>
      </c>
      <c r="H131" s="132"/>
      <c r="I131" s="1020">
        <f>SUM(I129:I130)</f>
        <v>0</v>
      </c>
    </row>
    <row r="132" spans="1:9" ht="16.5" thickTop="1" x14ac:dyDescent="0.2">
      <c r="A132" s="747"/>
      <c r="B132" s="747"/>
      <c r="C132" s="237"/>
      <c r="D132" s="237"/>
      <c r="E132" s="59"/>
      <c r="F132" s="59"/>
      <c r="G132" s="953"/>
      <c r="H132" s="59"/>
      <c r="I132" s="954"/>
    </row>
    <row r="133" spans="1:9" ht="31.5" x14ac:dyDescent="0.2">
      <c r="A133" s="15"/>
      <c r="B133" s="15"/>
      <c r="C133" s="237"/>
      <c r="D133" s="237"/>
      <c r="E133" s="59"/>
      <c r="F133" s="59"/>
      <c r="G133" s="249" t="str">
        <f>G97</f>
        <v>As at  
31 March, 2022</v>
      </c>
      <c r="H133" s="953"/>
      <c r="I133" s="226" t="str">
        <f>I97</f>
        <v xml:space="preserve">                  As at  
31 March, 2021</v>
      </c>
    </row>
    <row r="134" spans="1:9" ht="15.75" x14ac:dyDescent="0.2">
      <c r="A134" s="746"/>
      <c r="B134" s="746" t="str">
        <f>'Balance Sheet'!A19</f>
        <v>Other Long-term Liabilities</v>
      </c>
      <c r="C134" s="237"/>
      <c r="D134" s="237"/>
      <c r="E134" s="236"/>
      <c r="F134" s="947"/>
      <c r="G134" s="258"/>
      <c r="H134" s="133"/>
      <c r="I134" s="133"/>
    </row>
    <row r="135" spans="1:9" ht="6.95" customHeight="1" x14ac:dyDescent="0.2">
      <c r="A135" s="746"/>
      <c r="B135" s="746"/>
      <c r="C135" s="237"/>
      <c r="D135" s="237"/>
      <c r="E135" s="236"/>
      <c r="F135" s="947"/>
      <c r="G135" s="258"/>
      <c r="H135" s="133"/>
      <c r="I135" s="133"/>
    </row>
    <row r="136" spans="1:9" ht="15.75" x14ac:dyDescent="0.2">
      <c r="A136" s="746"/>
      <c r="B136" s="747" t="s">
        <v>12</v>
      </c>
      <c r="C136" s="237"/>
      <c r="D136" s="237"/>
      <c r="E136" s="236"/>
      <c r="F136" s="947"/>
      <c r="G136" s="258">
        <f>TB!D66</f>
        <v>0</v>
      </c>
      <c r="H136" s="133"/>
      <c r="I136" s="133">
        <f>TB!F66</f>
        <v>0</v>
      </c>
    </row>
    <row r="137" spans="1:9" ht="15.75" x14ac:dyDescent="0.2">
      <c r="A137" s="747"/>
      <c r="B137" s="50" t="s">
        <v>110</v>
      </c>
      <c r="C137" s="48"/>
      <c r="D137" s="48"/>
      <c r="E137" s="236"/>
      <c r="F137" s="59"/>
      <c r="G137" s="257"/>
      <c r="H137" s="132"/>
      <c r="I137" s="132"/>
    </row>
    <row r="138" spans="1:9" ht="15.75" x14ac:dyDescent="0.2">
      <c r="A138" s="747"/>
      <c r="B138" s="43" t="s">
        <v>715</v>
      </c>
      <c r="C138" s="48"/>
      <c r="D138" s="48"/>
      <c r="E138" s="236"/>
      <c r="F138" s="59"/>
      <c r="G138" s="257">
        <f>TB!D70</f>
        <v>0</v>
      </c>
      <c r="H138" s="132"/>
      <c r="I138" s="132">
        <f>TB!F70</f>
        <v>0</v>
      </c>
    </row>
    <row r="139" spans="1:9" ht="15.75" x14ac:dyDescent="0.2">
      <c r="A139" s="747"/>
      <c r="B139" s="747"/>
      <c r="C139" s="48"/>
      <c r="D139" s="48"/>
      <c r="E139" s="236"/>
      <c r="F139" s="59"/>
      <c r="G139" s="1018"/>
      <c r="H139" s="132"/>
      <c r="I139" s="1019"/>
    </row>
    <row r="140" spans="1:9" ht="16.5" thickBot="1" x14ac:dyDescent="0.25">
      <c r="A140" s="747"/>
      <c r="B140" s="15"/>
      <c r="C140" s="48"/>
      <c r="D140" s="48"/>
      <c r="E140" s="236"/>
      <c r="F140" s="59"/>
      <c r="G140" s="850">
        <f>SUM(G136:G139)</f>
        <v>0</v>
      </c>
      <c r="H140" s="132"/>
      <c r="I140" s="1020">
        <f>SUM(I136:I139)</f>
        <v>0</v>
      </c>
    </row>
    <row r="141" spans="1:9" ht="16.5" thickTop="1" x14ac:dyDescent="0.2">
      <c r="A141" s="747"/>
      <c r="B141" s="747"/>
      <c r="C141" s="237"/>
      <c r="D141" s="237"/>
      <c r="E141" s="59"/>
      <c r="F141" s="59"/>
      <c r="G141" s="953"/>
      <c r="H141" s="59"/>
      <c r="I141" s="954"/>
    </row>
    <row r="142" spans="1:9" ht="31.5" x14ac:dyDescent="0.2">
      <c r="A142" s="746"/>
      <c r="B142" s="15"/>
      <c r="C142" s="237"/>
      <c r="D142" s="237"/>
      <c r="E142" s="59"/>
      <c r="F142" s="59"/>
      <c r="G142" s="249" t="str">
        <f>G133</f>
        <v>As at  
31 March, 2022</v>
      </c>
      <c r="H142" s="953"/>
      <c r="I142" s="226" t="str">
        <f>I133</f>
        <v xml:space="preserve">                  As at  
31 March, 2021</v>
      </c>
    </row>
    <row r="143" spans="1:9" ht="15.75" x14ac:dyDescent="0.2">
      <c r="A143" s="746"/>
      <c r="B143" s="746" t="str">
        <f>'Balance Sheet'!A20</f>
        <v>Long-term Provisions</v>
      </c>
      <c r="C143" s="237"/>
      <c r="D143" s="237"/>
      <c r="E143" s="236"/>
      <c r="F143" s="947"/>
      <c r="G143" s="258"/>
      <c r="H143" s="133"/>
      <c r="I143" s="133"/>
    </row>
    <row r="144" spans="1:9" ht="6.95" customHeight="1" x14ac:dyDescent="0.2">
      <c r="A144" s="746"/>
      <c r="B144" s="746"/>
      <c r="C144" s="237"/>
      <c r="D144" s="237"/>
      <c r="E144" s="236"/>
      <c r="F144" s="947"/>
      <c r="G144" s="258"/>
      <c r="H144" s="133"/>
      <c r="I144" s="133"/>
    </row>
    <row r="145" spans="1:9" ht="15.75" x14ac:dyDescent="0.2">
      <c r="A145" s="746"/>
      <c r="B145" s="747" t="s">
        <v>710</v>
      </c>
      <c r="C145" s="237"/>
      <c r="D145" s="237"/>
      <c r="E145" s="236"/>
      <c r="F145" s="947"/>
      <c r="G145" s="258">
        <f>TB!D75</f>
        <v>0</v>
      </c>
      <c r="H145" s="133"/>
      <c r="I145" s="133">
        <f>TB!F75</f>
        <v>0</v>
      </c>
    </row>
    <row r="146" spans="1:9" ht="15.75" x14ac:dyDescent="0.2">
      <c r="A146" s="747"/>
      <c r="B146" s="50" t="s">
        <v>711</v>
      </c>
      <c r="C146" s="48"/>
      <c r="D146" s="48"/>
      <c r="E146" s="236"/>
      <c r="F146" s="59"/>
      <c r="G146" s="257">
        <f>TB!D79</f>
        <v>0</v>
      </c>
      <c r="H146" s="132"/>
      <c r="I146" s="132">
        <f>TB!F79</f>
        <v>0</v>
      </c>
    </row>
    <row r="147" spans="1:9" ht="15.75" x14ac:dyDescent="0.2">
      <c r="A147" s="747"/>
      <c r="B147" s="43"/>
      <c r="C147" s="48"/>
      <c r="D147" s="48"/>
      <c r="E147" s="236"/>
      <c r="F147" s="59"/>
      <c r="G147" s="257"/>
      <c r="H147" s="132"/>
      <c r="I147" s="132"/>
    </row>
    <row r="148" spans="1:9" ht="15.75" x14ac:dyDescent="0.2">
      <c r="A148" s="747"/>
      <c r="B148" s="747"/>
      <c r="C148" s="48"/>
      <c r="D148" s="48"/>
      <c r="E148" s="236"/>
      <c r="F148" s="59"/>
      <c r="G148" s="1018"/>
      <c r="H148" s="132"/>
      <c r="I148" s="1019"/>
    </row>
    <row r="149" spans="1:9" ht="16.5" thickBot="1" x14ac:dyDescent="0.25">
      <c r="A149" s="747"/>
      <c r="B149" s="15"/>
      <c r="C149" s="48"/>
      <c r="D149" s="48"/>
      <c r="E149" s="236"/>
      <c r="F149" s="59"/>
      <c r="G149" s="850">
        <f>SUM(G145:G148)</f>
        <v>0</v>
      </c>
      <c r="H149" s="132"/>
      <c r="I149" s="1020">
        <f>SUM(I145:I148)</f>
        <v>0</v>
      </c>
    </row>
    <row r="150" spans="1:9" ht="16.5" thickTop="1" x14ac:dyDescent="0.2">
      <c r="A150" s="747"/>
      <c r="B150" s="747"/>
      <c r="C150" s="237"/>
      <c r="D150" s="237"/>
      <c r="E150" s="59"/>
      <c r="F150" s="59"/>
      <c r="G150" s="953"/>
      <c r="H150" s="59"/>
      <c r="I150" s="954"/>
    </row>
    <row r="151" spans="1:9" ht="31.5" x14ac:dyDescent="0.2">
      <c r="A151" s="15"/>
      <c r="B151" s="746"/>
      <c r="C151" s="48"/>
      <c r="D151" s="48"/>
      <c r="E151" s="229"/>
      <c r="F151" s="59"/>
      <c r="G151" s="923" t="str">
        <f>G97</f>
        <v>As at  
31 March, 2022</v>
      </c>
      <c r="H151" s="925"/>
      <c r="I151" s="925" t="str">
        <f>I97</f>
        <v xml:space="preserve">                  As at  
31 March, 2021</v>
      </c>
    </row>
    <row r="152" spans="1:9" ht="15.75" x14ac:dyDescent="0.2">
      <c r="A152" s="746">
        <f>A94+1</f>
        <v>6</v>
      </c>
      <c r="B152" s="746" t="str">
        <f>'Balance Sheet'!A23</f>
        <v>Short-term Borrowings</v>
      </c>
      <c r="C152" s="48"/>
      <c r="D152" s="48"/>
      <c r="E152" s="229"/>
      <c r="F152" s="59"/>
      <c r="G152" s="259"/>
      <c r="H152" s="138"/>
      <c r="I152" s="138"/>
    </row>
    <row r="153" spans="1:9" ht="6.95" customHeight="1" x14ac:dyDescent="0.2">
      <c r="A153" s="747"/>
      <c r="B153" s="747"/>
      <c r="C153" s="48"/>
      <c r="D153" s="48"/>
      <c r="E153" s="236"/>
      <c r="F153" s="947"/>
      <c r="G153" s="258"/>
      <c r="H153" s="133"/>
      <c r="I153" s="133"/>
    </row>
    <row r="154" spans="1:9" ht="15.75" x14ac:dyDescent="0.2">
      <c r="A154" s="747"/>
      <c r="B154" s="746" t="s">
        <v>754</v>
      </c>
      <c r="C154" s="48"/>
      <c r="D154" s="48"/>
      <c r="E154" s="236"/>
      <c r="F154" s="48"/>
      <c r="G154" s="258"/>
      <c r="H154" s="133"/>
      <c r="I154" s="133"/>
    </row>
    <row r="155" spans="1:9" ht="15.75" x14ac:dyDescent="0.2">
      <c r="A155" s="747"/>
      <c r="B155" s="747" t="s">
        <v>724</v>
      </c>
      <c r="C155" s="15"/>
      <c r="D155" s="15"/>
      <c r="E155" s="15"/>
      <c r="F155" s="59"/>
      <c r="G155" s="983">
        <f>TB!D85</f>
        <v>0</v>
      </c>
      <c r="H155" s="132"/>
      <c r="I155" s="136">
        <f>TB!F85</f>
        <v>0</v>
      </c>
    </row>
    <row r="156" spans="1:9" ht="15.75" x14ac:dyDescent="0.2">
      <c r="A156" s="747"/>
      <c r="B156" s="747" t="s">
        <v>725</v>
      </c>
      <c r="C156" s="15"/>
      <c r="D156" s="15"/>
      <c r="E156" s="15"/>
      <c r="F156" s="59"/>
      <c r="G156" s="983">
        <f>TB!D89</f>
        <v>0</v>
      </c>
      <c r="H156" s="132"/>
      <c r="I156" s="136">
        <f>TB!F89</f>
        <v>0</v>
      </c>
    </row>
    <row r="157" spans="1:9" ht="5.0999999999999996" customHeight="1" x14ac:dyDescent="0.2">
      <c r="A157" s="747"/>
      <c r="B157" s="747"/>
      <c r="C157" s="15"/>
      <c r="D157" s="15"/>
      <c r="E157" s="15"/>
      <c r="F157" s="59"/>
      <c r="G157" s="983"/>
      <c r="H157" s="132"/>
      <c r="I157" s="136"/>
    </row>
    <row r="158" spans="1:9" ht="15.75" x14ac:dyDescent="0.2">
      <c r="A158" s="747"/>
      <c r="B158" s="234" t="s">
        <v>246</v>
      </c>
      <c r="C158" s="48"/>
      <c r="D158" s="48"/>
      <c r="E158" s="236"/>
      <c r="F158" s="59"/>
      <c r="G158" s="983"/>
      <c r="H158" s="132"/>
      <c r="I158" s="136"/>
    </row>
    <row r="159" spans="1:9" ht="15.75" x14ac:dyDescent="0.2">
      <c r="A159" s="747"/>
      <c r="B159" s="50" t="s">
        <v>755</v>
      </c>
      <c r="C159" s="226"/>
      <c r="D159" s="226"/>
      <c r="E159" s="236"/>
      <c r="F159" s="59"/>
      <c r="G159" s="983">
        <f>TB!D97</f>
        <v>0</v>
      </c>
      <c r="H159" s="132"/>
      <c r="I159" s="136">
        <f>TB!F97</f>
        <v>0</v>
      </c>
    </row>
    <row r="160" spans="1:9" ht="15.75" x14ac:dyDescent="0.2">
      <c r="A160" s="747"/>
      <c r="B160" s="50" t="s">
        <v>842</v>
      </c>
      <c r="C160" s="226"/>
      <c r="D160" s="226"/>
      <c r="E160" s="236"/>
      <c r="F160" s="59"/>
      <c r="G160" s="983">
        <f>TB!D102</f>
        <v>0</v>
      </c>
      <c r="H160" s="132"/>
      <c r="I160" s="136">
        <f>TB!F102</f>
        <v>0</v>
      </c>
    </row>
    <row r="161" spans="1:12" ht="5.0999999999999996" customHeight="1" x14ac:dyDescent="0.2">
      <c r="A161" s="747"/>
      <c r="B161" s="50"/>
      <c r="C161" s="226"/>
      <c r="D161" s="226"/>
      <c r="E161" s="236"/>
      <c r="F161" s="59"/>
      <c r="G161" s="983"/>
      <c r="H161" s="132"/>
      <c r="I161" s="136"/>
    </row>
    <row r="162" spans="1:12" ht="15.75" x14ac:dyDescent="0.2">
      <c r="A162" s="747"/>
      <c r="B162" s="234" t="s">
        <v>726</v>
      </c>
      <c r="C162" s="226"/>
      <c r="D162" s="226"/>
      <c r="E162" s="236"/>
      <c r="F162" s="59"/>
      <c r="G162" s="983">
        <f>TB!D106</f>
        <v>0</v>
      </c>
      <c r="H162" s="132"/>
      <c r="I162" s="136">
        <f>TB!F106</f>
        <v>0</v>
      </c>
    </row>
    <row r="163" spans="1:12" ht="15.75" x14ac:dyDescent="0.2">
      <c r="A163" s="747"/>
      <c r="B163" s="234" t="s">
        <v>635</v>
      </c>
      <c r="C163" s="226"/>
      <c r="D163" s="528" t="str">
        <f>"(Refer Note "&amp;'Notes-BS'!A94&amp;")"</f>
        <v>(Refer Note 5)</v>
      </c>
      <c r="E163" s="236"/>
      <c r="F163" s="59"/>
      <c r="G163" s="983">
        <f>G102</f>
        <v>0</v>
      </c>
      <c r="H163" s="132"/>
      <c r="I163" s="136">
        <f>I102</f>
        <v>0</v>
      </c>
    </row>
    <row r="164" spans="1:12" ht="15.75" x14ac:dyDescent="0.2">
      <c r="A164" s="747"/>
      <c r="B164" s="747"/>
      <c r="C164" s="226"/>
      <c r="D164" s="226"/>
      <c r="E164" s="236"/>
      <c r="F164" s="59"/>
      <c r="G164" s="983"/>
      <c r="H164" s="132"/>
      <c r="I164" s="844"/>
    </row>
    <row r="165" spans="1:12" ht="16.5" thickBot="1" x14ac:dyDescent="0.25">
      <c r="A165" s="747"/>
      <c r="B165" s="238"/>
      <c r="C165" s="48"/>
      <c r="D165" s="48"/>
      <c r="E165" s="236"/>
      <c r="F165" s="59"/>
      <c r="G165" s="256">
        <f>SUM(G155:G164)</f>
        <v>0</v>
      </c>
      <c r="H165" s="132"/>
      <c r="I165" s="134">
        <f>SUM(I155:I164)</f>
        <v>0</v>
      </c>
    </row>
    <row r="166" spans="1:12" ht="16.5" thickTop="1" x14ac:dyDescent="0.2">
      <c r="A166" s="747"/>
      <c r="B166" s="238"/>
      <c r="C166" s="48"/>
      <c r="D166" s="48"/>
      <c r="E166" s="236"/>
      <c r="F166" s="59"/>
      <c r="G166" s="788"/>
      <c r="H166" s="59"/>
      <c r="I166" s="59"/>
    </row>
    <row r="167" spans="1:12" ht="31.5" x14ac:dyDescent="0.2">
      <c r="A167" s="15"/>
      <c r="B167" s="15"/>
      <c r="C167" s="48"/>
      <c r="D167" s="48"/>
      <c r="E167" s="229"/>
      <c r="F167" s="59"/>
      <c r="G167" s="923" t="str">
        <f>G151</f>
        <v>As at  
31 March, 2022</v>
      </c>
      <c r="H167" s="59"/>
      <c r="I167" s="925" t="str">
        <f>I151</f>
        <v xml:space="preserve">                  As at  
31 March, 2021</v>
      </c>
    </row>
    <row r="168" spans="1:12" ht="15.75" x14ac:dyDescent="0.2">
      <c r="A168" s="746">
        <f>A63+1</f>
        <v>5</v>
      </c>
      <c r="B168" s="746" t="str">
        <f>'Balance Sheet'!A24</f>
        <v>Trade Payables</v>
      </c>
      <c r="C168" s="48"/>
      <c r="D168" s="48"/>
      <c r="E168" s="229"/>
      <c r="F168" s="59"/>
      <c r="G168" s="259"/>
      <c r="H168" s="132"/>
      <c r="I168" s="138"/>
    </row>
    <row r="169" spans="1:12" ht="6.95" customHeight="1" x14ac:dyDescent="0.2">
      <c r="A169" s="747"/>
      <c r="B169" s="747"/>
      <c r="C169" s="48"/>
      <c r="D169" s="48"/>
      <c r="E169" s="236"/>
      <c r="F169" s="947"/>
      <c r="G169" s="258"/>
      <c r="H169" s="133"/>
      <c r="I169" s="133"/>
    </row>
    <row r="170" spans="1:12" ht="15.75" x14ac:dyDescent="0.2">
      <c r="A170" s="747"/>
      <c r="B170" s="50" t="s">
        <v>716</v>
      </c>
      <c r="C170" s="50"/>
      <c r="D170" s="747"/>
      <c r="E170" s="236"/>
      <c r="F170" s="59"/>
      <c r="G170" s="983">
        <f>TB!D111</f>
        <v>0</v>
      </c>
      <c r="H170" s="132"/>
      <c r="I170" s="136">
        <f>TB!F111</f>
        <v>0</v>
      </c>
    </row>
    <row r="171" spans="1:12" ht="15.75" x14ac:dyDescent="0.2">
      <c r="A171" s="747"/>
      <c r="B171" s="48" t="s">
        <v>717</v>
      </c>
      <c r="C171" s="48"/>
      <c r="D171" s="48"/>
      <c r="E171" s="236"/>
      <c r="F171" s="59"/>
      <c r="G171" s="766">
        <f>TB!D115</f>
        <v>0</v>
      </c>
      <c r="H171" s="132"/>
      <c r="I171" s="566">
        <f>TB!F115</f>
        <v>0</v>
      </c>
    </row>
    <row r="172" spans="1:12" ht="15.75" x14ac:dyDescent="0.2">
      <c r="A172" s="747"/>
      <c r="B172" s="628"/>
      <c r="C172" s="628"/>
      <c r="D172" s="48"/>
      <c r="E172" s="236"/>
      <c r="F172" s="59"/>
      <c r="G172" s="1021"/>
      <c r="H172" s="132"/>
      <c r="I172" s="136"/>
    </row>
    <row r="173" spans="1:12" ht="16.5" thickBot="1" x14ac:dyDescent="0.25">
      <c r="A173" s="747"/>
      <c r="B173" s="238"/>
      <c r="C173" s="48"/>
      <c r="D173" s="48"/>
      <c r="E173" s="236"/>
      <c r="F173" s="59"/>
      <c r="G173" s="256">
        <f>SUM(G170:G172)</f>
        <v>0</v>
      </c>
      <c r="H173" s="132"/>
      <c r="I173" s="134">
        <f>SUM(I170:I172)</f>
        <v>0</v>
      </c>
    </row>
    <row r="174" spans="1:12" ht="6.95" customHeight="1" thickTop="1" x14ac:dyDescent="0.2">
      <c r="A174" s="747"/>
      <c r="B174" s="238"/>
      <c r="C174" s="48"/>
      <c r="D174" s="48"/>
      <c r="E174" s="59"/>
      <c r="F174" s="59"/>
      <c r="G174" s="788"/>
      <c r="H174" s="59"/>
      <c r="I174" s="59"/>
      <c r="K174" s="7"/>
      <c r="L174" s="7"/>
    </row>
    <row r="175" spans="1:12" ht="15.75" x14ac:dyDescent="0.2">
      <c r="A175" s="43"/>
      <c r="B175" s="50" t="s">
        <v>40</v>
      </c>
      <c r="C175" s="50"/>
      <c r="D175" s="50"/>
      <c r="E175" s="50"/>
      <c r="F175" s="50"/>
      <c r="G175" s="234"/>
      <c r="H175" s="50"/>
      <c r="I175" s="50"/>
      <c r="K175" s="7"/>
      <c r="L175" s="7"/>
    </row>
    <row r="176" spans="1:12" ht="5.0999999999999996" customHeight="1" x14ac:dyDescent="0.2">
      <c r="A176" s="43"/>
      <c r="B176" s="50"/>
      <c r="C176" s="50"/>
      <c r="D176" s="50"/>
      <c r="E176" s="50"/>
      <c r="F176" s="50"/>
      <c r="G176" s="234"/>
      <c r="H176" s="50"/>
      <c r="I176" s="50"/>
      <c r="K176" s="7"/>
      <c r="L176" s="7"/>
    </row>
    <row r="177" spans="1:12" ht="15.75" x14ac:dyDescent="0.2">
      <c r="A177" s="43"/>
      <c r="B177" s="1269" t="s">
        <v>681</v>
      </c>
      <c r="C177" s="1269"/>
      <c r="D177" s="1269"/>
      <c r="E177" s="1269"/>
      <c r="F177" s="1269"/>
      <c r="G177" s="1269"/>
      <c r="H177" s="1269"/>
      <c r="I177" s="1269"/>
      <c r="K177" s="7"/>
      <c r="L177" s="7"/>
    </row>
    <row r="178" spans="1:12" ht="15.75" x14ac:dyDescent="0.2">
      <c r="A178" s="43"/>
      <c r="B178" s="1269"/>
      <c r="C178" s="1269"/>
      <c r="D178" s="1269"/>
      <c r="E178" s="1269"/>
      <c r="F178" s="1269"/>
      <c r="G178" s="1269"/>
      <c r="H178" s="1269"/>
      <c r="I178" s="1269"/>
      <c r="K178" s="7"/>
      <c r="L178" s="7"/>
    </row>
    <row r="179" spans="1:12" ht="15.75" x14ac:dyDescent="0.2">
      <c r="A179" s="43"/>
      <c r="B179" s="1269"/>
      <c r="C179" s="1269"/>
      <c r="D179" s="1269"/>
      <c r="E179" s="1269"/>
      <c r="F179" s="1269"/>
      <c r="G179" s="1269"/>
      <c r="H179" s="1269"/>
      <c r="I179" s="1269"/>
      <c r="K179" s="7"/>
      <c r="L179" s="7"/>
    </row>
    <row r="180" spans="1:12" ht="5.0999999999999996" customHeight="1" x14ac:dyDescent="0.2">
      <c r="A180" s="43"/>
      <c r="B180" s="751"/>
      <c r="C180" s="751"/>
      <c r="D180" s="751"/>
      <c r="E180" s="751"/>
      <c r="F180" s="751"/>
      <c r="G180" s="955"/>
      <c r="H180" s="751"/>
      <c r="I180" s="751"/>
      <c r="K180" s="7"/>
      <c r="L180" s="7"/>
    </row>
    <row r="181" spans="1:12" ht="25.5" x14ac:dyDescent="0.2">
      <c r="A181" s="43"/>
      <c r="B181" s="239"/>
      <c r="C181" s="956"/>
      <c r="D181" s="956"/>
      <c r="E181" s="957"/>
      <c r="F181" s="957"/>
      <c r="G181" s="1162" t="str">
        <f>G151</f>
        <v>As at  
31 March, 2022</v>
      </c>
      <c r="H181" s="1157"/>
      <c r="I181" s="1163" t="str">
        <f>I151</f>
        <v xml:space="preserve">                  As at  
31 March, 2021</v>
      </c>
      <c r="K181" s="7"/>
      <c r="L181" s="7"/>
    </row>
    <row r="182" spans="1:12" ht="5.0999999999999996" customHeight="1" x14ac:dyDescent="0.2">
      <c r="A182" s="43"/>
      <c r="B182" s="240"/>
      <c r="C182" s="237"/>
      <c r="D182" s="237"/>
      <c r="E182" s="227"/>
      <c r="F182" s="227"/>
      <c r="G182" s="958"/>
      <c r="H182" s="551"/>
      <c r="I182" s="752"/>
      <c r="K182" s="7"/>
      <c r="L182" s="7"/>
    </row>
    <row r="183" spans="1:12" ht="15.75" x14ac:dyDescent="0.2">
      <c r="A183" s="43"/>
      <c r="B183" s="1229" t="s">
        <v>126</v>
      </c>
      <c r="C183" s="1230"/>
      <c r="D183" s="1230"/>
      <c r="E183" s="1230"/>
      <c r="F183" s="125"/>
      <c r="G183" s="958" t="s">
        <v>28</v>
      </c>
      <c r="H183" s="59"/>
      <c r="I183" s="261" t="s">
        <v>28</v>
      </c>
      <c r="K183" s="7"/>
      <c r="L183" s="7"/>
    </row>
    <row r="184" spans="1:12" ht="15.75" x14ac:dyDescent="0.2">
      <c r="A184" s="43"/>
      <c r="B184" s="1229" t="s">
        <v>127</v>
      </c>
      <c r="C184" s="1266"/>
      <c r="D184" s="1266"/>
      <c r="E184" s="1266"/>
      <c r="F184" s="125"/>
      <c r="G184" s="958"/>
      <c r="H184" s="59"/>
      <c r="I184" s="261" t="s">
        <v>28</v>
      </c>
      <c r="K184" s="7"/>
      <c r="L184" s="7"/>
    </row>
    <row r="185" spans="1:12" ht="15" customHeight="1" x14ac:dyDescent="0.2">
      <c r="A185" s="43"/>
      <c r="B185" s="1274" t="s">
        <v>128</v>
      </c>
      <c r="C185" s="1275"/>
      <c r="D185" s="1275"/>
      <c r="E185" s="1275"/>
      <c r="F185" s="125"/>
      <c r="G185" s="1271" t="s">
        <v>28</v>
      </c>
      <c r="H185" s="59"/>
      <c r="I185" s="1270" t="s">
        <v>28</v>
      </c>
      <c r="K185" s="7"/>
      <c r="L185" s="7"/>
    </row>
    <row r="186" spans="1:12" ht="15.75" x14ac:dyDescent="0.2">
      <c r="A186" s="43"/>
      <c r="B186" s="1274"/>
      <c r="C186" s="1275"/>
      <c r="D186" s="1275"/>
      <c r="E186" s="1275"/>
      <c r="F186" s="125"/>
      <c r="G186" s="1271"/>
      <c r="H186" s="59"/>
      <c r="I186" s="1270"/>
      <c r="K186" s="7"/>
      <c r="L186" s="7"/>
    </row>
    <row r="187" spans="1:12" ht="15.75" x14ac:dyDescent="0.2">
      <c r="A187" s="43"/>
      <c r="B187" s="1274"/>
      <c r="C187" s="1275"/>
      <c r="D187" s="1275"/>
      <c r="E187" s="1275"/>
      <c r="F187" s="125"/>
      <c r="G187" s="1271"/>
      <c r="H187" s="59"/>
      <c r="I187" s="1270"/>
      <c r="K187" s="7"/>
      <c r="L187" s="7"/>
    </row>
    <row r="188" spans="1:12" ht="15" customHeight="1" x14ac:dyDescent="0.2">
      <c r="A188" s="43"/>
      <c r="B188" s="1238" t="s">
        <v>129</v>
      </c>
      <c r="C188" s="1239"/>
      <c r="D188" s="1239"/>
      <c r="E188" s="1239"/>
      <c r="F188" s="125"/>
      <c r="G188" s="1271" t="s">
        <v>28</v>
      </c>
      <c r="H188" s="59"/>
      <c r="I188" s="1270" t="s">
        <v>28</v>
      </c>
      <c r="K188" s="7"/>
      <c r="L188" s="7"/>
    </row>
    <row r="189" spans="1:12" ht="15.75" x14ac:dyDescent="0.2">
      <c r="A189" s="43"/>
      <c r="B189" s="1238"/>
      <c r="C189" s="1239"/>
      <c r="D189" s="1239"/>
      <c r="E189" s="1239"/>
      <c r="F189" s="125"/>
      <c r="G189" s="1271"/>
      <c r="H189" s="59"/>
      <c r="I189" s="1270"/>
      <c r="K189" s="7"/>
      <c r="L189" s="7"/>
    </row>
    <row r="190" spans="1:12" ht="15.75" x14ac:dyDescent="0.2">
      <c r="A190" s="43"/>
      <c r="B190" s="1238"/>
      <c r="C190" s="1239"/>
      <c r="D190" s="1239"/>
      <c r="E190" s="1239"/>
      <c r="F190" s="125"/>
      <c r="G190" s="1271"/>
      <c r="H190" s="59"/>
      <c r="I190" s="1270"/>
      <c r="K190" s="7"/>
      <c r="L190" s="7"/>
    </row>
    <row r="191" spans="1:12" ht="15.75" x14ac:dyDescent="0.2">
      <c r="A191" s="43"/>
      <c r="B191" s="1238" t="s">
        <v>130</v>
      </c>
      <c r="C191" s="1239"/>
      <c r="D191" s="1239"/>
      <c r="E191" s="1239"/>
      <c r="F191" s="125"/>
      <c r="G191" s="958" t="s">
        <v>28</v>
      </c>
      <c r="H191" s="59"/>
      <c r="I191" s="261" t="s">
        <v>28</v>
      </c>
      <c r="K191" s="7"/>
      <c r="L191" s="7"/>
    </row>
    <row r="192" spans="1:12" ht="15" customHeight="1" x14ac:dyDescent="0.2">
      <c r="A192" s="43"/>
      <c r="B192" s="1238" t="s">
        <v>131</v>
      </c>
      <c r="C192" s="1239"/>
      <c r="D192" s="1239"/>
      <c r="E192" s="1239"/>
      <c r="F192" s="125"/>
      <c r="G192" s="1271" t="s">
        <v>28</v>
      </c>
      <c r="H192" s="59"/>
      <c r="I192" s="1270" t="s">
        <v>28</v>
      </c>
      <c r="K192" s="7"/>
      <c r="L192" s="7"/>
    </row>
    <row r="193" spans="1:12" ht="15.75" x14ac:dyDescent="0.2">
      <c r="A193" s="43"/>
      <c r="B193" s="1238"/>
      <c r="C193" s="1239"/>
      <c r="D193" s="1239"/>
      <c r="E193" s="1239"/>
      <c r="F193" s="125"/>
      <c r="G193" s="1271"/>
      <c r="H193" s="59"/>
      <c r="I193" s="1270"/>
      <c r="K193" s="7"/>
      <c r="L193" s="7"/>
    </row>
    <row r="194" spans="1:12" ht="15.75" x14ac:dyDescent="0.2">
      <c r="A194" s="43"/>
      <c r="B194" s="1242"/>
      <c r="C194" s="1243"/>
      <c r="D194" s="1243"/>
      <c r="E194" s="1243"/>
      <c r="F194" s="959"/>
      <c r="G194" s="1272"/>
      <c r="H194" s="960"/>
      <c r="I194" s="1273"/>
      <c r="K194" s="7"/>
      <c r="L194" s="7"/>
    </row>
    <row r="195" spans="1:12" ht="6.95" customHeight="1" x14ac:dyDescent="0.2">
      <c r="A195" s="43"/>
      <c r="B195" s="237"/>
      <c r="C195" s="237"/>
      <c r="D195" s="237"/>
      <c r="E195" s="237"/>
      <c r="F195" s="125"/>
      <c r="G195" s="551"/>
      <c r="H195" s="48"/>
      <c r="I195" s="59"/>
      <c r="K195" s="7"/>
      <c r="L195" s="7"/>
    </row>
    <row r="196" spans="1:12" ht="15" customHeight="1" x14ac:dyDescent="0.2">
      <c r="A196" s="43"/>
      <c r="B196" s="1239" t="s">
        <v>44</v>
      </c>
      <c r="C196" s="1239"/>
      <c r="D196" s="1239"/>
      <c r="E196" s="1239"/>
      <c r="F196" s="1239"/>
      <c r="G196" s="1239"/>
      <c r="H196" s="1239"/>
      <c r="I196" s="1239"/>
      <c r="K196" s="7"/>
      <c r="L196" s="7"/>
    </row>
    <row r="197" spans="1:12" ht="15.75" x14ac:dyDescent="0.2">
      <c r="A197" s="43"/>
      <c r="B197" s="1239"/>
      <c r="C197" s="1239"/>
      <c r="D197" s="1239"/>
      <c r="E197" s="1239"/>
      <c r="F197" s="1239"/>
      <c r="G197" s="1239"/>
      <c r="H197" s="1239"/>
      <c r="I197" s="1239"/>
      <c r="K197" s="7"/>
      <c r="L197" s="7"/>
    </row>
    <row r="198" spans="1:12" ht="15.75" x14ac:dyDescent="0.2">
      <c r="A198" s="43"/>
      <c r="B198" s="43"/>
      <c r="C198" s="48"/>
      <c r="D198" s="48"/>
      <c r="E198" s="229"/>
      <c r="F198" s="59"/>
      <c r="G198" s="788"/>
      <c r="H198" s="59"/>
      <c r="I198" s="229"/>
      <c r="K198" s="7"/>
      <c r="L198" s="7"/>
    </row>
    <row r="199" spans="1:12" ht="31.5" x14ac:dyDescent="0.2">
      <c r="A199" s="15"/>
      <c r="B199" s="15"/>
      <c r="C199" s="48"/>
      <c r="D199" s="48"/>
      <c r="E199" s="229"/>
      <c r="F199" s="59"/>
      <c r="G199" s="249" t="str">
        <f>G181</f>
        <v>As at  
31 March, 2022</v>
      </c>
      <c r="H199" s="59"/>
      <c r="I199" s="226" t="str">
        <f>I181</f>
        <v xml:space="preserve">                  As at  
31 March, 2021</v>
      </c>
      <c r="K199" s="7"/>
      <c r="L199" s="7"/>
    </row>
    <row r="200" spans="1:12" ht="15.75" x14ac:dyDescent="0.2">
      <c r="A200" s="746">
        <f>+A168+1</f>
        <v>6</v>
      </c>
      <c r="B200" s="746" t="str">
        <f>'Balance Sheet'!A25</f>
        <v>Other Current Liabilities</v>
      </c>
      <c r="C200" s="48"/>
      <c r="D200" s="48"/>
      <c r="E200" s="229"/>
      <c r="F200" s="59"/>
      <c r="G200" s="1022"/>
      <c r="H200" s="132"/>
      <c r="I200" s="250"/>
      <c r="K200" s="7"/>
      <c r="L200" s="7"/>
    </row>
    <row r="201" spans="1:12" ht="6.95" customHeight="1" x14ac:dyDescent="0.2">
      <c r="A201" s="747"/>
      <c r="B201" s="747"/>
      <c r="C201" s="48"/>
      <c r="D201" s="48"/>
      <c r="E201" s="236"/>
      <c r="F201" s="947"/>
      <c r="G201" s="259"/>
      <c r="H201" s="132"/>
      <c r="I201" s="138"/>
      <c r="K201" s="7"/>
      <c r="L201" s="7"/>
    </row>
    <row r="202" spans="1:12" ht="15.75" x14ac:dyDescent="0.2">
      <c r="A202" s="747"/>
      <c r="B202" s="50" t="s">
        <v>718</v>
      </c>
      <c r="C202" s="48"/>
      <c r="D202" s="48"/>
      <c r="E202" s="236"/>
      <c r="F202" s="947"/>
      <c r="G202" s="259">
        <f>TB!D120</f>
        <v>0</v>
      </c>
      <c r="H202" s="132"/>
      <c r="I202" s="138">
        <f>TB!F120</f>
        <v>0</v>
      </c>
      <c r="K202" s="7"/>
      <c r="L202" s="7"/>
    </row>
    <row r="203" spans="1:12" ht="15.75" x14ac:dyDescent="0.2">
      <c r="A203" s="747"/>
      <c r="B203" s="50" t="s">
        <v>719</v>
      </c>
      <c r="C203" s="48"/>
      <c r="D203" s="48"/>
      <c r="E203" s="236"/>
      <c r="F203" s="947"/>
      <c r="G203" s="259">
        <f>TB!D123</f>
        <v>0</v>
      </c>
      <c r="H203" s="132"/>
      <c r="I203" s="138">
        <f>TB!F123</f>
        <v>0</v>
      </c>
      <c r="K203" s="7"/>
      <c r="L203" s="7"/>
    </row>
    <row r="204" spans="1:12" ht="15.75" x14ac:dyDescent="0.2">
      <c r="A204" s="747"/>
      <c r="B204" s="236" t="s">
        <v>720</v>
      </c>
      <c r="C204" s="48"/>
      <c r="D204" s="48"/>
      <c r="E204" s="236"/>
      <c r="F204" s="947"/>
      <c r="G204" s="259">
        <f>TB!D126</f>
        <v>0</v>
      </c>
      <c r="H204" s="132"/>
      <c r="I204" s="844">
        <f>TB!F126</f>
        <v>0</v>
      </c>
      <c r="K204" s="7"/>
      <c r="L204" s="7"/>
    </row>
    <row r="205" spans="1:12" ht="15.75" x14ac:dyDescent="0.2">
      <c r="A205" s="747"/>
      <c r="B205" s="1261" t="s">
        <v>721</v>
      </c>
      <c r="C205" s="1261"/>
      <c r="D205" s="1261"/>
      <c r="E205" s="1261"/>
      <c r="F205" s="947"/>
      <c r="G205" s="842">
        <f>TB!D132</f>
        <v>0</v>
      </c>
      <c r="H205" s="132"/>
      <c r="I205" s="844">
        <f>TB!F132</f>
        <v>0</v>
      </c>
      <c r="K205" s="7"/>
      <c r="L205" s="7"/>
    </row>
    <row r="206" spans="1:12" ht="15.75" x14ac:dyDescent="0.2">
      <c r="A206" s="747"/>
      <c r="B206" s="1261"/>
      <c r="C206" s="1261"/>
      <c r="D206" s="1261"/>
      <c r="E206" s="1261"/>
      <c r="F206" s="947"/>
      <c r="G206" s="842"/>
      <c r="H206" s="132"/>
      <c r="I206" s="844"/>
      <c r="K206" s="7"/>
      <c r="L206" s="7"/>
    </row>
    <row r="207" spans="1:12" ht="15.75" x14ac:dyDescent="0.2">
      <c r="A207" s="747"/>
      <c r="B207" s="43" t="s">
        <v>722</v>
      </c>
      <c r="C207" s="753"/>
      <c r="D207" s="753"/>
      <c r="E207" s="753"/>
      <c r="F207" s="947"/>
      <c r="G207" s="842">
        <f>TB!D135</f>
        <v>0</v>
      </c>
      <c r="H207" s="132"/>
      <c r="I207" s="844">
        <f>TB!F135</f>
        <v>0</v>
      </c>
      <c r="K207" s="7"/>
      <c r="L207" s="7"/>
    </row>
    <row r="208" spans="1:12" ht="15.75" x14ac:dyDescent="0.2">
      <c r="A208" s="747"/>
      <c r="B208" s="43" t="s">
        <v>723</v>
      </c>
      <c r="C208" s="753"/>
      <c r="D208" s="753"/>
      <c r="E208" s="753"/>
      <c r="F208" s="947"/>
      <c r="G208" s="842">
        <f>TB!D138</f>
        <v>0</v>
      </c>
      <c r="H208" s="132"/>
      <c r="I208" s="844">
        <f>TB!F138</f>
        <v>0</v>
      </c>
      <c r="K208" s="7"/>
      <c r="L208" s="7"/>
    </row>
    <row r="209" spans="1:12" ht="15.75" x14ac:dyDescent="0.2">
      <c r="A209" s="747"/>
      <c r="B209" s="50" t="s">
        <v>110</v>
      </c>
      <c r="C209" s="50"/>
      <c r="D209" s="48"/>
      <c r="E209" s="236"/>
      <c r="F209" s="59"/>
      <c r="G209" s="842"/>
      <c r="H209" s="132"/>
      <c r="I209" s="844"/>
      <c r="K209" s="7"/>
      <c r="L209" s="7"/>
    </row>
    <row r="210" spans="1:12" ht="15.75" x14ac:dyDescent="0.2">
      <c r="A210" s="747"/>
      <c r="B210" s="507" t="s">
        <v>610</v>
      </c>
      <c r="C210" s="48"/>
      <c r="D210" s="48"/>
      <c r="E210" s="236"/>
      <c r="F210" s="59"/>
      <c r="G210" s="842">
        <f>TB!D142</f>
        <v>0</v>
      </c>
      <c r="H210" s="132"/>
      <c r="I210" s="844">
        <f>TB!F142</f>
        <v>0</v>
      </c>
      <c r="K210" s="7"/>
      <c r="L210" s="7"/>
    </row>
    <row r="211" spans="1:12" ht="15.75" x14ac:dyDescent="0.2">
      <c r="A211" s="747"/>
      <c r="B211" s="508" t="s">
        <v>304</v>
      </c>
      <c r="C211" s="48"/>
      <c r="D211" s="48"/>
      <c r="E211" s="236"/>
      <c r="F211" s="59"/>
      <c r="G211" s="842">
        <f>TB!D147</f>
        <v>0</v>
      </c>
      <c r="H211" s="136"/>
      <c r="I211" s="133">
        <f>TB!F147</f>
        <v>0</v>
      </c>
      <c r="J211" s="302"/>
      <c r="K211" s="7"/>
      <c r="L211" s="7"/>
    </row>
    <row r="212" spans="1:12" ht="15.75" x14ac:dyDescent="0.2">
      <c r="A212" s="747"/>
      <c r="B212" s="508" t="s">
        <v>307</v>
      </c>
      <c r="C212" s="48"/>
      <c r="D212" s="48"/>
      <c r="E212" s="236"/>
      <c r="F212" s="59"/>
      <c r="G212" s="842">
        <f>TB!D152</f>
        <v>0</v>
      </c>
      <c r="H212" s="136"/>
      <c r="I212" s="133">
        <f>TB!F152</f>
        <v>0</v>
      </c>
      <c r="J212" s="302"/>
      <c r="K212" s="7"/>
      <c r="L212" s="7"/>
    </row>
    <row r="213" spans="1:12" ht="15.75" x14ac:dyDescent="0.2">
      <c r="A213" s="747"/>
      <c r="B213" s="506" t="s">
        <v>609</v>
      </c>
      <c r="C213" s="48"/>
      <c r="D213" s="48"/>
      <c r="E213" s="236"/>
      <c r="F213" s="59"/>
      <c r="G213" s="842"/>
      <c r="H213" s="132"/>
      <c r="I213" s="844"/>
      <c r="K213" s="7"/>
      <c r="L213" s="7"/>
    </row>
    <row r="214" spans="1:12" ht="15.75" x14ac:dyDescent="0.2">
      <c r="A214" s="747"/>
      <c r="B214" s="506" t="s">
        <v>603</v>
      </c>
      <c r="C214" s="48"/>
      <c r="D214" s="48"/>
      <c r="E214" s="236"/>
      <c r="F214" s="59"/>
      <c r="G214" s="842">
        <f>TB!D158</f>
        <v>0</v>
      </c>
      <c r="H214" s="132"/>
      <c r="I214" s="844">
        <f>TB!F158</f>
        <v>0</v>
      </c>
      <c r="K214" s="7"/>
      <c r="L214" s="7"/>
    </row>
    <row r="215" spans="1:12" ht="15.75" x14ac:dyDescent="0.2">
      <c r="A215" s="747"/>
      <c r="B215" s="506" t="s">
        <v>602</v>
      </c>
      <c r="C215" s="48"/>
      <c r="D215" s="48"/>
      <c r="E215" s="236"/>
      <c r="F215" s="59"/>
      <c r="G215" s="842">
        <f>TB!D164</f>
        <v>0</v>
      </c>
      <c r="H215" s="132"/>
      <c r="I215" s="844">
        <f>TB!F164</f>
        <v>0</v>
      </c>
      <c r="K215" s="7"/>
      <c r="L215" s="7"/>
    </row>
    <row r="216" spans="1:12" ht="15.75" x14ac:dyDescent="0.2">
      <c r="A216" s="747"/>
      <c r="B216" s="506" t="s">
        <v>605</v>
      </c>
      <c r="C216" s="48"/>
      <c r="D216" s="48"/>
      <c r="E216" s="236"/>
      <c r="F216" s="59"/>
      <c r="G216" s="842">
        <f>TB!D171</f>
        <v>0</v>
      </c>
      <c r="H216" s="132"/>
      <c r="I216" s="844">
        <f>TB!F171</f>
        <v>0</v>
      </c>
      <c r="K216" s="7"/>
      <c r="L216" s="7"/>
    </row>
    <row r="217" spans="1:12" ht="15.75" x14ac:dyDescent="0.2">
      <c r="A217" s="747"/>
      <c r="B217" s="506" t="s">
        <v>606</v>
      </c>
      <c r="C217" s="48"/>
      <c r="D217" s="48"/>
      <c r="E217" s="236"/>
      <c r="F217" s="59"/>
      <c r="G217" s="842">
        <f>TB!D175</f>
        <v>0</v>
      </c>
      <c r="H217" s="132"/>
      <c r="I217" s="844">
        <f>TB!F175</f>
        <v>0</v>
      </c>
      <c r="K217" s="7"/>
      <c r="L217" s="7"/>
    </row>
    <row r="218" spans="1:12" ht="15.75" x14ac:dyDescent="0.2">
      <c r="A218" s="747"/>
      <c r="B218" s="506" t="s">
        <v>607</v>
      </c>
      <c r="C218" s="48"/>
      <c r="D218" s="48"/>
      <c r="E218" s="236"/>
      <c r="F218" s="59"/>
      <c r="G218" s="842">
        <f>TB!D179</f>
        <v>0</v>
      </c>
      <c r="H218" s="132"/>
      <c r="I218" s="844">
        <f>TB!F179</f>
        <v>0</v>
      </c>
      <c r="K218" s="7"/>
      <c r="L218" s="7"/>
    </row>
    <row r="219" spans="1:12" ht="15.75" x14ac:dyDescent="0.2">
      <c r="A219" s="747"/>
      <c r="B219" s="506" t="s">
        <v>601</v>
      </c>
      <c r="C219" s="48"/>
      <c r="D219" s="48"/>
      <c r="E219" s="236"/>
      <c r="F219" s="59"/>
      <c r="G219" s="842">
        <f>TB!D183</f>
        <v>0</v>
      </c>
      <c r="H219" s="132"/>
      <c r="I219" s="844">
        <f>TB!F183</f>
        <v>0</v>
      </c>
      <c r="K219" s="7"/>
      <c r="L219" s="7"/>
    </row>
    <row r="220" spans="1:12" ht="15.75" x14ac:dyDescent="0.2">
      <c r="A220" s="747"/>
      <c r="B220" s="506" t="s">
        <v>604</v>
      </c>
      <c r="C220" s="48"/>
      <c r="D220" s="48"/>
      <c r="E220" s="236"/>
      <c r="F220" s="59"/>
      <c r="G220" s="842">
        <f>TB!D184</f>
        <v>0</v>
      </c>
      <c r="H220" s="132"/>
      <c r="I220" s="844">
        <f>TB!F184</f>
        <v>0</v>
      </c>
      <c r="K220" s="7"/>
      <c r="L220" s="7"/>
    </row>
    <row r="221" spans="1:12" ht="15.75" x14ac:dyDescent="0.2">
      <c r="A221" s="747"/>
      <c r="B221" s="506" t="s">
        <v>608</v>
      </c>
      <c r="C221" s="48"/>
      <c r="D221" s="48"/>
      <c r="E221" s="236"/>
      <c r="F221" s="59"/>
      <c r="G221" s="842">
        <f>TB!D188</f>
        <v>0</v>
      </c>
      <c r="H221" s="132"/>
      <c r="I221" s="844">
        <f>TB!F188</f>
        <v>0</v>
      </c>
      <c r="K221" s="7"/>
      <c r="L221" s="7"/>
    </row>
    <row r="222" spans="1:12" ht="15.75" x14ac:dyDescent="0.2">
      <c r="A222" s="747"/>
      <c r="B222" s="236"/>
      <c r="C222" s="48"/>
      <c r="D222" s="48"/>
      <c r="E222" s="236"/>
      <c r="F222" s="59"/>
      <c r="G222" s="847"/>
      <c r="H222" s="132"/>
      <c r="I222" s="757"/>
      <c r="K222" s="7"/>
      <c r="L222" s="7"/>
    </row>
    <row r="223" spans="1:12" ht="16.5" thickBot="1" x14ac:dyDescent="0.25">
      <c r="A223" s="747"/>
      <c r="B223" s="747"/>
      <c r="C223" s="48"/>
      <c r="D223" s="48"/>
      <c r="E223" s="236"/>
      <c r="F223" s="59"/>
      <c r="G223" s="850">
        <f>SUM(G204:G222)</f>
        <v>0</v>
      </c>
      <c r="H223" s="132"/>
      <c r="I223" s="134">
        <f>SUM(I204:I222)</f>
        <v>0</v>
      </c>
      <c r="K223" s="7"/>
      <c r="L223" s="7"/>
    </row>
    <row r="224" spans="1:12" ht="16.5" thickTop="1" x14ac:dyDescent="0.2">
      <c r="A224" s="747"/>
      <c r="B224" s="747"/>
      <c r="C224" s="48"/>
      <c r="D224" s="48"/>
      <c r="E224" s="236"/>
      <c r="F224" s="59"/>
      <c r="G224" s="962"/>
      <c r="H224" s="59"/>
      <c r="I224" s="59"/>
      <c r="K224" s="7"/>
      <c r="L224" s="7"/>
    </row>
    <row r="225" spans="1:12" ht="31.5" x14ac:dyDescent="0.2">
      <c r="A225" s="747"/>
      <c r="B225" s="747"/>
      <c r="C225" s="48"/>
      <c r="D225" s="48"/>
      <c r="E225" s="236"/>
      <c r="F225" s="59"/>
      <c r="G225" s="963" t="str">
        <f>'Balance Sheet'!E7</f>
        <v>As at  
31 March, 2022</v>
      </c>
      <c r="H225" s="236"/>
      <c r="I225" s="954" t="str">
        <f>'Balance Sheet'!G7</f>
        <v xml:space="preserve">                  As at  
31 March, 2021</v>
      </c>
      <c r="K225" s="7"/>
      <c r="L225" s="7"/>
    </row>
    <row r="226" spans="1:12" ht="15.75" x14ac:dyDescent="0.2">
      <c r="A226" s="746">
        <f>A200+1</f>
        <v>7</v>
      </c>
      <c r="B226" s="746" t="str">
        <f>'Balance Sheet'!A26</f>
        <v>Short-term Provisions</v>
      </c>
      <c r="C226" s="236"/>
      <c r="D226" s="236"/>
      <c r="E226" s="236"/>
      <c r="F226" s="48"/>
      <c r="G226" s="258"/>
      <c r="H226" s="133"/>
      <c r="I226" s="133"/>
      <c r="K226" s="7"/>
      <c r="L226" s="7"/>
    </row>
    <row r="227" spans="1:12" ht="6.95" customHeight="1" x14ac:dyDescent="0.2">
      <c r="A227" s="747"/>
      <c r="B227" s="125"/>
      <c r="C227" s="925"/>
      <c r="D227" s="925"/>
      <c r="E227" s="236"/>
      <c r="F227" s="59"/>
      <c r="G227" s="983"/>
      <c r="H227" s="138"/>
      <c r="I227" s="136"/>
      <c r="K227" s="7"/>
      <c r="L227" s="7"/>
    </row>
    <row r="228" spans="1:12" ht="15.75" x14ac:dyDescent="0.2">
      <c r="A228" s="747"/>
      <c r="B228" s="237" t="s">
        <v>359</v>
      </c>
      <c r="C228" s="925"/>
      <c r="D228" s="925"/>
      <c r="E228" s="236"/>
      <c r="F228" s="59"/>
      <c r="G228" s="983"/>
      <c r="H228" s="138"/>
      <c r="I228" s="136"/>
      <c r="K228" s="7"/>
      <c r="L228" s="7"/>
    </row>
    <row r="229" spans="1:12" ht="15.75" x14ac:dyDescent="0.2">
      <c r="A229" s="747"/>
      <c r="B229" s="1241" t="s">
        <v>360</v>
      </c>
      <c r="C229" s="1241"/>
      <c r="D229" s="1241"/>
      <c r="E229" s="1241"/>
      <c r="F229" s="59"/>
      <c r="G229" s="983">
        <f>TB!D195</f>
        <v>0</v>
      </c>
      <c r="H229" s="138"/>
      <c r="I229" s="136">
        <f>TB!F195</f>
        <v>0</v>
      </c>
      <c r="K229" s="7"/>
      <c r="L229" s="7"/>
    </row>
    <row r="230" spans="1:12" ht="5.0999999999999996" customHeight="1" x14ac:dyDescent="0.2">
      <c r="A230" s="747"/>
      <c r="B230" s="125"/>
      <c r="C230" s="925"/>
      <c r="D230" s="925"/>
      <c r="E230" s="236"/>
      <c r="F230" s="59"/>
      <c r="G230" s="983"/>
      <c r="H230" s="132"/>
      <c r="I230" s="132"/>
      <c r="K230" s="7"/>
      <c r="L230" s="7"/>
    </row>
    <row r="231" spans="1:12" ht="15.75" x14ac:dyDescent="0.2">
      <c r="A231" s="747"/>
      <c r="B231" s="241" t="s">
        <v>627</v>
      </c>
      <c r="C231" s="229"/>
      <c r="D231" s="229"/>
      <c r="E231" s="236"/>
      <c r="F231" s="236"/>
      <c r="G231" s="983"/>
      <c r="H231" s="132"/>
      <c r="I231" s="136"/>
      <c r="K231" s="7"/>
      <c r="L231" s="7"/>
    </row>
    <row r="232" spans="1:12" ht="15.75" x14ac:dyDescent="0.2">
      <c r="A232" s="747"/>
      <c r="B232" s="1241" t="s">
        <v>361</v>
      </c>
      <c r="C232" s="1241"/>
      <c r="D232" s="1241"/>
      <c r="E232" s="1241"/>
      <c r="F232" s="48"/>
      <c r="G232" s="766">
        <f>TB!D200</f>
        <v>0</v>
      </c>
      <c r="H232" s="132"/>
      <c r="I232" s="133">
        <f>TB!F200</f>
        <v>0</v>
      </c>
      <c r="K232" s="7"/>
      <c r="L232" s="7"/>
    </row>
    <row r="233" spans="1:12" ht="15.75" x14ac:dyDescent="0.2">
      <c r="A233" s="747"/>
      <c r="B233" s="745"/>
      <c r="C233" s="745"/>
      <c r="D233" s="745"/>
      <c r="E233" s="745"/>
      <c r="F233" s="48"/>
      <c r="G233" s="766"/>
      <c r="H233" s="132"/>
      <c r="I233" s="133"/>
      <c r="K233" s="7"/>
      <c r="L233" s="7"/>
    </row>
    <row r="234" spans="1:12" ht="16.5" thickBot="1" x14ac:dyDescent="0.25">
      <c r="A234" s="747"/>
      <c r="B234" s="747"/>
      <c r="C234" s="59"/>
      <c r="D234" s="59"/>
      <c r="E234" s="236"/>
      <c r="F234" s="59"/>
      <c r="G234" s="256">
        <f>SUM(G229:G233)</f>
        <v>0</v>
      </c>
      <c r="H234" s="132"/>
      <c r="I234" s="134">
        <f>SUM(I229:I233)</f>
        <v>0</v>
      </c>
      <c r="K234" s="7"/>
      <c r="L234" s="7"/>
    </row>
    <row r="235" spans="1:12" ht="16.5" thickTop="1" x14ac:dyDescent="0.2">
      <c r="A235" s="747"/>
      <c r="B235" s="747"/>
      <c r="C235" s="59"/>
      <c r="D235" s="59"/>
      <c r="E235" s="236"/>
      <c r="F235" s="59"/>
      <c r="G235" s="788"/>
      <c r="H235" s="59"/>
      <c r="I235" s="59"/>
      <c r="K235" s="7"/>
      <c r="L235" s="7"/>
    </row>
    <row r="236" spans="1:12" ht="31.5" customHeight="1" x14ac:dyDescent="0.2">
      <c r="A236" s="15"/>
      <c r="B236" s="15"/>
      <c r="C236" s="48"/>
      <c r="D236" s="48"/>
      <c r="E236" s="236"/>
      <c r="F236" s="947"/>
      <c r="G236" s="923" t="str">
        <f>G199</f>
        <v>As at  
31 March, 2022</v>
      </c>
      <c r="H236" s="59"/>
      <c r="I236" s="925" t="str">
        <f>I199</f>
        <v xml:space="preserve">                  As at  
31 March, 2021</v>
      </c>
    </row>
    <row r="237" spans="1:12" ht="15.75" customHeight="1" x14ac:dyDescent="0.2">
      <c r="A237" s="746">
        <f>'PPE 2022'!A8+1</f>
        <v>9</v>
      </c>
      <c r="B237" s="746" t="str">
        <f>'Balance Sheet'!A38</f>
        <v>Non-current Investments</v>
      </c>
      <c r="C237" s="48"/>
      <c r="D237" s="48"/>
      <c r="E237" s="236"/>
      <c r="F237" s="947"/>
      <c r="G237" s="259"/>
      <c r="H237" s="132"/>
      <c r="I237" s="138"/>
    </row>
    <row r="238" spans="1:12" ht="6.95" customHeight="1" x14ac:dyDescent="0.2">
      <c r="A238" s="747"/>
      <c r="B238" s="747"/>
      <c r="C238" s="48"/>
      <c r="D238" s="48"/>
      <c r="E238" s="236"/>
      <c r="F238" s="947"/>
      <c r="G238" s="259"/>
      <c r="H238" s="132"/>
      <c r="I238" s="138"/>
    </row>
    <row r="239" spans="1:12" ht="15.75" customHeight="1" x14ac:dyDescent="0.2">
      <c r="A239" s="43"/>
      <c r="B239" s="1267" t="s">
        <v>357</v>
      </c>
      <c r="C239" s="1267"/>
      <c r="D239" s="1267"/>
      <c r="E239" s="1267"/>
      <c r="F239" s="59"/>
      <c r="G239" s="983"/>
      <c r="H239" s="132"/>
      <c r="I239" s="136"/>
      <c r="J239" s="7">
        <f>G239-I239</f>
        <v>0</v>
      </c>
    </row>
    <row r="240" spans="1:12" ht="6.95" customHeight="1" x14ac:dyDescent="0.2">
      <c r="A240" s="43"/>
      <c r="B240" s="749"/>
      <c r="C240" s="749"/>
      <c r="D240" s="749"/>
      <c r="E240" s="749"/>
      <c r="F240" s="59"/>
      <c r="G240" s="983"/>
      <c r="H240" s="132"/>
      <c r="I240" s="136"/>
    </row>
    <row r="241" spans="1:12" ht="15.75" customHeight="1" x14ac:dyDescent="0.2">
      <c r="A241" s="43"/>
      <c r="B241" s="234" t="s">
        <v>362</v>
      </c>
      <c r="C241" s="964"/>
      <c r="D241" s="964"/>
      <c r="E241" s="964"/>
      <c r="F241" s="59"/>
      <c r="G241" s="983">
        <f>TB!C274</f>
        <v>0</v>
      </c>
      <c r="H241" s="132"/>
      <c r="I241" s="136">
        <f>TB!E274</f>
        <v>0</v>
      </c>
      <c r="L241" s="7"/>
    </row>
    <row r="242" spans="1:12" ht="5.0999999999999996" customHeight="1" x14ac:dyDescent="0.2">
      <c r="A242" s="43"/>
      <c r="B242" s="234"/>
      <c r="C242" s="964"/>
      <c r="D242" s="964"/>
      <c r="E242" s="964"/>
      <c r="F242" s="59"/>
      <c r="G242" s="983"/>
      <c r="H242" s="132"/>
      <c r="I242" s="136"/>
      <c r="L242" s="7"/>
    </row>
    <row r="243" spans="1:12" ht="15.75" customHeight="1" x14ac:dyDescent="0.2">
      <c r="A243" s="43"/>
      <c r="B243" s="1228" t="s">
        <v>810</v>
      </c>
      <c r="C243" s="1228"/>
      <c r="D243" s="1228"/>
      <c r="E243" s="1228"/>
      <c r="F243" s="59"/>
      <c r="G243" s="983"/>
      <c r="H243" s="132"/>
      <c r="I243" s="136"/>
    </row>
    <row r="244" spans="1:12" ht="15.75" customHeight="1" x14ac:dyDescent="0.2">
      <c r="A244" s="43"/>
      <c r="B244" s="1228"/>
      <c r="C244" s="1228"/>
      <c r="D244" s="1228"/>
      <c r="E244" s="1228"/>
      <c r="F244" s="59"/>
      <c r="G244" s="983"/>
      <c r="H244" s="132"/>
      <c r="I244" s="136"/>
    </row>
    <row r="245" spans="1:12" ht="15.75" customHeight="1" x14ac:dyDescent="0.2">
      <c r="A245" s="43"/>
      <c r="B245" s="1236" t="s">
        <v>560</v>
      </c>
      <c r="C245" s="1236"/>
      <c r="D245" s="1236"/>
      <c r="E245" s="1236"/>
      <c r="F245" s="59"/>
      <c r="G245" s="983"/>
      <c r="H245" s="132"/>
      <c r="I245" s="136"/>
    </row>
    <row r="246" spans="1:12" ht="6.95" customHeight="1" x14ac:dyDescent="0.2">
      <c r="A246" s="43"/>
      <c r="B246" s="744"/>
      <c r="C246" s="744"/>
      <c r="D246" s="744"/>
      <c r="E246" s="744"/>
      <c r="F246" s="59"/>
      <c r="G246" s="983"/>
      <c r="H246" s="132"/>
      <c r="I246" s="136"/>
    </row>
    <row r="247" spans="1:12" ht="15.75" customHeight="1" x14ac:dyDescent="0.2">
      <c r="A247" s="43"/>
      <c r="B247" s="1228"/>
      <c r="C247" s="1228"/>
      <c r="D247" s="1228"/>
      <c r="E247" s="1228"/>
      <c r="F247" s="59"/>
      <c r="G247" s="983">
        <f>TB!C285</f>
        <v>0</v>
      </c>
      <c r="H247" s="132"/>
      <c r="I247" s="136">
        <f>TB!E285</f>
        <v>0</v>
      </c>
    </row>
    <row r="248" spans="1:12" ht="15.75" customHeight="1" x14ac:dyDescent="0.2">
      <c r="A248" s="43"/>
      <c r="B248" s="1228"/>
      <c r="C248" s="1228"/>
      <c r="D248" s="1228"/>
      <c r="E248" s="1228"/>
      <c r="F248" s="59"/>
      <c r="G248" s="983">
        <f>TB!C286</f>
        <v>0</v>
      </c>
      <c r="H248" s="132"/>
      <c r="I248" s="136">
        <f>TB!E286</f>
        <v>0</v>
      </c>
      <c r="K248" s="336"/>
      <c r="L248" s="7"/>
    </row>
    <row r="249" spans="1:12" ht="15.75" customHeight="1" x14ac:dyDescent="0.2">
      <c r="A249" s="43"/>
      <c r="B249" s="1240"/>
      <c r="C249" s="1240"/>
      <c r="D249" s="1240"/>
      <c r="E249" s="1240"/>
      <c r="F249" s="59"/>
      <c r="G249" s="983"/>
      <c r="H249" s="132"/>
      <c r="I249" s="136"/>
      <c r="K249" s="336"/>
      <c r="L249" s="7"/>
    </row>
    <row r="250" spans="1:12" s="127" customFormat="1" ht="15.75" customHeight="1" x14ac:dyDescent="0.2">
      <c r="A250" s="335"/>
      <c r="B250" s="341"/>
      <c r="C250" s="341"/>
      <c r="D250" s="341"/>
      <c r="E250" s="341"/>
      <c r="F250" s="965"/>
      <c r="G250" s="1023">
        <f>SUM(G247:G249)</f>
        <v>0</v>
      </c>
      <c r="H250" s="1024"/>
      <c r="I250" s="1025">
        <f>SUM(I247:I249)</f>
        <v>0</v>
      </c>
      <c r="K250" s="164"/>
    </row>
    <row r="251" spans="1:12" s="127" customFormat="1" ht="15.75" customHeight="1" x14ac:dyDescent="0.2">
      <c r="A251" s="335"/>
      <c r="B251" s="530" t="s">
        <v>629</v>
      </c>
      <c r="C251" s="341"/>
      <c r="D251" s="341"/>
      <c r="E251" s="341"/>
      <c r="F251" s="965"/>
      <c r="G251" s="257">
        <f>-TB!D288</f>
        <v>0</v>
      </c>
      <c r="H251" s="1024"/>
      <c r="I251" s="132">
        <f>-TB!F288</f>
        <v>0</v>
      </c>
      <c r="K251" s="164"/>
    </row>
    <row r="252" spans="1:12" s="127" customFormat="1" ht="15.75" customHeight="1" x14ac:dyDescent="0.2">
      <c r="A252" s="335"/>
      <c r="B252" s="341"/>
      <c r="C252" s="341"/>
      <c r="D252" s="341"/>
      <c r="E252" s="341"/>
      <c r="F252" s="965"/>
      <c r="G252" s="1000">
        <f>SUM(G250:G251)</f>
        <v>0</v>
      </c>
      <c r="H252" s="1024"/>
      <c r="I252" s="1001">
        <f>SUM(I250:I251)</f>
        <v>0</v>
      </c>
      <c r="K252" s="164"/>
    </row>
    <row r="253" spans="1:12" s="127" customFormat="1" ht="15.75" customHeight="1" x14ac:dyDescent="0.2">
      <c r="A253" s="335"/>
      <c r="B253" s="1236" t="s">
        <v>561</v>
      </c>
      <c r="C253" s="1236"/>
      <c r="D253" s="1236"/>
      <c r="E253" s="1236"/>
      <c r="F253" s="965"/>
      <c r="G253" s="1026"/>
      <c r="H253" s="1024"/>
      <c r="I253" s="136"/>
      <c r="K253" s="164"/>
    </row>
    <row r="254" spans="1:12" s="127" customFormat="1" ht="5.0999999999999996" customHeight="1" x14ac:dyDescent="0.2">
      <c r="A254" s="335"/>
      <c r="B254" s="744"/>
      <c r="C254" s="744"/>
      <c r="D254" s="744"/>
      <c r="E254" s="744"/>
      <c r="F254" s="965"/>
      <c r="G254" s="1026"/>
      <c r="H254" s="1024"/>
      <c r="I254" s="136"/>
      <c r="K254" s="164"/>
    </row>
    <row r="255" spans="1:12" ht="15.75" customHeight="1" x14ac:dyDescent="0.2">
      <c r="A255" s="43"/>
      <c r="B255" s="1228" t="s">
        <v>651</v>
      </c>
      <c r="C255" s="1228"/>
      <c r="D255" s="1228"/>
      <c r="E255" s="1228"/>
      <c r="F255" s="59"/>
      <c r="G255" s="983">
        <f>TB!C290</f>
        <v>0</v>
      </c>
      <c r="H255" s="132"/>
      <c r="I255" s="136">
        <f>TB!E290</f>
        <v>0</v>
      </c>
      <c r="K255" s="336"/>
      <c r="L255" s="7"/>
    </row>
    <row r="256" spans="1:12" ht="15.75" customHeight="1" x14ac:dyDescent="0.2">
      <c r="A256" s="43"/>
      <c r="B256" s="340" t="s">
        <v>628</v>
      </c>
      <c r="C256" s="743"/>
      <c r="D256" s="743"/>
      <c r="E256" s="743"/>
      <c r="F256" s="59"/>
      <c r="G256" s="983"/>
      <c r="H256" s="132"/>
      <c r="I256" s="136"/>
      <c r="K256" s="336"/>
      <c r="L256" s="7"/>
    </row>
    <row r="257" spans="1:12" ht="15.75" customHeight="1" x14ac:dyDescent="0.2">
      <c r="A257" s="43"/>
      <c r="B257" s="1237"/>
      <c r="C257" s="1237"/>
      <c r="D257" s="1237"/>
      <c r="E257" s="1237"/>
      <c r="F257" s="59"/>
      <c r="G257" s="983">
        <f>TB!C291</f>
        <v>0</v>
      </c>
      <c r="H257" s="132"/>
      <c r="I257" s="136">
        <f>TB!E291</f>
        <v>0</v>
      </c>
    </row>
    <row r="258" spans="1:12" ht="15.75" customHeight="1" x14ac:dyDescent="0.2">
      <c r="A258" s="43"/>
      <c r="B258" s="340"/>
      <c r="C258" s="743"/>
      <c r="D258" s="743"/>
      <c r="E258" s="743"/>
      <c r="F258" s="59"/>
      <c r="G258" s="983"/>
      <c r="H258" s="132"/>
      <c r="I258" s="136"/>
    </row>
    <row r="259" spans="1:12" ht="15.75" customHeight="1" x14ac:dyDescent="0.2">
      <c r="A259" s="43"/>
      <c r="B259" s="1228"/>
      <c r="C259" s="1228"/>
      <c r="D259" s="1228"/>
      <c r="E259" s="1228"/>
      <c r="F259" s="59"/>
      <c r="G259" s="983">
        <f>TB!C292</f>
        <v>0</v>
      </c>
      <c r="H259" s="132"/>
      <c r="I259" s="136">
        <f>TB!E292</f>
        <v>0</v>
      </c>
      <c r="K259" s="336"/>
      <c r="L259" s="7"/>
    </row>
    <row r="260" spans="1:12" ht="15.75" customHeight="1" x14ac:dyDescent="0.2">
      <c r="A260" s="43"/>
      <c r="B260" s="340"/>
      <c r="C260" s="743"/>
      <c r="D260" s="743"/>
      <c r="E260" s="743"/>
      <c r="F260" s="59"/>
      <c r="G260" s="983"/>
      <c r="H260" s="132"/>
      <c r="I260" s="136"/>
      <c r="K260" s="336"/>
      <c r="L260" s="7"/>
    </row>
    <row r="261" spans="1:12" ht="15.75" customHeight="1" x14ac:dyDescent="0.2">
      <c r="A261" s="43"/>
      <c r="B261" s="1228"/>
      <c r="C261" s="1228"/>
      <c r="D261" s="1228"/>
      <c r="E261" s="1228"/>
      <c r="F261" s="59"/>
      <c r="G261" s="983">
        <f>TB!C293</f>
        <v>0</v>
      </c>
      <c r="H261" s="132"/>
      <c r="I261" s="136">
        <f>TB!E293</f>
        <v>0</v>
      </c>
    </row>
    <row r="262" spans="1:12" ht="15.75" customHeight="1" x14ac:dyDescent="0.2">
      <c r="A262" s="43"/>
      <c r="B262" s="743"/>
      <c r="C262" s="743"/>
      <c r="D262" s="743"/>
      <c r="E262" s="743"/>
      <c r="F262" s="59"/>
      <c r="G262" s="983"/>
      <c r="H262" s="132"/>
      <c r="I262" s="136"/>
    </row>
    <row r="263" spans="1:12" ht="15.75" customHeight="1" x14ac:dyDescent="0.2">
      <c r="A263" s="43"/>
      <c r="B263" s="743"/>
      <c r="C263" s="743"/>
      <c r="D263" s="743"/>
      <c r="E263" s="743"/>
      <c r="F263" s="59"/>
      <c r="G263" s="983">
        <f>TB!C294</f>
        <v>0</v>
      </c>
      <c r="H263" s="132"/>
      <c r="I263" s="136">
        <f>TB!E294</f>
        <v>0</v>
      </c>
    </row>
    <row r="264" spans="1:12" ht="15.75" customHeight="1" x14ac:dyDescent="0.2">
      <c r="A264" s="43"/>
      <c r="B264" s="340"/>
      <c r="C264" s="743"/>
      <c r="D264" s="743"/>
      <c r="E264" s="743"/>
      <c r="F264" s="59"/>
      <c r="G264" s="983"/>
      <c r="H264" s="132"/>
      <c r="I264" s="136"/>
    </row>
    <row r="265" spans="1:12" ht="15.75" customHeight="1" x14ac:dyDescent="0.2">
      <c r="A265" s="43"/>
      <c r="B265" s="340"/>
      <c r="C265" s="743"/>
      <c r="D265" s="743"/>
      <c r="E265" s="743"/>
      <c r="F265" s="59"/>
      <c r="G265" s="1023">
        <f>SUM(G255:G264)</f>
        <v>0</v>
      </c>
      <c r="H265" s="132"/>
      <c r="I265" s="1025">
        <f>SUM(I255:I264)</f>
        <v>0</v>
      </c>
    </row>
    <row r="266" spans="1:12" s="127" customFormat="1" ht="15.75" customHeight="1" x14ac:dyDescent="0.2">
      <c r="A266" s="335"/>
      <c r="B266" s="530" t="s">
        <v>629</v>
      </c>
      <c r="C266" s="341"/>
      <c r="D266" s="341"/>
      <c r="E266" s="341"/>
      <c r="F266" s="965"/>
      <c r="G266" s="257">
        <f>-TB!D295</f>
        <v>0</v>
      </c>
      <c r="H266" s="1024"/>
      <c r="I266" s="132">
        <f>-TB!F295</f>
        <v>0</v>
      </c>
      <c r="K266" s="164"/>
    </row>
    <row r="267" spans="1:12" s="127" customFormat="1" ht="15.75" customHeight="1" x14ac:dyDescent="0.2">
      <c r="A267" s="335"/>
      <c r="B267" s="341"/>
      <c r="C267" s="341"/>
      <c r="D267" s="341"/>
      <c r="E267" s="341"/>
      <c r="F267" s="965"/>
      <c r="G267" s="1000">
        <f>SUM(G265:G266)</f>
        <v>0</v>
      </c>
      <c r="H267" s="1024"/>
      <c r="I267" s="1001">
        <f>SUM(I265:I266)</f>
        <v>0</v>
      </c>
      <c r="K267" s="164"/>
    </row>
    <row r="268" spans="1:12" ht="15.75" customHeight="1" x14ac:dyDescent="0.2">
      <c r="A268" s="43"/>
      <c r="B268" s="743"/>
      <c r="C268" s="743"/>
      <c r="D268" s="743"/>
      <c r="E268" s="743"/>
      <c r="F268" s="59"/>
      <c r="G268" s="983"/>
      <c r="H268" s="132"/>
      <c r="I268" s="136"/>
    </row>
    <row r="269" spans="1:12" ht="15.75" customHeight="1" x14ac:dyDescent="0.2">
      <c r="A269" s="43"/>
      <c r="B269" s="749" t="s">
        <v>636</v>
      </c>
      <c r="C269" s="753"/>
      <c r="D269" s="753"/>
      <c r="E269" s="753"/>
      <c r="F269" s="59"/>
      <c r="G269" s="983">
        <f>TB!C296</f>
        <v>0</v>
      </c>
      <c r="H269" s="132"/>
      <c r="I269" s="136">
        <f>TB!E296</f>
        <v>0</v>
      </c>
    </row>
    <row r="270" spans="1:12" ht="15.75" customHeight="1" x14ac:dyDescent="0.2">
      <c r="A270" s="43"/>
      <c r="B270" s="1244" t="str">
        <f>"(Refer Note"&amp;A306&amp;" given below)"</f>
        <v>(Refer Note9.1 given below)</v>
      </c>
      <c r="C270" s="1244"/>
      <c r="D270" s="1244"/>
      <c r="E270" s="1244"/>
      <c r="F270" s="59"/>
      <c r="G270" s="983"/>
      <c r="H270" s="132"/>
      <c r="I270" s="136"/>
    </row>
    <row r="271" spans="1:12" ht="15.75" customHeight="1" x14ac:dyDescent="0.2">
      <c r="A271" s="43"/>
      <c r="B271" s="743"/>
      <c r="C271" s="743"/>
      <c r="D271" s="743"/>
      <c r="E271" s="743"/>
      <c r="F271" s="59"/>
      <c r="G271" s="1000">
        <f>G252+G267+G269+G241</f>
        <v>0</v>
      </c>
      <c r="H271" s="132"/>
      <c r="I271" s="1001">
        <f>I252+I267+I269+I241</f>
        <v>0</v>
      </c>
    </row>
    <row r="272" spans="1:12" ht="15.75" customHeight="1" x14ac:dyDescent="0.2">
      <c r="A272" s="43"/>
      <c r="B272" s="234" t="s">
        <v>358</v>
      </c>
      <c r="C272" s="964"/>
      <c r="D272" s="964"/>
      <c r="E272" s="964"/>
      <c r="F272" s="59"/>
      <c r="G272" s="983"/>
      <c r="H272" s="132"/>
      <c r="I272" s="136"/>
    </row>
    <row r="273" spans="1:14" ht="5.0999999999999996" customHeight="1" x14ac:dyDescent="0.2">
      <c r="A273" s="43"/>
      <c r="B273" s="234"/>
      <c r="C273" s="964"/>
      <c r="D273" s="964"/>
      <c r="E273" s="964"/>
      <c r="F273" s="59"/>
      <c r="G273" s="983"/>
      <c r="H273" s="132"/>
      <c r="I273" s="136"/>
      <c r="L273" s="7"/>
    </row>
    <row r="274" spans="1:14" ht="15.75" customHeight="1" x14ac:dyDescent="0.2">
      <c r="A274" s="43"/>
      <c r="B274" s="1228" t="s">
        <v>811</v>
      </c>
      <c r="C274" s="1228"/>
      <c r="D274" s="1228"/>
      <c r="E274" s="1228"/>
      <c r="F274" s="59"/>
      <c r="G274" s="983"/>
      <c r="H274" s="132"/>
      <c r="I274" s="136"/>
    </row>
    <row r="275" spans="1:14" ht="15.75" customHeight="1" x14ac:dyDescent="0.2">
      <c r="A275" s="43"/>
      <c r="B275" s="1228"/>
      <c r="C275" s="1228"/>
      <c r="D275" s="1228"/>
      <c r="E275" s="1228"/>
      <c r="F275" s="59"/>
      <c r="G275" s="983"/>
      <c r="H275" s="132"/>
      <c r="I275" s="136"/>
    </row>
    <row r="276" spans="1:14" ht="5.0999999999999996" customHeight="1" x14ac:dyDescent="0.2">
      <c r="A276" s="43"/>
      <c r="B276" s="519"/>
      <c r="C276" s="519"/>
      <c r="D276" s="519"/>
      <c r="E276" s="519"/>
      <c r="F276" s="59"/>
      <c r="G276" s="983"/>
      <c r="H276" s="132"/>
      <c r="I276" s="136"/>
      <c r="L276" s="7"/>
    </row>
    <row r="277" spans="1:14" ht="15.75" customHeight="1" x14ac:dyDescent="0.2">
      <c r="A277" s="43"/>
      <c r="B277" s="536" t="s">
        <v>737</v>
      </c>
      <c r="C277" s="529"/>
      <c r="D277" s="529"/>
      <c r="E277" s="529"/>
      <c r="F277" s="59"/>
      <c r="G277" s="983">
        <f>TB!C303</f>
        <v>0</v>
      </c>
      <c r="H277" s="132"/>
      <c r="I277" s="136">
        <f>TB!E303</f>
        <v>0</v>
      </c>
      <c r="K277" s="1227"/>
      <c r="L277" s="1227"/>
      <c r="M277" s="1227"/>
      <c r="N277" s="1227"/>
    </row>
    <row r="278" spans="1:14" ht="15.75" customHeight="1" x14ac:dyDescent="0.2">
      <c r="A278" s="43"/>
      <c r="B278" s="340" t="s">
        <v>642</v>
      </c>
      <c r="C278" s="743"/>
      <c r="D278" s="743"/>
      <c r="E278" s="743"/>
      <c r="F278" s="59"/>
      <c r="G278" s="983"/>
      <c r="H278" s="132"/>
      <c r="I278" s="136"/>
      <c r="K278" s="1227"/>
      <c r="L278" s="1227"/>
      <c r="M278" s="1227"/>
      <c r="N278" s="1227"/>
    </row>
    <row r="279" spans="1:14" ht="15.75" customHeight="1" x14ac:dyDescent="0.2">
      <c r="A279" s="43"/>
      <c r="B279" s="536"/>
      <c r="C279" s="529"/>
      <c r="D279" s="529"/>
      <c r="E279" s="529"/>
      <c r="F279" s="59"/>
      <c r="G279" s="983">
        <f>TB!C304</f>
        <v>0</v>
      </c>
      <c r="H279" s="132"/>
      <c r="I279" s="136">
        <f>TB!E304</f>
        <v>0</v>
      </c>
      <c r="K279" s="1227"/>
      <c r="L279" s="1227"/>
      <c r="M279" s="1227"/>
      <c r="N279" s="1227"/>
    </row>
    <row r="280" spans="1:14" ht="15.75" customHeight="1" x14ac:dyDescent="0.2">
      <c r="A280" s="43"/>
      <c r="B280" s="340"/>
      <c r="C280" s="743"/>
      <c r="D280" s="743"/>
      <c r="E280" s="743"/>
      <c r="F280" s="59"/>
      <c r="G280" s="983"/>
      <c r="H280" s="132"/>
      <c r="I280" s="136"/>
      <c r="K280" s="1227"/>
      <c r="L280" s="1227"/>
      <c r="M280" s="1227"/>
      <c r="N280" s="1227"/>
    </row>
    <row r="281" spans="1:14" ht="15.75" customHeight="1" x14ac:dyDescent="0.2">
      <c r="A281" s="43"/>
      <c r="B281" s="519"/>
      <c r="C281" s="529"/>
      <c r="D281" s="529"/>
      <c r="E281" s="529"/>
      <c r="F281" s="59"/>
      <c r="G281" s="983">
        <f>TB!C305</f>
        <v>0</v>
      </c>
      <c r="H281" s="132"/>
      <c r="I281" s="136">
        <f>TB!E305</f>
        <v>0</v>
      </c>
      <c r="K281" s="1227"/>
      <c r="L281" s="1227"/>
      <c r="M281" s="1227"/>
      <c r="N281" s="1227"/>
    </row>
    <row r="282" spans="1:14" ht="15.75" customHeight="1" x14ac:dyDescent="0.2">
      <c r="A282" s="43"/>
      <c r="B282" s="340"/>
      <c r="C282" s="743"/>
      <c r="D282" s="743"/>
      <c r="E282" s="743"/>
      <c r="F282" s="59"/>
      <c r="G282" s="983"/>
      <c r="H282" s="132"/>
      <c r="I282" s="136"/>
      <c r="K282" s="1227"/>
      <c r="L282" s="1227"/>
      <c r="M282" s="1227"/>
      <c r="N282" s="1227"/>
    </row>
    <row r="283" spans="1:14" ht="15.75" customHeight="1" x14ac:dyDescent="0.2">
      <c r="A283" s="43"/>
      <c r="B283" s="536"/>
      <c r="C283" s="529"/>
      <c r="D283" s="529"/>
      <c r="E283" s="529"/>
      <c r="F283" s="59"/>
      <c r="G283" s="983">
        <f>TB!C306</f>
        <v>0</v>
      </c>
      <c r="H283" s="132"/>
      <c r="I283" s="136">
        <f>TB!E306</f>
        <v>0</v>
      </c>
      <c r="K283" s="1227"/>
      <c r="L283" s="1227"/>
      <c r="M283" s="1227"/>
      <c r="N283" s="1227"/>
    </row>
    <row r="284" spans="1:14" ht="15.75" customHeight="1" x14ac:dyDescent="0.2">
      <c r="A284" s="43"/>
      <c r="B284" s="340"/>
      <c r="C284" s="519"/>
      <c r="D284" s="519"/>
      <c r="E284" s="519"/>
      <c r="F284" s="59"/>
      <c r="G284" s="983"/>
      <c r="H284" s="132"/>
      <c r="I284" s="136"/>
      <c r="K284" s="562"/>
      <c r="L284" s="562"/>
      <c r="M284" s="562"/>
      <c r="N284" s="562"/>
    </row>
    <row r="285" spans="1:14" ht="15.75" customHeight="1" x14ac:dyDescent="0.2">
      <c r="A285" s="43"/>
      <c r="C285" s="519"/>
      <c r="D285" s="519"/>
      <c r="E285" s="519"/>
      <c r="F285" s="59"/>
      <c r="G285" s="1023">
        <f>SUM(G274:G283)</f>
        <v>0</v>
      </c>
      <c r="H285" s="132"/>
      <c r="I285" s="1025">
        <f>SUM(I274:I283)</f>
        <v>0</v>
      </c>
      <c r="K285" s="1227"/>
      <c r="L285" s="1227"/>
      <c r="M285" s="1227"/>
      <c r="N285" s="1227"/>
    </row>
    <row r="286" spans="1:14" s="127" customFormat="1" ht="15.75" customHeight="1" x14ac:dyDescent="0.2">
      <c r="A286" s="335"/>
      <c r="B286" s="530" t="s">
        <v>629</v>
      </c>
      <c r="C286" s="341"/>
      <c r="D286" s="341"/>
      <c r="E286" s="341"/>
      <c r="F286" s="965"/>
      <c r="G286" s="257">
        <f>-TB!D311</f>
        <v>0</v>
      </c>
      <c r="H286" s="1024"/>
      <c r="I286" s="132">
        <f>-TB!F311</f>
        <v>0</v>
      </c>
      <c r="K286" s="164"/>
    </row>
    <row r="287" spans="1:14" s="127" customFormat="1" ht="15.75" customHeight="1" x14ac:dyDescent="0.2">
      <c r="A287" s="335"/>
      <c r="B287" s="341"/>
      <c r="C287" s="341"/>
      <c r="D287" s="341"/>
      <c r="E287" s="341"/>
      <c r="F287" s="965"/>
      <c r="G287" s="1000">
        <f>SUM(G285:G286)</f>
        <v>0</v>
      </c>
      <c r="H287" s="1024"/>
      <c r="I287" s="1001">
        <f>SUM(I285:I286)</f>
        <v>0</v>
      </c>
      <c r="K287" s="164"/>
    </row>
    <row r="288" spans="1:14" ht="15.75" customHeight="1" x14ac:dyDescent="0.2">
      <c r="A288" s="43"/>
      <c r="C288" s="519"/>
      <c r="D288" s="519"/>
      <c r="E288" s="519"/>
      <c r="F288" s="59"/>
      <c r="G288" s="257"/>
      <c r="H288" s="132"/>
      <c r="I288" s="132"/>
      <c r="K288" s="562"/>
      <c r="L288" s="562"/>
      <c r="M288" s="562"/>
      <c r="N288" s="562"/>
    </row>
    <row r="289" spans="1:12" ht="15.75" customHeight="1" x14ac:dyDescent="0.2">
      <c r="A289" s="43"/>
      <c r="B289" s="1228" t="s">
        <v>812</v>
      </c>
      <c r="C289" s="1228"/>
      <c r="D289" s="1228"/>
      <c r="E289" s="1228"/>
      <c r="F289" s="59"/>
      <c r="G289" s="983"/>
      <c r="H289" s="132"/>
      <c r="I289" s="136"/>
    </row>
    <row r="290" spans="1:12" ht="15.75" customHeight="1" x14ac:dyDescent="0.2">
      <c r="A290" s="43"/>
      <c r="B290" s="1228"/>
      <c r="C290" s="1228"/>
      <c r="D290" s="1228"/>
      <c r="E290" s="1228"/>
      <c r="F290" s="59"/>
      <c r="G290" s="983"/>
      <c r="H290" s="132"/>
      <c r="I290" s="136"/>
    </row>
    <row r="291" spans="1:12" ht="6.95" customHeight="1" x14ac:dyDescent="0.2">
      <c r="A291" s="43"/>
      <c r="B291" s="519"/>
      <c r="C291" s="519"/>
      <c r="D291" s="519"/>
      <c r="E291" s="519"/>
      <c r="F291" s="59"/>
      <c r="G291" s="983"/>
      <c r="H291" s="132"/>
      <c r="I291" s="136"/>
      <c r="L291" s="7"/>
    </row>
    <row r="292" spans="1:12" ht="15.75" customHeight="1" x14ac:dyDescent="0.2">
      <c r="A292" s="43"/>
      <c r="B292" s="519"/>
      <c r="C292" s="519"/>
      <c r="D292" s="519"/>
      <c r="E292" s="519"/>
      <c r="F292" s="59"/>
      <c r="G292" s="983">
        <v>0</v>
      </c>
      <c r="H292" s="132"/>
      <c r="I292" s="136">
        <v>0</v>
      </c>
      <c r="L292" s="7"/>
    </row>
    <row r="293" spans="1:12" ht="15.75" customHeight="1" x14ac:dyDescent="0.2">
      <c r="A293" s="43"/>
      <c r="B293" s="340"/>
      <c r="C293" s="519"/>
      <c r="D293" s="519"/>
      <c r="E293" s="519"/>
      <c r="F293" s="59"/>
      <c r="G293" s="983"/>
      <c r="H293" s="132"/>
      <c r="I293" s="136"/>
      <c r="L293" s="7"/>
    </row>
    <row r="294" spans="1:12" ht="15.75" customHeight="1" x14ac:dyDescent="0.2">
      <c r="A294" s="43"/>
      <c r="B294" s="340"/>
      <c r="C294" s="519"/>
      <c r="D294" s="519"/>
      <c r="E294" s="519"/>
      <c r="F294" s="59"/>
      <c r="G294" s="1023">
        <f>SUM(G292:G293)</f>
        <v>0</v>
      </c>
      <c r="H294" s="132"/>
      <c r="I294" s="1025">
        <f>SUM(I292:I293)</f>
        <v>0</v>
      </c>
      <c r="L294" s="7"/>
    </row>
    <row r="295" spans="1:12" s="127" customFormat="1" ht="15.75" customHeight="1" x14ac:dyDescent="0.2">
      <c r="A295" s="335"/>
      <c r="B295" s="530" t="s">
        <v>629</v>
      </c>
      <c r="C295" s="341"/>
      <c r="D295" s="341"/>
      <c r="E295" s="341"/>
      <c r="F295" s="965"/>
      <c r="G295" s="257">
        <f>-TB!D321</f>
        <v>0</v>
      </c>
      <c r="H295" s="1024"/>
      <c r="I295" s="132">
        <f>-TB!F321</f>
        <v>0</v>
      </c>
      <c r="K295" s="164"/>
    </row>
    <row r="296" spans="1:12" s="127" customFormat="1" ht="15.75" customHeight="1" x14ac:dyDescent="0.2">
      <c r="A296" s="335"/>
      <c r="B296" s="341"/>
      <c r="C296" s="341"/>
      <c r="D296" s="341"/>
      <c r="E296" s="341"/>
      <c r="F296" s="965"/>
      <c r="G296" s="1023">
        <f>SUM(G294:G295)</f>
        <v>0</v>
      </c>
      <c r="H296" s="1024"/>
      <c r="I296" s="1025">
        <f>SUM(I294:I295)</f>
        <v>0</v>
      </c>
      <c r="K296" s="164"/>
    </row>
    <row r="297" spans="1:12" ht="15.75" customHeight="1" x14ac:dyDescent="0.2">
      <c r="A297" s="43"/>
      <c r="B297" s="340"/>
      <c r="C297" s="519"/>
      <c r="D297" s="519"/>
      <c r="E297" s="519"/>
      <c r="F297" s="59"/>
      <c r="G297" s="1000">
        <f>G287+G296</f>
        <v>0</v>
      </c>
      <c r="H297" s="132"/>
      <c r="I297" s="1001">
        <f>I287+I296</f>
        <v>0</v>
      </c>
      <c r="L297" s="7"/>
    </row>
    <row r="298" spans="1:12" ht="16.5" customHeight="1" thickBot="1" x14ac:dyDescent="0.25">
      <c r="A298" s="43"/>
      <c r="B298" s="15"/>
      <c r="C298" s="48"/>
      <c r="D298" s="48"/>
      <c r="E298" s="236"/>
      <c r="F298" s="59"/>
      <c r="G298" s="256">
        <f>G271+G297</f>
        <v>0</v>
      </c>
      <c r="H298" s="132"/>
      <c r="I298" s="134">
        <f>I271+I297</f>
        <v>0</v>
      </c>
      <c r="L298" s="7"/>
    </row>
    <row r="299" spans="1:12" ht="16.5" customHeight="1" thickTop="1" x14ac:dyDescent="0.2">
      <c r="A299" s="43"/>
      <c r="B299" s="340"/>
      <c r="C299" s="48"/>
      <c r="D299" s="48"/>
      <c r="E299" s="236"/>
      <c r="F299" s="59"/>
      <c r="G299" s="983"/>
      <c r="H299" s="132"/>
      <c r="I299" s="132"/>
      <c r="L299" s="7"/>
    </row>
    <row r="300" spans="1:12" ht="15.75" customHeight="1" x14ac:dyDescent="0.2">
      <c r="A300" s="43"/>
      <c r="B300" s="629" t="s">
        <v>558</v>
      </c>
      <c r="C300" s="48"/>
      <c r="D300" s="48"/>
      <c r="E300" s="236"/>
      <c r="F300" s="59"/>
      <c r="G300" s="983">
        <f>G285</f>
        <v>0</v>
      </c>
      <c r="H300" s="132"/>
      <c r="I300" s="132">
        <f>I285</f>
        <v>0</v>
      </c>
      <c r="K300" s="336"/>
      <c r="L300" s="7"/>
    </row>
    <row r="301" spans="1:12" s="127" customFormat="1" ht="15.75" customHeight="1" x14ac:dyDescent="0.2">
      <c r="A301" s="335"/>
      <c r="B301" s="630" t="s">
        <v>682</v>
      </c>
      <c r="C301" s="966"/>
      <c r="D301" s="966"/>
      <c r="E301" s="967"/>
      <c r="F301" s="965"/>
      <c r="G301" s="1026"/>
      <c r="H301" s="1024"/>
      <c r="I301" s="1024"/>
      <c r="K301" s="164"/>
    </row>
    <row r="302" spans="1:12" ht="15.75" customHeight="1" x14ac:dyDescent="0.2">
      <c r="A302" s="43"/>
      <c r="B302" s="629" t="s">
        <v>637</v>
      </c>
      <c r="C302" s="48"/>
      <c r="D302" s="48"/>
      <c r="E302" s="236"/>
      <c r="F302" s="59"/>
      <c r="G302" s="983">
        <f>G298-G300-G303</f>
        <v>0</v>
      </c>
      <c r="H302" s="132"/>
      <c r="I302" s="132">
        <f>I298-I300-I303</f>
        <v>0</v>
      </c>
      <c r="K302" s="336"/>
      <c r="L302" s="7"/>
    </row>
    <row r="303" spans="1:12" ht="15.75" customHeight="1" x14ac:dyDescent="0.2">
      <c r="A303" s="43"/>
      <c r="B303" s="629" t="s">
        <v>559</v>
      </c>
      <c r="C303" s="48"/>
      <c r="D303" s="48"/>
      <c r="E303" s="236"/>
      <c r="F303" s="59"/>
      <c r="G303" s="983">
        <f>G251+G266+G286+G295</f>
        <v>0</v>
      </c>
      <c r="H303" s="132"/>
      <c r="I303" s="132">
        <f>I251+I266+I286+I295</f>
        <v>0</v>
      </c>
      <c r="K303" s="336"/>
      <c r="L303" s="7"/>
    </row>
    <row r="304" spans="1:12" ht="15.75" customHeight="1" x14ac:dyDescent="0.2">
      <c r="A304" s="43"/>
      <c r="B304" s="629"/>
      <c r="C304" s="48"/>
      <c r="D304" s="48"/>
      <c r="E304" s="236"/>
      <c r="F304" s="59"/>
      <c r="G304" s="788"/>
      <c r="H304" s="59"/>
      <c r="I304" s="59"/>
      <c r="L304" s="7"/>
    </row>
    <row r="305" spans="1:12" ht="14.45" customHeight="1" x14ac:dyDescent="0.2">
      <c r="A305" s="509"/>
      <c r="B305" s="510" t="s">
        <v>611</v>
      </c>
      <c r="C305" s="934"/>
      <c r="D305" s="934"/>
      <c r="E305" s="968"/>
      <c r="F305" s="931"/>
      <c r="G305" s="930"/>
      <c r="H305" s="931"/>
      <c r="I305" s="931"/>
    </row>
    <row r="306" spans="1:12" ht="14.45" customHeight="1" x14ac:dyDescent="0.2">
      <c r="A306" s="511">
        <f>A237+0.1</f>
        <v>9.1</v>
      </c>
      <c r="B306" s="510" t="s">
        <v>654</v>
      </c>
      <c r="C306" s="934"/>
      <c r="D306" s="934"/>
      <c r="E306" s="968"/>
      <c r="F306" s="931"/>
      <c r="G306" s="930"/>
      <c r="H306" s="931"/>
      <c r="I306" s="931"/>
    </row>
    <row r="307" spans="1:12" ht="25.5" customHeight="1" x14ac:dyDescent="0.2">
      <c r="A307" s="509"/>
      <c r="B307" s="510" t="s">
        <v>612</v>
      </c>
      <c r="C307" s="934"/>
      <c r="D307" s="934"/>
      <c r="E307" s="968"/>
      <c r="F307" s="931"/>
      <c r="G307" s="969" t="s">
        <v>865</v>
      </c>
      <c r="H307" s="931"/>
      <c r="I307" s="970" t="s">
        <v>865</v>
      </c>
    </row>
    <row r="308" spans="1:12" ht="15" customHeight="1" x14ac:dyDescent="0.2">
      <c r="A308" s="509"/>
      <c r="B308" s="512"/>
      <c r="C308" s="934"/>
      <c r="D308" s="934"/>
      <c r="E308" s="968"/>
      <c r="F308" s="931"/>
      <c r="G308" s="1027"/>
      <c r="H308" s="986"/>
      <c r="I308" s="1032"/>
    </row>
    <row r="309" spans="1:12" ht="14.45" customHeight="1" x14ac:dyDescent="0.2">
      <c r="A309" s="509"/>
      <c r="B309" s="512"/>
      <c r="C309" s="934"/>
      <c r="D309" s="934"/>
      <c r="E309" s="968"/>
      <c r="F309" s="931"/>
      <c r="G309" s="1027"/>
      <c r="H309" s="986"/>
      <c r="I309" s="1028"/>
    </row>
    <row r="310" spans="1:12" ht="15" customHeight="1" x14ac:dyDescent="0.2">
      <c r="A310" s="509"/>
      <c r="B310" s="512"/>
      <c r="C310" s="934"/>
      <c r="D310" s="934"/>
      <c r="E310" s="968"/>
      <c r="F310" s="931"/>
      <c r="G310" s="1027"/>
      <c r="H310" s="986"/>
      <c r="I310" s="1028"/>
    </row>
    <row r="311" spans="1:12" ht="15" customHeight="1" x14ac:dyDescent="0.2">
      <c r="A311" s="509"/>
      <c r="B311" s="510" t="s">
        <v>613</v>
      </c>
      <c r="C311" s="934"/>
      <c r="D311" s="934"/>
      <c r="E311" s="968"/>
      <c r="F311" s="931"/>
      <c r="G311" s="1027"/>
      <c r="H311" s="986"/>
      <c r="I311" s="1028">
        <v>0</v>
      </c>
      <c r="K311" s="336"/>
      <c r="L311" s="7"/>
    </row>
    <row r="312" spans="1:12" ht="15" customHeight="1" x14ac:dyDescent="0.2">
      <c r="A312" s="509"/>
      <c r="B312" s="510"/>
      <c r="C312" s="934"/>
      <c r="D312" s="934"/>
      <c r="E312" s="968"/>
      <c r="F312" s="931"/>
      <c r="G312" s="930"/>
      <c r="H312" s="931"/>
      <c r="I312" s="931"/>
    </row>
    <row r="313" spans="1:12" ht="31.5" x14ac:dyDescent="0.2">
      <c r="A313" s="15"/>
      <c r="B313" s="15"/>
      <c r="C313" s="237"/>
      <c r="D313" s="237"/>
      <c r="E313" s="59"/>
      <c r="F313" s="59"/>
      <c r="G313" s="249" t="str">
        <f>G236</f>
        <v>As at  
31 March, 2022</v>
      </c>
      <c r="H313" s="953"/>
      <c r="I313" s="226" t="str">
        <f>I236</f>
        <v xml:space="preserve">                  As at  
31 March, 2021</v>
      </c>
      <c r="L313" s="7"/>
    </row>
    <row r="314" spans="1:12" ht="15.75" x14ac:dyDescent="0.2">
      <c r="A314" s="746">
        <f>'PPE 2022'!A8+1</f>
        <v>9</v>
      </c>
      <c r="B314" s="746" t="str">
        <f>'Balance Sheet'!A39</f>
        <v>Deferred Tax Asset (Net)</v>
      </c>
      <c r="C314" s="237"/>
      <c r="D314" s="237"/>
      <c r="E314" s="236"/>
      <c r="F314" s="947"/>
      <c r="G314" s="258"/>
      <c r="H314" s="133"/>
      <c r="I314" s="133"/>
      <c r="L314" s="7"/>
    </row>
    <row r="315" spans="1:12" ht="6.95" customHeight="1" x14ac:dyDescent="0.2">
      <c r="A315" s="746"/>
      <c r="B315" s="746"/>
      <c r="C315" s="237"/>
      <c r="D315" s="237"/>
      <c r="E315" s="236"/>
      <c r="F315" s="947"/>
      <c r="G315" s="258"/>
      <c r="H315" s="133"/>
      <c r="I315" s="133"/>
      <c r="L315" s="7"/>
    </row>
    <row r="316" spans="1:12" ht="15.75" x14ac:dyDescent="0.2">
      <c r="A316" s="747"/>
      <c r="B316" s="747" t="s">
        <v>567</v>
      </c>
      <c r="C316" s="48"/>
      <c r="D316" s="48"/>
      <c r="E316" s="236"/>
      <c r="F316" s="59"/>
      <c r="G316" s="257">
        <f>TB!C322</f>
        <v>0</v>
      </c>
      <c r="H316" s="132"/>
      <c r="I316" s="132">
        <f>TB!E322</f>
        <v>0</v>
      </c>
      <c r="K316" s="7"/>
      <c r="L316" s="7"/>
    </row>
    <row r="317" spans="1:12" ht="15.75" x14ac:dyDescent="0.2">
      <c r="A317" s="747"/>
      <c r="B317" s="238"/>
      <c r="C317" s="48"/>
      <c r="D317" s="48"/>
      <c r="E317" s="236"/>
      <c r="F317" s="59"/>
      <c r="G317" s="1018"/>
      <c r="H317" s="132"/>
      <c r="I317" s="1019"/>
      <c r="K317" s="7"/>
      <c r="L317" s="7"/>
    </row>
    <row r="318" spans="1:12" ht="16.5" thickBot="1" x14ac:dyDescent="0.25">
      <c r="A318" s="747"/>
      <c r="B318" s="747"/>
      <c r="C318" s="48"/>
      <c r="D318" s="48"/>
      <c r="E318" s="236"/>
      <c r="F318" s="59"/>
      <c r="G318" s="850">
        <f>SUM(G316:G317)</f>
        <v>0</v>
      </c>
      <c r="H318" s="132"/>
      <c r="I318" s="1020">
        <f>SUM(I316:I317)</f>
        <v>0</v>
      </c>
      <c r="K318" s="7"/>
      <c r="L318" s="7"/>
    </row>
    <row r="319" spans="1:12" ht="16.5" thickTop="1" x14ac:dyDescent="0.2">
      <c r="A319" s="747"/>
      <c r="B319" s="747"/>
      <c r="C319" s="48"/>
      <c r="D319" s="48"/>
      <c r="E319" s="59"/>
      <c r="F319" s="59"/>
      <c r="G319" s="788"/>
      <c r="H319" s="59"/>
      <c r="I319" s="59"/>
      <c r="K319" s="7"/>
      <c r="L319" s="7"/>
    </row>
    <row r="320" spans="1:12" ht="31.5" x14ac:dyDescent="0.2">
      <c r="A320" s="15"/>
      <c r="B320" s="15"/>
      <c r="C320" s="237"/>
      <c r="D320" s="237"/>
      <c r="E320" s="59"/>
      <c r="F320" s="59"/>
      <c r="G320" s="249" t="str">
        <f>G236</f>
        <v>As at  
31 March, 2022</v>
      </c>
      <c r="H320" s="953"/>
      <c r="I320" s="226" t="str">
        <f>I236</f>
        <v xml:space="preserve">                  As at  
31 March, 2021</v>
      </c>
      <c r="L320" s="7"/>
    </row>
    <row r="321" spans="1:12" ht="15.75" x14ac:dyDescent="0.2">
      <c r="A321" s="746">
        <f>A314+1</f>
        <v>10</v>
      </c>
      <c r="B321" s="234" t="str">
        <f>'Balance Sheet'!A40</f>
        <v>Long-term Loans and Advances</v>
      </c>
      <c r="C321" s="237"/>
      <c r="D321" s="237"/>
      <c r="E321" s="236"/>
      <c r="F321" s="947"/>
      <c r="G321" s="258"/>
      <c r="H321" s="133"/>
      <c r="I321" s="133"/>
      <c r="L321" s="7"/>
    </row>
    <row r="322" spans="1:12" ht="6.95" customHeight="1" x14ac:dyDescent="0.2">
      <c r="A322" s="746"/>
      <c r="B322" s="746"/>
      <c r="C322" s="237"/>
      <c r="D322" s="237"/>
      <c r="E322" s="236"/>
      <c r="F322" s="947"/>
      <c r="G322" s="258"/>
      <c r="H322" s="133"/>
      <c r="I322" s="133"/>
      <c r="L322" s="7"/>
    </row>
    <row r="323" spans="1:12" ht="15.75" x14ac:dyDescent="0.2">
      <c r="A323" s="747"/>
      <c r="B323" s="50" t="s">
        <v>739</v>
      </c>
      <c r="C323" s="48"/>
      <c r="D323" s="48"/>
      <c r="E323" s="236"/>
      <c r="F323" s="59"/>
      <c r="G323" s="257">
        <f>TB!C326</f>
        <v>0</v>
      </c>
      <c r="H323" s="132"/>
      <c r="I323" s="132">
        <f>TB!E326</f>
        <v>0</v>
      </c>
      <c r="K323" s="7"/>
      <c r="L323" s="7"/>
    </row>
    <row r="324" spans="1:12" ht="15.75" x14ac:dyDescent="0.2">
      <c r="A324" s="747"/>
      <c r="B324" s="50" t="s">
        <v>740</v>
      </c>
      <c r="C324" s="48"/>
      <c r="D324" s="48"/>
      <c r="E324" s="236"/>
      <c r="F324" s="59"/>
      <c r="G324" s="257"/>
      <c r="H324" s="132"/>
      <c r="I324" s="132"/>
      <c r="K324" s="7"/>
      <c r="L324" s="7"/>
    </row>
    <row r="325" spans="1:12" ht="15.75" x14ac:dyDescent="0.2">
      <c r="A325" s="747"/>
      <c r="B325" s="50" t="s">
        <v>804</v>
      </c>
      <c r="C325" s="48"/>
      <c r="D325" s="48"/>
      <c r="E325" s="236"/>
      <c r="F325" s="59"/>
      <c r="G325" s="257">
        <f>TB!C331</f>
        <v>0</v>
      </c>
      <c r="H325" s="132"/>
      <c r="I325" s="132">
        <f>TB!E331</f>
        <v>0</v>
      </c>
      <c r="K325" s="7"/>
      <c r="L325" s="7"/>
    </row>
    <row r="326" spans="1:12" ht="15.75" x14ac:dyDescent="0.2">
      <c r="A326" s="747"/>
      <c r="B326" s="50" t="s">
        <v>805</v>
      </c>
      <c r="C326" s="48"/>
      <c r="D326" s="48"/>
      <c r="E326" s="236"/>
      <c r="F326" s="59"/>
      <c r="G326" s="257">
        <f>TB!C335</f>
        <v>0</v>
      </c>
      <c r="H326" s="132"/>
      <c r="I326" s="132">
        <f>TB!E335</f>
        <v>0</v>
      </c>
      <c r="K326" s="7"/>
      <c r="L326" s="7"/>
    </row>
    <row r="327" spans="1:12" ht="15.75" x14ac:dyDescent="0.2">
      <c r="A327" s="747"/>
      <c r="B327" s="747" t="s">
        <v>738</v>
      </c>
      <c r="C327" s="48"/>
      <c r="D327" s="48"/>
      <c r="E327" s="236"/>
      <c r="F327" s="59"/>
      <c r="G327" s="257"/>
      <c r="H327" s="132"/>
      <c r="I327" s="132"/>
      <c r="K327" s="7"/>
      <c r="L327" s="7"/>
    </row>
    <row r="328" spans="1:12" ht="15.75" x14ac:dyDescent="0.2">
      <c r="A328" s="747"/>
      <c r="B328" s="1247" t="s">
        <v>756</v>
      </c>
      <c r="C328" s="1247"/>
      <c r="D328" s="1247"/>
      <c r="E328" s="1247"/>
      <c r="F328" s="59"/>
      <c r="G328" s="257">
        <f>TB!C340</f>
        <v>0</v>
      </c>
      <c r="H328" s="132"/>
      <c r="I328" s="132">
        <f>TB!E340</f>
        <v>0</v>
      </c>
      <c r="K328" s="7"/>
      <c r="L328" s="7"/>
    </row>
    <row r="329" spans="1:12" ht="15.75" x14ac:dyDescent="0.2">
      <c r="A329" s="747"/>
      <c r="B329" s="1247"/>
      <c r="C329" s="1247"/>
      <c r="D329" s="1247"/>
      <c r="E329" s="1247"/>
      <c r="F329" s="59"/>
      <c r="G329" s="1018"/>
      <c r="H329" s="132"/>
      <c r="I329" s="1019"/>
      <c r="K329" s="7"/>
      <c r="L329" s="7"/>
    </row>
    <row r="330" spans="1:12" ht="15.75" x14ac:dyDescent="0.2">
      <c r="A330" s="747"/>
      <c r="B330" s="747"/>
      <c r="C330" s="747"/>
      <c r="D330" s="747"/>
      <c r="E330" s="747"/>
      <c r="F330" s="59"/>
      <c r="G330" s="1018"/>
      <c r="H330" s="132"/>
      <c r="I330" s="1019"/>
      <c r="K330" s="7"/>
      <c r="L330" s="7"/>
    </row>
    <row r="331" spans="1:12" ht="16.5" thickBot="1" x14ac:dyDescent="0.25">
      <c r="A331" s="747"/>
      <c r="B331" s="747"/>
      <c r="C331" s="48"/>
      <c r="D331" s="48"/>
      <c r="E331" s="236"/>
      <c r="F331" s="59"/>
      <c r="G331" s="850">
        <f>SUM(G323:G329)</f>
        <v>0</v>
      </c>
      <c r="H331" s="132"/>
      <c r="I331" s="1020">
        <f>SUM(I323:I329)</f>
        <v>0</v>
      </c>
      <c r="K331" s="7"/>
      <c r="L331" s="7"/>
    </row>
    <row r="332" spans="1:12" ht="16.5" thickTop="1" x14ac:dyDescent="0.2">
      <c r="A332" s="747"/>
      <c r="B332" s="747"/>
      <c r="C332" s="48"/>
      <c r="D332" s="48"/>
      <c r="E332" s="236"/>
      <c r="F332" s="59"/>
      <c r="G332" s="962"/>
      <c r="H332" s="59"/>
      <c r="I332" s="961"/>
      <c r="K332" s="7"/>
      <c r="L332" s="7"/>
    </row>
    <row r="333" spans="1:12" s="608" customFormat="1" ht="15.75" x14ac:dyDescent="0.2">
      <c r="A333" s="551"/>
      <c r="B333" s="609"/>
      <c r="C333" s="1226" t="str">
        <f>G320</f>
        <v>As at  
31 March, 2022</v>
      </c>
      <c r="D333" s="1226"/>
      <c r="E333" s="1226"/>
      <c r="F333" s="564"/>
      <c r="G333" s="1224" t="str">
        <f>I320</f>
        <v xml:space="preserve">                  As at  
31 March, 2021</v>
      </c>
      <c r="H333" s="1224"/>
      <c r="I333" s="1225"/>
    </row>
    <row r="334" spans="1:12" s="608" customFormat="1" ht="38.25" x14ac:dyDescent="0.2">
      <c r="A334" s="551"/>
      <c r="B334" s="253" t="s">
        <v>802</v>
      </c>
      <c r="C334" s="254" t="s">
        <v>803</v>
      </c>
      <c r="D334" s="971"/>
      <c r="E334" s="254" t="s">
        <v>809</v>
      </c>
      <c r="F334" s="971"/>
      <c r="G334" s="927" t="s">
        <v>803</v>
      </c>
      <c r="H334" s="972"/>
      <c r="I334" s="973" t="s">
        <v>809</v>
      </c>
    </row>
    <row r="335" spans="1:12" ht="6.95" customHeight="1" x14ac:dyDescent="0.2">
      <c r="A335" s="747"/>
      <c r="B335" s="243"/>
      <c r="C335" s="610"/>
      <c r="D335" s="607"/>
      <c r="E335" s="610"/>
      <c r="F335" s="986"/>
      <c r="G335" s="612"/>
      <c r="H335" s="986"/>
      <c r="I335" s="1029"/>
      <c r="K335" s="7"/>
      <c r="L335" s="7"/>
    </row>
    <row r="336" spans="1:12" ht="15.75" x14ac:dyDescent="0.2">
      <c r="A336" s="747"/>
      <c r="B336" s="243" t="s">
        <v>806</v>
      </c>
      <c r="C336" s="610"/>
      <c r="D336" s="607"/>
      <c r="E336" s="610"/>
      <c r="F336" s="986"/>
      <c r="G336" s="612"/>
      <c r="H336" s="986"/>
      <c r="I336" s="1029"/>
      <c r="K336" s="7"/>
      <c r="L336" s="7"/>
    </row>
    <row r="337" spans="1:12" ht="15.75" x14ac:dyDescent="0.2">
      <c r="A337" s="747"/>
      <c r="B337" s="243" t="s">
        <v>111</v>
      </c>
      <c r="C337" s="610"/>
      <c r="D337" s="607"/>
      <c r="E337" s="610"/>
      <c r="F337" s="986"/>
      <c r="G337" s="612"/>
      <c r="H337" s="986"/>
      <c r="I337" s="1029"/>
      <c r="K337" s="7"/>
      <c r="L337" s="7"/>
    </row>
    <row r="338" spans="1:12" ht="15.75" x14ac:dyDescent="0.2">
      <c r="A338" s="747"/>
      <c r="B338" s="243" t="s">
        <v>807</v>
      </c>
      <c r="C338" s="610"/>
      <c r="D338" s="607"/>
      <c r="E338" s="610"/>
      <c r="F338" s="986"/>
      <c r="G338" s="612"/>
      <c r="H338" s="986"/>
      <c r="I338" s="1029"/>
      <c r="K338" s="7"/>
      <c r="L338" s="7"/>
    </row>
    <row r="339" spans="1:12" ht="15.75" x14ac:dyDescent="0.2">
      <c r="A339" s="747"/>
      <c r="B339" s="244" t="s">
        <v>808</v>
      </c>
      <c r="C339" s="611"/>
      <c r="D339" s="1030"/>
      <c r="E339" s="611"/>
      <c r="F339" s="994"/>
      <c r="G339" s="613"/>
      <c r="H339" s="994"/>
      <c r="I339" s="1031"/>
      <c r="K339" s="7"/>
      <c r="L339" s="7"/>
    </row>
    <row r="340" spans="1:12" ht="15.75" x14ac:dyDescent="0.2">
      <c r="A340" s="747"/>
      <c r="B340" s="747"/>
      <c r="C340" s="48"/>
      <c r="D340" s="48"/>
      <c r="E340" s="236"/>
      <c r="F340" s="59"/>
      <c r="G340" s="962"/>
      <c r="H340" s="59"/>
      <c r="I340" s="961"/>
      <c r="K340" s="7"/>
      <c r="L340" s="7"/>
    </row>
    <row r="341" spans="1:12" ht="31.5" x14ac:dyDescent="0.2">
      <c r="A341" s="15"/>
      <c r="B341" s="15"/>
      <c r="C341" s="237"/>
      <c r="D341" s="237"/>
      <c r="E341" s="59"/>
      <c r="F341" s="59"/>
      <c r="G341" s="249" t="str">
        <f>G236</f>
        <v>As at  
31 March, 2022</v>
      </c>
      <c r="H341" s="953"/>
      <c r="I341" s="226" t="str">
        <f>I236</f>
        <v xml:space="preserve">                  As at  
31 March, 2021</v>
      </c>
      <c r="K341" s="7"/>
      <c r="L341" s="7"/>
    </row>
    <row r="342" spans="1:12" ht="15.75" x14ac:dyDescent="0.2">
      <c r="A342" s="746">
        <f>A314+1</f>
        <v>10</v>
      </c>
      <c r="B342" s="746" t="str">
        <f>'Balance Sheet'!A41</f>
        <v>Other Non-current Assets</v>
      </c>
      <c r="C342" s="237"/>
      <c r="D342" s="237"/>
      <c r="E342" s="236"/>
      <c r="F342" s="947"/>
      <c r="G342" s="1033"/>
      <c r="H342" s="133"/>
      <c r="I342" s="1034"/>
      <c r="K342" s="7"/>
      <c r="L342" s="7"/>
    </row>
    <row r="343" spans="1:12" ht="6.95" customHeight="1" x14ac:dyDescent="0.2">
      <c r="A343" s="15"/>
      <c r="B343" s="746"/>
      <c r="C343" s="237"/>
      <c r="D343" s="237"/>
      <c r="E343" s="236"/>
      <c r="F343" s="947"/>
      <c r="G343" s="258"/>
      <c r="H343" s="133"/>
      <c r="I343" s="133"/>
      <c r="K343" s="7"/>
      <c r="L343" s="7"/>
    </row>
    <row r="344" spans="1:12" ht="15.75" x14ac:dyDescent="0.2">
      <c r="A344" s="15"/>
      <c r="B344" s="1247" t="s">
        <v>743</v>
      </c>
      <c r="C344" s="1247"/>
      <c r="D344" s="1247"/>
      <c r="E344" s="1247"/>
      <c r="F344" s="947"/>
      <c r="G344" s="258"/>
      <c r="H344" s="133"/>
      <c r="I344" s="133"/>
      <c r="K344" s="7"/>
      <c r="L344" s="7"/>
    </row>
    <row r="345" spans="1:12" ht="15.75" x14ac:dyDescent="0.2">
      <c r="A345" s="15"/>
      <c r="B345" s="1247"/>
      <c r="C345" s="1247"/>
      <c r="D345" s="1247"/>
      <c r="E345" s="1247"/>
      <c r="F345" s="947"/>
      <c r="G345" s="258"/>
      <c r="H345" s="133"/>
      <c r="I345" s="133"/>
      <c r="K345" s="7"/>
      <c r="L345" s="7"/>
    </row>
    <row r="346" spans="1:12" ht="15.75" x14ac:dyDescent="0.2">
      <c r="A346" s="15"/>
      <c r="B346" s="50" t="s">
        <v>307</v>
      </c>
      <c r="C346" s="237"/>
      <c r="D346" s="237"/>
      <c r="E346" s="236"/>
      <c r="F346" s="947"/>
      <c r="G346" s="258">
        <f>TB!C353</f>
        <v>0</v>
      </c>
      <c r="H346" s="133"/>
      <c r="I346" s="133">
        <f>TB!E353</f>
        <v>0</v>
      </c>
      <c r="K346" s="7"/>
      <c r="L346" s="7"/>
    </row>
    <row r="347" spans="1:12" ht="15.75" x14ac:dyDescent="0.2">
      <c r="A347" s="15"/>
      <c r="B347" s="50" t="s">
        <v>108</v>
      </c>
      <c r="C347" s="237"/>
      <c r="D347" s="237"/>
      <c r="E347" s="236"/>
      <c r="F347" s="947"/>
      <c r="G347" s="258"/>
      <c r="H347" s="133"/>
      <c r="I347" s="133"/>
      <c r="K347" s="7"/>
      <c r="L347" s="7"/>
    </row>
    <row r="348" spans="1:12" ht="15.75" x14ac:dyDescent="0.2">
      <c r="A348" s="15"/>
      <c r="B348" s="50" t="s">
        <v>742</v>
      </c>
      <c r="C348" s="237"/>
      <c r="D348" s="237"/>
      <c r="E348" s="236"/>
      <c r="F348" s="947"/>
      <c r="G348" s="258">
        <f>TB!C364</f>
        <v>0</v>
      </c>
      <c r="H348" s="133"/>
      <c r="I348" s="133">
        <f>TB!E364</f>
        <v>0</v>
      </c>
      <c r="K348" s="7"/>
      <c r="L348" s="7"/>
    </row>
    <row r="349" spans="1:12" ht="15.75" x14ac:dyDescent="0.2">
      <c r="A349" s="15"/>
      <c r="B349" s="238"/>
      <c r="C349" s="48"/>
      <c r="D349" s="48"/>
      <c r="E349" s="236"/>
      <c r="F349" s="59"/>
      <c r="G349" s="1018"/>
      <c r="H349" s="132"/>
      <c r="I349" s="1019"/>
      <c r="K349" s="7"/>
      <c r="L349" s="7"/>
    </row>
    <row r="350" spans="1:12" ht="16.5" thickBot="1" x14ac:dyDescent="0.25">
      <c r="A350" s="15"/>
      <c r="B350" s="747"/>
      <c r="C350" s="48"/>
      <c r="D350" s="48"/>
      <c r="E350" s="236"/>
      <c r="F350" s="59"/>
      <c r="G350" s="850">
        <f>SUM(G346:G349)</f>
        <v>0</v>
      </c>
      <c r="H350" s="132"/>
      <c r="I350" s="1020">
        <f>SUM(I346:I349)</f>
        <v>0</v>
      </c>
      <c r="K350" s="7"/>
      <c r="L350" s="7"/>
    </row>
    <row r="351" spans="1:12" ht="16.5" thickTop="1" x14ac:dyDescent="0.2">
      <c r="A351" s="15"/>
      <c r="B351" s="15"/>
      <c r="C351" s="48"/>
      <c r="D351" s="48"/>
      <c r="E351" s="59"/>
      <c r="F351" s="59"/>
      <c r="G351" s="953"/>
      <c r="H351" s="59"/>
      <c r="I351" s="226"/>
      <c r="K351" s="7"/>
      <c r="L351" s="7"/>
    </row>
    <row r="352" spans="1:12" ht="38.25" x14ac:dyDescent="0.2">
      <c r="A352" s="1248" t="s">
        <v>14</v>
      </c>
      <c r="B352" s="1249"/>
      <c r="C352" s="569" t="s">
        <v>744</v>
      </c>
      <c r="D352" s="564"/>
      <c r="E352" s="569" t="s">
        <v>745</v>
      </c>
      <c r="F352" s="564"/>
      <c r="G352" s="569" t="s">
        <v>751</v>
      </c>
      <c r="H352" s="564"/>
      <c r="I352" s="574" t="s">
        <v>752</v>
      </c>
      <c r="K352" s="7"/>
      <c r="L352" s="7"/>
    </row>
    <row r="353" spans="1:14" ht="6.95" customHeight="1" x14ac:dyDescent="0.2">
      <c r="A353" s="1245"/>
      <c r="B353" s="1246"/>
      <c r="C353" s="568"/>
      <c r="D353" s="566"/>
      <c r="E353" s="571"/>
      <c r="F353" s="132"/>
      <c r="G353" s="572"/>
      <c r="H353" s="132"/>
      <c r="I353" s="573"/>
      <c r="K353" s="7"/>
      <c r="L353" s="7"/>
    </row>
    <row r="354" spans="1:14" ht="15.75" x14ac:dyDescent="0.2">
      <c r="A354" s="1229" t="s">
        <v>746</v>
      </c>
      <c r="B354" s="1230"/>
      <c r="C354" s="568"/>
      <c r="D354" s="566"/>
      <c r="E354" s="571"/>
      <c r="F354" s="132"/>
      <c r="G354" s="572"/>
      <c r="H354" s="132"/>
      <c r="I354" s="573"/>
      <c r="K354" s="7"/>
      <c r="L354" s="7"/>
    </row>
    <row r="355" spans="1:14" ht="15.75" x14ac:dyDescent="0.2">
      <c r="A355" s="1229" t="s">
        <v>747</v>
      </c>
      <c r="B355" s="1230"/>
      <c r="C355" s="568"/>
      <c r="D355" s="566"/>
      <c r="E355" s="571"/>
      <c r="F355" s="132"/>
      <c r="G355" s="572"/>
      <c r="H355" s="132"/>
      <c r="I355" s="573"/>
      <c r="K355" s="7"/>
      <c r="L355" s="7"/>
    </row>
    <row r="356" spans="1:14" ht="15.75" x14ac:dyDescent="0.2">
      <c r="A356" s="1229" t="s">
        <v>748</v>
      </c>
      <c r="B356" s="1230"/>
      <c r="C356" s="568"/>
      <c r="D356" s="566"/>
      <c r="E356" s="571"/>
      <c r="F356" s="132"/>
      <c r="G356" s="572"/>
      <c r="H356" s="132"/>
      <c r="I356" s="573"/>
      <c r="K356" s="7"/>
      <c r="L356" s="7"/>
    </row>
    <row r="357" spans="1:14" ht="15.75" x14ac:dyDescent="0.2">
      <c r="A357" s="1229" t="s">
        <v>749</v>
      </c>
      <c r="B357" s="1230"/>
      <c r="C357" s="568"/>
      <c r="D357" s="566"/>
      <c r="E357" s="571"/>
      <c r="F357" s="132"/>
      <c r="G357" s="572"/>
      <c r="H357" s="132"/>
      <c r="I357" s="573"/>
      <c r="K357" s="7"/>
      <c r="L357" s="7"/>
    </row>
    <row r="358" spans="1:14" ht="15.75" x14ac:dyDescent="0.2">
      <c r="A358" s="1229" t="s">
        <v>750</v>
      </c>
      <c r="B358" s="1230"/>
      <c r="C358" s="568"/>
      <c r="D358" s="566"/>
      <c r="E358" s="571"/>
      <c r="F358" s="132"/>
      <c r="G358" s="572"/>
      <c r="H358" s="132"/>
      <c r="I358" s="573"/>
      <c r="K358" s="7"/>
      <c r="L358" s="7"/>
    </row>
    <row r="359" spans="1:14" ht="16.5" thickBot="1" x14ac:dyDescent="0.25">
      <c r="A359" s="1231" t="s">
        <v>10</v>
      </c>
      <c r="B359" s="1232"/>
      <c r="C359" s="570">
        <f>SUM(C354:C358)</f>
        <v>0</v>
      </c>
      <c r="D359" s="566"/>
      <c r="E359" s="575">
        <f>SUM(E354:E358)</f>
        <v>0</v>
      </c>
      <c r="F359" s="132"/>
      <c r="G359" s="576">
        <f>SUM(G354:G358)</f>
        <v>0</v>
      </c>
      <c r="H359" s="132"/>
      <c r="I359" s="577">
        <f>SUM(I354:I358)</f>
        <v>0</v>
      </c>
      <c r="K359" s="7"/>
      <c r="L359" s="7"/>
    </row>
    <row r="360" spans="1:14" ht="16.5" thickTop="1" x14ac:dyDescent="0.2">
      <c r="A360" s="635"/>
      <c r="B360" s="631"/>
      <c r="C360" s="786"/>
      <c r="D360" s="786"/>
      <c r="E360" s="960"/>
      <c r="F360" s="960"/>
      <c r="G360" s="975"/>
      <c r="H360" s="960"/>
      <c r="I360" s="754"/>
      <c r="K360" s="7"/>
      <c r="L360" s="7"/>
    </row>
    <row r="361" spans="1:14" ht="15.75" x14ac:dyDescent="0.2">
      <c r="A361" s="15"/>
      <c r="B361" s="15"/>
      <c r="C361" s="48"/>
      <c r="D361" s="48"/>
      <c r="E361" s="59"/>
      <c r="F361" s="59"/>
      <c r="G361" s="953"/>
      <c r="H361" s="59"/>
      <c r="I361" s="226"/>
      <c r="K361" s="7"/>
      <c r="L361" s="7"/>
    </row>
    <row r="362" spans="1:14" ht="35.25" customHeight="1" x14ac:dyDescent="0.2">
      <c r="A362" s="15"/>
      <c r="B362" s="15"/>
      <c r="C362" s="15"/>
      <c r="D362" s="746"/>
      <c r="E362" s="236"/>
      <c r="F362" s="947"/>
      <c r="G362" s="249" t="str">
        <f>+'Balance Sheet'!E7</f>
        <v>As at  
31 March, 2022</v>
      </c>
      <c r="H362" s="226"/>
      <c r="I362" s="226" t="str">
        <f>+'Balance Sheet'!G7</f>
        <v xml:space="preserve">                  As at  
31 March, 2021</v>
      </c>
      <c r="K362" s="7"/>
      <c r="L362" s="7"/>
    </row>
    <row r="363" spans="1:14" ht="15.75" x14ac:dyDescent="0.2">
      <c r="A363" s="332">
        <f>A342+1</f>
        <v>11</v>
      </c>
      <c r="B363" s="1199" t="str">
        <f>'Balance Sheet'!A44</f>
        <v>Current Investments</v>
      </c>
      <c r="C363" s="1199"/>
      <c r="D363" s="746"/>
      <c r="E363" s="236"/>
      <c r="F363" s="947"/>
      <c r="G363" s="1035"/>
      <c r="H363" s="1036"/>
      <c r="I363" s="1036"/>
      <c r="K363" s="7"/>
      <c r="L363" s="7"/>
    </row>
    <row r="364" spans="1:14" ht="6.95" customHeight="1" x14ac:dyDescent="0.2">
      <c r="A364" s="746"/>
      <c r="B364" s="746"/>
      <c r="C364" s="746"/>
      <c r="D364" s="746"/>
      <c r="E364" s="236"/>
      <c r="F364" s="947"/>
      <c r="G364" s="1035"/>
      <c r="H364" s="1036"/>
      <c r="I364" s="1036"/>
      <c r="K364" s="7"/>
      <c r="L364" s="7"/>
    </row>
    <row r="365" spans="1:14" ht="15.75" customHeight="1" x14ac:dyDescent="0.2">
      <c r="A365" s="43"/>
      <c r="B365" s="1228" t="s">
        <v>811</v>
      </c>
      <c r="C365" s="1228"/>
      <c r="D365" s="1228"/>
      <c r="E365" s="1228"/>
      <c r="F365" s="59"/>
      <c r="G365" s="983"/>
      <c r="H365" s="132"/>
      <c r="I365" s="136"/>
    </row>
    <row r="366" spans="1:14" ht="15.75" customHeight="1" x14ac:dyDescent="0.2">
      <c r="A366" s="43"/>
      <c r="B366" s="1228"/>
      <c r="C366" s="1228"/>
      <c r="D366" s="1228"/>
      <c r="E366" s="1228"/>
      <c r="F366" s="59"/>
      <c r="G366" s="983"/>
      <c r="H366" s="132"/>
      <c r="I366" s="136"/>
    </row>
    <row r="367" spans="1:14" ht="5.0999999999999996" customHeight="1" x14ac:dyDescent="0.2">
      <c r="A367" s="43"/>
      <c r="B367" s="519"/>
      <c r="C367" s="519"/>
      <c r="D367" s="519"/>
      <c r="E367" s="519"/>
      <c r="F367" s="59"/>
      <c r="G367" s="983"/>
      <c r="H367" s="132"/>
      <c r="I367" s="136"/>
      <c r="L367" s="7"/>
    </row>
    <row r="368" spans="1:14" ht="15.75" customHeight="1" x14ac:dyDescent="0.2">
      <c r="A368" s="43"/>
      <c r="B368" s="536" t="s">
        <v>737</v>
      </c>
      <c r="C368" s="529"/>
      <c r="D368" s="529"/>
      <c r="E368" s="529"/>
      <c r="F368" s="59"/>
      <c r="G368" s="983"/>
      <c r="H368" s="132"/>
      <c r="I368" s="136"/>
      <c r="K368" s="1227"/>
      <c r="L368" s="1227"/>
      <c r="M368" s="1227"/>
      <c r="N368" s="1227"/>
    </row>
    <row r="369" spans="1:14" ht="15.75" customHeight="1" x14ac:dyDescent="0.2">
      <c r="A369" s="43"/>
      <c r="B369" s="340" t="s">
        <v>642</v>
      </c>
      <c r="C369" s="743"/>
      <c r="D369" s="743"/>
      <c r="E369" s="743"/>
      <c r="F369" s="59"/>
      <c r="G369" s="983">
        <f>TB!C369</f>
        <v>0</v>
      </c>
      <c r="H369" s="132"/>
      <c r="I369" s="136"/>
      <c r="K369" s="1227"/>
      <c r="L369" s="1227"/>
      <c r="M369" s="1227"/>
      <c r="N369" s="1227"/>
    </row>
    <row r="370" spans="1:14" ht="15.75" customHeight="1" x14ac:dyDescent="0.2">
      <c r="A370" s="43"/>
      <c r="B370" s="536"/>
      <c r="C370" s="529"/>
      <c r="D370" s="529"/>
      <c r="E370" s="529"/>
      <c r="F370" s="59"/>
      <c r="G370" s="983"/>
      <c r="H370" s="132"/>
      <c r="I370" s="136"/>
      <c r="K370" s="1227"/>
      <c r="L370" s="1227"/>
      <c r="M370" s="1227"/>
      <c r="N370" s="1227"/>
    </row>
    <row r="371" spans="1:14" ht="15.75" customHeight="1" x14ac:dyDescent="0.2">
      <c r="A371" s="43"/>
      <c r="B371" s="340"/>
      <c r="C371" s="743"/>
      <c r="D371" s="743"/>
      <c r="E371" s="743"/>
      <c r="F371" s="59"/>
      <c r="G371" s="983">
        <f>TB!C370</f>
        <v>0</v>
      </c>
      <c r="H371" s="132"/>
      <c r="I371" s="136"/>
      <c r="K371" s="1227"/>
      <c r="L371" s="1227"/>
      <c r="M371" s="1227"/>
      <c r="N371" s="1227"/>
    </row>
    <row r="372" spans="1:14" ht="15.75" customHeight="1" x14ac:dyDescent="0.2">
      <c r="A372" s="43"/>
      <c r="B372" s="340"/>
      <c r="C372" s="519"/>
      <c r="D372" s="519"/>
      <c r="E372" s="519"/>
      <c r="F372" s="59"/>
      <c r="G372" s="983"/>
      <c r="H372" s="132"/>
      <c r="I372" s="136"/>
      <c r="K372" s="562"/>
      <c r="L372" s="562"/>
      <c r="M372" s="562"/>
      <c r="N372" s="562"/>
    </row>
    <row r="373" spans="1:14" ht="15.75" customHeight="1" x14ac:dyDescent="0.2">
      <c r="A373" s="43"/>
      <c r="C373" s="519"/>
      <c r="D373" s="519"/>
      <c r="E373" s="519"/>
      <c r="F373" s="59"/>
      <c r="G373" s="1023">
        <f>SUM(G365:G371)</f>
        <v>0</v>
      </c>
      <c r="H373" s="132"/>
      <c r="I373" s="1025">
        <f>SUM(I365:I371)</f>
        <v>0</v>
      </c>
      <c r="K373" s="1227"/>
      <c r="L373" s="1227"/>
      <c r="M373" s="1227"/>
      <c r="N373" s="1227"/>
    </row>
    <row r="374" spans="1:14" s="127" customFormat="1" ht="15.75" customHeight="1" x14ac:dyDescent="0.2">
      <c r="A374" s="335"/>
      <c r="B374" s="530" t="s">
        <v>629</v>
      </c>
      <c r="C374" s="341"/>
      <c r="D374" s="341"/>
      <c r="E374" s="341"/>
      <c r="F374" s="965"/>
      <c r="G374" s="257">
        <v>0</v>
      </c>
      <c r="H374" s="1024"/>
      <c r="I374" s="132">
        <v>0</v>
      </c>
      <c r="K374" s="164"/>
    </row>
    <row r="375" spans="1:14" s="127" customFormat="1" ht="15.75" customHeight="1" x14ac:dyDescent="0.2">
      <c r="A375" s="335"/>
      <c r="B375" s="341"/>
      <c r="C375" s="341"/>
      <c r="D375" s="341"/>
      <c r="E375" s="341"/>
      <c r="F375" s="965"/>
      <c r="G375" s="1000">
        <f>SUM(G373:G374)</f>
        <v>0</v>
      </c>
      <c r="H375" s="1024"/>
      <c r="I375" s="1001">
        <f>SUM(I373:I374)</f>
        <v>0</v>
      </c>
      <c r="K375" s="164"/>
    </row>
    <row r="376" spans="1:14" ht="15.75" customHeight="1" x14ac:dyDescent="0.2">
      <c r="A376" s="43"/>
      <c r="C376" s="519"/>
      <c r="D376" s="519"/>
      <c r="E376" s="519"/>
      <c r="F376" s="59"/>
      <c r="G376" s="257"/>
      <c r="H376" s="132"/>
      <c r="I376" s="132"/>
      <c r="K376" s="562"/>
      <c r="L376" s="562"/>
      <c r="M376" s="562"/>
      <c r="N376" s="562"/>
    </row>
    <row r="377" spans="1:14" ht="15.75" customHeight="1" x14ac:dyDescent="0.2">
      <c r="A377" s="43"/>
      <c r="B377" s="1228" t="s">
        <v>812</v>
      </c>
      <c r="C377" s="1228"/>
      <c r="D377" s="1228"/>
      <c r="E377" s="1228"/>
      <c r="F377" s="59"/>
      <c r="G377" s="983"/>
      <c r="H377" s="132"/>
      <c r="I377" s="136"/>
    </row>
    <row r="378" spans="1:14" ht="15.75" customHeight="1" x14ac:dyDescent="0.2">
      <c r="A378" s="43"/>
      <c r="B378" s="1228"/>
      <c r="C378" s="1228"/>
      <c r="D378" s="1228"/>
      <c r="E378" s="1228"/>
      <c r="F378" s="59"/>
      <c r="G378" s="983"/>
      <c r="H378" s="132"/>
      <c r="I378" s="136"/>
    </row>
    <row r="379" spans="1:14" ht="5.0999999999999996" customHeight="1" x14ac:dyDescent="0.2">
      <c r="A379" s="43"/>
      <c r="B379" s="519"/>
      <c r="C379" s="519"/>
      <c r="D379" s="519"/>
      <c r="E379" s="519"/>
      <c r="F379" s="59"/>
      <c r="G379" s="983"/>
      <c r="H379" s="132"/>
      <c r="I379" s="136"/>
      <c r="L379" s="7"/>
    </row>
    <row r="380" spans="1:14" ht="15.75" customHeight="1" x14ac:dyDescent="0.2">
      <c r="A380" s="43"/>
      <c r="B380" s="519"/>
      <c r="C380" s="519"/>
      <c r="D380" s="519"/>
      <c r="E380" s="519"/>
      <c r="F380" s="59"/>
      <c r="G380" s="983">
        <v>0</v>
      </c>
      <c r="H380" s="132"/>
      <c r="I380" s="136">
        <v>0</v>
      </c>
      <c r="L380" s="7"/>
    </row>
    <row r="381" spans="1:14" ht="15.75" customHeight="1" x14ac:dyDescent="0.2">
      <c r="A381" s="43"/>
      <c r="B381" s="340"/>
      <c r="C381" s="519"/>
      <c r="D381" s="519"/>
      <c r="E381" s="519"/>
      <c r="F381" s="59"/>
      <c r="G381" s="983"/>
      <c r="H381" s="132"/>
      <c r="I381" s="136"/>
      <c r="L381" s="7"/>
    </row>
    <row r="382" spans="1:14" ht="15.75" customHeight="1" x14ac:dyDescent="0.2">
      <c r="A382" s="43"/>
      <c r="B382" s="340"/>
      <c r="C382" s="519"/>
      <c r="D382" s="519"/>
      <c r="E382" s="519"/>
      <c r="F382" s="59"/>
      <c r="G382" s="1023">
        <f>SUM(G380:G381)</f>
        <v>0</v>
      </c>
      <c r="H382" s="132"/>
      <c r="I382" s="1025">
        <f>SUM(I380:I381)</f>
        <v>0</v>
      </c>
      <c r="L382" s="7"/>
    </row>
    <row r="383" spans="1:14" s="127" customFormat="1" ht="15.75" customHeight="1" x14ac:dyDescent="0.2">
      <c r="A383" s="335"/>
      <c r="B383" s="530" t="s">
        <v>629</v>
      </c>
      <c r="C383" s="341"/>
      <c r="D383" s="341"/>
      <c r="E383" s="341"/>
      <c r="F383" s="965"/>
      <c r="G383" s="257">
        <v>0</v>
      </c>
      <c r="H383" s="1024"/>
      <c r="I383" s="132">
        <v>0</v>
      </c>
      <c r="K383" s="164"/>
    </row>
    <row r="384" spans="1:14" s="127" customFormat="1" ht="15.75" customHeight="1" x14ac:dyDescent="0.2">
      <c r="A384" s="335"/>
      <c r="B384" s="341"/>
      <c r="C384" s="341"/>
      <c r="D384" s="341"/>
      <c r="E384" s="341"/>
      <c r="F384" s="965"/>
      <c r="G384" s="1000">
        <f>SUM(G382:G383)</f>
        <v>0</v>
      </c>
      <c r="H384" s="1024"/>
      <c r="I384" s="1001">
        <f>SUM(I382:I383)</f>
        <v>0</v>
      </c>
      <c r="K384" s="164"/>
    </row>
    <row r="385" spans="1:11" s="127" customFormat="1" ht="15.75" customHeight="1" x14ac:dyDescent="0.2">
      <c r="A385" s="335"/>
      <c r="B385" s="341"/>
      <c r="C385" s="341"/>
      <c r="D385" s="341"/>
      <c r="E385" s="341"/>
      <c r="F385" s="965"/>
      <c r="G385" s="257"/>
      <c r="H385" s="1024"/>
      <c r="I385" s="132"/>
      <c r="K385" s="164"/>
    </row>
    <row r="386" spans="1:11" s="127" customFormat="1" ht="15.75" customHeight="1" x14ac:dyDescent="0.2">
      <c r="A386" s="335"/>
      <c r="B386" s="519" t="s">
        <v>813</v>
      </c>
      <c r="C386" s="341"/>
      <c r="D386" s="341"/>
      <c r="E386" s="341"/>
      <c r="F386" s="965"/>
      <c r="G386" s="257"/>
      <c r="H386" s="1024"/>
      <c r="I386" s="132"/>
      <c r="K386" s="164"/>
    </row>
    <row r="387" spans="1:11" s="127" customFormat="1" ht="5.0999999999999996" customHeight="1" x14ac:dyDescent="0.2">
      <c r="A387" s="335"/>
      <c r="B387" s="341"/>
      <c r="C387" s="341"/>
      <c r="D387" s="341"/>
      <c r="E387" s="341"/>
      <c r="F387" s="965"/>
      <c r="G387" s="257"/>
      <c r="H387" s="1024"/>
      <c r="I387" s="132"/>
      <c r="K387" s="164"/>
    </row>
    <row r="388" spans="1:11" s="127" customFormat="1" ht="15.75" customHeight="1" x14ac:dyDescent="0.2">
      <c r="A388" s="335"/>
      <c r="B388" s="341"/>
      <c r="C388" s="341"/>
      <c r="D388" s="341"/>
      <c r="E388" s="341"/>
      <c r="F388" s="965"/>
      <c r="G388" s="983">
        <v>0</v>
      </c>
      <c r="H388" s="132"/>
      <c r="I388" s="136">
        <v>0</v>
      </c>
      <c r="K388" s="164"/>
    </row>
    <row r="389" spans="1:11" s="127" customFormat="1" ht="15.75" customHeight="1" x14ac:dyDescent="0.2">
      <c r="A389" s="335"/>
      <c r="B389" s="341"/>
      <c r="C389" s="341"/>
      <c r="D389" s="341"/>
      <c r="E389" s="341"/>
      <c r="F389" s="965"/>
      <c r="G389" s="983"/>
      <c r="H389" s="132"/>
      <c r="I389" s="136"/>
      <c r="K389" s="164"/>
    </row>
    <row r="390" spans="1:11" s="127" customFormat="1" ht="15.75" customHeight="1" x14ac:dyDescent="0.2">
      <c r="A390" s="335"/>
      <c r="B390" s="341"/>
      <c r="C390" s="341"/>
      <c r="D390" s="341"/>
      <c r="E390" s="341"/>
      <c r="F390" s="965"/>
      <c r="G390" s="1023">
        <f>SUM(G388:G389)</f>
        <v>0</v>
      </c>
      <c r="H390" s="132"/>
      <c r="I390" s="1025">
        <f>SUM(I388:I389)</f>
        <v>0</v>
      </c>
      <c r="K390" s="164"/>
    </row>
    <row r="391" spans="1:11" s="127" customFormat="1" ht="15.75" customHeight="1" x14ac:dyDescent="0.2">
      <c r="A391" s="335"/>
      <c r="B391" s="530" t="s">
        <v>629</v>
      </c>
      <c r="C391" s="341"/>
      <c r="D391" s="341"/>
      <c r="E391" s="341"/>
      <c r="F391" s="965"/>
      <c r="G391" s="257">
        <v>0</v>
      </c>
      <c r="H391" s="1024"/>
      <c r="I391" s="132">
        <v>0</v>
      </c>
      <c r="K391" s="164"/>
    </row>
    <row r="392" spans="1:11" s="127" customFormat="1" ht="15.75" customHeight="1" x14ac:dyDescent="0.2">
      <c r="A392" s="335"/>
      <c r="B392" s="341"/>
      <c r="C392" s="341"/>
      <c r="D392" s="341"/>
      <c r="E392" s="341"/>
      <c r="F392" s="965"/>
      <c r="G392" s="1000">
        <f>SUM(G390:G391)</f>
        <v>0</v>
      </c>
      <c r="H392" s="1024"/>
      <c r="I392" s="1001">
        <f>SUM(I390:I391)</f>
        <v>0</v>
      </c>
      <c r="K392" s="164"/>
    </row>
    <row r="393" spans="1:11" s="127" customFormat="1" ht="15.75" customHeight="1" x14ac:dyDescent="0.25">
      <c r="A393" s="335"/>
      <c r="B393" s="632" t="s">
        <v>814</v>
      </c>
      <c r="C393" s="341"/>
      <c r="D393" s="341"/>
      <c r="E393" s="341"/>
      <c r="F393" s="965"/>
      <c r="G393" s="257"/>
      <c r="H393" s="1024"/>
      <c r="I393" s="132"/>
      <c r="K393" s="164"/>
    </row>
    <row r="394" spans="1:11" s="127" customFormat="1" ht="5.0999999999999996" customHeight="1" x14ac:dyDescent="0.2">
      <c r="A394" s="335"/>
      <c r="B394" s="565"/>
      <c r="C394" s="341"/>
      <c r="D394" s="341"/>
      <c r="E394" s="341"/>
      <c r="F394" s="965"/>
      <c r="G394" s="257"/>
      <c r="H394" s="1024"/>
      <c r="I394" s="132"/>
      <c r="K394" s="164"/>
    </row>
    <row r="395" spans="1:11" s="127" customFormat="1" ht="15.75" customHeight="1" x14ac:dyDescent="0.2">
      <c r="A395" s="335"/>
      <c r="B395" s="341"/>
      <c r="C395" s="341"/>
      <c r="D395" s="341"/>
      <c r="E395" s="341"/>
      <c r="F395" s="965"/>
      <c r="G395" s="983">
        <v>0</v>
      </c>
      <c r="H395" s="132"/>
      <c r="I395" s="136">
        <v>0</v>
      </c>
      <c r="K395" s="164"/>
    </row>
    <row r="396" spans="1:11" s="127" customFormat="1" ht="15.75" customHeight="1" x14ac:dyDescent="0.2">
      <c r="A396" s="335"/>
      <c r="B396" s="341"/>
      <c r="C396" s="341"/>
      <c r="D396" s="341"/>
      <c r="E396" s="341"/>
      <c r="F396" s="965"/>
      <c r="G396" s="983"/>
      <c r="H396" s="132"/>
      <c r="I396" s="136"/>
      <c r="K396" s="164"/>
    </row>
    <row r="397" spans="1:11" s="127" customFormat="1" ht="15.75" customHeight="1" x14ac:dyDescent="0.2">
      <c r="A397" s="335"/>
      <c r="B397" s="341"/>
      <c r="C397" s="341"/>
      <c r="D397" s="341"/>
      <c r="E397" s="341"/>
      <c r="F397" s="965"/>
      <c r="G397" s="1023">
        <f>SUM(G395:G396)</f>
        <v>0</v>
      </c>
      <c r="H397" s="132"/>
      <c r="I397" s="1025">
        <f>SUM(I395:I396)</f>
        <v>0</v>
      </c>
      <c r="K397" s="164"/>
    </row>
    <row r="398" spans="1:11" s="127" customFormat="1" ht="15.75" customHeight="1" x14ac:dyDescent="0.2">
      <c r="A398" s="335"/>
      <c r="B398" s="530" t="s">
        <v>629</v>
      </c>
      <c r="C398" s="341"/>
      <c r="D398" s="341"/>
      <c r="E398" s="341"/>
      <c r="F398" s="965"/>
      <c r="G398" s="257">
        <v>0</v>
      </c>
      <c r="H398" s="1024"/>
      <c r="I398" s="132">
        <v>0</v>
      </c>
      <c r="K398" s="164"/>
    </row>
    <row r="399" spans="1:11" s="127" customFormat="1" ht="15.75" customHeight="1" x14ac:dyDescent="0.2">
      <c r="A399" s="335"/>
      <c r="B399" s="341"/>
      <c r="C399" s="341"/>
      <c r="D399" s="341"/>
      <c r="E399" s="341"/>
      <c r="F399" s="965"/>
      <c r="G399" s="1000">
        <f>SUM(G397:G398)</f>
        <v>0</v>
      </c>
      <c r="H399" s="1024"/>
      <c r="I399" s="1001">
        <f>SUM(I397:I398)</f>
        <v>0</v>
      </c>
      <c r="K399" s="164"/>
    </row>
    <row r="400" spans="1:11" s="127" customFormat="1" ht="15.75" customHeight="1" x14ac:dyDescent="0.2">
      <c r="A400" s="335"/>
      <c r="B400" s="519" t="s">
        <v>815</v>
      </c>
      <c r="C400" s="341"/>
      <c r="D400" s="341"/>
      <c r="E400" s="341"/>
      <c r="F400" s="965"/>
      <c r="G400" s="257"/>
      <c r="H400" s="132"/>
      <c r="I400" s="132"/>
      <c r="K400" s="164"/>
    </row>
    <row r="401" spans="1:11" s="127" customFormat="1" ht="5.0999999999999996" customHeight="1" x14ac:dyDescent="0.2">
      <c r="A401" s="335"/>
      <c r="B401" s="341"/>
      <c r="C401" s="341"/>
      <c r="D401" s="341"/>
      <c r="E401" s="341"/>
      <c r="F401" s="965"/>
      <c r="G401" s="257"/>
      <c r="H401" s="132"/>
      <c r="I401" s="132"/>
      <c r="K401" s="164"/>
    </row>
    <row r="402" spans="1:11" s="127" customFormat="1" ht="15.75" customHeight="1" x14ac:dyDescent="0.2">
      <c r="A402" s="335"/>
      <c r="B402" s="341"/>
      <c r="C402" s="341"/>
      <c r="D402" s="341"/>
      <c r="E402" s="341"/>
      <c r="F402" s="965"/>
      <c r="G402" s="983">
        <v>0</v>
      </c>
      <c r="H402" s="132"/>
      <c r="I402" s="136">
        <v>0</v>
      </c>
      <c r="K402" s="164"/>
    </row>
    <row r="403" spans="1:11" s="127" customFormat="1" ht="15.75" customHeight="1" x14ac:dyDescent="0.2">
      <c r="A403" s="335"/>
      <c r="B403" s="341"/>
      <c r="C403" s="341"/>
      <c r="D403" s="341"/>
      <c r="E403" s="341"/>
      <c r="F403" s="965"/>
      <c r="G403" s="983"/>
      <c r="H403" s="132"/>
      <c r="I403" s="136"/>
      <c r="K403" s="164"/>
    </row>
    <row r="404" spans="1:11" s="127" customFormat="1" ht="15.75" customHeight="1" x14ac:dyDescent="0.2">
      <c r="A404" s="335"/>
      <c r="B404" s="341"/>
      <c r="C404" s="341"/>
      <c r="D404" s="341"/>
      <c r="E404" s="341"/>
      <c r="F404" s="965"/>
      <c r="G404" s="1023">
        <f>SUM(G402:G403)</f>
        <v>0</v>
      </c>
      <c r="H404" s="132"/>
      <c r="I404" s="1025">
        <f>SUM(I402:I403)</f>
        <v>0</v>
      </c>
      <c r="K404" s="164"/>
    </row>
    <row r="405" spans="1:11" s="127" customFormat="1" ht="15.75" customHeight="1" x14ac:dyDescent="0.2">
      <c r="A405" s="335"/>
      <c r="B405" s="530" t="s">
        <v>629</v>
      </c>
      <c r="C405" s="341"/>
      <c r="D405" s="341"/>
      <c r="E405" s="341"/>
      <c r="F405" s="965"/>
      <c r="G405" s="257">
        <v>0</v>
      </c>
      <c r="H405" s="1024"/>
      <c r="I405" s="132">
        <v>0</v>
      </c>
      <c r="K405" s="164"/>
    </row>
    <row r="406" spans="1:11" s="127" customFormat="1" ht="15.75" customHeight="1" x14ac:dyDescent="0.2">
      <c r="A406" s="335"/>
      <c r="B406" s="341"/>
      <c r="C406" s="341"/>
      <c r="D406" s="341"/>
      <c r="E406" s="341"/>
      <c r="F406" s="965"/>
      <c r="G406" s="1000">
        <f>SUM(G404:G405)</f>
        <v>0</v>
      </c>
      <c r="H406" s="1024"/>
      <c r="I406" s="1001">
        <f>SUM(I404:I405)</f>
        <v>0</v>
      </c>
      <c r="K406" s="164"/>
    </row>
    <row r="407" spans="1:11" s="127" customFormat="1" ht="15.75" customHeight="1" x14ac:dyDescent="0.2">
      <c r="A407" s="335"/>
      <c r="B407" s="519" t="s">
        <v>816</v>
      </c>
      <c r="C407" s="341"/>
      <c r="D407" s="341"/>
      <c r="E407" s="341"/>
      <c r="F407" s="965"/>
      <c r="G407" s="257"/>
      <c r="H407" s="132"/>
      <c r="I407" s="132"/>
      <c r="K407" s="164"/>
    </row>
    <row r="408" spans="1:11" s="127" customFormat="1" ht="5.0999999999999996" customHeight="1" x14ac:dyDescent="0.2">
      <c r="A408" s="335"/>
      <c r="B408" s="341"/>
      <c r="C408" s="341"/>
      <c r="D408" s="341"/>
      <c r="E408" s="341"/>
      <c r="F408" s="965"/>
      <c r="G408" s="257"/>
      <c r="H408" s="132"/>
      <c r="I408" s="132"/>
      <c r="K408" s="164"/>
    </row>
    <row r="409" spans="1:11" s="127" customFormat="1" ht="15.75" customHeight="1" x14ac:dyDescent="0.2">
      <c r="A409" s="335"/>
      <c r="B409" s="341"/>
      <c r="C409" s="341"/>
      <c r="D409" s="341"/>
      <c r="E409" s="341"/>
      <c r="F409" s="965"/>
      <c r="G409" s="983">
        <v>0</v>
      </c>
      <c r="H409" s="132"/>
      <c r="I409" s="136">
        <v>0</v>
      </c>
      <c r="K409" s="164"/>
    </row>
    <row r="410" spans="1:11" s="127" customFormat="1" ht="15.75" customHeight="1" x14ac:dyDescent="0.2">
      <c r="A410" s="335"/>
      <c r="B410" s="341"/>
      <c r="C410" s="341"/>
      <c r="D410" s="341"/>
      <c r="E410" s="341"/>
      <c r="F410" s="965"/>
      <c r="G410" s="983"/>
      <c r="H410" s="132"/>
      <c r="I410" s="136"/>
      <c r="K410" s="164"/>
    </row>
    <row r="411" spans="1:11" s="127" customFormat="1" ht="15.75" customHeight="1" x14ac:dyDescent="0.2">
      <c r="A411" s="335"/>
      <c r="B411" s="341"/>
      <c r="C411" s="341"/>
      <c r="D411" s="341"/>
      <c r="E411" s="341"/>
      <c r="F411" s="965"/>
      <c r="G411" s="1023">
        <f>SUM(G409:G410)</f>
        <v>0</v>
      </c>
      <c r="H411" s="132"/>
      <c r="I411" s="1025">
        <f>SUM(I409:I410)</f>
        <v>0</v>
      </c>
      <c r="K411" s="164"/>
    </row>
    <row r="412" spans="1:11" s="127" customFormat="1" ht="15.75" customHeight="1" x14ac:dyDescent="0.2">
      <c r="A412" s="335"/>
      <c r="B412" s="530" t="s">
        <v>629</v>
      </c>
      <c r="C412" s="341"/>
      <c r="D412" s="341"/>
      <c r="E412" s="341"/>
      <c r="F412" s="965"/>
      <c r="G412" s="257">
        <v>0</v>
      </c>
      <c r="H412" s="1024"/>
      <c r="I412" s="132">
        <v>0</v>
      </c>
      <c r="K412" s="164"/>
    </row>
    <row r="413" spans="1:11" s="127" customFormat="1" ht="15.75" customHeight="1" x14ac:dyDescent="0.2">
      <c r="A413" s="335"/>
      <c r="B413" s="341"/>
      <c r="C413" s="341"/>
      <c r="D413" s="341"/>
      <c r="E413" s="341"/>
      <c r="F413" s="965"/>
      <c r="G413" s="1000">
        <f>SUM(G411:G412)</f>
        <v>0</v>
      </c>
      <c r="H413" s="1024"/>
      <c r="I413" s="1001">
        <f>SUM(I411:I412)</f>
        <v>0</v>
      </c>
      <c r="K413" s="164"/>
    </row>
    <row r="414" spans="1:11" s="127" customFormat="1" ht="15.75" customHeight="1" x14ac:dyDescent="0.2">
      <c r="A414" s="335"/>
      <c r="B414" s="519" t="s">
        <v>306</v>
      </c>
      <c r="C414" s="341"/>
      <c r="D414" s="341"/>
      <c r="E414" s="341"/>
      <c r="F414" s="965"/>
      <c r="G414" s="257"/>
      <c r="H414" s="132"/>
      <c r="I414" s="132"/>
      <c r="K414" s="164"/>
    </row>
    <row r="415" spans="1:11" s="127" customFormat="1" ht="5.0999999999999996" customHeight="1" x14ac:dyDescent="0.2">
      <c r="A415" s="335"/>
      <c r="B415" s="519"/>
      <c r="C415" s="341"/>
      <c r="D415" s="341"/>
      <c r="E415" s="341"/>
      <c r="F415" s="965"/>
      <c r="G415" s="257"/>
      <c r="H415" s="132"/>
      <c r="I415" s="132"/>
      <c r="K415" s="164"/>
    </row>
    <row r="416" spans="1:11" s="127" customFormat="1" ht="15.75" x14ac:dyDescent="0.2">
      <c r="A416" s="335"/>
      <c r="B416" s="519" t="s">
        <v>843</v>
      </c>
      <c r="C416" s="341"/>
      <c r="D416" s="341"/>
      <c r="E416" s="341"/>
      <c r="F416" s="965"/>
      <c r="G416" s="257"/>
      <c r="H416" s="132"/>
      <c r="I416" s="132"/>
      <c r="K416" s="164"/>
    </row>
    <row r="417" spans="1:12" s="127" customFormat="1" ht="15.75" x14ac:dyDescent="0.2">
      <c r="A417" s="335"/>
      <c r="B417" s="519" t="s">
        <v>844</v>
      </c>
      <c r="C417" s="341"/>
      <c r="D417" s="341"/>
      <c r="E417" s="341"/>
      <c r="F417" s="965"/>
      <c r="G417" s="257"/>
      <c r="H417" s="132"/>
      <c r="I417" s="132"/>
      <c r="K417" s="164"/>
    </row>
    <row r="418" spans="1:12" s="127" customFormat="1" ht="15.75" customHeight="1" x14ac:dyDescent="0.2">
      <c r="A418" s="335"/>
      <c r="B418" s="341"/>
      <c r="C418" s="341"/>
      <c r="D418" s="341"/>
      <c r="E418" s="341"/>
      <c r="F418" s="965"/>
      <c r="G418" s="983"/>
      <c r="H418" s="132"/>
      <c r="I418" s="136"/>
      <c r="K418" s="164"/>
    </row>
    <row r="419" spans="1:12" s="127" customFormat="1" ht="15.75" customHeight="1" x14ac:dyDescent="0.2">
      <c r="A419" s="335"/>
      <c r="B419" s="341"/>
      <c r="C419" s="341"/>
      <c r="D419" s="341"/>
      <c r="E419" s="341"/>
      <c r="F419" s="965"/>
      <c r="G419" s="1023">
        <f>SUM(G416:G418)</f>
        <v>0</v>
      </c>
      <c r="H419" s="132"/>
      <c r="I419" s="1025">
        <f>SUM(I416:I418)</f>
        <v>0</v>
      </c>
      <c r="K419" s="164"/>
    </row>
    <row r="420" spans="1:12" s="127" customFormat="1" ht="15.75" customHeight="1" x14ac:dyDescent="0.2">
      <c r="A420" s="335"/>
      <c r="B420" s="530" t="s">
        <v>629</v>
      </c>
      <c r="C420" s="341"/>
      <c r="D420" s="341"/>
      <c r="E420" s="341"/>
      <c r="F420" s="965"/>
      <c r="G420" s="257">
        <v>0</v>
      </c>
      <c r="H420" s="1024"/>
      <c r="I420" s="132">
        <v>0</v>
      </c>
      <c r="K420" s="164"/>
    </row>
    <row r="421" spans="1:12" s="127" customFormat="1" ht="15.75" customHeight="1" x14ac:dyDescent="0.2">
      <c r="A421" s="335"/>
      <c r="B421" s="341"/>
      <c r="C421" s="341"/>
      <c r="D421" s="341"/>
      <c r="E421" s="341"/>
      <c r="F421" s="965"/>
      <c r="G421" s="1023">
        <f>SUM(G419:G420)</f>
        <v>0</v>
      </c>
      <c r="H421" s="1024"/>
      <c r="I421" s="1025">
        <f>SUM(I419:I420)</f>
        <v>0</v>
      </c>
      <c r="K421" s="164"/>
    </row>
    <row r="422" spans="1:12" ht="16.5" thickBot="1" x14ac:dyDescent="0.25">
      <c r="A422" s="43"/>
      <c r="B422" s="15"/>
      <c r="C422" s="48"/>
      <c r="D422" s="48"/>
      <c r="E422" s="236"/>
      <c r="F422" s="59"/>
      <c r="G422" s="256">
        <f>G375+G384+G392+G399+G406+G413+G421</f>
        <v>0</v>
      </c>
      <c r="H422" s="132"/>
      <c r="I422" s="134">
        <f>I375+I384+I392+I399+I406+I413+I421</f>
        <v>0</v>
      </c>
      <c r="L422" s="7"/>
    </row>
    <row r="423" spans="1:12" ht="16.5" thickTop="1" x14ac:dyDescent="0.2">
      <c r="A423" s="43"/>
      <c r="B423" s="340"/>
      <c r="C423" s="48"/>
      <c r="D423" s="48"/>
      <c r="E423" s="236"/>
      <c r="F423" s="59"/>
      <c r="G423" s="983"/>
      <c r="H423" s="132"/>
      <c r="I423" s="132"/>
      <c r="L423" s="7"/>
    </row>
    <row r="424" spans="1:12" ht="15.75" x14ac:dyDescent="0.2">
      <c r="A424" s="43"/>
      <c r="B424" s="519" t="s">
        <v>753</v>
      </c>
      <c r="C424" s="48"/>
      <c r="D424" s="48"/>
      <c r="E424" s="236"/>
      <c r="F424" s="59"/>
      <c r="G424" s="983"/>
      <c r="H424" s="132"/>
      <c r="I424" s="132"/>
      <c r="L424" s="7"/>
    </row>
    <row r="425" spans="1:12" ht="15.75" x14ac:dyDescent="0.2">
      <c r="A425" s="43"/>
      <c r="B425" s="629" t="s">
        <v>558</v>
      </c>
      <c r="C425" s="48"/>
      <c r="D425" s="48"/>
      <c r="E425" s="236"/>
      <c r="F425" s="59"/>
      <c r="G425" s="983"/>
      <c r="H425" s="132"/>
      <c r="I425" s="132"/>
      <c r="K425" s="336"/>
      <c r="L425" s="7"/>
    </row>
    <row r="426" spans="1:12" s="127" customFormat="1" ht="15.75" x14ac:dyDescent="0.2">
      <c r="A426" s="335"/>
      <c r="B426" s="630" t="s">
        <v>682</v>
      </c>
      <c r="C426" s="966"/>
      <c r="D426" s="966"/>
      <c r="E426" s="967"/>
      <c r="F426" s="965"/>
      <c r="G426" s="1026"/>
      <c r="H426" s="1024"/>
      <c r="I426" s="1024"/>
      <c r="K426" s="164"/>
    </row>
    <row r="427" spans="1:12" ht="15.75" x14ac:dyDescent="0.2">
      <c r="A427" s="43"/>
      <c r="B427" s="629" t="s">
        <v>637</v>
      </c>
      <c r="C427" s="48"/>
      <c r="D427" s="48"/>
      <c r="E427" s="236"/>
      <c r="F427" s="59"/>
      <c r="G427" s="983"/>
      <c r="H427" s="132"/>
      <c r="I427" s="132"/>
      <c r="K427" s="336"/>
      <c r="L427" s="7"/>
    </row>
    <row r="428" spans="1:12" ht="15.75" x14ac:dyDescent="0.2">
      <c r="A428" s="43"/>
      <c r="B428" s="629" t="s">
        <v>559</v>
      </c>
      <c r="C428" s="48"/>
      <c r="D428" s="48"/>
      <c r="E428" s="236"/>
      <c r="F428" s="59"/>
      <c r="G428" s="983"/>
      <c r="H428" s="132"/>
      <c r="I428" s="132"/>
      <c r="K428" s="336"/>
      <c r="L428" s="7"/>
    </row>
    <row r="429" spans="1:12" ht="15.75" x14ac:dyDescent="0.2">
      <c r="A429" s="747"/>
      <c r="B429" s="747"/>
      <c r="C429" s="48"/>
      <c r="D429" s="48"/>
      <c r="E429" s="229"/>
      <c r="F429" s="59"/>
      <c r="G429" s="788"/>
      <c r="H429" s="59"/>
      <c r="I429" s="229"/>
      <c r="L429" s="7"/>
    </row>
    <row r="430" spans="1:12" ht="31.5" customHeight="1" x14ac:dyDescent="0.2">
      <c r="B430" s="746"/>
      <c r="C430" s="48"/>
      <c r="D430" s="48"/>
      <c r="E430" s="229"/>
      <c r="F430" s="59"/>
      <c r="G430" s="249" t="str">
        <f>+G362</f>
        <v>As at  
31 March, 2022</v>
      </c>
      <c r="H430" s="59"/>
      <c r="I430" s="226" t="str">
        <f>+I362</f>
        <v xml:space="preserve">                  As at  
31 March, 2021</v>
      </c>
      <c r="L430" s="7"/>
    </row>
    <row r="431" spans="1:12" ht="15.75" x14ac:dyDescent="0.2">
      <c r="A431" s="332">
        <f>A363+1</f>
        <v>12</v>
      </c>
      <c r="B431" s="746" t="str">
        <f>'Balance Sheet'!A45</f>
        <v>Inventories</v>
      </c>
      <c r="C431" s="48"/>
      <c r="D431" s="48"/>
      <c r="E431" s="229"/>
      <c r="F431" s="59"/>
      <c r="G431" s="983"/>
      <c r="H431" s="132"/>
      <c r="I431" s="136"/>
      <c r="L431" s="7"/>
    </row>
    <row r="432" spans="1:12" ht="6.95" customHeight="1" x14ac:dyDescent="0.2">
      <c r="A432" s="747"/>
      <c r="B432" s="746"/>
      <c r="C432" s="48"/>
      <c r="D432" s="48"/>
      <c r="E432" s="229"/>
      <c r="F432" s="59"/>
      <c r="G432" s="983"/>
      <c r="H432" s="132"/>
      <c r="I432" s="136"/>
      <c r="L432" s="7"/>
    </row>
    <row r="433" spans="1:12" ht="15.75" x14ac:dyDescent="0.2">
      <c r="A433" s="747"/>
      <c r="B433" s="614" t="s">
        <v>308</v>
      </c>
      <c r="C433" s="48"/>
      <c r="D433" s="48"/>
      <c r="E433" s="229"/>
      <c r="F433" s="59"/>
      <c r="G433" s="983"/>
      <c r="H433" s="132"/>
      <c r="I433" s="136"/>
      <c r="L433" s="7"/>
    </row>
    <row r="434" spans="1:12" ht="6.95" customHeight="1" x14ac:dyDescent="0.2">
      <c r="A434" s="747"/>
      <c r="B434" s="560"/>
      <c r="C434" s="48"/>
      <c r="D434" s="48"/>
      <c r="E434" s="229"/>
      <c r="F434" s="59"/>
      <c r="G434" s="983"/>
      <c r="H434" s="132"/>
      <c r="I434" s="136"/>
      <c r="L434" s="7"/>
    </row>
    <row r="435" spans="1:12" ht="15.75" x14ac:dyDescent="0.2">
      <c r="A435" s="747"/>
      <c r="B435" s="561" t="s">
        <v>309</v>
      </c>
      <c r="C435" s="48"/>
      <c r="D435" s="48"/>
      <c r="E435" s="229"/>
      <c r="F435" s="59"/>
      <c r="G435" s="983">
        <f>TB!C426</f>
        <v>0</v>
      </c>
      <c r="H435" s="132"/>
      <c r="I435" s="136">
        <f>TB!E426</f>
        <v>0</v>
      </c>
      <c r="L435" s="7"/>
    </row>
    <row r="436" spans="1:12" ht="15.75" x14ac:dyDescent="0.2">
      <c r="A436" s="747"/>
      <c r="B436" s="561" t="s">
        <v>310</v>
      </c>
      <c r="C436" s="48"/>
      <c r="D436" s="48"/>
      <c r="E436" s="229"/>
      <c r="F436" s="59"/>
      <c r="G436" s="983">
        <f>TB!C427</f>
        <v>0</v>
      </c>
      <c r="H436" s="132"/>
      <c r="I436" s="136">
        <f>TB!E427</f>
        <v>0</v>
      </c>
      <c r="L436" s="7"/>
    </row>
    <row r="437" spans="1:12" ht="15.75" x14ac:dyDescent="0.2">
      <c r="A437" s="747"/>
      <c r="B437" s="561" t="s">
        <v>0</v>
      </c>
      <c r="C437" s="48"/>
      <c r="D437" s="48"/>
      <c r="E437" s="229"/>
      <c r="F437" s="59"/>
      <c r="G437" s="983">
        <f>TB!C428</f>
        <v>0</v>
      </c>
      <c r="H437" s="132"/>
      <c r="I437" s="136">
        <f>TB!E428</f>
        <v>0</v>
      </c>
      <c r="L437" s="7"/>
    </row>
    <row r="438" spans="1:12" ht="15.75" x14ac:dyDescent="0.2">
      <c r="A438" s="747"/>
      <c r="B438" s="561" t="s">
        <v>757</v>
      </c>
      <c r="C438" s="48"/>
      <c r="D438" s="48"/>
      <c r="E438" s="229"/>
      <c r="F438" s="59"/>
      <c r="G438" s="983">
        <f>TB!C429</f>
        <v>0</v>
      </c>
      <c r="H438" s="132"/>
      <c r="I438" s="136">
        <f>TB!E429</f>
        <v>0</v>
      </c>
      <c r="L438" s="7"/>
    </row>
    <row r="439" spans="1:12" ht="15.75" x14ac:dyDescent="0.2">
      <c r="A439" s="747"/>
      <c r="B439" s="561" t="s">
        <v>758</v>
      </c>
      <c r="C439" s="48"/>
      <c r="D439" s="48"/>
      <c r="E439" s="229"/>
      <c r="F439" s="59"/>
      <c r="G439" s="983">
        <f>TB!C430</f>
        <v>0</v>
      </c>
      <c r="H439" s="132"/>
      <c r="I439" s="136">
        <f>TB!E430</f>
        <v>0</v>
      </c>
      <c r="L439" s="7"/>
    </row>
    <row r="440" spans="1:12" ht="15.75" x14ac:dyDescent="0.2">
      <c r="A440" s="747"/>
      <c r="B440" s="561"/>
      <c r="C440" s="48"/>
      <c r="D440" s="48"/>
      <c r="E440" s="229"/>
      <c r="F440" s="59"/>
      <c r="G440" s="983"/>
      <c r="H440" s="132"/>
      <c r="I440" s="136"/>
      <c r="L440" s="7"/>
    </row>
    <row r="441" spans="1:12" ht="16.5" thickBot="1" x14ac:dyDescent="0.25">
      <c r="A441" s="747"/>
      <c r="B441" s="747"/>
      <c r="C441" s="48"/>
      <c r="D441" s="48"/>
      <c r="E441" s="229"/>
      <c r="F441" s="59"/>
      <c r="G441" s="256">
        <f>SUM(G435:G440)</f>
        <v>0</v>
      </c>
      <c r="H441" s="132"/>
      <c r="I441" s="758">
        <f>SUM(I435:I440)</f>
        <v>0</v>
      </c>
      <c r="L441" s="7"/>
    </row>
    <row r="442" spans="1:12" ht="16.5" thickTop="1" x14ac:dyDescent="0.2">
      <c r="A442" s="747"/>
      <c r="B442" s="747"/>
      <c r="C442" s="48"/>
      <c r="D442" s="48"/>
      <c r="E442" s="229"/>
      <c r="F442" s="59"/>
      <c r="G442" s="788"/>
      <c r="H442" s="59"/>
      <c r="I442" s="229"/>
      <c r="K442" s="7"/>
      <c r="L442" s="7"/>
    </row>
    <row r="443" spans="1:12" ht="31.5" x14ac:dyDescent="0.2">
      <c r="A443" s="15"/>
      <c r="B443" s="15"/>
      <c r="C443" s="48"/>
      <c r="D443" s="48"/>
      <c r="E443" s="229"/>
      <c r="F443" s="59"/>
      <c r="G443" s="249" t="str">
        <f>G362</f>
        <v>As at  
31 March, 2022</v>
      </c>
      <c r="H443" s="59"/>
      <c r="I443" s="226" t="str">
        <f>I362</f>
        <v xml:space="preserve">                  As at  
31 March, 2021</v>
      </c>
      <c r="K443" s="7"/>
      <c r="L443" s="7"/>
    </row>
    <row r="444" spans="1:12" ht="15.75" x14ac:dyDescent="0.2">
      <c r="A444" s="332">
        <f>A342+1</f>
        <v>11</v>
      </c>
      <c r="B444" s="746" t="str">
        <f>'Balance Sheet'!A46</f>
        <v>Trade Receivables</v>
      </c>
      <c r="C444" s="48"/>
      <c r="D444" s="48"/>
      <c r="E444" s="229"/>
      <c r="F444" s="59"/>
      <c r="G444" s="1022"/>
      <c r="H444" s="132"/>
      <c r="I444" s="250"/>
      <c r="K444" s="7"/>
      <c r="L444" s="7"/>
    </row>
    <row r="445" spans="1:12" ht="6.95" customHeight="1" x14ac:dyDescent="0.2">
      <c r="A445" s="747"/>
      <c r="B445" s="1234"/>
      <c r="C445" s="1235"/>
      <c r="D445" s="976"/>
      <c r="E445" s="236"/>
      <c r="F445" s="947"/>
      <c r="G445" s="259"/>
      <c r="H445" s="132"/>
      <c r="I445" s="138"/>
      <c r="K445" s="7"/>
      <c r="L445" s="7"/>
    </row>
    <row r="446" spans="1:12" ht="15.75" x14ac:dyDescent="0.2">
      <c r="A446" s="747"/>
      <c r="B446" s="534" t="s">
        <v>744</v>
      </c>
      <c r="C446" s="48"/>
      <c r="D446" s="48"/>
      <c r="E446" s="236"/>
      <c r="F446" s="59"/>
      <c r="G446" s="983">
        <f>TB!C433</f>
        <v>0</v>
      </c>
      <c r="H446" s="132"/>
      <c r="I446" s="136">
        <f>TB!E433</f>
        <v>0</v>
      </c>
      <c r="K446" s="7"/>
      <c r="L446" s="7"/>
    </row>
    <row r="447" spans="1:12" ht="15.75" x14ac:dyDescent="0.2">
      <c r="A447" s="747"/>
      <c r="B447" s="534" t="s">
        <v>745</v>
      </c>
      <c r="C447" s="48"/>
      <c r="D447" s="48"/>
      <c r="E447" s="236"/>
      <c r="F447" s="59"/>
      <c r="G447" s="983">
        <f>TB!C435</f>
        <v>0</v>
      </c>
      <c r="H447" s="132"/>
      <c r="I447" s="136">
        <f>TB!E435</f>
        <v>0</v>
      </c>
      <c r="K447" s="7"/>
      <c r="L447" s="7"/>
    </row>
    <row r="448" spans="1:12" ht="15.75" x14ac:dyDescent="0.2">
      <c r="A448" s="1175"/>
      <c r="B448" s="534" t="s">
        <v>914</v>
      </c>
      <c r="C448" s="48"/>
      <c r="D448" s="48"/>
      <c r="E448" s="236"/>
      <c r="F448" s="59"/>
      <c r="G448" s="983">
        <f>TB!C437</f>
        <v>0</v>
      </c>
      <c r="H448" s="132"/>
      <c r="I448" s="136"/>
      <c r="K448" s="7"/>
      <c r="L448" s="7"/>
    </row>
    <row r="449" spans="1:12" ht="15.75" x14ac:dyDescent="0.2">
      <c r="A449" s="747"/>
      <c r="B449" s="50" t="s">
        <v>915</v>
      </c>
      <c r="C449" s="48"/>
      <c r="D449" s="48"/>
      <c r="E449" s="236"/>
      <c r="F449" s="59"/>
      <c r="G449" s="983">
        <f>TB!C439</f>
        <v>0</v>
      </c>
      <c r="H449" s="132"/>
      <c r="I449" s="136">
        <f>TB!E437</f>
        <v>0</v>
      </c>
      <c r="K449" s="7"/>
      <c r="L449" s="7"/>
    </row>
    <row r="450" spans="1:12" ht="15.75" x14ac:dyDescent="0.2">
      <c r="A450" s="747"/>
      <c r="B450" s="747"/>
      <c r="C450" s="48"/>
      <c r="D450" s="48"/>
      <c r="E450" s="236"/>
      <c r="F450" s="59"/>
      <c r="G450" s="1023">
        <f>SUM(G446:G449)</f>
        <v>0</v>
      </c>
      <c r="H450" s="132"/>
      <c r="I450" s="1025">
        <f>SUM(I446:I449)</f>
        <v>0</v>
      </c>
      <c r="K450" s="7"/>
      <c r="L450" s="7"/>
    </row>
    <row r="451" spans="1:12" ht="15.75" customHeight="1" x14ac:dyDescent="0.2">
      <c r="A451" s="747"/>
      <c r="B451" s="747" t="s">
        <v>13</v>
      </c>
      <c r="C451" s="48"/>
      <c r="D451" s="48"/>
      <c r="E451" s="236"/>
      <c r="F451" s="59"/>
      <c r="G451" s="257">
        <f>TB!C441</f>
        <v>0</v>
      </c>
      <c r="H451" s="132"/>
      <c r="I451" s="132">
        <f>TB!E441</f>
        <v>0</v>
      </c>
      <c r="K451" s="7"/>
      <c r="L451" s="7"/>
    </row>
    <row r="452" spans="1:12" ht="15.75" customHeight="1" x14ac:dyDescent="0.2">
      <c r="A452" s="747"/>
      <c r="B452" s="747"/>
      <c r="C452" s="48"/>
      <c r="D452" s="48"/>
      <c r="E452" s="236"/>
      <c r="F452" s="59"/>
      <c r="G452" s="1023">
        <f>G450-G451</f>
        <v>0</v>
      </c>
      <c r="H452" s="132"/>
      <c r="I452" s="1025">
        <f>I450-I451</f>
        <v>0</v>
      </c>
      <c r="K452" s="7"/>
      <c r="L452" s="7"/>
    </row>
    <row r="453" spans="1:12" ht="15.75" customHeight="1" x14ac:dyDescent="0.2">
      <c r="A453" s="747"/>
      <c r="B453" s="747" t="s">
        <v>762</v>
      </c>
      <c r="C453" s="48"/>
      <c r="D453" s="48"/>
      <c r="E453" s="236"/>
      <c r="F453" s="59"/>
      <c r="G453" s="257">
        <f>TB!C442</f>
        <v>0</v>
      </c>
      <c r="H453" s="132"/>
      <c r="I453" s="132">
        <f>TB!E442</f>
        <v>0</v>
      </c>
      <c r="K453" s="7"/>
      <c r="L453" s="7"/>
    </row>
    <row r="454" spans="1:12" ht="16.5" thickBot="1" x14ac:dyDescent="0.25">
      <c r="A454" s="747"/>
      <c r="B454" s="747"/>
      <c r="C454" s="48"/>
      <c r="D454" s="48"/>
      <c r="E454" s="236"/>
      <c r="F454" s="59"/>
      <c r="G454" s="256">
        <f>SUM(G452:G453)</f>
        <v>0</v>
      </c>
      <c r="H454" s="132"/>
      <c r="I454" s="134">
        <f>SUM(I452:I453)</f>
        <v>0</v>
      </c>
      <c r="K454" s="7"/>
      <c r="L454" s="7"/>
    </row>
    <row r="455" spans="1:12" ht="16.5" thickTop="1" x14ac:dyDescent="0.2">
      <c r="A455" s="747"/>
      <c r="B455" s="236"/>
      <c r="C455" s="59"/>
      <c r="D455" s="59"/>
      <c r="E455" s="236"/>
      <c r="F455" s="59"/>
      <c r="G455" s="15"/>
      <c r="H455" s="15"/>
      <c r="I455" s="15"/>
      <c r="K455" s="7"/>
      <c r="L455" s="7"/>
    </row>
    <row r="456" spans="1:12" ht="38.25" x14ac:dyDescent="0.2">
      <c r="A456" s="977">
        <f>A444+0.1</f>
        <v>11.1</v>
      </c>
      <c r="B456" s="633" t="s">
        <v>14</v>
      </c>
      <c r="C456" s="569" t="s">
        <v>744</v>
      </c>
      <c r="D456" s="564"/>
      <c r="E456" s="569" t="s">
        <v>745</v>
      </c>
      <c r="F456" s="564"/>
      <c r="G456" s="569" t="s">
        <v>751</v>
      </c>
      <c r="H456" s="564"/>
      <c r="I456" s="574" t="s">
        <v>752</v>
      </c>
      <c r="K456" s="7"/>
      <c r="L456" s="7"/>
    </row>
    <row r="457" spans="1:12" ht="6.95" customHeight="1" x14ac:dyDescent="0.2">
      <c r="A457" s="934"/>
      <c r="B457" s="246"/>
      <c r="C457" s="610"/>
      <c r="D457" s="607"/>
      <c r="E457" s="996"/>
      <c r="F457" s="986"/>
      <c r="G457" s="1120"/>
      <c r="H457" s="986"/>
      <c r="I457" s="1121"/>
      <c r="K457" s="7"/>
      <c r="L457" s="7"/>
    </row>
    <row r="458" spans="1:12" x14ac:dyDescent="0.2">
      <c r="A458" s="934"/>
      <c r="B458" s="246" t="s">
        <v>746</v>
      </c>
      <c r="C458" s="610">
        <v>0</v>
      </c>
      <c r="D458" s="607"/>
      <c r="E458" s="996"/>
      <c r="F458" s="986"/>
      <c r="G458" s="1120"/>
      <c r="H458" s="986"/>
      <c r="I458" s="1121"/>
      <c r="K458" s="7"/>
      <c r="L458" s="7"/>
    </row>
    <row r="459" spans="1:12" x14ac:dyDescent="0.2">
      <c r="A459" s="934"/>
      <c r="B459" s="246" t="s">
        <v>747</v>
      </c>
      <c r="C459" s="610">
        <v>0</v>
      </c>
      <c r="D459" s="607"/>
      <c r="E459" s="996"/>
      <c r="F459" s="986"/>
      <c r="G459" s="1120"/>
      <c r="H459" s="986"/>
      <c r="I459" s="1121"/>
      <c r="K459" s="7"/>
      <c r="L459" s="7"/>
    </row>
    <row r="460" spans="1:12" x14ac:dyDescent="0.2">
      <c r="A460" s="934"/>
      <c r="B460" s="246" t="s">
        <v>748</v>
      </c>
      <c r="C460" s="610"/>
      <c r="D460" s="607"/>
      <c r="E460" s="996"/>
      <c r="F460" s="986"/>
      <c r="G460" s="1120"/>
      <c r="H460" s="986"/>
      <c r="I460" s="1121"/>
      <c r="K460" s="7"/>
      <c r="L460" s="7"/>
    </row>
    <row r="461" spans="1:12" x14ac:dyDescent="0.2">
      <c r="A461" s="934"/>
      <c r="B461" s="246" t="s">
        <v>749</v>
      </c>
      <c r="C461" s="610"/>
      <c r="D461" s="607"/>
      <c r="E461" s="996"/>
      <c r="F461" s="986"/>
      <c r="G461" s="1120"/>
      <c r="H461" s="986"/>
      <c r="I461" s="1121"/>
      <c r="K461" s="7"/>
      <c r="L461" s="7"/>
    </row>
    <row r="462" spans="1:12" x14ac:dyDescent="0.2">
      <c r="A462" s="934"/>
      <c r="B462" s="246" t="s">
        <v>750</v>
      </c>
      <c r="C462" s="610"/>
      <c r="D462" s="607"/>
      <c r="E462" s="996"/>
      <c r="F462" s="986"/>
      <c r="G462" s="1120"/>
      <c r="H462" s="986"/>
      <c r="I462" s="1121"/>
      <c r="K462" s="7"/>
      <c r="L462" s="7"/>
    </row>
    <row r="463" spans="1:12" ht="15.75" thickBot="1" x14ac:dyDescent="0.25">
      <c r="A463" s="933"/>
      <c r="B463" s="634"/>
      <c r="C463" s="1122">
        <f>SUM(C458:C462)</f>
        <v>0</v>
      </c>
      <c r="D463" s="607"/>
      <c r="E463" s="1123">
        <f>SUM(E458:E462)</f>
        <v>0</v>
      </c>
      <c r="F463" s="986"/>
      <c r="G463" s="1124">
        <f>SUM(G458:G462)</f>
        <v>0</v>
      </c>
      <c r="H463" s="986"/>
      <c r="I463" s="1125">
        <f>SUM(I458:I462)</f>
        <v>0</v>
      </c>
      <c r="K463" s="7"/>
      <c r="L463" s="7"/>
    </row>
    <row r="464" spans="1:12" ht="16.5" thickTop="1" x14ac:dyDescent="0.2">
      <c r="A464" s="6"/>
      <c r="B464" s="635"/>
      <c r="C464" s="786"/>
      <c r="D464" s="786"/>
      <c r="E464" s="960"/>
      <c r="F464" s="960"/>
      <c r="G464" s="975"/>
      <c r="H464" s="960"/>
      <c r="I464" s="754"/>
      <c r="K464" s="7"/>
      <c r="L464" s="7"/>
    </row>
    <row r="465" spans="1:12" ht="15.75" x14ac:dyDescent="0.2">
      <c r="A465" s="747"/>
      <c r="B465" s="747"/>
      <c r="C465" s="59"/>
      <c r="D465" s="59"/>
      <c r="E465" s="236"/>
      <c r="F465" s="59"/>
      <c r="G465" s="788"/>
      <c r="H465" s="59"/>
      <c r="I465" s="59"/>
      <c r="K465" s="7"/>
      <c r="L465" s="7"/>
    </row>
    <row r="466" spans="1:12" ht="31.5" x14ac:dyDescent="0.2">
      <c r="A466" s="15"/>
      <c r="B466" s="15"/>
      <c r="C466" s="48"/>
      <c r="D466" s="48"/>
      <c r="E466" s="229"/>
      <c r="F466" s="59"/>
      <c r="G466" s="249" t="str">
        <f>G443</f>
        <v>As at  
31 March, 2022</v>
      </c>
      <c r="H466" s="59"/>
      <c r="I466" s="226" t="str">
        <f>I443</f>
        <v xml:space="preserve">                  As at  
31 March, 2021</v>
      </c>
      <c r="K466" s="7"/>
      <c r="L466" s="7"/>
    </row>
    <row r="467" spans="1:12" ht="15.75" x14ac:dyDescent="0.2">
      <c r="A467" s="332">
        <f>A444+1</f>
        <v>12</v>
      </c>
      <c r="B467" s="746" t="str">
        <f>'Balance Sheet'!A47</f>
        <v>Cash and Cash Equivalents</v>
      </c>
      <c r="C467" s="48"/>
      <c r="D467" s="48"/>
      <c r="E467" s="236"/>
      <c r="F467" s="947"/>
      <c r="G467" s="258"/>
      <c r="H467" s="133"/>
      <c r="I467" s="133"/>
      <c r="K467" s="7"/>
      <c r="L467" s="7"/>
    </row>
    <row r="468" spans="1:12" ht="6.95" customHeight="1" x14ac:dyDescent="0.2">
      <c r="A468" s="746"/>
      <c r="B468" s="746"/>
      <c r="C468" s="48"/>
      <c r="D468" s="48"/>
      <c r="E468" s="236"/>
      <c r="F468" s="947"/>
      <c r="G468" s="258"/>
      <c r="H468" s="133"/>
      <c r="I468" s="133"/>
      <c r="K468" s="7"/>
      <c r="L468" s="7"/>
    </row>
    <row r="469" spans="1:12" ht="15.75" x14ac:dyDescent="0.2">
      <c r="A469" s="747"/>
      <c r="B469" s="746" t="s">
        <v>37</v>
      </c>
      <c r="C469" s="48"/>
      <c r="D469" s="48"/>
      <c r="E469" s="236"/>
      <c r="F469" s="59"/>
      <c r="G469" s="257"/>
      <c r="H469" s="132"/>
      <c r="I469" s="132"/>
      <c r="K469" s="7"/>
      <c r="L469" s="7"/>
    </row>
    <row r="470" spans="1:12" ht="15.75" x14ac:dyDescent="0.2">
      <c r="A470" s="747"/>
      <c r="B470" s="747" t="s">
        <v>192</v>
      </c>
      <c r="C470" s="48"/>
      <c r="D470" s="48"/>
      <c r="E470" s="236"/>
      <c r="F470" s="59"/>
      <c r="G470" s="257">
        <f>+TB!C448</f>
        <v>0</v>
      </c>
      <c r="H470" s="132"/>
      <c r="I470" s="132">
        <f>+TB!E448</f>
        <v>0</v>
      </c>
      <c r="K470" s="7"/>
      <c r="L470" s="7"/>
    </row>
    <row r="471" spans="1:12" ht="15.75" x14ac:dyDescent="0.2">
      <c r="A471" s="747"/>
      <c r="B471" s="50" t="s">
        <v>817</v>
      </c>
      <c r="C471" s="48"/>
      <c r="D471" s="48"/>
      <c r="E471" s="236"/>
      <c r="F471" s="59"/>
      <c r="G471" s="257">
        <f>+TB!C455</f>
        <v>0</v>
      </c>
      <c r="H471" s="132"/>
      <c r="I471" s="757">
        <f>+TB!E455</f>
        <v>0</v>
      </c>
      <c r="K471" s="7"/>
      <c r="L471" s="7"/>
    </row>
    <row r="472" spans="1:12" ht="15.75" x14ac:dyDescent="0.2">
      <c r="A472" s="747"/>
      <c r="B472" s="746" t="s">
        <v>759</v>
      </c>
      <c r="C472" s="48"/>
      <c r="D472" s="48"/>
      <c r="E472" s="236"/>
      <c r="F472" s="947"/>
      <c r="G472" s="257">
        <f>TB!C462</f>
        <v>0</v>
      </c>
      <c r="H472" s="132"/>
      <c r="I472" s="757">
        <f>TB!E462</f>
        <v>0</v>
      </c>
      <c r="K472" s="7"/>
      <c r="L472" s="7"/>
    </row>
    <row r="473" spans="1:12" ht="15.75" x14ac:dyDescent="0.2">
      <c r="A473" s="747"/>
      <c r="B473" s="746" t="s">
        <v>1</v>
      </c>
      <c r="C473" s="48"/>
      <c r="D473" s="48"/>
      <c r="E473" s="236"/>
      <c r="F473" s="59"/>
      <c r="G473" s="257">
        <f>+TB!C466</f>
        <v>0</v>
      </c>
      <c r="H473" s="132"/>
      <c r="I473" s="757">
        <f>+TB!E466</f>
        <v>0</v>
      </c>
      <c r="K473" s="7"/>
      <c r="L473" s="7"/>
    </row>
    <row r="474" spans="1:12" ht="15.75" x14ac:dyDescent="0.2">
      <c r="A474" s="747"/>
      <c r="B474" s="342" t="s">
        <v>38</v>
      </c>
      <c r="C474" s="48"/>
      <c r="D474" s="48"/>
      <c r="E474" s="236"/>
      <c r="F474" s="59"/>
      <c r="G474" s="257"/>
      <c r="H474" s="132"/>
      <c r="I474" s="757"/>
      <c r="K474" s="7"/>
      <c r="L474" s="7"/>
    </row>
    <row r="475" spans="1:12" ht="15.75" x14ac:dyDescent="0.2">
      <c r="A475" s="747"/>
      <c r="B475" s="1233" t="s">
        <v>818</v>
      </c>
      <c r="C475" s="1233"/>
      <c r="D475" s="1233"/>
      <c r="E475" s="1233"/>
      <c r="F475" s="1233"/>
      <c r="G475" s="257">
        <f>+TB!C470</f>
        <v>0</v>
      </c>
      <c r="H475" s="132"/>
      <c r="I475" s="757">
        <f>+TB!E470</f>
        <v>0</v>
      </c>
      <c r="K475" s="7"/>
      <c r="L475" s="7"/>
    </row>
    <row r="476" spans="1:12" ht="15.75" x14ac:dyDescent="0.2">
      <c r="A476" s="747"/>
      <c r="B476" s="1233"/>
      <c r="C476" s="1233"/>
      <c r="D476" s="1233"/>
      <c r="E476" s="1233"/>
      <c r="F476" s="1233"/>
      <c r="G476" s="257"/>
      <c r="H476" s="132"/>
      <c r="I476" s="757"/>
      <c r="K476" s="7"/>
      <c r="L476" s="7"/>
    </row>
    <row r="477" spans="1:12" ht="15.75" x14ac:dyDescent="0.2">
      <c r="A477" s="747"/>
      <c r="B477" s="1233" t="s">
        <v>819</v>
      </c>
      <c r="C477" s="1233"/>
      <c r="D477" s="1233"/>
      <c r="E477" s="1233"/>
      <c r="F477" s="1233"/>
      <c r="G477" s="257">
        <f>TB!C483</f>
        <v>0</v>
      </c>
      <c r="H477" s="132"/>
      <c r="I477" s="757">
        <v>0</v>
      </c>
    </row>
    <row r="478" spans="1:12" ht="15.75" x14ac:dyDescent="0.2">
      <c r="A478" s="747"/>
      <c r="B478" s="1233"/>
      <c r="C478" s="1233"/>
      <c r="D478" s="1233"/>
      <c r="E478" s="1233"/>
      <c r="F478" s="1233"/>
      <c r="G478" s="257"/>
      <c r="H478" s="132"/>
      <c r="I478" s="757"/>
    </row>
    <row r="479" spans="1:12" ht="15.75" x14ac:dyDescent="0.2">
      <c r="A479" s="747"/>
      <c r="B479" s="1233" t="s">
        <v>820</v>
      </c>
      <c r="C479" s="1233"/>
      <c r="D479" s="1233"/>
      <c r="E479" s="1233"/>
      <c r="F479" s="1233"/>
      <c r="G479" s="257"/>
      <c r="H479" s="132"/>
      <c r="I479" s="757"/>
    </row>
    <row r="480" spans="1:12" ht="15.75" x14ac:dyDescent="0.2">
      <c r="A480" s="747"/>
      <c r="B480" s="1233"/>
      <c r="C480" s="1233"/>
      <c r="D480" s="1233"/>
      <c r="E480" s="1233"/>
      <c r="F480" s="1233"/>
      <c r="G480" s="257"/>
      <c r="H480" s="132"/>
      <c r="I480" s="757"/>
    </row>
    <row r="481" spans="1:12" ht="15.75" x14ac:dyDescent="0.2">
      <c r="A481" s="747"/>
      <c r="B481" s="1233"/>
      <c r="C481" s="1233"/>
      <c r="D481" s="1233"/>
      <c r="E481" s="1233"/>
      <c r="F481" s="1233"/>
      <c r="G481" s="257"/>
      <c r="H481" s="132"/>
      <c r="I481" s="132"/>
    </row>
    <row r="482" spans="1:12" ht="16.5" thickBot="1" x14ac:dyDescent="0.25">
      <c r="A482" s="747"/>
      <c r="B482" s="747" t="s">
        <v>18</v>
      </c>
      <c r="C482" s="48"/>
      <c r="D482" s="48"/>
      <c r="E482" s="48"/>
      <c r="F482" s="59"/>
      <c r="G482" s="256">
        <f>SUM(G469:G481)</f>
        <v>0</v>
      </c>
      <c r="H482" s="132"/>
      <c r="I482" s="134">
        <f>SUM(I469:I481)</f>
        <v>0</v>
      </c>
    </row>
    <row r="483" spans="1:12" s="10" customFormat="1" ht="16.5" thickTop="1" x14ac:dyDescent="0.2">
      <c r="A483" s="242"/>
      <c r="B483" s="242"/>
      <c r="C483" s="925"/>
      <c r="D483" s="925"/>
      <c r="E483" s="242"/>
      <c r="F483" s="947"/>
      <c r="G483" s="978"/>
      <c r="H483" s="242"/>
      <c r="I483" s="242"/>
      <c r="K483" s="165"/>
      <c r="L483" s="153"/>
    </row>
    <row r="484" spans="1:12" s="10" customFormat="1" ht="31.5" x14ac:dyDescent="0.2">
      <c r="A484" s="979"/>
      <c r="B484" s="242"/>
      <c r="C484" s="925"/>
      <c r="D484" s="925"/>
      <c r="E484" s="242"/>
      <c r="F484" s="947"/>
      <c r="G484" s="923" t="str">
        <f>G466</f>
        <v>As at  
31 March, 2022</v>
      </c>
      <c r="H484" s="924"/>
      <c r="I484" s="925" t="str">
        <f>I466</f>
        <v xml:space="preserve">                  As at  
31 March, 2021</v>
      </c>
      <c r="K484" s="165"/>
      <c r="L484" s="153"/>
    </row>
    <row r="485" spans="1:12" ht="15.75" x14ac:dyDescent="0.2">
      <c r="A485" s="746">
        <f>A467+1</f>
        <v>13</v>
      </c>
      <c r="B485" s="235" t="str">
        <f>'Balance Sheet'!A48</f>
        <v>Short-term Loans and Advances</v>
      </c>
      <c r="C485" s="236"/>
      <c r="D485" s="236"/>
      <c r="E485" s="236"/>
      <c r="F485" s="236"/>
      <c r="G485" s="257"/>
      <c r="H485" s="133"/>
      <c r="I485" s="133"/>
    </row>
    <row r="486" spans="1:12" ht="6.95" customHeight="1" x14ac:dyDescent="0.2">
      <c r="A486" s="746"/>
      <c r="B486" s="235"/>
      <c r="C486" s="236"/>
      <c r="D486" s="236"/>
      <c r="E486" s="236"/>
      <c r="F486" s="236"/>
      <c r="G486" s="257"/>
      <c r="H486" s="133"/>
      <c r="I486" s="133"/>
    </row>
    <row r="487" spans="1:12" ht="19.5" customHeight="1" x14ac:dyDescent="0.2">
      <c r="A487" s="746"/>
      <c r="B487" s="234" t="s">
        <v>760</v>
      </c>
      <c r="C487" s="48"/>
      <c r="D487" s="48"/>
      <c r="E487" s="236"/>
      <c r="F487" s="48"/>
      <c r="G487" s="257">
        <f>TB!C496</f>
        <v>0</v>
      </c>
      <c r="H487" s="1037"/>
      <c r="I487" s="757">
        <f>TB!E496</f>
        <v>0</v>
      </c>
    </row>
    <row r="488" spans="1:12" ht="19.5" customHeight="1" x14ac:dyDescent="0.2">
      <c r="A488" s="746"/>
      <c r="B488" s="578" t="str">
        <f>"(Refer Note "&amp;'Notes-Gen'!A156&amp;")"</f>
        <v>(Refer Note 29)</v>
      </c>
      <c r="C488" s="48"/>
      <c r="D488" s="48"/>
      <c r="E488" s="236"/>
      <c r="F488" s="48"/>
      <c r="G488" s="257"/>
      <c r="H488" s="1037"/>
      <c r="I488" s="1038"/>
    </row>
    <row r="489" spans="1:12" ht="15.75" x14ac:dyDescent="0.2">
      <c r="A489" s="746"/>
      <c r="B489" s="234" t="s">
        <v>761</v>
      </c>
      <c r="C489" s="48"/>
      <c r="D489" s="48"/>
      <c r="E489" s="48"/>
      <c r="F489" s="48"/>
      <c r="G489" s="257"/>
      <c r="H489" s="1037"/>
      <c r="I489" s="757"/>
    </row>
    <row r="490" spans="1:12" ht="5.0999999999999996" customHeight="1" x14ac:dyDescent="0.25">
      <c r="A490" s="746"/>
      <c r="B490" s="63"/>
      <c r="C490" s="48"/>
      <c r="D490" s="48"/>
      <c r="E490" s="48"/>
      <c r="F490" s="48"/>
      <c r="G490" s="257"/>
      <c r="H490" s="1037"/>
      <c r="I490" s="1039"/>
    </row>
    <row r="491" spans="1:12" ht="15.75" x14ac:dyDescent="0.25">
      <c r="A491" s="746"/>
      <c r="B491" s="747" t="s">
        <v>363</v>
      </c>
      <c r="C491" s="961"/>
      <c r="D491" s="981"/>
      <c r="E491" s="961"/>
      <c r="F491" s="48"/>
      <c r="G491" s="257">
        <f>TB!C507</f>
        <v>0</v>
      </c>
      <c r="H491" s="1037"/>
      <c r="I491" s="1039">
        <f>TB!E507</f>
        <v>0</v>
      </c>
    </row>
    <row r="492" spans="1:12" ht="15.75" x14ac:dyDescent="0.25">
      <c r="A492" s="746"/>
      <c r="B492" s="50" t="s">
        <v>364</v>
      </c>
      <c r="C492" s="961"/>
      <c r="D492" s="981"/>
      <c r="E492" s="961"/>
      <c r="F492" s="48"/>
      <c r="G492" s="257">
        <f>TB!C513</f>
        <v>0</v>
      </c>
      <c r="H492" s="1037"/>
      <c r="I492" s="757">
        <f>TB!E513</f>
        <v>0</v>
      </c>
    </row>
    <row r="493" spans="1:12" ht="15.75" x14ac:dyDescent="0.2">
      <c r="A493" s="746"/>
      <c r="B493" s="747" t="s">
        <v>365</v>
      </c>
      <c r="C493" s="48"/>
      <c r="D493" s="48"/>
      <c r="E493" s="48"/>
      <c r="F493" s="48"/>
      <c r="G493" s="257">
        <f>TB!C518</f>
        <v>0</v>
      </c>
      <c r="H493" s="1037"/>
      <c r="I493" s="757">
        <f>TB!E518</f>
        <v>0</v>
      </c>
    </row>
    <row r="494" spans="1:12" ht="15.75" x14ac:dyDescent="0.25">
      <c r="A494" s="746"/>
      <c r="B494" s="50" t="s">
        <v>366</v>
      </c>
      <c r="C494" s="980"/>
      <c r="D494" s="982"/>
      <c r="E494" s="962"/>
      <c r="F494" s="48"/>
      <c r="G494" s="257"/>
      <c r="H494" s="1037"/>
      <c r="I494" s="1040"/>
    </row>
    <row r="495" spans="1:12" ht="15.75" x14ac:dyDescent="0.2">
      <c r="A495" s="747"/>
      <c r="B495" s="506" t="s">
        <v>603</v>
      </c>
      <c r="C495" s="48"/>
      <c r="D495" s="48"/>
      <c r="E495" s="236"/>
      <c r="F495" s="59"/>
      <c r="G495" s="257">
        <f>TB!C524</f>
        <v>0</v>
      </c>
      <c r="H495" s="132"/>
      <c r="I495" s="132">
        <f>TB!E524</f>
        <v>0</v>
      </c>
      <c r="K495" s="7"/>
      <c r="L495" s="7"/>
    </row>
    <row r="496" spans="1:12" ht="15.75" x14ac:dyDescent="0.2">
      <c r="A496" s="747"/>
      <c r="B496" s="506" t="s">
        <v>638</v>
      </c>
      <c r="C496" s="48"/>
      <c r="D496" s="48"/>
      <c r="E496" s="236"/>
      <c r="F496" s="59"/>
      <c r="G496" s="257">
        <f>TB!C529</f>
        <v>0</v>
      </c>
      <c r="H496" s="132"/>
      <c r="I496" s="132">
        <f>TB!E529</f>
        <v>0</v>
      </c>
      <c r="K496" s="7"/>
      <c r="L496" s="7"/>
    </row>
    <row r="497" spans="1:12" ht="15.75" x14ac:dyDescent="0.2">
      <c r="A497" s="747"/>
      <c r="B497" s="506"/>
      <c r="C497" s="48"/>
      <c r="D497" s="48"/>
      <c r="E497" s="236"/>
      <c r="F497" s="59"/>
      <c r="G497" s="257"/>
      <c r="H497" s="132"/>
      <c r="I497" s="132"/>
      <c r="K497" s="7"/>
      <c r="L497" s="7"/>
    </row>
    <row r="498" spans="1:12" ht="16.5" thickBot="1" x14ac:dyDescent="0.25">
      <c r="A498" s="747"/>
      <c r="B498" s="747"/>
      <c r="C498" s="59"/>
      <c r="D498" s="59"/>
      <c r="E498" s="236"/>
      <c r="F498" s="59"/>
      <c r="G498" s="256">
        <f>SUM(G487:G497)</f>
        <v>0</v>
      </c>
      <c r="H498" s="132"/>
      <c r="I498" s="134">
        <f>SUM(I487:I497)</f>
        <v>0</v>
      </c>
      <c r="K498" s="7"/>
      <c r="L498" s="7"/>
    </row>
    <row r="499" spans="1:12" ht="16.5" thickTop="1" x14ac:dyDescent="0.2">
      <c r="A499" s="747"/>
      <c r="B499" s="747"/>
      <c r="C499" s="48"/>
      <c r="D499" s="48"/>
      <c r="E499" s="236"/>
      <c r="F499" s="59"/>
      <c r="G499" s="962"/>
      <c r="H499" s="59"/>
      <c r="I499" s="961"/>
      <c r="K499" s="7"/>
      <c r="L499" s="7"/>
    </row>
    <row r="500" spans="1:12" s="608" customFormat="1" x14ac:dyDescent="0.2">
      <c r="A500" s="255">
        <f>A485+0.1</f>
        <v>13.1</v>
      </c>
      <c r="B500" s="609"/>
      <c r="C500" s="1226" t="str">
        <f>G484</f>
        <v>As at  
31 March, 2022</v>
      </c>
      <c r="D500" s="1226"/>
      <c r="E500" s="1226"/>
      <c r="F500" s="564"/>
      <c r="G500" s="1224" t="str">
        <f>I484</f>
        <v xml:space="preserve">                  As at  
31 March, 2021</v>
      </c>
      <c r="H500" s="1224"/>
      <c r="I500" s="1225"/>
    </row>
    <row r="501" spans="1:12" s="608" customFormat="1" ht="38.25" x14ac:dyDescent="0.2">
      <c r="A501" s="551"/>
      <c r="B501" s="253" t="s">
        <v>802</v>
      </c>
      <c r="C501" s="254" t="s">
        <v>803</v>
      </c>
      <c r="D501" s="971"/>
      <c r="E501" s="254" t="s">
        <v>809</v>
      </c>
      <c r="F501" s="971"/>
      <c r="G501" s="927" t="s">
        <v>803</v>
      </c>
      <c r="H501" s="972"/>
      <c r="I501" s="973" t="s">
        <v>809</v>
      </c>
    </row>
    <row r="502" spans="1:12" ht="6.95" customHeight="1" x14ac:dyDescent="0.2">
      <c r="A502" s="747"/>
      <c r="B502" s="243"/>
      <c r="C502" s="610"/>
      <c r="D502" s="607"/>
      <c r="E502" s="610"/>
      <c r="F502" s="986"/>
      <c r="G502" s="612"/>
      <c r="H502" s="986"/>
      <c r="I502" s="1029"/>
      <c r="K502" s="7"/>
      <c r="L502" s="7"/>
    </row>
    <row r="503" spans="1:12" ht="15.75" x14ac:dyDescent="0.2">
      <c r="A503" s="747"/>
      <c r="B503" s="243" t="s">
        <v>806</v>
      </c>
      <c r="C503" s="610"/>
      <c r="D503" s="607"/>
      <c r="E503" s="610"/>
      <c r="F503" s="986"/>
      <c r="G503" s="612"/>
      <c r="H503" s="986"/>
      <c r="I503" s="1029"/>
      <c r="K503" s="7"/>
      <c r="L503" s="7"/>
    </row>
    <row r="504" spans="1:12" ht="15.75" x14ac:dyDescent="0.2">
      <c r="A504" s="747"/>
      <c r="B504" s="243" t="s">
        <v>111</v>
      </c>
      <c r="C504" s="610"/>
      <c r="D504" s="607"/>
      <c r="E504" s="610"/>
      <c r="F504" s="986"/>
      <c r="G504" s="612"/>
      <c r="H504" s="986"/>
      <c r="I504" s="1029"/>
      <c r="K504" s="7"/>
      <c r="L504" s="7"/>
    </row>
    <row r="505" spans="1:12" ht="15.75" x14ac:dyDescent="0.2">
      <c r="A505" s="747"/>
      <c r="B505" s="243" t="s">
        <v>807</v>
      </c>
      <c r="C505" s="610"/>
      <c r="D505" s="607"/>
      <c r="E505" s="610"/>
      <c r="F505" s="986"/>
      <c r="G505" s="612"/>
      <c r="H505" s="986"/>
      <c r="I505" s="1029"/>
      <c r="K505" s="7"/>
      <c r="L505" s="7"/>
    </row>
    <row r="506" spans="1:12" ht="15.75" x14ac:dyDescent="0.2">
      <c r="A506" s="747"/>
      <c r="B506" s="244" t="s">
        <v>808</v>
      </c>
      <c r="C506" s="611"/>
      <c r="D506" s="1030"/>
      <c r="E506" s="611"/>
      <c r="F506" s="994"/>
      <c r="G506" s="613"/>
      <c r="H506" s="994"/>
      <c r="I506" s="1031"/>
      <c r="K506" s="7"/>
      <c r="L506" s="7"/>
    </row>
    <row r="507" spans="1:12" ht="15.75" x14ac:dyDescent="0.2">
      <c r="A507" s="747"/>
      <c r="B507" s="747"/>
      <c r="C507" s="48"/>
      <c r="D507" s="48"/>
      <c r="E507" s="236"/>
      <c r="F507" s="59"/>
      <c r="G507" s="962"/>
      <c r="H507" s="59"/>
      <c r="I507" s="961"/>
      <c r="K507" s="7"/>
      <c r="L507" s="7"/>
    </row>
    <row r="508" spans="1:12" ht="31.5" x14ac:dyDescent="0.2">
      <c r="A508" s="747"/>
      <c r="B508" s="747"/>
      <c r="C508" s="48"/>
      <c r="D508" s="48"/>
      <c r="E508" s="59"/>
      <c r="F508" s="59"/>
      <c r="G508" s="249" t="str">
        <f>'Balance Sheet'!E7</f>
        <v>As at  
31 March, 2022</v>
      </c>
      <c r="H508" s="59"/>
      <c r="I508" s="226" t="str">
        <f>'Balance Sheet'!G7</f>
        <v xml:space="preserve">                  As at  
31 March, 2021</v>
      </c>
      <c r="K508" s="7"/>
      <c r="L508" s="7"/>
    </row>
    <row r="509" spans="1:12" ht="15.75" x14ac:dyDescent="0.2">
      <c r="A509" s="746">
        <f>A485+1</f>
        <v>14</v>
      </c>
      <c r="B509" s="746" t="str">
        <f>'Balance Sheet'!A49</f>
        <v>Other Current Assets</v>
      </c>
      <c r="C509" s="48"/>
      <c r="D509" s="48"/>
      <c r="E509" s="229"/>
      <c r="F509" s="59"/>
      <c r="G509" s="257"/>
      <c r="H509" s="132"/>
      <c r="I509" s="136"/>
      <c r="K509" s="7"/>
      <c r="L509" s="7"/>
    </row>
    <row r="510" spans="1:12" ht="6.95" customHeight="1" x14ac:dyDescent="0.2">
      <c r="A510" s="747"/>
      <c r="B510" s="747"/>
      <c r="C510" s="48"/>
      <c r="D510" s="48"/>
      <c r="E510" s="236"/>
      <c r="F510" s="236"/>
      <c r="G510" s="983"/>
      <c r="H510" s="132"/>
      <c r="I510" s="136"/>
      <c r="K510" s="7"/>
      <c r="L510" s="7"/>
    </row>
    <row r="511" spans="1:12" ht="15.75" x14ac:dyDescent="0.2">
      <c r="A511" s="747"/>
      <c r="B511" s="50" t="s">
        <v>235</v>
      </c>
      <c r="C511" s="48"/>
      <c r="D511" s="48"/>
      <c r="E511" s="236"/>
      <c r="F511" s="236"/>
      <c r="G511" s="1041">
        <f>TB!C534</f>
        <v>0</v>
      </c>
      <c r="H511" s="132"/>
      <c r="I511" s="1042">
        <f>TB!E534</f>
        <v>0</v>
      </c>
      <c r="K511" s="7"/>
      <c r="L511" s="7"/>
    </row>
    <row r="512" spans="1:12" ht="15.75" x14ac:dyDescent="0.2">
      <c r="A512" s="747"/>
      <c r="B512" s="50" t="s">
        <v>845</v>
      </c>
      <c r="C512" s="48"/>
      <c r="D512" s="48"/>
      <c r="E512" s="236"/>
      <c r="F512" s="236"/>
      <c r="G512" s="1041"/>
      <c r="H512" s="132"/>
      <c r="I512" s="1042"/>
      <c r="K512" s="7"/>
      <c r="L512" s="7"/>
    </row>
    <row r="513" spans="1:12" ht="15.75" x14ac:dyDescent="0.2">
      <c r="A513" s="43"/>
      <c r="B513" s="753"/>
      <c r="C513" s="753"/>
      <c r="D513" s="753"/>
      <c r="E513" s="236"/>
      <c r="F513" s="59"/>
      <c r="G513" s="1018"/>
      <c r="H513" s="132"/>
      <c r="I513" s="136"/>
      <c r="K513" s="7"/>
      <c r="L513" s="7"/>
    </row>
    <row r="514" spans="1:12" ht="16.5" thickBot="1" x14ac:dyDescent="0.25">
      <c r="A514" s="747"/>
      <c r="B514" s="747"/>
      <c r="C514" s="48"/>
      <c r="D514" s="48"/>
      <c r="E514" s="236"/>
      <c r="F514" s="236"/>
      <c r="G514" s="850">
        <f>SUM(G511:G513)</f>
        <v>0</v>
      </c>
      <c r="H514" s="132"/>
      <c r="I514" s="1020">
        <f>SUM(I511:I513)</f>
        <v>0</v>
      </c>
      <c r="K514" s="7"/>
      <c r="L514" s="7"/>
    </row>
    <row r="515" spans="1:12" ht="16.5" thickTop="1" x14ac:dyDescent="0.2">
      <c r="A515" s="238"/>
      <c r="B515" s="615"/>
      <c r="C515" s="237"/>
      <c r="D515" s="237"/>
      <c r="E515" s="81"/>
      <c r="F515" s="44"/>
      <c r="G515" s="230"/>
      <c r="H515" s="228"/>
      <c r="I515" s="55"/>
      <c r="K515" s="7"/>
      <c r="L515" s="7"/>
    </row>
    <row r="540" spans="1:12" x14ac:dyDescent="0.2">
      <c r="A540" s="7"/>
      <c r="C540" s="7"/>
      <c r="D540" s="7"/>
      <c r="E540" s="7"/>
      <c r="F540" s="7"/>
      <c r="G540" s="7"/>
      <c r="H540" s="7"/>
      <c r="I540" s="7"/>
      <c r="K540" s="7"/>
      <c r="L540" s="7"/>
    </row>
  </sheetData>
  <customSheetViews>
    <customSheetView guid="{C5EB18DA-5BC3-470B-A693-770CAEFB0C7E}" showPageBreaks="1" showGridLines="0" view="pageBreakPreview" topLeftCell="A94">
      <selection activeCell="F52" sqref="F52:H52"/>
      <rowBreaks count="6" manualBreakCount="6">
        <brk id="74" max="7" man="1"/>
        <brk id="132" max="7" man="1"/>
        <brk id="140" max="7" man="1"/>
        <brk id="206" max="7" man="1"/>
        <brk id="262" max="16383" man="1"/>
        <brk id="323" max="7" man="1"/>
      </rowBreaks>
      <pageMargins left="0.75" right="0.25" top="0.57999999999999996" bottom="0.2" header="0.25" footer="0.2"/>
      <pageSetup paperSize="9" scale="54" firstPageNumber="17" orientation="portrait" useFirstPageNumber="1" verticalDpi="1200" r:id="rId1"/>
      <headerFooter alignWithMargins="0"/>
    </customSheetView>
    <customSheetView guid="{59EEFE1C-830C-4B34-8BB2-BA8F8F575ED1}" showPageBreaks="1" showGridLines="0" printArea="1" hiddenRows="1" view="pageBreakPreview" topLeftCell="A332">
      <selection activeCell="F350" sqref="F350"/>
      <rowBreaks count="6" manualBreakCount="6">
        <brk id="74" max="7" man="1"/>
        <brk id="132" max="7" man="1"/>
        <brk id="140" max="7" man="1"/>
        <brk id="206" max="7" man="1"/>
        <brk id="262" max="16383" man="1"/>
        <brk id="323" max="7" man="1"/>
      </rowBreaks>
      <pageMargins left="0.75" right="0.25" top="0.57999999999999996" bottom="0.2" header="0.25" footer="0.2"/>
      <pageSetup paperSize="9" scale="54" firstPageNumber="17" orientation="portrait" useFirstPageNumber="1" verticalDpi="1200" r:id="rId2"/>
      <headerFooter alignWithMargins="0"/>
    </customSheetView>
    <customSheetView guid="{386AE23A-9A3E-410D-8B5E-676DEBEE7E20}" showPageBreaks="1" showGridLines="0" view="pageBreakPreview" topLeftCell="A37">
      <selection activeCell="B43" sqref="B43:H43"/>
      <rowBreaks count="6" manualBreakCount="6">
        <brk id="74" max="7" man="1"/>
        <brk id="132" max="7" man="1"/>
        <brk id="140" max="7" man="1"/>
        <brk id="206" max="7" man="1"/>
        <brk id="262" max="16383" man="1"/>
        <brk id="323" max="7" man="1"/>
      </rowBreaks>
      <pageMargins left="0.75" right="0.25" top="0.57999999999999996" bottom="0.2" header="0.25" footer="0.2"/>
      <pageSetup paperSize="9" scale="54" firstPageNumber="17" orientation="portrait" useFirstPageNumber="1" verticalDpi="1200" r:id="rId3"/>
      <headerFooter alignWithMargins="0"/>
    </customSheetView>
    <customSheetView guid="{C6D79C6A-5AF7-4DA3-AC5F-B0B4944FACED}" showPageBreaks="1" showGridLines="0" view="pageBreakPreview" topLeftCell="A173">
      <selection activeCell="F188" sqref="F188"/>
      <rowBreaks count="7" manualBreakCount="7">
        <brk id="60" max="7" man="1"/>
        <brk id="115" max="7" man="1"/>
        <brk id="202" max="18" man="1"/>
        <brk id="203" max="14" man="1"/>
        <brk id="210" max="16383" man="1"/>
        <brk id="283" max="7" man="1"/>
        <brk id="341" max="7" man="1"/>
      </rowBreaks>
      <pageMargins left="0.75" right="0.25" top="0.75" bottom="0.25" header="0.25" footer="0.25"/>
      <pageSetup paperSize="9" scale="59" firstPageNumber="17" orientation="portrait" useFirstPageNumber="1" verticalDpi="1200" r:id="rId4"/>
      <headerFooter alignWithMargins="0"/>
    </customSheetView>
    <customSheetView guid="{EECB371C-66EC-4C0D-942D-3ED79B4EEA67}" scale="85" showPageBreaks="1" showGridLines="0" view="pageBreakPreview" topLeftCell="A275">
      <selection activeCell="F296" sqref="F296"/>
      <rowBreaks count="7" manualBreakCount="7">
        <brk id="60" max="7" man="1"/>
        <brk id="115" max="7" man="1"/>
        <brk id="202" max="18" man="1"/>
        <brk id="203" max="14" man="1"/>
        <brk id="210" max="16383" man="1"/>
        <brk id="283" max="7" man="1"/>
        <brk id="341" max="7" man="1"/>
      </rowBreaks>
      <pageMargins left="0.75" right="0.25" top="0.75" bottom="0.25" header="0.25" footer="0.25"/>
      <pageSetup paperSize="9" scale="59" firstPageNumber="17" orientation="portrait" useFirstPageNumber="1" verticalDpi="1200" r:id="rId5"/>
      <headerFooter alignWithMargins="0"/>
    </customSheetView>
    <customSheetView guid="{B67E0783-32C7-4916-9505-88189BDB8069}" scale="85" showPageBreaks="1" showGridLines="0" view="pageBreakPreview" topLeftCell="A275">
      <selection activeCell="F296" sqref="F296"/>
      <rowBreaks count="7" manualBreakCount="7">
        <brk id="60" max="7" man="1"/>
        <brk id="115" max="7" man="1"/>
        <brk id="202" max="18" man="1"/>
        <brk id="203" max="14" man="1"/>
        <brk id="210" max="16383" man="1"/>
        <brk id="283" max="7" man="1"/>
        <brk id="341" max="7" man="1"/>
      </rowBreaks>
      <pageMargins left="0.75" right="0.25" top="0.75" bottom="0.25" header="0.25" footer="0.25"/>
      <pageSetup paperSize="9" scale="59" firstPageNumber="17" orientation="portrait" useFirstPageNumber="1" verticalDpi="1200" r:id="rId6"/>
      <headerFooter alignWithMargins="0"/>
    </customSheetView>
    <customSheetView guid="{8D9C7370-7CD0-4CFD-AA55-CD7C6316B3BE}" scale="85" showPageBreaks="1" showGridLines="0" printArea="1" hiddenColumns="1" view="pageBreakPreview" topLeftCell="A253">
      <selection activeCell="B171" sqref="B171"/>
      <rowBreaks count="6" manualBreakCount="6">
        <brk id="72" max="14" man="1"/>
        <brk id="116" max="14" man="1"/>
        <brk id="168" max="14" man="1"/>
        <brk id="206" max="14" man="1"/>
        <brk id="262" max="14" man="1"/>
        <brk id="305" max="14" man="1"/>
      </rowBreaks>
      <colBreaks count="1" manualBreakCount="1">
        <brk id="9" max="1048575" man="1"/>
      </colBreaks>
      <pageMargins left="0.75" right="0.25" top="0.57999999999999996" bottom="0.2" header="0.25" footer="0.2"/>
      <pageSetup paperSize="9" scale="65" firstPageNumber="17" orientation="portrait" useFirstPageNumber="1" verticalDpi="1200" r:id="rId7"/>
      <headerFooter alignWithMargins="0"/>
    </customSheetView>
    <customSheetView guid="{9C953071-229B-4EDA-9F66-5DCFAB36DE07}" showPageBreaks="1" showGridLines="0" printArea="1" hiddenRows="1" view="pageBreakPreview" topLeftCell="A179">
      <selection activeCell="F193" sqref="F193"/>
      <rowBreaks count="10" manualBreakCount="10">
        <brk id="49" max="7" man="1"/>
        <brk id="71" max="16383" man="1"/>
        <brk id="105" max="16383" man="1"/>
        <brk id="135" max="16383" man="1"/>
        <brk id="187" max="7" man="1"/>
        <brk id="197" max="16383" man="1"/>
        <brk id="254" max="7" man="1"/>
        <brk id="262" max="16383" man="1"/>
        <brk id="314" max="7" man="1"/>
        <brk id="321" max="16383" man="1"/>
      </rowBreaks>
      <pageMargins left="0.75" right="0.25" top="0.57999999999999996" bottom="0.2" header="0.25" footer="0.2"/>
      <pageSetup paperSize="9" scale="62" firstPageNumber="17" orientation="portrait" useFirstPageNumber="1" verticalDpi="1200" r:id="rId8"/>
      <headerFooter alignWithMargins="0"/>
    </customSheetView>
    <customSheetView guid="{DC3D0C87-25B8-485D-86CA-33743CDC051F}" showPageBreaks="1" printArea="1" hiddenRows="1" view="pageBreakPreview" topLeftCell="B262">
      <selection activeCell="F279" sqref="F279"/>
      <rowBreaks count="8" manualBreakCount="8">
        <brk id="53" max="5" man="1"/>
        <brk id="99" max="5" man="1"/>
        <brk id="151" max="5" man="1"/>
        <brk id="156" max="5" man="1"/>
        <brk id="204" max="16383" man="1"/>
        <brk id="206" max="5" man="1"/>
        <brk id="256" max="5" man="1"/>
        <brk id="312" max="5" man="1"/>
      </rowBreaks>
      <pageMargins left="0.22" right="0.15" top="0.36" bottom="0.25" header="0.25" footer="0.25"/>
      <pageSetup paperSize="9" scale="79" firstPageNumber="16" orientation="portrait" useFirstPageNumber="1" horizontalDpi="1200" verticalDpi="1200" r:id="rId9"/>
      <headerFooter alignWithMargins="0">
        <oddFooter>&amp;C&amp;P</oddFooter>
      </headerFooter>
    </customSheetView>
    <customSheetView guid="{9E1E05CF-2502-4CB7-996F-CD1432D0C305}" showPageBreaks="1" showGridLines="0" printArea="1" hiddenRows="1" view="pageBreakPreview" topLeftCell="A188">
      <selection activeCell="F205" sqref="F205"/>
      <rowBreaks count="6" manualBreakCount="6">
        <brk id="71" max="16383" man="1"/>
        <brk id="105" max="16383" man="1"/>
        <brk id="135" max="16383" man="1"/>
        <brk id="197" max="16383" man="1"/>
        <brk id="261" max="16383" man="1"/>
        <brk id="320" max="16383" man="1"/>
      </rowBreaks>
      <pageMargins left="0.75" right="0.25" top="0.57999999999999996" bottom="0.2" header="0.25" footer="0.2"/>
      <pageSetup paperSize="9" scale="62" firstPageNumber="17" orientation="portrait" useFirstPageNumber="1" verticalDpi="1200" r:id="rId10"/>
      <headerFooter alignWithMargins="0"/>
    </customSheetView>
    <customSheetView guid="{2D4C151A-363C-4956-8BF4-4C5C3398E8C2}" showPageBreaks="1" showGridLines="0" view="pageBreakPreview">
      <selection activeCell="F188" sqref="F188"/>
      <rowBreaks count="6" manualBreakCount="6">
        <brk id="60" max="7" man="1"/>
        <brk id="115" max="7" man="1"/>
        <brk id="203" max="14" man="1"/>
        <brk id="210" max="16383" man="1"/>
        <brk id="283" max="7" man="1"/>
        <brk id="341" max="7" man="1"/>
      </rowBreaks>
      <pageMargins left="0.75" right="0.25" top="0.75" bottom="0.25" header="0.25" footer="0.25"/>
      <pageSetup paperSize="9" scale="59" firstPageNumber="17" orientation="portrait" useFirstPageNumber="1" verticalDpi="1200" r:id="rId11"/>
      <headerFooter alignWithMargins="0"/>
    </customSheetView>
    <customSheetView guid="{67017509-107A-43BA-8CE2-E639D7D16D07}" showPageBreaks="1" showGridLines="0" printArea="1" hiddenRows="1" view="pageBreakPreview" topLeftCell="A353">
      <rowBreaks count="12" manualBreakCount="12">
        <brk id="43" max="7" man="1"/>
        <brk id="74" max="7" man="1"/>
        <brk id="108" max="7" man="1"/>
        <brk id="132" max="7" man="1"/>
        <brk id="140" max="7" man="1"/>
        <brk id="185" max="7" man="1"/>
        <brk id="206" max="7" man="1"/>
        <brk id="243" max="7" man="1"/>
        <brk id="262" max="16383" man="1"/>
        <brk id="303" max="7" man="1"/>
        <brk id="323" max="7" man="1"/>
        <brk id="361" max="7" man="1"/>
      </rowBreaks>
      <pageMargins left="0.75" right="0.25" top="0.57999999999999996" bottom="0.2" header="0.25" footer="0.2"/>
      <pageSetup paperSize="0" firstPageNumber="17" orientation="portrait" useFirstPageNumber="1" horizontalDpi="0" verticalDpi="0" copies="0"/>
      <headerFooter alignWithMargins="0"/>
    </customSheetView>
    <customSheetView guid="{CCC916F6-ED0B-4F0B-9017-B066FDEB2573}" showPageBreaks="1" showGridLines="0" printArea="1" hiddenRows="1" view="pageBreakPreview" topLeftCell="A213">
      <selection activeCell="F224" sqref="F224"/>
      <rowBreaks count="6" manualBreakCount="6">
        <brk id="74" max="7" man="1"/>
        <brk id="132" max="7" man="1"/>
        <brk id="140" max="7" man="1"/>
        <brk id="206" max="7" man="1"/>
        <brk id="262" max="16383" man="1"/>
        <brk id="323" max="7" man="1"/>
      </rowBreaks>
      <pageMargins left="0.75" right="0.25" top="0.57999999999999996" bottom="0.2" header="0.25" footer="0.2"/>
      <pageSetup paperSize="9" scale="54" firstPageNumber="17" orientation="portrait" useFirstPageNumber="1" verticalDpi="1200" r:id="rId12"/>
      <headerFooter alignWithMargins="0"/>
    </customSheetView>
    <customSheetView guid="{2E9ADF42-D73A-405A-9253-2A4BA7711EA9}" showPageBreaks="1" showGridLines="0" printArea="1" hiddenRows="1" view="pageBreakPreview">
      <rowBreaks count="6" manualBreakCount="6">
        <brk id="74" max="7" man="1"/>
        <brk id="132" max="7" man="1"/>
        <brk id="140" max="7" man="1"/>
        <brk id="206" max="7" man="1"/>
        <brk id="262" max="16383" man="1"/>
        <brk id="323" max="7" man="1"/>
      </rowBreaks>
      <pageMargins left="0.75" right="0.25" top="0.57999999999999996" bottom="0.2" header="0.25" footer="0.2"/>
      <pageSetup paperSize="9" scale="54" firstPageNumber="17" orientation="portrait" useFirstPageNumber="1" verticalDpi="1200" r:id="rId13"/>
      <headerFooter alignWithMargins="0"/>
    </customSheetView>
  </customSheetViews>
  <mergeCells count="88">
    <mergeCell ref="B121:E121"/>
    <mergeCell ref="B183:E183"/>
    <mergeCell ref="B184:E184"/>
    <mergeCell ref="B239:E239"/>
    <mergeCell ref="B328:E329"/>
    <mergeCell ref="B123:I123"/>
    <mergeCell ref="B177:I179"/>
    <mergeCell ref="I185:I187"/>
    <mergeCell ref="G188:G190"/>
    <mergeCell ref="G185:G187"/>
    <mergeCell ref="I188:I190"/>
    <mergeCell ref="B205:E206"/>
    <mergeCell ref="G192:G194"/>
    <mergeCell ref="I192:I194"/>
    <mergeCell ref="B185:E187"/>
    <mergeCell ref="B188:E190"/>
    <mergeCell ref="K285:N285"/>
    <mergeCell ref="K277:N277"/>
    <mergeCell ref="K278:N278"/>
    <mergeCell ref="K279:N279"/>
    <mergeCell ref="K280:N280"/>
    <mergeCell ref="K281:N281"/>
    <mergeCell ref="K282:N282"/>
    <mergeCell ref="K283:N283"/>
    <mergeCell ref="B12:F12"/>
    <mergeCell ref="B18:F18"/>
    <mergeCell ref="B21:I21"/>
    <mergeCell ref="G22:I22"/>
    <mergeCell ref="B20:I20"/>
    <mergeCell ref="B16:F16"/>
    <mergeCell ref="B31:I34"/>
    <mergeCell ref="G38:I38"/>
    <mergeCell ref="C22:E22"/>
    <mergeCell ref="C38:E38"/>
    <mergeCell ref="G96:I96"/>
    <mergeCell ref="B53:D53"/>
    <mergeCell ref="E53:F53"/>
    <mergeCell ref="E56:F56"/>
    <mergeCell ref="B92:I92"/>
    <mergeCell ref="C82:E82"/>
    <mergeCell ref="G82:I82"/>
    <mergeCell ref="B90:I91"/>
    <mergeCell ref="C96:F96"/>
    <mergeCell ref="B56:C56"/>
    <mergeCell ref="B477:F478"/>
    <mergeCell ref="B363:C363"/>
    <mergeCell ref="B270:E270"/>
    <mergeCell ref="A353:B353"/>
    <mergeCell ref="B475:F476"/>
    <mergeCell ref="B274:E275"/>
    <mergeCell ref="B289:E290"/>
    <mergeCell ref="B344:E345"/>
    <mergeCell ref="A354:B354"/>
    <mergeCell ref="A355:B355"/>
    <mergeCell ref="A352:B352"/>
    <mergeCell ref="C333:E333"/>
    <mergeCell ref="B377:E378"/>
    <mergeCell ref="B191:E191"/>
    <mergeCell ref="B243:E244"/>
    <mergeCell ref="B249:E249"/>
    <mergeCell ref="B229:E229"/>
    <mergeCell ref="B232:E232"/>
    <mergeCell ref="B245:E245"/>
    <mergeCell ref="B196:I197"/>
    <mergeCell ref="B192:E194"/>
    <mergeCell ref="B248:E248"/>
    <mergeCell ref="B247:E247"/>
    <mergeCell ref="B253:E253"/>
    <mergeCell ref="B255:E255"/>
    <mergeCell ref="B257:E257"/>
    <mergeCell ref="B261:E261"/>
    <mergeCell ref="B259:E259"/>
    <mergeCell ref="G333:I333"/>
    <mergeCell ref="C500:E500"/>
    <mergeCell ref="G500:I500"/>
    <mergeCell ref="K373:N373"/>
    <mergeCell ref="B365:E366"/>
    <mergeCell ref="K368:N368"/>
    <mergeCell ref="K369:N369"/>
    <mergeCell ref="K370:N370"/>
    <mergeCell ref="K371:N371"/>
    <mergeCell ref="A356:B356"/>
    <mergeCell ref="A357:B357"/>
    <mergeCell ref="A358:B358"/>
    <mergeCell ref="A359:B359"/>
    <mergeCell ref="B481:F481"/>
    <mergeCell ref="B445:C445"/>
    <mergeCell ref="B479:F480"/>
  </mergeCells>
  <phoneticPr fontId="0" type="noConversion"/>
  <printOptions horizontalCentered="1"/>
  <pageMargins left="0.39370078740157483" right="0.11811023622047245" top="0.39370078740157483" bottom="0.39370078740157483" header="0.19685039370078741" footer="0.19685039370078741"/>
  <pageSetup paperSize="9" scale="83" orientation="portrait" useFirstPageNumber="1" r:id="rId14"/>
  <headerFooter alignWithMargins="0"/>
  <rowBreaks count="4" manualBreakCount="4">
    <brk id="61" max="8" man="1"/>
    <brk id="206" max="8" man="1"/>
    <brk id="235" max="8" man="1"/>
    <brk id="471"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F0"/>
  </sheetPr>
  <dimension ref="A1:O81"/>
  <sheetViews>
    <sheetView showGridLines="0" view="pageBreakPreview" topLeftCell="A57" zoomScaleNormal="100" zoomScaleSheetLayoutView="100" workbookViewId="0">
      <selection activeCell="F82" sqref="F82"/>
    </sheetView>
  </sheetViews>
  <sheetFormatPr defaultColWidth="8.85546875" defaultRowHeight="15" x14ac:dyDescent="0.2"/>
  <cols>
    <col min="1" max="1" width="5.7109375" style="15" customWidth="1"/>
    <col min="2" max="2" width="24.85546875" style="15" customWidth="1"/>
    <col min="3" max="3" width="14.7109375" style="15" customWidth="1"/>
    <col min="4" max="4" width="14.7109375" style="1043" customWidth="1"/>
    <col min="5" max="5" width="14.7109375" style="15" customWidth="1"/>
    <col min="6" max="6" width="14.7109375" style="1053" customWidth="1"/>
    <col min="7" max="7" width="14.7109375" style="1044" customWidth="1"/>
    <col min="8" max="8" width="14.7109375" style="1043" customWidth="1"/>
    <col min="9" max="12" width="14.7109375" style="15" customWidth="1"/>
    <col min="13" max="13" width="12.5703125" style="15" customWidth="1"/>
    <col min="14" max="14" width="12.5703125" style="15" bestFit="1" customWidth="1"/>
    <col min="15" max="15" width="10.28515625" style="15" bestFit="1" customWidth="1"/>
    <col min="16" max="16384" width="8.85546875" style="15"/>
  </cols>
  <sheetData>
    <row r="1" spans="1:14" ht="26.25" x14ac:dyDescent="0.2">
      <c r="A1" s="76" t="str">
        <f>'Balance Sheet'!A1</f>
        <v>Private Limited</v>
      </c>
      <c r="F1" s="1043"/>
    </row>
    <row r="2" spans="1:14" x14ac:dyDescent="0.2">
      <c r="A2" s="8"/>
      <c r="B2" s="2"/>
      <c r="F2" s="1043"/>
    </row>
    <row r="3" spans="1:14" ht="23.25" x14ac:dyDescent="0.2">
      <c r="A3" s="858" t="str">
        <f>'Notes-BS'!A3</f>
        <v xml:space="preserve">Notes to the Standalone Financial Statements </v>
      </c>
      <c r="F3" s="1043"/>
    </row>
    <row r="4" spans="1:14" ht="18.75" x14ac:dyDescent="0.2">
      <c r="A4" s="1045" t="str">
        <f>'Notes-BS'!A4</f>
        <v>for the year ended 31 March 2022</v>
      </c>
      <c r="B4" s="6"/>
      <c r="F4" s="1043"/>
    </row>
    <row r="5" spans="1:14" x14ac:dyDescent="0.2">
      <c r="F5" s="1043"/>
    </row>
    <row r="6" spans="1:14" ht="15.75" x14ac:dyDescent="0.2">
      <c r="A6" s="13"/>
      <c r="F6" s="1043"/>
      <c r="K6" s="59"/>
      <c r="L6" s="59" t="s">
        <v>712</v>
      </c>
    </row>
    <row r="7" spans="1:14" ht="6.95" customHeight="1" x14ac:dyDescent="0.2">
      <c r="A7" s="2"/>
      <c r="F7" s="1043"/>
    </row>
    <row r="8" spans="1:14" ht="15.75" x14ac:dyDescent="0.2">
      <c r="A8" s="749">
        <f>'Notes-BS'!A226+1</f>
        <v>8</v>
      </c>
      <c r="B8" s="749" t="str">
        <f>'Balance Sheet'!A33</f>
        <v>Property, Plant &amp; Equipment and Intangible Assets</v>
      </c>
      <c r="F8" s="1043"/>
    </row>
    <row r="9" spans="1:14" ht="6.95" customHeight="1" x14ac:dyDescent="0.2">
      <c r="F9" s="1043"/>
      <c r="K9" s="920"/>
    </row>
    <row r="10" spans="1:14" x14ac:dyDescent="0.2">
      <c r="A10" s="6"/>
      <c r="B10" s="1046"/>
      <c r="C10" s="1251" t="s">
        <v>232</v>
      </c>
      <c r="D10" s="1251"/>
      <c r="E10" s="1251"/>
      <c r="F10" s="1251"/>
      <c r="G10" s="1251" t="s">
        <v>233</v>
      </c>
      <c r="H10" s="1251"/>
      <c r="I10" s="1251"/>
      <c r="J10" s="1251"/>
      <c r="K10" s="1251" t="s">
        <v>234</v>
      </c>
      <c r="L10" s="1252"/>
      <c r="M10" s="968"/>
      <c r="N10" s="968"/>
    </row>
    <row r="11" spans="1:14" ht="15" customHeight="1" x14ac:dyDescent="0.2">
      <c r="A11" s="6"/>
      <c r="B11" s="741" t="s">
        <v>7</v>
      </c>
      <c r="C11" s="930" t="s">
        <v>8</v>
      </c>
      <c r="D11" s="1289" t="s">
        <v>49</v>
      </c>
      <c r="E11" s="1290" t="s">
        <v>50</v>
      </c>
      <c r="F11" s="1047" t="s">
        <v>8</v>
      </c>
      <c r="G11" s="974" t="s">
        <v>8</v>
      </c>
      <c r="H11" s="1289" t="s">
        <v>9</v>
      </c>
      <c r="I11" s="1290" t="s">
        <v>50</v>
      </c>
      <c r="J11" s="930" t="s">
        <v>8</v>
      </c>
      <c r="K11" s="930" t="s">
        <v>8</v>
      </c>
      <c r="L11" s="932" t="s">
        <v>8</v>
      </c>
      <c r="M11" s="968"/>
      <c r="N11" s="968"/>
    </row>
    <row r="12" spans="1:14" x14ac:dyDescent="0.2">
      <c r="A12" s="6"/>
      <c r="B12" s="741"/>
      <c r="C12" s="951" t="s">
        <v>683</v>
      </c>
      <c r="D12" s="1289"/>
      <c r="E12" s="1290"/>
      <c r="F12" s="1048" t="s">
        <v>679</v>
      </c>
      <c r="G12" s="1049" t="s">
        <v>683</v>
      </c>
      <c r="H12" s="1289"/>
      <c r="I12" s="1290"/>
      <c r="J12" s="1048" t="s">
        <v>679</v>
      </c>
      <c r="K12" s="1048" t="s">
        <v>679</v>
      </c>
      <c r="L12" s="952" t="s">
        <v>684</v>
      </c>
      <c r="M12" s="968"/>
      <c r="N12" s="968"/>
    </row>
    <row r="13" spans="1:14" x14ac:dyDescent="0.2">
      <c r="A13" s="6"/>
      <c r="B13" s="741" t="s">
        <v>697</v>
      </c>
      <c r="C13" s="1071"/>
      <c r="D13" s="1072"/>
      <c r="E13" s="1071"/>
      <c r="F13" s="1072"/>
      <c r="G13" s="1073"/>
      <c r="H13" s="1072"/>
      <c r="I13" s="1071"/>
      <c r="J13" s="607"/>
      <c r="K13" s="607"/>
      <c r="L13" s="1074"/>
      <c r="M13" s="968"/>
      <c r="N13" s="968"/>
    </row>
    <row r="14" spans="1:14" ht="5.0999999999999996" customHeight="1" x14ac:dyDescent="0.2">
      <c r="A14" s="6"/>
      <c r="B14" s="1050"/>
      <c r="C14" s="1071"/>
      <c r="D14" s="1072"/>
      <c r="E14" s="1071"/>
      <c r="F14" s="1072"/>
      <c r="G14" s="1073"/>
      <c r="H14" s="1072"/>
      <c r="I14" s="1071"/>
      <c r="J14" s="607"/>
      <c r="K14" s="607"/>
      <c r="L14" s="1074"/>
      <c r="M14" s="968"/>
      <c r="N14" s="968"/>
    </row>
    <row r="15" spans="1:14" x14ac:dyDescent="0.2">
      <c r="A15" s="6"/>
      <c r="B15" s="1050" t="s">
        <v>249</v>
      </c>
      <c r="C15" s="1075">
        <v>0</v>
      </c>
      <c r="D15" s="1076">
        <v>0</v>
      </c>
      <c r="E15" s="1076">
        <v>0</v>
      </c>
      <c r="F15" s="1076">
        <f t="shared" ref="F15" si="0">C15+D15-E15</f>
        <v>0</v>
      </c>
      <c r="G15" s="1075">
        <v>0</v>
      </c>
      <c r="H15" s="1077">
        <v>0</v>
      </c>
      <c r="I15" s="1075">
        <v>0</v>
      </c>
      <c r="J15" s="1075">
        <f t="shared" ref="J15" si="1">G15+H15-I15</f>
        <v>0</v>
      </c>
      <c r="K15" s="1075">
        <f>F15-J15</f>
        <v>0</v>
      </c>
      <c r="L15" s="991">
        <f t="shared" ref="L15" si="2">C15-G15</f>
        <v>0</v>
      </c>
      <c r="M15" s="968">
        <f>K15-TB!C209</f>
        <v>0</v>
      </c>
      <c r="N15" s="968"/>
    </row>
    <row r="16" spans="1:14" x14ac:dyDescent="0.2">
      <c r="A16" s="6"/>
      <c r="B16" s="1050" t="s">
        <v>295</v>
      </c>
      <c r="C16" s="1075">
        <v>0</v>
      </c>
      <c r="D16" s="1076">
        <v>0</v>
      </c>
      <c r="E16" s="1076">
        <v>0</v>
      </c>
      <c r="F16" s="1076">
        <f t="shared" ref="F16:F20" si="3">C16+D16-E16</f>
        <v>0</v>
      </c>
      <c r="G16" s="1075">
        <v>0</v>
      </c>
      <c r="H16" s="1077">
        <v>0</v>
      </c>
      <c r="I16" s="1075">
        <v>0</v>
      </c>
      <c r="J16" s="1075">
        <f t="shared" ref="J16:J19" si="4">G16+H16-I16</f>
        <v>0</v>
      </c>
      <c r="K16" s="1075">
        <f t="shared" ref="K16:K19" si="5">F16-J16</f>
        <v>0</v>
      </c>
      <c r="L16" s="991">
        <f t="shared" ref="L16:L19" si="6">C16-G16</f>
        <v>0</v>
      </c>
      <c r="M16" s="968">
        <f>K16-TB!C214</f>
        <v>0</v>
      </c>
      <c r="N16" s="968"/>
    </row>
    <row r="17" spans="1:15" x14ac:dyDescent="0.2">
      <c r="A17" s="6"/>
      <c r="B17" s="1050" t="s">
        <v>354</v>
      </c>
      <c r="C17" s="1075">
        <v>0</v>
      </c>
      <c r="D17" s="1076">
        <v>0</v>
      </c>
      <c r="E17" s="1076">
        <v>0</v>
      </c>
      <c r="F17" s="1076">
        <f t="shared" si="3"/>
        <v>0</v>
      </c>
      <c r="G17" s="1075">
        <v>0</v>
      </c>
      <c r="H17" s="1077">
        <v>0</v>
      </c>
      <c r="I17" s="1075">
        <v>0</v>
      </c>
      <c r="J17" s="1075">
        <f t="shared" si="4"/>
        <v>0</v>
      </c>
      <c r="K17" s="1075">
        <f t="shared" si="5"/>
        <v>0</v>
      </c>
      <c r="L17" s="991">
        <f t="shared" si="6"/>
        <v>0</v>
      </c>
      <c r="M17" s="968">
        <f>K17-TB!C219</f>
        <v>0</v>
      </c>
      <c r="N17" s="968"/>
    </row>
    <row r="18" spans="1:15" x14ac:dyDescent="0.2">
      <c r="A18" s="6"/>
      <c r="B18" s="1050" t="s">
        <v>630</v>
      </c>
      <c r="C18" s="1075">
        <v>0</v>
      </c>
      <c r="D18" s="1076">
        <v>0</v>
      </c>
      <c r="E18" s="1076">
        <v>0</v>
      </c>
      <c r="F18" s="1076">
        <f t="shared" si="3"/>
        <v>0</v>
      </c>
      <c r="G18" s="1075">
        <v>0</v>
      </c>
      <c r="H18" s="1077">
        <v>0</v>
      </c>
      <c r="I18" s="1075">
        <v>0</v>
      </c>
      <c r="J18" s="1075">
        <f t="shared" si="4"/>
        <v>0</v>
      </c>
      <c r="K18" s="1075">
        <f t="shared" si="5"/>
        <v>0</v>
      </c>
      <c r="L18" s="991">
        <f t="shared" si="6"/>
        <v>0</v>
      </c>
      <c r="M18" s="968">
        <f>K18-TB!C224</f>
        <v>0</v>
      </c>
      <c r="N18" s="968"/>
    </row>
    <row r="19" spans="1:15" x14ac:dyDescent="0.2">
      <c r="A19" s="6"/>
      <c r="B19" s="1050" t="s">
        <v>355</v>
      </c>
      <c r="C19" s="1075">
        <v>0</v>
      </c>
      <c r="D19" s="1076">
        <v>0</v>
      </c>
      <c r="E19" s="1076">
        <v>0</v>
      </c>
      <c r="F19" s="1076">
        <f t="shared" si="3"/>
        <v>0</v>
      </c>
      <c r="G19" s="1075">
        <v>0</v>
      </c>
      <c r="H19" s="1077">
        <v>0</v>
      </c>
      <c r="I19" s="1075">
        <v>0</v>
      </c>
      <c r="J19" s="1075">
        <f t="shared" si="4"/>
        <v>0</v>
      </c>
      <c r="K19" s="1075">
        <f t="shared" si="5"/>
        <v>0</v>
      </c>
      <c r="L19" s="991">
        <f t="shared" si="6"/>
        <v>0</v>
      </c>
      <c r="M19" s="968">
        <f>K19-TB!C229</f>
        <v>0</v>
      </c>
      <c r="N19" s="968"/>
    </row>
    <row r="20" spans="1:15" x14ac:dyDescent="0.2">
      <c r="A20" s="6"/>
      <c r="B20" s="1050" t="s">
        <v>727</v>
      </c>
      <c r="C20" s="1075">
        <v>0</v>
      </c>
      <c r="D20" s="1076">
        <v>0</v>
      </c>
      <c r="E20" s="1076">
        <v>0</v>
      </c>
      <c r="F20" s="1076">
        <f t="shared" si="3"/>
        <v>0</v>
      </c>
      <c r="G20" s="1075">
        <v>0</v>
      </c>
      <c r="H20" s="1077">
        <v>0</v>
      </c>
      <c r="I20" s="1075">
        <v>0</v>
      </c>
      <c r="J20" s="1075">
        <f>G20+H20-I20</f>
        <v>0</v>
      </c>
      <c r="K20" s="1075">
        <f>F20-J20</f>
        <v>0</v>
      </c>
      <c r="L20" s="991">
        <f>C20-G20</f>
        <v>0</v>
      </c>
      <c r="M20" s="968">
        <f>K20-TB!C234</f>
        <v>0</v>
      </c>
      <c r="N20" s="1112"/>
    </row>
    <row r="21" spans="1:15" x14ac:dyDescent="0.2">
      <c r="A21" s="6"/>
      <c r="B21" s="1050" t="s">
        <v>108</v>
      </c>
      <c r="C21" s="1075"/>
      <c r="D21" s="1076"/>
      <c r="E21" s="1076"/>
      <c r="F21" s="1076"/>
      <c r="G21" s="1075"/>
      <c r="H21" s="1077"/>
      <c r="I21" s="1075"/>
      <c r="J21" s="1075"/>
      <c r="K21" s="1075"/>
      <c r="L21" s="991"/>
      <c r="M21" s="968"/>
      <c r="N21" s="968"/>
    </row>
    <row r="22" spans="1:15" ht="25.5" x14ac:dyDescent="0.2">
      <c r="A22" s="6"/>
      <c r="B22" s="243" t="s">
        <v>870</v>
      </c>
      <c r="C22" s="1075">
        <v>0</v>
      </c>
      <c r="D22" s="1076">
        <v>0</v>
      </c>
      <c r="E22" s="1076">
        <v>0</v>
      </c>
      <c r="F22" s="1076">
        <f t="shared" ref="F22" si="7">+C22+D22</f>
        <v>0</v>
      </c>
      <c r="G22" s="1075">
        <v>0</v>
      </c>
      <c r="H22" s="1077">
        <v>0</v>
      </c>
      <c r="I22" s="1075">
        <v>0</v>
      </c>
      <c r="J22" s="1075">
        <f>G22+H22-I22</f>
        <v>0</v>
      </c>
      <c r="K22" s="1075">
        <f>F22-J22</f>
        <v>0</v>
      </c>
      <c r="L22" s="991">
        <f t="shared" ref="L22" si="8">C22-G22</f>
        <v>0</v>
      </c>
      <c r="M22" s="1112">
        <f>K22-TB!C242</f>
        <v>0</v>
      </c>
      <c r="N22" s="968">
        <f>2316042</f>
        <v>2316042</v>
      </c>
      <c r="O22" s="7"/>
    </row>
    <row r="23" spans="1:15" x14ac:dyDescent="0.2">
      <c r="A23" s="6"/>
      <c r="B23" s="1050" t="s">
        <v>728</v>
      </c>
      <c r="C23" s="1075">
        <v>0</v>
      </c>
      <c r="D23" s="1076">
        <v>0</v>
      </c>
      <c r="E23" s="1076">
        <v>0</v>
      </c>
      <c r="F23" s="1076">
        <f t="shared" ref="F23" si="9">+C23+D23</f>
        <v>0</v>
      </c>
      <c r="G23" s="1075">
        <v>0</v>
      </c>
      <c r="H23" s="1077">
        <v>0</v>
      </c>
      <c r="I23" s="1075">
        <v>0</v>
      </c>
      <c r="J23" s="1075">
        <f>G23+H23-I23</f>
        <v>0</v>
      </c>
      <c r="K23" s="1075">
        <f t="shared" ref="K23" si="10">F23-J23</f>
        <v>0</v>
      </c>
      <c r="L23" s="991">
        <f t="shared" ref="L23" si="11">C23-G23</f>
        <v>0</v>
      </c>
      <c r="M23" s="968">
        <f>K23-TB!C248</f>
        <v>0</v>
      </c>
      <c r="N23" s="968"/>
    </row>
    <row r="24" spans="1:15" x14ac:dyDescent="0.2">
      <c r="A24" s="6"/>
      <c r="B24" s="1050"/>
      <c r="C24" s="1075"/>
      <c r="D24" s="1076"/>
      <c r="E24" s="1075"/>
      <c r="F24" s="1076"/>
      <c r="G24" s="1075"/>
      <c r="H24" s="1076"/>
      <c r="I24" s="1075"/>
      <c r="J24" s="1075"/>
      <c r="K24" s="1078"/>
      <c r="L24" s="991"/>
      <c r="M24" s="968"/>
      <c r="N24" s="968"/>
    </row>
    <row r="25" spans="1:15" x14ac:dyDescent="0.2">
      <c r="A25" s="6"/>
      <c r="B25" s="741"/>
      <c r="C25" s="1079">
        <f t="shared" ref="C25:L25" si="12">SUM(C15:C24)</f>
        <v>0</v>
      </c>
      <c r="D25" s="1079">
        <f t="shared" si="12"/>
        <v>0</v>
      </c>
      <c r="E25" s="1079">
        <f t="shared" si="12"/>
        <v>0</v>
      </c>
      <c r="F25" s="1079">
        <f t="shared" si="12"/>
        <v>0</v>
      </c>
      <c r="G25" s="1079">
        <f t="shared" si="12"/>
        <v>0</v>
      </c>
      <c r="H25" s="1079">
        <f t="shared" si="12"/>
        <v>0</v>
      </c>
      <c r="I25" s="1079">
        <f t="shared" si="12"/>
        <v>0</v>
      </c>
      <c r="J25" s="1079">
        <f t="shared" si="12"/>
        <v>0</v>
      </c>
      <c r="K25" s="1079">
        <f t="shared" si="12"/>
        <v>0</v>
      </c>
      <c r="L25" s="1080">
        <f t="shared" si="12"/>
        <v>0</v>
      </c>
      <c r="M25" s="968"/>
      <c r="N25" s="968"/>
    </row>
    <row r="26" spans="1:15" x14ac:dyDescent="0.2">
      <c r="A26" s="6"/>
      <c r="B26" s="1050"/>
      <c r="C26" s="1081"/>
      <c r="D26" s="1081"/>
      <c r="E26" s="1081"/>
      <c r="F26" s="1081"/>
      <c r="G26" s="1081"/>
      <c r="H26" s="1081"/>
      <c r="I26" s="1081"/>
      <c r="J26" s="1081"/>
      <c r="K26" s="1081"/>
      <c r="L26" s="991"/>
      <c r="M26" s="968"/>
      <c r="N26" s="968"/>
    </row>
    <row r="27" spans="1:15" x14ac:dyDescent="0.2">
      <c r="A27" s="6"/>
      <c r="B27" s="741" t="s">
        <v>39</v>
      </c>
      <c r="C27" s="1081"/>
      <c r="D27" s="1081"/>
      <c r="E27" s="1081"/>
      <c r="F27" s="1081"/>
      <c r="G27" s="1081"/>
      <c r="H27" s="1081"/>
      <c r="I27" s="1081"/>
      <c r="J27" s="1081"/>
      <c r="K27" s="1081"/>
      <c r="L27" s="991"/>
      <c r="M27" s="968"/>
      <c r="N27" s="968"/>
    </row>
    <row r="28" spans="1:15" ht="5.0999999999999996" customHeight="1" x14ac:dyDescent="0.2">
      <c r="A28" s="6"/>
      <c r="B28" s="741"/>
      <c r="C28" s="1081"/>
      <c r="D28" s="1081"/>
      <c r="E28" s="1081"/>
      <c r="F28" s="1081"/>
      <c r="G28" s="1081"/>
      <c r="H28" s="1081"/>
      <c r="I28" s="1081"/>
      <c r="J28" s="1081"/>
      <c r="K28" s="1081"/>
      <c r="L28" s="991"/>
      <c r="M28" s="968"/>
      <c r="N28" s="968"/>
    </row>
    <row r="29" spans="1:15" ht="15" hidden="1" customHeight="1" x14ac:dyDescent="0.2">
      <c r="A29" s="6"/>
      <c r="B29" s="1050" t="s">
        <v>729</v>
      </c>
      <c r="C29" s="1075">
        <v>0</v>
      </c>
      <c r="D29" s="1075">
        <v>0</v>
      </c>
      <c r="E29" s="1075">
        <v>0</v>
      </c>
      <c r="F29" s="1075">
        <f>C29+D29-E29</f>
        <v>0</v>
      </c>
      <c r="G29" s="1075">
        <v>0</v>
      </c>
      <c r="H29" s="1075">
        <v>0</v>
      </c>
      <c r="I29" s="1075">
        <v>0</v>
      </c>
      <c r="J29" s="1075">
        <f>G29+H29-I29</f>
        <v>0</v>
      </c>
      <c r="K29" s="1075">
        <f>F29-J29</f>
        <v>0</v>
      </c>
      <c r="L29" s="991">
        <f>+C29-G29</f>
        <v>0</v>
      </c>
      <c r="M29" s="968"/>
      <c r="N29" s="968"/>
    </row>
    <row r="30" spans="1:15" ht="15" hidden="1" customHeight="1" x14ac:dyDescent="0.2">
      <c r="A30" s="6"/>
      <c r="B30" s="1050" t="s">
        <v>736</v>
      </c>
      <c r="C30" s="1075">
        <v>0</v>
      </c>
      <c r="D30" s="1075">
        <v>0</v>
      </c>
      <c r="E30" s="1075">
        <v>0</v>
      </c>
      <c r="F30" s="1075">
        <f t="shared" ref="F30:F36" si="13">C30+D30-E30</f>
        <v>0</v>
      </c>
      <c r="G30" s="1075">
        <v>0</v>
      </c>
      <c r="H30" s="1075">
        <v>0</v>
      </c>
      <c r="I30" s="1075">
        <v>0</v>
      </c>
      <c r="J30" s="1075">
        <f t="shared" ref="J30:J36" si="14">G30+H30-I30</f>
        <v>0</v>
      </c>
      <c r="K30" s="1075">
        <f t="shared" ref="K30:K36" si="15">F30-J30</f>
        <v>0</v>
      </c>
      <c r="L30" s="991">
        <f t="shared" ref="L30:L36" si="16">+C30-G30</f>
        <v>0</v>
      </c>
      <c r="M30" s="968"/>
      <c r="N30" s="968"/>
    </row>
    <row r="31" spans="1:15" x14ac:dyDescent="0.2">
      <c r="A31" s="6"/>
      <c r="B31" s="1050" t="s">
        <v>730</v>
      </c>
      <c r="C31" s="1075">
        <v>0</v>
      </c>
      <c r="D31" s="1075">
        <v>0</v>
      </c>
      <c r="E31" s="1075">
        <v>0</v>
      </c>
      <c r="F31" s="1075">
        <f t="shared" si="13"/>
        <v>0</v>
      </c>
      <c r="G31" s="1075">
        <v>0</v>
      </c>
      <c r="H31" s="1075">
        <v>0</v>
      </c>
      <c r="I31" s="1075">
        <v>0</v>
      </c>
      <c r="J31" s="1075">
        <f t="shared" si="14"/>
        <v>0</v>
      </c>
      <c r="K31" s="1075">
        <f t="shared" si="15"/>
        <v>0</v>
      </c>
      <c r="L31" s="991">
        <f t="shared" si="16"/>
        <v>0</v>
      </c>
      <c r="M31" s="968">
        <f>K31-TB!C254</f>
        <v>0</v>
      </c>
      <c r="N31" s="968"/>
    </row>
    <row r="32" spans="1:15" ht="15" hidden="1" customHeight="1" x14ac:dyDescent="0.2">
      <c r="A32" s="6"/>
      <c r="B32" s="1050" t="s">
        <v>731</v>
      </c>
      <c r="C32" s="1075">
        <v>0</v>
      </c>
      <c r="D32" s="1075">
        <v>0</v>
      </c>
      <c r="E32" s="1075">
        <v>0</v>
      </c>
      <c r="F32" s="1075">
        <f t="shared" si="13"/>
        <v>0</v>
      </c>
      <c r="G32" s="1075">
        <v>0</v>
      </c>
      <c r="H32" s="1075">
        <v>0</v>
      </c>
      <c r="I32" s="1075">
        <v>0</v>
      </c>
      <c r="J32" s="1075">
        <f t="shared" si="14"/>
        <v>0</v>
      </c>
      <c r="K32" s="1075">
        <f t="shared" si="15"/>
        <v>0</v>
      </c>
      <c r="L32" s="991">
        <f t="shared" si="16"/>
        <v>0</v>
      </c>
      <c r="M32" s="968"/>
      <c r="N32" s="968"/>
    </row>
    <row r="33" spans="1:14" ht="15" hidden="1" customHeight="1" x14ac:dyDescent="0.2">
      <c r="A33" s="6"/>
      <c r="B33" s="1050" t="s">
        <v>732</v>
      </c>
      <c r="C33" s="1075">
        <v>0</v>
      </c>
      <c r="D33" s="1075">
        <v>0</v>
      </c>
      <c r="E33" s="1075">
        <v>0</v>
      </c>
      <c r="F33" s="1075">
        <f t="shared" si="13"/>
        <v>0</v>
      </c>
      <c r="G33" s="1075">
        <v>0</v>
      </c>
      <c r="H33" s="1075">
        <v>0</v>
      </c>
      <c r="I33" s="1075">
        <v>0</v>
      </c>
      <c r="J33" s="1075">
        <f t="shared" si="14"/>
        <v>0</v>
      </c>
      <c r="K33" s="1075">
        <f t="shared" si="15"/>
        <v>0</v>
      </c>
      <c r="L33" s="991">
        <f t="shared" si="16"/>
        <v>0</v>
      </c>
      <c r="M33" s="968"/>
      <c r="N33" s="968"/>
    </row>
    <row r="34" spans="1:14" ht="38.25" hidden="1" customHeight="1" x14ac:dyDescent="0.2">
      <c r="A34" s="6"/>
      <c r="B34" s="243" t="s">
        <v>733</v>
      </c>
      <c r="C34" s="1075">
        <v>0</v>
      </c>
      <c r="D34" s="1075">
        <v>0</v>
      </c>
      <c r="E34" s="1075">
        <v>0</v>
      </c>
      <c r="F34" s="1075">
        <f t="shared" si="13"/>
        <v>0</v>
      </c>
      <c r="G34" s="1075">
        <v>0</v>
      </c>
      <c r="H34" s="1075">
        <v>0</v>
      </c>
      <c r="I34" s="1075">
        <v>0</v>
      </c>
      <c r="J34" s="1075">
        <f t="shared" si="14"/>
        <v>0</v>
      </c>
      <c r="K34" s="1075">
        <f t="shared" si="15"/>
        <v>0</v>
      </c>
      <c r="L34" s="991">
        <f t="shared" si="16"/>
        <v>0</v>
      </c>
      <c r="M34" s="968"/>
      <c r="N34" s="968"/>
    </row>
    <row r="35" spans="1:14" ht="25.5" hidden="1" customHeight="1" x14ac:dyDescent="0.2">
      <c r="A35" s="6"/>
      <c r="B35" s="243" t="s">
        <v>734</v>
      </c>
      <c r="C35" s="1075">
        <v>0</v>
      </c>
      <c r="D35" s="1075">
        <v>0</v>
      </c>
      <c r="E35" s="1075">
        <v>0</v>
      </c>
      <c r="F35" s="1075">
        <f t="shared" si="13"/>
        <v>0</v>
      </c>
      <c r="G35" s="1075">
        <v>0</v>
      </c>
      <c r="H35" s="1075">
        <v>0</v>
      </c>
      <c r="I35" s="1075">
        <v>0</v>
      </c>
      <c r="J35" s="1075">
        <f t="shared" si="14"/>
        <v>0</v>
      </c>
      <c r="K35" s="1075">
        <f t="shared" si="15"/>
        <v>0</v>
      </c>
      <c r="L35" s="991">
        <f t="shared" si="16"/>
        <v>0</v>
      </c>
      <c r="M35" s="968"/>
      <c r="N35" s="968"/>
    </row>
    <row r="36" spans="1:14" x14ac:dyDescent="0.2">
      <c r="A36" s="6"/>
      <c r="B36" s="1050" t="s">
        <v>735</v>
      </c>
      <c r="C36" s="1075">
        <v>0</v>
      </c>
      <c r="D36" s="1075">
        <v>0</v>
      </c>
      <c r="E36" s="1075">
        <v>0</v>
      </c>
      <c r="F36" s="1075">
        <f t="shared" si="13"/>
        <v>0</v>
      </c>
      <c r="G36" s="1075">
        <v>0</v>
      </c>
      <c r="H36" s="1075">
        <v>0</v>
      </c>
      <c r="I36" s="1075">
        <v>0</v>
      </c>
      <c r="J36" s="1075">
        <f t="shared" si="14"/>
        <v>0</v>
      </c>
      <c r="K36" s="1075">
        <f t="shared" si="15"/>
        <v>0</v>
      </c>
      <c r="L36" s="991">
        <f t="shared" si="16"/>
        <v>0</v>
      </c>
      <c r="M36" s="968">
        <f>K36-TB!C259</f>
        <v>0</v>
      </c>
      <c r="N36" s="968"/>
    </row>
    <row r="37" spans="1:14" x14ac:dyDescent="0.2">
      <c r="A37" s="6"/>
      <c r="B37" s="1050"/>
      <c r="C37" s="1081"/>
      <c r="D37" s="1081"/>
      <c r="E37" s="1081"/>
      <c r="F37" s="1081"/>
      <c r="G37" s="1081"/>
      <c r="H37" s="1081"/>
      <c r="I37" s="1081"/>
      <c r="J37" s="1081"/>
      <c r="K37" s="1081"/>
      <c r="L37" s="991"/>
      <c r="M37" s="968"/>
      <c r="N37" s="968"/>
    </row>
    <row r="38" spans="1:14" x14ac:dyDescent="0.2">
      <c r="A38" s="6"/>
      <c r="B38" s="741"/>
      <c r="C38" s="1079">
        <f t="shared" ref="C38:L38" si="17">SUM(C29:C37)</f>
        <v>0</v>
      </c>
      <c r="D38" s="1079">
        <f t="shared" si="17"/>
        <v>0</v>
      </c>
      <c r="E38" s="1079">
        <f t="shared" si="17"/>
        <v>0</v>
      </c>
      <c r="F38" s="1079">
        <f t="shared" si="17"/>
        <v>0</v>
      </c>
      <c r="G38" s="1079">
        <f t="shared" si="17"/>
        <v>0</v>
      </c>
      <c r="H38" s="1079">
        <f t="shared" si="17"/>
        <v>0</v>
      </c>
      <c r="I38" s="1079">
        <f t="shared" si="17"/>
        <v>0</v>
      </c>
      <c r="J38" s="1079">
        <f t="shared" si="17"/>
        <v>0</v>
      </c>
      <c r="K38" s="1079">
        <f t="shared" si="17"/>
        <v>0</v>
      </c>
      <c r="L38" s="1080">
        <f t="shared" si="17"/>
        <v>0</v>
      </c>
      <c r="M38" s="968"/>
      <c r="N38" s="968"/>
    </row>
    <row r="39" spans="1:14" x14ac:dyDescent="0.2">
      <c r="A39" s="6"/>
      <c r="B39" s="741"/>
      <c r="C39" s="1075"/>
      <c r="D39" s="1075"/>
      <c r="E39" s="1075"/>
      <c r="F39" s="1075"/>
      <c r="G39" s="1075"/>
      <c r="H39" s="1075"/>
      <c r="I39" s="1075"/>
      <c r="J39" s="1075"/>
      <c r="K39" s="1075"/>
      <c r="L39" s="1082"/>
      <c r="M39" s="968"/>
      <c r="N39" s="968"/>
    </row>
    <row r="40" spans="1:14" x14ac:dyDescent="0.2">
      <c r="A40" s="6"/>
      <c r="B40" s="741" t="s">
        <v>298</v>
      </c>
      <c r="C40" s="1075">
        <v>0</v>
      </c>
      <c r="D40" s="1075">
        <v>0</v>
      </c>
      <c r="E40" s="1075"/>
      <c r="F40" s="1075">
        <f>+C40+D40</f>
        <v>0</v>
      </c>
      <c r="G40" s="1075">
        <v>0</v>
      </c>
      <c r="H40" s="1075">
        <v>0</v>
      </c>
      <c r="I40" s="1075">
        <v>0</v>
      </c>
      <c r="J40" s="1075">
        <f>G40+H40-I40</f>
        <v>0</v>
      </c>
      <c r="K40" s="1075">
        <f>+F40</f>
        <v>0</v>
      </c>
      <c r="L40" s="1082">
        <f>C40-G40</f>
        <v>0</v>
      </c>
      <c r="M40" s="968">
        <f>K40-TB!C264</f>
        <v>0</v>
      </c>
      <c r="N40" s="968"/>
    </row>
    <row r="41" spans="1:14" x14ac:dyDescent="0.2">
      <c r="A41" s="6"/>
      <c r="B41" s="741"/>
      <c r="C41" s="1075"/>
      <c r="D41" s="1075"/>
      <c r="E41" s="1075"/>
      <c r="F41" s="1075"/>
      <c r="G41" s="1075"/>
      <c r="H41" s="1075"/>
      <c r="I41" s="1075"/>
      <c r="J41" s="1075"/>
      <c r="K41" s="1075"/>
      <c r="L41" s="1082"/>
      <c r="M41" s="968"/>
      <c r="N41" s="968"/>
    </row>
    <row r="42" spans="1:14" x14ac:dyDescent="0.2">
      <c r="A42" s="6"/>
      <c r="B42" s="741"/>
      <c r="C42" s="1079">
        <f>SUM(C40:C41)</f>
        <v>0</v>
      </c>
      <c r="D42" s="1079">
        <f t="shared" ref="D42:L42" si="18">SUM(D40:D41)</f>
        <v>0</v>
      </c>
      <c r="E42" s="1079">
        <f t="shared" si="18"/>
        <v>0</v>
      </c>
      <c r="F42" s="1079">
        <f t="shared" si="18"/>
        <v>0</v>
      </c>
      <c r="G42" s="1079">
        <f t="shared" si="18"/>
        <v>0</v>
      </c>
      <c r="H42" s="1079">
        <f t="shared" si="18"/>
        <v>0</v>
      </c>
      <c r="I42" s="1079">
        <f t="shared" si="18"/>
        <v>0</v>
      </c>
      <c r="J42" s="1079">
        <f t="shared" si="18"/>
        <v>0</v>
      </c>
      <c r="K42" s="1079">
        <f t="shared" si="18"/>
        <v>0</v>
      </c>
      <c r="L42" s="1080">
        <f t="shared" si="18"/>
        <v>0</v>
      </c>
      <c r="M42" s="968"/>
      <c r="N42" s="968"/>
    </row>
    <row r="43" spans="1:14" x14ac:dyDescent="0.2">
      <c r="A43" s="6"/>
      <c r="B43" s="741"/>
      <c r="C43" s="1075"/>
      <c r="D43" s="1075"/>
      <c r="E43" s="1075"/>
      <c r="F43" s="1075"/>
      <c r="G43" s="1075"/>
      <c r="H43" s="1075"/>
      <c r="I43" s="1075"/>
      <c r="J43" s="1075"/>
      <c r="K43" s="1075"/>
      <c r="L43" s="1082"/>
      <c r="M43" s="968"/>
      <c r="N43" s="968"/>
    </row>
    <row r="44" spans="1:14" ht="25.5" x14ac:dyDescent="0.2">
      <c r="A44" s="6"/>
      <c r="B44" s="247" t="s">
        <v>741</v>
      </c>
      <c r="C44" s="1075">
        <v>0</v>
      </c>
      <c r="D44" s="1075">
        <v>0</v>
      </c>
      <c r="E44" s="1075"/>
      <c r="F44" s="1075">
        <f>+C44+D44</f>
        <v>0</v>
      </c>
      <c r="G44" s="1075">
        <v>0</v>
      </c>
      <c r="H44" s="1075">
        <v>0</v>
      </c>
      <c r="I44" s="1075">
        <v>0</v>
      </c>
      <c r="J44" s="1075">
        <f>G44+H44-I44</f>
        <v>0</v>
      </c>
      <c r="K44" s="1075">
        <f>+F44</f>
        <v>0</v>
      </c>
      <c r="L44" s="1082">
        <f>C44-G44</f>
        <v>0</v>
      </c>
      <c r="M44" s="968">
        <f>K44-TB!C268</f>
        <v>0</v>
      </c>
      <c r="N44" s="968"/>
    </row>
    <row r="45" spans="1:14" x14ac:dyDescent="0.2">
      <c r="A45" s="6"/>
      <c r="B45" s="741"/>
      <c r="C45" s="1079">
        <f t="shared" ref="C45:L45" si="19">SUM(C44:C44)</f>
        <v>0</v>
      </c>
      <c r="D45" s="1079">
        <f t="shared" si="19"/>
        <v>0</v>
      </c>
      <c r="E45" s="1079">
        <f t="shared" si="19"/>
        <v>0</v>
      </c>
      <c r="F45" s="1079">
        <f t="shared" si="19"/>
        <v>0</v>
      </c>
      <c r="G45" s="1079">
        <f t="shared" si="19"/>
        <v>0</v>
      </c>
      <c r="H45" s="1079">
        <f t="shared" si="19"/>
        <v>0</v>
      </c>
      <c r="I45" s="1079">
        <f t="shared" si="19"/>
        <v>0</v>
      </c>
      <c r="J45" s="1079">
        <f t="shared" si="19"/>
        <v>0</v>
      </c>
      <c r="K45" s="1079">
        <f t="shared" si="19"/>
        <v>0</v>
      </c>
      <c r="L45" s="1080">
        <f t="shared" si="19"/>
        <v>0</v>
      </c>
      <c r="M45" s="968"/>
      <c r="N45" s="968"/>
    </row>
    <row r="46" spans="1:14" x14ac:dyDescent="0.2">
      <c r="A46" s="6"/>
      <c r="B46" s="741"/>
      <c r="C46" s="1075"/>
      <c r="D46" s="1075"/>
      <c r="E46" s="1075"/>
      <c r="F46" s="1075"/>
      <c r="G46" s="1075"/>
      <c r="H46" s="1075"/>
      <c r="I46" s="1075"/>
      <c r="J46" s="1075"/>
      <c r="K46" s="1075"/>
      <c r="L46" s="1082"/>
      <c r="M46" s="968"/>
      <c r="N46" s="968"/>
    </row>
    <row r="47" spans="1:14" ht="15.75" thickBot="1" x14ac:dyDescent="0.25">
      <c r="A47" s="6"/>
      <c r="B47" s="741" t="s">
        <v>214</v>
      </c>
      <c r="C47" s="1083">
        <f t="shared" ref="C47:L47" si="20">+C25+C42+C38+C45</f>
        <v>0</v>
      </c>
      <c r="D47" s="1083">
        <f t="shared" si="20"/>
        <v>0</v>
      </c>
      <c r="E47" s="1083">
        <f t="shared" si="20"/>
        <v>0</v>
      </c>
      <c r="F47" s="1083">
        <f t="shared" si="20"/>
        <v>0</v>
      </c>
      <c r="G47" s="1083">
        <f t="shared" si="20"/>
        <v>0</v>
      </c>
      <c r="H47" s="1083">
        <f t="shared" si="20"/>
        <v>0</v>
      </c>
      <c r="I47" s="1083">
        <f t="shared" si="20"/>
        <v>0</v>
      </c>
      <c r="J47" s="1083">
        <f t="shared" si="20"/>
        <v>0</v>
      </c>
      <c r="K47" s="1083">
        <f t="shared" si="20"/>
        <v>0</v>
      </c>
      <c r="L47" s="1083">
        <f t="shared" si="20"/>
        <v>0</v>
      </c>
      <c r="M47" s="968"/>
      <c r="N47" s="968"/>
    </row>
    <row r="48" spans="1:14" ht="15.75" thickTop="1" x14ac:dyDescent="0.2">
      <c r="A48" s="6"/>
      <c r="B48" s="1050" t="s">
        <v>215</v>
      </c>
      <c r="C48" s="1081">
        <v>0</v>
      </c>
      <c r="D48" s="1081">
        <v>0</v>
      </c>
      <c r="E48" s="1081">
        <v>0</v>
      </c>
      <c r="F48" s="1081">
        <f t="shared" ref="F48" si="21">C48+D48-E48</f>
        <v>0</v>
      </c>
      <c r="G48" s="1081">
        <v>0</v>
      </c>
      <c r="H48" s="1081">
        <v>0</v>
      </c>
      <c r="I48" s="1081">
        <v>0</v>
      </c>
      <c r="J48" s="1081">
        <f t="shared" ref="J48" si="22">+G48+H48</f>
        <v>0</v>
      </c>
      <c r="K48" s="1081">
        <f t="shared" ref="K48" si="23">F48-J48</f>
        <v>0</v>
      </c>
      <c r="L48" s="991"/>
      <c r="M48" s="968"/>
      <c r="N48" s="968"/>
    </row>
    <row r="49" spans="1:14" ht="5.0999999999999996" customHeight="1" x14ac:dyDescent="0.2">
      <c r="A49" s="6"/>
      <c r="B49" s="1052"/>
      <c r="C49" s="1084"/>
      <c r="D49" s="1085"/>
      <c r="E49" s="1084"/>
      <c r="F49" s="1085"/>
      <c r="G49" s="1078"/>
      <c r="H49" s="1085"/>
      <c r="I49" s="1084"/>
      <c r="J49" s="1084"/>
      <c r="K49" s="1084"/>
      <c r="L49" s="995"/>
      <c r="M49" s="968"/>
      <c r="N49" s="968"/>
    </row>
    <row r="51" spans="1:14" ht="15.75" x14ac:dyDescent="0.2">
      <c r="A51" s="749">
        <f>A8+0.1</f>
        <v>8.1</v>
      </c>
      <c r="B51" s="749" t="s">
        <v>780</v>
      </c>
    </row>
    <row r="52" spans="1:14" ht="6.95" customHeight="1" x14ac:dyDescent="0.2"/>
    <row r="53" spans="1:14" s="979" customFormat="1" ht="25.5" x14ac:dyDescent="0.2">
      <c r="B53" s="609" t="s">
        <v>781</v>
      </c>
      <c r="C53" s="1287" t="s">
        <v>782</v>
      </c>
      <c r="D53" s="1287"/>
      <c r="E53" s="1054" t="s">
        <v>783</v>
      </c>
      <c r="F53" s="1287" t="s">
        <v>784</v>
      </c>
      <c r="G53" s="1287"/>
      <c r="H53" s="1287"/>
      <c r="I53" s="1287"/>
      <c r="J53" s="1055" t="s">
        <v>786</v>
      </c>
      <c r="K53" s="1287" t="s">
        <v>785</v>
      </c>
      <c r="L53" s="1288"/>
    </row>
    <row r="54" spans="1:14" ht="6.95" customHeight="1" x14ac:dyDescent="0.2">
      <c r="B54" s="246"/>
      <c r="C54" s="934"/>
      <c r="D54" s="1056"/>
      <c r="E54" s="934"/>
      <c r="F54" s="1057"/>
      <c r="G54" s="1051"/>
      <c r="H54" s="1056"/>
      <c r="I54" s="934"/>
      <c r="J54" s="934"/>
      <c r="K54" s="934"/>
      <c r="L54" s="940"/>
    </row>
    <row r="55" spans="1:14" x14ac:dyDescent="0.2">
      <c r="B55" s="246" t="s">
        <v>787</v>
      </c>
      <c r="C55" s="1246" t="s">
        <v>249</v>
      </c>
      <c r="D55" s="1246"/>
      <c r="E55" s="607"/>
      <c r="F55" s="1286"/>
      <c r="G55" s="1286"/>
      <c r="H55" s="1286"/>
      <c r="I55" s="1286"/>
      <c r="J55" s="1086"/>
      <c r="K55" s="1246"/>
      <c r="L55" s="1285"/>
    </row>
    <row r="56" spans="1:14" x14ac:dyDescent="0.2">
      <c r="B56" s="246" t="s">
        <v>305</v>
      </c>
      <c r="C56" s="1246" t="s">
        <v>251</v>
      </c>
      <c r="D56" s="1246"/>
      <c r="E56" s="607"/>
      <c r="F56" s="1286"/>
      <c r="G56" s="1286"/>
      <c r="H56" s="1286"/>
      <c r="I56" s="1286"/>
      <c r="J56" s="1086"/>
      <c r="K56" s="1246"/>
      <c r="L56" s="1285"/>
    </row>
    <row r="57" spans="1:14" x14ac:dyDescent="0.2">
      <c r="B57" s="246"/>
      <c r="C57" s="1246"/>
      <c r="D57" s="1246"/>
      <c r="E57" s="607"/>
      <c r="F57" s="1286"/>
      <c r="G57" s="1286"/>
      <c r="H57" s="1286"/>
      <c r="I57" s="1286"/>
      <c r="J57" s="1086"/>
      <c r="K57" s="1246"/>
      <c r="L57" s="1285"/>
    </row>
    <row r="58" spans="1:14" x14ac:dyDescent="0.2">
      <c r="B58" s="246"/>
      <c r="C58" s="1246"/>
      <c r="D58" s="1246"/>
      <c r="E58" s="607"/>
      <c r="F58" s="1286"/>
      <c r="G58" s="1286"/>
      <c r="H58" s="1286"/>
      <c r="I58" s="1286"/>
      <c r="J58" s="1086"/>
      <c r="K58" s="1246"/>
      <c r="L58" s="1285"/>
    </row>
    <row r="59" spans="1:14" x14ac:dyDescent="0.2">
      <c r="B59" s="246"/>
      <c r="C59" s="1246"/>
      <c r="D59" s="1246"/>
      <c r="E59" s="607"/>
      <c r="F59" s="1286"/>
      <c r="G59" s="1286"/>
      <c r="H59" s="1286"/>
      <c r="I59" s="1286"/>
      <c r="J59" s="1086"/>
      <c r="K59" s="1246"/>
      <c r="L59" s="1285"/>
    </row>
    <row r="60" spans="1:14" x14ac:dyDescent="0.2">
      <c r="B60" s="1058"/>
      <c r="C60" s="935"/>
      <c r="D60" s="1059"/>
      <c r="E60" s="1030"/>
      <c r="F60" s="1060"/>
      <c r="G60" s="1061"/>
      <c r="H60" s="1059"/>
      <c r="I60" s="935"/>
      <c r="J60" s="1087"/>
      <c r="K60" s="935"/>
      <c r="L60" s="942"/>
    </row>
    <row r="62" spans="1:14" ht="15.75" x14ac:dyDescent="0.2">
      <c r="A62" s="749">
        <f>A51+0.1</f>
        <v>8.1999999999999993</v>
      </c>
      <c r="B62" s="749" t="s">
        <v>788</v>
      </c>
      <c r="D62" s="1043" t="s">
        <v>18</v>
      </c>
    </row>
    <row r="64" spans="1:14" s="1063" customFormat="1" x14ac:dyDescent="0.2">
      <c r="A64" s="1062" t="s">
        <v>92</v>
      </c>
      <c r="B64" s="1063" t="s">
        <v>789</v>
      </c>
      <c r="D64" s="1064"/>
      <c r="F64" s="1065"/>
      <c r="G64" s="1066"/>
      <c r="H64" s="1064"/>
    </row>
    <row r="65" spans="1:12" ht="6.95" customHeight="1" x14ac:dyDescent="0.2"/>
    <row r="66" spans="1:12" s="1063" customFormat="1" x14ac:dyDescent="0.2">
      <c r="B66" s="1067"/>
      <c r="C66" s="1281" t="s">
        <v>800</v>
      </c>
      <c r="D66" s="1281"/>
      <c r="E66" s="1281"/>
      <c r="F66" s="1281"/>
      <c r="G66" s="1281"/>
      <c r="H66" s="1281"/>
      <c r="I66" s="1281"/>
      <c r="J66" s="1281"/>
      <c r="K66" s="1281"/>
      <c r="L66" s="1283"/>
    </row>
    <row r="67" spans="1:12" s="1063" customFormat="1" x14ac:dyDescent="0.2">
      <c r="B67" s="1068" t="s">
        <v>790</v>
      </c>
      <c r="C67" s="1278" t="s">
        <v>793</v>
      </c>
      <c r="D67" s="1278"/>
      <c r="E67" s="1278" t="s">
        <v>794</v>
      </c>
      <c r="F67" s="1278"/>
      <c r="G67" s="1279" t="s">
        <v>795</v>
      </c>
      <c r="H67" s="1279"/>
      <c r="I67" s="1278" t="s">
        <v>796</v>
      </c>
      <c r="J67" s="1278"/>
      <c r="K67" s="1278" t="s">
        <v>10</v>
      </c>
      <c r="L67" s="1280"/>
    </row>
    <row r="68" spans="1:12" s="1063" customFormat="1" ht="6.95" customHeight="1" x14ac:dyDescent="0.2">
      <c r="B68" s="1068"/>
      <c r="C68" s="1088"/>
      <c r="D68" s="1088"/>
      <c r="E68" s="1088"/>
      <c r="F68" s="1088"/>
      <c r="G68" s="1089"/>
      <c r="H68" s="1089"/>
      <c r="I68" s="1088"/>
      <c r="J68" s="1088"/>
      <c r="K68" s="1088"/>
      <c r="L68" s="1090"/>
    </row>
    <row r="69" spans="1:12" x14ac:dyDescent="0.2">
      <c r="B69" s="1069" t="s">
        <v>791</v>
      </c>
      <c r="C69" s="1276"/>
      <c r="D69" s="1276"/>
      <c r="E69" s="1276"/>
      <c r="F69" s="1276"/>
      <c r="G69" s="1282"/>
      <c r="H69" s="1282"/>
      <c r="I69" s="1276"/>
      <c r="J69" s="1276"/>
      <c r="K69" s="1276"/>
      <c r="L69" s="1277"/>
    </row>
    <row r="70" spans="1:12" x14ac:dyDescent="0.2">
      <c r="B70" s="1284" t="s">
        <v>792</v>
      </c>
      <c r="C70" s="1276"/>
      <c r="D70" s="1276"/>
      <c r="E70" s="1276"/>
      <c r="F70" s="1276"/>
      <c r="G70" s="1282"/>
      <c r="H70" s="1282"/>
      <c r="I70" s="1276"/>
      <c r="J70" s="1276"/>
      <c r="K70" s="1276"/>
      <c r="L70" s="1277"/>
    </row>
    <row r="71" spans="1:12" x14ac:dyDescent="0.2">
      <c r="B71" s="1284"/>
      <c r="C71" s="602"/>
      <c r="D71" s="603"/>
      <c r="E71" s="602"/>
      <c r="F71" s="604"/>
      <c r="G71" s="605"/>
      <c r="H71" s="603"/>
      <c r="I71" s="602"/>
      <c r="J71" s="602"/>
      <c r="K71" s="602"/>
      <c r="L71" s="606"/>
    </row>
    <row r="72" spans="1:12" x14ac:dyDescent="0.2">
      <c r="B72" s="635"/>
      <c r="C72" s="1091"/>
      <c r="D72" s="1092"/>
      <c r="E72" s="1091"/>
      <c r="F72" s="1093"/>
      <c r="G72" s="1094"/>
      <c r="H72" s="1092"/>
      <c r="I72" s="1091"/>
      <c r="J72" s="1091"/>
      <c r="K72" s="1091"/>
      <c r="L72" s="1095"/>
    </row>
    <row r="74" spans="1:12" x14ac:dyDescent="0.2">
      <c r="A74" s="1062" t="s">
        <v>93</v>
      </c>
      <c r="B74" s="1063" t="s">
        <v>797</v>
      </c>
      <c r="J74" s="1063"/>
    </row>
    <row r="75" spans="1:12" ht="6.95" customHeight="1" x14ac:dyDescent="0.2"/>
    <row r="76" spans="1:12" s="1063" customFormat="1" x14ac:dyDescent="0.2">
      <c r="B76" s="1067"/>
      <c r="C76" s="1281" t="s">
        <v>801</v>
      </c>
      <c r="D76" s="1281"/>
      <c r="E76" s="1281"/>
      <c r="F76" s="1281"/>
      <c r="G76" s="1281"/>
      <c r="H76" s="1281"/>
      <c r="I76" s="1281"/>
      <c r="J76" s="1281"/>
      <c r="K76" s="1281"/>
      <c r="L76" s="1283"/>
    </row>
    <row r="77" spans="1:12" s="1063" customFormat="1" x14ac:dyDescent="0.2">
      <c r="B77" s="1068" t="s">
        <v>790</v>
      </c>
      <c r="C77" s="1278" t="s">
        <v>793</v>
      </c>
      <c r="D77" s="1278"/>
      <c r="E77" s="1278" t="s">
        <v>794</v>
      </c>
      <c r="F77" s="1278"/>
      <c r="G77" s="1279" t="s">
        <v>795</v>
      </c>
      <c r="H77" s="1279"/>
      <c r="I77" s="1278" t="s">
        <v>796</v>
      </c>
      <c r="J77" s="1278"/>
      <c r="K77" s="1278" t="s">
        <v>10</v>
      </c>
      <c r="L77" s="1280"/>
    </row>
    <row r="78" spans="1:12" s="1063" customFormat="1" ht="6.95" customHeight="1" x14ac:dyDescent="0.2">
      <c r="B78" s="1068"/>
      <c r="C78" s="1088"/>
      <c r="D78" s="1088"/>
      <c r="E78" s="1088"/>
      <c r="F78" s="1088"/>
      <c r="G78" s="1089"/>
      <c r="H78" s="1089"/>
      <c r="I78" s="1088"/>
      <c r="J78" s="1088"/>
      <c r="K78" s="1088"/>
      <c r="L78" s="1090"/>
    </row>
    <row r="79" spans="1:12" x14ac:dyDescent="0.2">
      <c r="B79" s="1069" t="s">
        <v>798</v>
      </c>
      <c r="C79" s="1276"/>
      <c r="D79" s="1276"/>
      <c r="E79" s="1276"/>
      <c r="F79" s="1276"/>
      <c r="G79" s="1282"/>
      <c r="H79" s="1282"/>
      <c r="I79" s="1276"/>
      <c r="J79" s="1276"/>
      <c r="K79" s="1276"/>
      <c r="L79" s="1277"/>
    </row>
    <row r="80" spans="1:12" x14ac:dyDescent="0.2">
      <c r="B80" s="1070" t="s">
        <v>799</v>
      </c>
      <c r="C80" s="1276"/>
      <c r="D80" s="1276"/>
      <c r="E80" s="1276"/>
      <c r="F80" s="1276"/>
      <c r="G80" s="1282"/>
      <c r="H80" s="1282"/>
      <c r="I80" s="1276"/>
      <c r="J80" s="1276"/>
      <c r="K80" s="1276"/>
      <c r="L80" s="1277"/>
    </row>
    <row r="81" spans="2:12" x14ac:dyDescent="0.2">
      <c r="B81" s="635"/>
      <c r="C81" s="1091"/>
      <c r="D81" s="1092"/>
      <c r="E81" s="1091"/>
      <c r="F81" s="1093"/>
      <c r="G81" s="1094"/>
      <c r="H81" s="1092"/>
      <c r="I81" s="1091"/>
      <c r="J81" s="1091"/>
      <c r="K81" s="1091"/>
      <c r="L81" s="1095"/>
    </row>
  </sheetData>
  <customSheetViews>
    <customSheetView guid="{C5EB18DA-5BC3-470B-A693-770CAEFB0C7E}" showPageBreaks="1" showGridLines="0" view="pageBreakPreview" topLeftCell="B1">
      <pane ySplit="12" topLeftCell="A28" activePane="bottomLeft" state="frozen"/>
      <selection pane="bottomLeft" activeCell="H35" sqref="H35"/>
      <pageMargins left="0.75" right="0.25" top="0.75" bottom="0.25" header="0.25" footer="0.25"/>
      <pageSetup paperSize="9" scale="75" orientation="landscape" verticalDpi="1200" r:id="rId1"/>
      <headerFooter alignWithMargins="0"/>
    </customSheetView>
    <customSheetView guid="{59EEFE1C-830C-4B34-8BB2-BA8F8F575ED1}" showPageBreaks="1" showGridLines="0" printArea="1" hiddenColumns="1" view="pageBreakPreview">
      <selection activeCell="E19" sqref="E19"/>
      <pageMargins left="0.75" right="0.25" top="0.75" bottom="0.25" header="0.25" footer="0.25"/>
      <pageSetup paperSize="9" scale="75" orientation="landscape" verticalDpi="1200" r:id="rId2"/>
      <headerFooter alignWithMargins="0"/>
    </customSheetView>
    <customSheetView guid="{386AE23A-9A3E-410D-8B5E-676DEBEE7E20}" showPageBreaks="1" showGridLines="0" view="pageBreakPreview" topLeftCell="B1">
      <pane ySplit="12" topLeftCell="A28" activePane="bottomLeft" state="frozen"/>
      <selection pane="bottomLeft" activeCell="H35" sqref="H35"/>
      <pageMargins left="0.75" right="0.25" top="0.75" bottom="0.25" header="0.25" footer="0.25"/>
      <pageSetup paperSize="9" scale="75" orientation="landscape" verticalDpi="1200" r:id="rId3"/>
      <headerFooter alignWithMargins="0"/>
    </customSheetView>
    <customSheetView guid="{C6D79C6A-5AF7-4DA3-AC5F-B0B4944FACED}" showPageBreaks="1" showGridLines="0" view="pageBreakPreview" topLeftCell="A31">
      <selection activeCell="A51" sqref="A51"/>
      <pageMargins left="0.75" right="0.25" top="0.75" bottom="0.25" header="0.25" footer="0.25"/>
      <pageSetup paperSize="9" scale="75" orientation="landscape" verticalDpi="1200" r:id="rId4"/>
      <headerFooter alignWithMargins="0"/>
    </customSheetView>
    <customSheetView guid="{EECB371C-66EC-4C0D-942D-3ED79B4EEA67}" showPageBreaks="1" showGridLines="0" view="pageBreakPreview" topLeftCell="A31">
      <selection activeCell="A51" sqref="A51"/>
      <pageMargins left="0.75" right="0.25" top="0.75" bottom="0.25" header="0.25" footer="0.25"/>
      <pageSetup paperSize="9" scale="75" orientation="landscape" verticalDpi="1200" r:id="rId5"/>
      <headerFooter alignWithMargins="0"/>
    </customSheetView>
    <customSheetView guid="{B67E0783-32C7-4916-9505-88189BDB8069}" showPageBreaks="1" showGridLines="0" view="pageBreakPreview" topLeftCell="A31">
      <selection activeCell="A51" sqref="A51"/>
      <pageMargins left="0.75" right="0.25" top="0.75" bottom="0.25" header="0.25" footer="0.25"/>
      <pageSetup paperSize="9" scale="75" orientation="landscape" verticalDpi="1200" r:id="rId6"/>
      <headerFooter alignWithMargins="0"/>
    </customSheetView>
    <customSheetView guid="{8D9C7370-7CD0-4CFD-AA55-CD7C6316B3BE}" showPageBreaks="1" showGridLines="0" view="pageBreakPreview" topLeftCell="C15">
      <selection activeCell="H15" sqref="H15"/>
      <pageMargins left="0.75" right="0.25" top="0.75" bottom="0.25" header="0.25" footer="0.25"/>
      <pageSetup paperSize="9" scale="72" orientation="landscape" verticalDpi="1200" r:id="rId7"/>
      <headerFooter alignWithMargins="0"/>
    </customSheetView>
    <customSheetView guid="{2D4C151A-363C-4956-8BF4-4C5C3398E8C2}" showPageBreaks="1" showGridLines="0" view="pageBreakPreview" topLeftCell="A4">
      <selection activeCell="A39" sqref="A39:IV39"/>
      <pageMargins left="0.75" right="0.25" top="0.75" bottom="0.25" header="0.25" footer="0.25"/>
      <pageSetup paperSize="9" scale="75" orientation="landscape" verticalDpi="1200" r:id="rId8"/>
      <headerFooter alignWithMargins="0"/>
    </customSheetView>
    <customSheetView guid="{67017509-107A-43BA-8CE2-E639D7D16D07}" showPageBreaks="1" showGridLines="0" printArea="1" hiddenColumns="1" view="pageBreakPreview">
      <selection activeCell="K12" sqref="K12"/>
      <pageMargins left="0.75" right="0.25" top="0.75" bottom="0.25" header="0.25" footer="0.25"/>
      <pageSetup paperSize="0" orientation="portrait" horizontalDpi="0" verticalDpi="0" copies="0"/>
      <headerFooter alignWithMargins="0"/>
    </customSheetView>
    <customSheetView guid="{CCC916F6-ED0B-4F0B-9017-B066FDEB2573}" showPageBreaks="1" showGridLines="0" printArea="1" hiddenColumns="1" view="pageBreakPreview">
      <selection activeCell="K12" sqref="K12"/>
      <pageMargins left="0.75" right="0.25" top="0.75" bottom="0.25" header="0.25" footer="0.25"/>
      <pageSetup paperSize="9" scale="75" orientation="landscape" verticalDpi="1200" r:id="rId9"/>
      <headerFooter alignWithMargins="0"/>
    </customSheetView>
    <customSheetView guid="{2E9ADF42-D73A-405A-9253-2A4BA7711EA9}" showPageBreaks="1" showGridLines="0" printArea="1" hiddenColumns="1" view="pageBreakPreview">
      <selection activeCell="K12" sqref="K12"/>
      <pageMargins left="0.75" right="0.25" top="0.75" bottom="0.25" header="0.25" footer="0.25"/>
      <pageSetup paperSize="9" scale="75" orientation="landscape" verticalDpi="1200" r:id="rId10"/>
      <headerFooter alignWithMargins="0"/>
    </customSheetView>
  </customSheetViews>
  <mergeCells count="60">
    <mergeCell ref="K10:L10"/>
    <mergeCell ref="C10:F10"/>
    <mergeCell ref="G10:J10"/>
    <mergeCell ref="D11:D12"/>
    <mergeCell ref="E11:E12"/>
    <mergeCell ref="H11:H12"/>
    <mergeCell ref="I11:I12"/>
    <mergeCell ref="K53:L53"/>
    <mergeCell ref="C53:D53"/>
    <mergeCell ref="F53:I53"/>
    <mergeCell ref="F55:I55"/>
    <mergeCell ref="F56:I56"/>
    <mergeCell ref="C55:D55"/>
    <mergeCell ref="C56:D56"/>
    <mergeCell ref="K55:L55"/>
    <mergeCell ref="K56:L56"/>
    <mergeCell ref="K57:L57"/>
    <mergeCell ref="K58:L58"/>
    <mergeCell ref="K59:L59"/>
    <mergeCell ref="C57:D57"/>
    <mergeCell ref="C58:D58"/>
    <mergeCell ref="C59:D59"/>
    <mergeCell ref="F57:I57"/>
    <mergeCell ref="F58:I58"/>
    <mergeCell ref="F59:I59"/>
    <mergeCell ref="K76:L76"/>
    <mergeCell ref="K66:L66"/>
    <mergeCell ref="B70:B71"/>
    <mergeCell ref="C69:D69"/>
    <mergeCell ref="C70:D70"/>
    <mergeCell ref="E69:F69"/>
    <mergeCell ref="G69:H69"/>
    <mergeCell ref="I69:J69"/>
    <mergeCell ref="K69:L69"/>
    <mergeCell ref="K70:L70"/>
    <mergeCell ref="I70:J70"/>
    <mergeCell ref="G70:H70"/>
    <mergeCell ref="E70:F70"/>
    <mergeCell ref="C66:J66"/>
    <mergeCell ref="C79:D79"/>
    <mergeCell ref="E79:F79"/>
    <mergeCell ref="G79:H79"/>
    <mergeCell ref="I79:J79"/>
    <mergeCell ref="K79:L79"/>
    <mergeCell ref="K80:L80"/>
    <mergeCell ref="C67:D67"/>
    <mergeCell ref="E67:F67"/>
    <mergeCell ref="G67:H67"/>
    <mergeCell ref="I67:J67"/>
    <mergeCell ref="K67:L67"/>
    <mergeCell ref="C76:J76"/>
    <mergeCell ref="C77:D77"/>
    <mergeCell ref="E77:F77"/>
    <mergeCell ref="G77:H77"/>
    <mergeCell ref="I77:J77"/>
    <mergeCell ref="K77:L77"/>
    <mergeCell ref="C80:D80"/>
    <mergeCell ref="E80:F80"/>
    <mergeCell ref="G80:H80"/>
    <mergeCell ref="I80:J80"/>
  </mergeCells>
  <printOptions horizontalCentered="1"/>
  <pageMargins left="0.11811023622047245" right="0.11811023622047245" top="0.39370078740157483" bottom="0.39370078740157483" header="0.23622047244094491" footer="0.23622047244094491"/>
  <pageSetup paperSize="9" scale="82" orientation="landscape" r:id="rId11"/>
  <headerFooter alignWithMargins="0"/>
  <rowBreaks count="1" manualBreakCount="1">
    <brk id="49" max="11" man="1"/>
  </rowBreaks>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F0"/>
  </sheetPr>
  <dimension ref="A1:J246"/>
  <sheetViews>
    <sheetView showGridLines="0" view="pageBreakPreview" topLeftCell="A142" zoomScaleSheetLayoutView="100" workbookViewId="0">
      <selection activeCell="B1" sqref="B1"/>
    </sheetView>
  </sheetViews>
  <sheetFormatPr defaultColWidth="9.140625" defaultRowHeight="15" x14ac:dyDescent="0.2"/>
  <cols>
    <col min="1" max="1" width="5.7109375" style="8" customWidth="1"/>
    <col min="2" max="2" width="41.28515625" style="8" customWidth="1"/>
    <col min="3" max="3" width="20.7109375" style="8" customWidth="1"/>
    <col min="4" max="4" width="9.7109375" style="8" customWidth="1"/>
    <col min="5" max="5" width="18.7109375" style="1062" customWidth="1"/>
    <col min="6" max="6" width="0.85546875" style="921" customWidth="1"/>
    <col min="7" max="7" width="18.7109375" style="15" customWidth="1"/>
    <col min="8" max="8" width="13.85546875" style="15" bestFit="1" customWidth="1"/>
    <col min="9" max="9" width="16.42578125" style="15" bestFit="1" customWidth="1"/>
    <col min="10" max="10" width="13.85546875" style="15" bestFit="1" customWidth="1"/>
    <col min="11" max="11" width="15.5703125" style="15" bestFit="1" customWidth="1"/>
    <col min="12" max="12" width="14.5703125" style="15" bestFit="1" customWidth="1"/>
    <col min="13" max="13" width="13.85546875" style="15" bestFit="1" customWidth="1"/>
    <col min="14" max="16384" width="9.140625" style="15"/>
  </cols>
  <sheetData>
    <row r="1" spans="1:7" ht="25.15" customHeight="1" x14ac:dyDescent="0.2">
      <c r="A1" s="76" t="str">
        <f>'Balance Sheet'!A1</f>
        <v>Private Limited</v>
      </c>
    </row>
    <row r="3" spans="1:7" ht="23.25" x14ac:dyDescent="0.2">
      <c r="A3" s="858" t="str">
        <f>'PPE 2022'!A3</f>
        <v xml:space="preserve">Notes to the Standalone Financial Statements </v>
      </c>
    </row>
    <row r="4" spans="1:7" ht="18.75" x14ac:dyDescent="0.2">
      <c r="A4" s="782" t="str">
        <f>'PPE 2022'!A4</f>
        <v>for the year ended 31 March 2022</v>
      </c>
      <c r="E4" s="922"/>
    </row>
    <row r="5" spans="1:7" x14ac:dyDescent="0.2">
      <c r="A5" s="2"/>
    </row>
    <row r="6" spans="1:7" ht="15.75" x14ac:dyDescent="0.2">
      <c r="A6" s="13"/>
      <c r="B6" s="43"/>
      <c r="C6" s="43"/>
      <c r="D6" s="43"/>
      <c r="E6" s="789"/>
      <c r="F6" s="59"/>
      <c r="G6" s="59" t="s">
        <v>212</v>
      </c>
    </row>
    <row r="7" spans="1:7" ht="6.95" customHeight="1" x14ac:dyDescent="0.2">
      <c r="A7" s="13"/>
      <c r="B7" s="43"/>
      <c r="C7" s="43"/>
      <c r="D7" s="43"/>
      <c r="E7" s="789"/>
      <c r="F7" s="59"/>
      <c r="G7" s="236"/>
    </row>
    <row r="8" spans="1:7" ht="31.5" x14ac:dyDescent="0.2">
      <c r="A8" s="43"/>
      <c r="B8" s="43"/>
      <c r="C8" s="43"/>
      <c r="D8" s="43"/>
      <c r="E8" s="923" t="str">
        <f>+'Balance Sheet'!E7</f>
        <v>As at  
31 March, 2022</v>
      </c>
      <c r="F8" s="125"/>
      <c r="G8" s="925" t="str">
        <f>+'Balance Sheet'!G7</f>
        <v xml:space="preserve">                  As at  
31 March, 2021</v>
      </c>
    </row>
    <row r="9" spans="1:7" s="1096" customFormat="1" ht="18.75" x14ac:dyDescent="0.2">
      <c r="A9" s="749">
        <f>'Notes-BS'!A509+1</f>
        <v>15</v>
      </c>
      <c r="B9" s="749" t="str">
        <f>'P&amp;L'!A10</f>
        <v>Revenue from Operations</v>
      </c>
      <c r="C9" s="749"/>
      <c r="D9" s="636"/>
      <c r="E9" s="983"/>
      <c r="F9" s="132"/>
      <c r="G9" s="133"/>
    </row>
    <row r="10" spans="1:7" ht="6.95" customHeight="1" x14ac:dyDescent="0.2">
      <c r="A10" s="43"/>
      <c r="B10" s="749"/>
      <c r="C10" s="749"/>
      <c r="D10" s="749"/>
      <c r="E10" s="257"/>
      <c r="F10" s="132"/>
      <c r="G10" s="132"/>
    </row>
    <row r="11" spans="1:7" ht="15.75" x14ac:dyDescent="0.2">
      <c r="A11" s="43"/>
      <c r="B11" s="749" t="str">
        <f>'P&amp;L'!A11</f>
        <v>Sale of Products</v>
      </c>
      <c r="C11" s="749"/>
      <c r="D11" s="749"/>
      <c r="E11" s="766"/>
      <c r="F11" s="566"/>
      <c r="G11" s="566"/>
    </row>
    <row r="12" spans="1:7" ht="15.75" x14ac:dyDescent="0.2">
      <c r="A12" s="43"/>
      <c r="B12" s="43" t="s">
        <v>763</v>
      </c>
      <c r="C12" s="749"/>
      <c r="D12" s="749"/>
      <c r="E12" s="258"/>
      <c r="F12" s="133"/>
      <c r="G12" s="133"/>
    </row>
    <row r="13" spans="1:7" ht="15.75" x14ac:dyDescent="0.2">
      <c r="A13" s="43"/>
      <c r="B13" s="43"/>
      <c r="C13" s="749"/>
      <c r="D13" s="749"/>
      <c r="E13" s="258"/>
      <c r="F13" s="133"/>
      <c r="G13" s="133"/>
    </row>
    <row r="14" spans="1:7" ht="15.75" x14ac:dyDescent="0.2">
      <c r="A14" s="43"/>
      <c r="B14" s="235"/>
      <c r="C14" s="235"/>
      <c r="D14" s="235"/>
      <c r="E14" s="1000">
        <f>SUM(E12:E13)</f>
        <v>0</v>
      </c>
      <c r="F14" s="132"/>
      <c r="G14" s="1001">
        <f>SUM(G12:G13)</f>
        <v>0</v>
      </c>
    </row>
    <row r="15" spans="1:7" ht="15.75" x14ac:dyDescent="0.2">
      <c r="A15" s="43"/>
      <c r="B15" s="749" t="str">
        <f>'P&amp;L'!A12</f>
        <v>Sale of Services</v>
      </c>
      <c r="C15" s="749"/>
      <c r="D15" s="749"/>
      <c r="E15" s="766"/>
      <c r="F15" s="566"/>
      <c r="G15" s="566"/>
    </row>
    <row r="16" spans="1:7" ht="5.0999999999999996" customHeight="1" x14ac:dyDescent="0.2">
      <c r="A16" s="43"/>
      <c r="B16" s="749"/>
      <c r="C16" s="749"/>
      <c r="D16" s="749"/>
      <c r="E16" s="766"/>
      <c r="F16" s="566"/>
      <c r="G16" s="566"/>
    </row>
    <row r="17" spans="1:7" ht="15.75" x14ac:dyDescent="0.2">
      <c r="A17" s="43"/>
      <c r="B17" s="749" t="s">
        <v>856</v>
      </c>
      <c r="C17" s="749"/>
      <c r="D17" s="749"/>
      <c r="E17" s="766"/>
      <c r="F17" s="566"/>
      <c r="G17" s="566"/>
    </row>
    <row r="18" spans="1:7" ht="15.75" x14ac:dyDescent="0.2">
      <c r="A18" s="43"/>
      <c r="B18" s="43" t="s">
        <v>858</v>
      </c>
      <c r="C18" s="749"/>
      <c r="D18" s="749"/>
      <c r="E18" s="258">
        <f>TB!D565</f>
        <v>0</v>
      </c>
      <c r="F18" s="133"/>
      <c r="G18" s="133">
        <f>TB!F565</f>
        <v>0</v>
      </c>
    </row>
    <row r="19" spans="1:7" ht="5.0999999999999996" customHeight="1" x14ac:dyDescent="0.2">
      <c r="A19" s="43"/>
      <c r="B19" s="749"/>
      <c r="C19" s="749"/>
      <c r="D19" s="749"/>
      <c r="E19" s="766"/>
      <c r="F19" s="566"/>
      <c r="G19" s="566"/>
    </row>
    <row r="20" spans="1:7" ht="15.75" x14ac:dyDescent="0.2">
      <c r="A20" s="43"/>
      <c r="B20" s="749" t="s">
        <v>857</v>
      </c>
      <c r="C20" s="749"/>
      <c r="D20" s="749"/>
      <c r="E20" s="766"/>
      <c r="F20" s="566"/>
      <c r="G20" s="566"/>
    </row>
    <row r="21" spans="1:7" ht="15.75" x14ac:dyDescent="0.2">
      <c r="A21" s="43"/>
      <c r="B21" s="43" t="s">
        <v>858</v>
      </c>
      <c r="C21" s="749"/>
      <c r="D21" s="749"/>
      <c r="E21" s="258">
        <f>TB!D569</f>
        <v>0</v>
      </c>
      <c r="F21" s="133"/>
      <c r="G21" s="133">
        <f>TB!F569</f>
        <v>0</v>
      </c>
    </row>
    <row r="22" spans="1:7" ht="15.75" x14ac:dyDescent="0.2">
      <c r="A22" s="43"/>
      <c r="B22" s="43"/>
      <c r="C22" s="749"/>
      <c r="D22" s="749"/>
      <c r="E22" s="258"/>
      <c r="F22" s="133"/>
      <c r="G22" s="133"/>
    </row>
    <row r="23" spans="1:7" ht="15.75" x14ac:dyDescent="0.2">
      <c r="A23" s="43"/>
      <c r="B23" s="235"/>
      <c r="C23" s="235"/>
      <c r="D23" s="235"/>
      <c r="E23" s="1000">
        <f>SUM(E18:E21)</f>
        <v>0</v>
      </c>
      <c r="F23" s="132"/>
      <c r="G23" s="1001">
        <f>SUM(G18:G21)</f>
        <v>0</v>
      </c>
    </row>
    <row r="24" spans="1:7" ht="15.75" hidden="1" x14ac:dyDescent="0.2">
      <c r="A24" s="43"/>
      <c r="B24" s="749" t="str">
        <f>'P&amp;L'!A13</f>
        <v>Grants or donations received</v>
      </c>
      <c r="C24" s="749"/>
      <c r="D24" s="749"/>
      <c r="E24" s="766"/>
      <c r="F24" s="566"/>
      <c r="G24" s="566"/>
    </row>
    <row r="25" spans="1:7" ht="15.75" hidden="1" x14ac:dyDescent="0.2">
      <c r="A25" s="43"/>
      <c r="B25" s="43" t="s">
        <v>766</v>
      </c>
      <c r="C25" s="749"/>
      <c r="D25" s="749"/>
      <c r="E25" s="258"/>
      <c r="F25" s="133"/>
      <c r="G25" s="133"/>
    </row>
    <row r="26" spans="1:7" ht="15.75" hidden="1" x14ac:dyDescent="0.2">
      <c r="A26" s="43"/>
      <c r="B26" s="43"/>
      <c r="C26" s="749"/>
      <c r="D26" s="749"/>
      <c r="E26" s="258"/>
      <c r="F26" s="133"/>
      <c r="G26" s="133"/>
    </row>
    <row r="27" spans="1:7" ht="15.75" hidden="1" x14ac:dyDescent="0.2">
      <c r="A27" s="43"/>
      <c r="B27" s="235"/>
      <c r="C27" s="235"/>
      <c r="D27" s="235"/>
      <c r="E27" s="1000">
        <f>SUM(E25:E26)</f>
        <v>0</v>
      </c>
      <c r="F27" s="132"/>
      <c r="G27" s="1001">
        <f>SUM(G25:G26)</f>
        <v>0</v>
      </c>
    </row>
    <row r="28" spans="1:7" ht="15.75" x14ac:dyDescent="0.2">
      <c r="A28" s="43"/>
      <c r="B28" s="235" t="str">
        <f>'P&amp;L'!A14</f>
        <v>Other Operating Revenue</v>
      </c>
      <c r="C28" s="235"/>
      <c r="D28" s="235"/>
      <c r="E28" s="257"/>
      <c r="F28" s="132"/>
      <c r="G28" s="132"/>
    </row>
    <row r="29" spans="1:7" ht="15.75" x14ac:dyDescent="0.2">
      <c r="A29" s="43"/>
      <c r="B29" s="236" t="s">
        <v>764</v>
      </c>
      <c r="C29" s="236"/>
      <c r="D29" s="236"/>
      <c r="E29" s="257"/>
      <c r="F29" s="132"/>
      <c r="G29" s="132"/>
    </row>
    <row r="30" spans="1:7" ht="15.75" x14ac:dyDescent="0.2">
      <c r="A30" s="43"/>
      <c r="B30" s="236"/>
      <c r="C30" s="236"/>
      <c r="D30" s="236"/>
      <c r="E30" s="257"/>
      <c r="F30" s="132"/>
      <c r="G30" s="132"/>
    </row>
    <row r="31" spans="1:7" ht="15.75" x14ac:dyDescent="0.2">
      <c r="A31" s="43"/>
      <c r="B31" s="236"/>
      <c r="C31" s="236"/>
      <c r="D31" s="236"/>
      <c r="E31" s="1023">
        <f>SUM(E29:E30)</f>
        <v>0</v>
      </c>
      <c r="F31" s="132"/>
      <c r="G31" s="1001">
        <f>SUM(G29:G30)</f>
        <v>0</v>
      </c>
    </row>
    <row r="32" spans="1:7" ht="16.5" thickBot="1" x14ac:dyDescent="0.25">
      <c r="A32" s="43"/>
      <c r="B32" s="749"/>
      <c r="C32" s="749"/>
      <c r="D32" s="749"/>
      <c r="E32" s="256">
        <f>+E14+E23+E27+E31</f>
        <v>0</v>
      </c>
      <c r="F32" s="132"/>
      <c r="G32" s="134">
        <f>+G14+G23+G27+G31</f>
        <v>0</v>
      </c>
    </row>
    <row r="33" spans="1:9" ht="16.5" thickTop="1" x14ac:dyDescent="0.2">
      <c r="A33" s="43"/>
      <c r="B33" s="749"/>
      <c r="C33" s="749"/>
      <c r="D33" s="749"/>
      <c r="E33" s="788"/>
      <c r="F33" s="59"/>
      <c r="G33" s="59"/>
    </row>
    <row r="34" spans="1:9" ht="31.5" x14ac:dyDescent="0.2">
      <c r="A34" s="43"/>
      <c r="B34" s="749"/>
      <c r="C34" s="749"/>
      <c r="D34" s="749"/>
      <c r="E34" s="249" t="str">
        <f>E8</f>
        <v>As at  
31 March, 2022</v>
      </c>
      <c r="F34" s="59"/>
      <c r="G34" s="226" t="str">
        <f>G8</f>
        <v xml:space="preserve">                  As at  
31 March, 2021</v>
      </c>
    </row>
    <row r="35" spans="1:9" s="1096" customFormat="1" ht="18.75" x14ac:dyDescent="0.2">
      <c r="A35" s="746">
        <f>+A9+1</f>
        <v>16</v>
      </c>
      <c r="B35" s="746" t="str">
        <f>'P&amp;L'!A16</f>
        <v>Other Income</v>
      </c>
      <c r="C35" s="746"/>
      <c r="D35" s="746"/>
      <c r="E35" s="983"/>
      <c r="F35" s="132"/>
      <c r="G35" s="136"/>
    </row>
    <row r="36" spans="1:9" s="1096" customFormat="1" ht="6.95" customHeight="1" x14ac:dyDescent="0.2">
      <c r="A36" s="746"/>
      <c r="B36" s="746"/>
      <c r="C36" s="746"/>
      <c r="D36" s="746"/>
      <c r="E36" s="983"/>
      <c r="F36" s="132"/>
      <c r="G36" s="136"/>
    </row>
    <row r="37" spans="1:9" ht="15.75" x14ac:dyDescent="0.2">
      <c r="A37" s="747"/>
      <c r="B37" s="747" t="s">
        <v>224</v>
      </c>
      <c r="C37" s="747"/>
      <c r="D37" s="747"/>
      <c r="E37" s="759"/>
      <c r="F37" s="135"/>
      <c r="G37" s="135"/>
    </row>
    <row r="38" spans="1:9" ht="15.75" x14ac:dyDescent="0.2">
      <c r="A38" s="747"/>
      <c r="B38" s="747" t="s">
        <v>326</v>
      </c>
      <c r="C38" s="747"/>
      <c r="D38" s="747"/>
      <c r="E38" s="759">
        <f>TB!D587</f>
        <v>0</v>
      </c>
      <c r="F38" s="135"/>
      <c r="G38" s="135">
        <f>TB!F587</f>
        <v>0</v>
      </c>
    </row>
    <row r="39" spans="1:9" ht="15.75" x14ac:dyDescent="0.2">
      <c r="A39" s="747"/>
      <c r="B39" s="747" t="s">
        <v>327</v>
      </c>
      <c r="C39" s="747"/>
      <c r="D39" s="747"/>
      <c r="E39" s="759">
        <f>TB!D591</f>
        <v>0</v>
      </c>
      <c r="F39" s="135"/>
      <c r="G39" s="135">
        <f>TB!F591</f>
        <v>0</v>
      </c>
      <c r="H39" s="1113"/>
    </row>
    <row r="40" spans="1:9" ht="15.75" x14ac:dyDescent="0.2">
      <c r="A40" s="747"/>
      <c r="B40" s="747" t="s">
        <v>240</v>
      </c>
      <c r="C40" s="747"/>
      <c r="D40" s="747"/>
      <c r="E40" s="759">
        <f>TB!D595</f>
        <v>0</v>
      </c>
      <c r="F40" s="135"/>
      <c r="G40" s="135">
        <f>TB!F595</f>
        <v>0</v>
      </c>
    </row>
    <row r="41" spans="1:9" ht="15.75" x14ac:dyDescent="0.2">
      <c r="A41" s="747"/>
      <c r="B41" s="50" t="s">
        <v>767</v>
      </c>
      <c r="C41" s="747"/>
      <c r="D41" s="747"/>
      <c r="E41" s="759">
        <f>TB!D598</f>
        <v>0</v>
      </c>
      <c r="F41" s="135"/>
      <c r="G41" s="135">
        <f>TB!F598</f>
        <v>0</v>
      </c>
    </row>
    <row r="42" spans="1:9" ht="15.75" x14ac:dyDescent="0.2">
      <c r="A42" s="747"/>
      <c r="B42" s="747" t="s">
        <v>241</v>
      </c>
      <c r="C42" s="747"/>
      <c r="D42" s="747"/>
      <c r="E42" s="759"/>
      <c r="F42" s="135"/>
      <c r="G42" s="135"/>
    </row>
    <row r="43" spans="1:9" ht="15.75" x14ac:dyDescent="0.2">
      <c r="A43" s="747"/>
      <c r="B43" s="747" t="s">
        <v>242</v>
      </c>
      <c r="C43" s="747"/>
      <c r="D43" s="747"/>
      <c r="E43" s="759">
        <f>TB!D603</f>
        <v>0</v>
      </c>
      <c r="F43" s="135"/>
      <c r="G43" s="135">
        <f>TB!F603</f>
        <v>0</v>
      </c>
    </row>
    <row r="44" spans="1:9" ht="15.75" x14ac:dyDescent="0.2">
      <c r="A44" s="747"/>
      <c r="B44" s="50" t="s">
        <v>867</v>
      </c>
      <c r="C44" s="747"/>
      <c r="D44" s="747"/>
      <c r="E44" s="759">
        <f>TB!D607</f>
        <v>0</v>
      </c>
      <c r="F44" s="135"/>
      <c r="G44" s="135">
        <f>TB!F607</f>
        <v>0</v>
      </c>
      <c r="I44" s="7"/>
    </row>
    <row r="45" spans="1:9" ht="15.75" x14ac:dyDescent="0.2">
      <c r="A45" s="747"/>
      <c r="B45" s="50" t="s">
        <v>639</v>
      </c>
      <c r="C45" s="747"/>
      <c r="D45" s="747"/>
      <c r="E45" s="759">
        <f>TB!D612</f>
        <v>0</v>
      </c>
      <c r="F45" s="135"/>
      <c r="G45" s="135">
        <f>TB!F612</f>
        <v>0</v>
      </c>
    </row>
    <row r="46" spans="1:9" ht="15.75" x14ac:dyDescent="0.2">
      <c r="A46" s="747"/>
      <c r="B46" s="50" t="s">
        <v>556</v>
      </c>
      <c r="C46" s="747"/>
      <c r="D46" s="747"/>
      <c r="E46" s="759">
        <f>TB!D616</f>
        <v>0</v>
      </c>
      <c r="F46" s="135"/>
      <c r="G46" s="135">
        <f>TB!F616</f>
        <v>0</v>
      </c>
    </row>
    <row r="47" spans="1:9" ht="15.75" x14ac:dyDescent="0.2">
      <c r="A47" s="747"/>
      <c r="B47" s="747" t="s">
        <v>296</v>
      </c>
      <c r="C47" s="747"/>
      <c r="D47" s="747"/>
      <c r="E47" s="759">
        <f>TB!D620</f>
        <v>0</v>
      </c>
      <c r="F47" s="135"/>
      <c r="G47" s="135">
        <f>TB!F620</f>
        <v>0</v>
      </c>
    </row>
    <row r="48" spans="1:9" ht="15.75" x14ac:dyDescent="0.2">
      <c r="A48" s="747"/>
      <c r="B48" s="747"/>
      <c r="C48" s="747"/>
      <c r="D48" s="747"/>
      <c r="E48" s="759"/>
      <c r="F48" s="135"/>
      <c r="G48" s="135"/>
    </row>
    <row r="49" spans="1:7" ht="16.5" thickBot="1" x14ac:dyDescent="0.25">
      <c r="A49" s="747"/>
      <c r="B49" s="747"/>
      <c r="C49" s="747"/>
      <c r="D49" s="747"/>
      <c r="E49" s="764">
        <f>SUM(E38:E48)</f>
        <v>0</v>
      </c>
      <c r="F49" s="135"/>
      <c r="G49" s="1100">
        <f>SUM(G38:G48)</f>
        <v>0</v>
      </c>
    </row>
    <row r="50" spans="1:7" ht="16.5" thickTop="1" x14ac:dyDescent="0.2">
      <c r="A50" s="747"/>
      <c r="B50" s="747"/>
      <c r="C50" s="747"/>
      <c r="D50" s="747"/>
      <c r="E50" s="1097"/>
      <c r="F50" s="785"/>
      <c r="G50" s="785"/>
    </row>
    <row r="51" spans="1:7" ht="31.5" hidden="1" x14ac:dyDescent="0.2">
      <c r="A51" s="747"/>
      <c r="B51" s="747"/>
      <c r="C51" s="747"/>
      <c r="D51" s="747"/>
      <c r="E51" s="963" t="str">
        <f>E34</f>
        <v>As at  
31 March, 2022</v>
      </c>
      <c r="F51" s="226"/>
      <c r="G51" s="954" t="str">
        <f>G34</f>
        <v xml:space="preserve">                  As at  
31 March, 2021</v>
      </c>
    </row>
    <row r="52" spans="1:7" s="1096" customFormat="1" ht="18.75" hidden="1" x14ac:dyDescent="0.2">
      <c r="A52" s="746">
        <f>A35+1</f>
        <v>17</v>
      </c>
      <c r="B52" s="234" t="str">
        <f>'P&amp;L'!A21</f>
        <v>Cost of Material Consumed</v>
      </c>
      <c r="C52" s="746"/>
      <c r="D52" s="746"/>
      <c r="E52" s="259"/>
      <c r="F52" s="137"/>
      <c r="G52" s="138"/>
    </row>
    <row r="53" spans="1:7" s="1096" customFormat="1" ht="6.95" hidden="1" customHeight="1" x14ac:dyDescent="0.2">
      <c r="A53" s="746"/>
      <c r="B53" s="746"/>
      <c r="C53" s="746"/>
      <c r="D53" s="746"/>
      <c r="E53" s="259"/>
      <c r="F53" s="137"/>
      <c r="G53" s="138"/>
    </row>
    <row r="54" spans="1:7" ht="15.75" hidden="1" x14ac:dyDescent="0.2">
      <c r="A54" s="747"/>
      <c r="B54" s="50" t="s">
        <v>768</v>
      </c>
      <c r="C54" s="747"/>
      <c r="D54" s="747"/>
      <c r="E54" s="1018"/>
      <c r="F54" s="132"/>
      <c r="G54" s="757"/>
    </row>
    <row r="55" spans="1:7" ht="15.75" hidden="1" x14ac:dyDescent="0.2">
      <c r="A55" s="747"/>
      <c r="B55" s="747" t="s">
        <v>33</v>
      </c>
      <c r="C55" s="747"/>
      <c r="D55" s="747"/>
      <c r="E55" s="1018">
        <f>TB!C626</f>
        <v>0</v>
      </c>
      <c r="F55" s="132"/>
      <c r="G55" s="757">
        <f>TB!E626</f>
        <v>0</v>
      </c>
    </row>
    <row r="56" spans="1:7" ht="15.75" hidden="1" x14ac:dyDescent="0.2">
      <c r="A56" s="747"/>
      <c r="B56" s="747" t="s">
        <v>328</v>
      </c>
      <c r="C56" s="747"/>
      <c r="D56" s="747"/>
      <c r="E56" s="1018">
        <f>TB!C627</f>
        <v>0</v>
      </c>
      <c r="F56" s="132"/>
      <c r="G56" s="757">
        <f>TB!E627</f>
        <v>0</v>
      </c>
    </row>
    <row r="57" spans="1:7" ht="15.75" hidden="1" x14ac:dyDescent="0.2">
      <c r="A57" s="747"/>
      <c r="B57" s="747" t="s">
        <v>329</v>
      </c>
      <c r="C57" s="747"/>
      <c r="D57" s="747"/>
      <c r="E57" s="1018">
        <f>TB!C628</f>
        <v>0</v>
      </c>
      <c r="F57" s="132"/>
      <c r="G57" s="132">
        <f>TB!E628</f>
        <v>0</v>
      </c>
    </row>
    <row r="58" spans="1:7" ht="15.75" hidden="1" x14ac:dyDescent="0.2">
      <c r="A58" s="747"/>
      <c r="B58" s="747"/>
      <c r="C58" s="747"/>
      <c r="D58" s="747"/>
      <c r="E58" s="1018"/>
      <c r="F58" s="132"/>
      <c r="G58" s="132"/>
    </row>
    <row r="59" spans="1:7" ht="16.5" hidden="1" thickBot="1" x14ac:dyDescent="0.25">
      <c r="A59" s="747"/>
      <c r="B59" s="747"/>
      <c r="C59" s="747"/>
      <c r="D59" s="747"/>
      <c r="E59" s="850">
        <f>E55+E56-E57</f>
        <v>0</v>
      </c>
      <c r="F59" s="132"/>
      <c r="G59" s="1020">
        <f>G55+G56-G57</f>
        <v>0</v>
      </c>
    </row>
    <row r="60" spans="1:7" ht="16.5" hidden="1" thickTop="1" x14ac:dyDescent="0.2">
      <c r="A60" s="747"/>
      <c r="B60" s="238"/>
      <c r="C60" s="238"/>
      <c r="D60" s="238"/>
      <c r="E60" s="813"/>
      <c r="F60" s="59"/>
      <c r="G60" s="229"/>
    </row>
    <row r="61" spans="1:7" ht="31.5" hidden="1" x14ac:dyDescent="0.2">
      <c r="A61" s="747"/>
      <c r="B61" s="238"/>
      <c r="C61" s="238"/>
      <c r="D61" s="238"/>
      <c r="E61" s="820" t="str">
        <f>E51</f>
        <v>As at  
31 March, 2022</v>
      </c>
      <c r="F61" s="226"/>
      <c r="G61" s="1098" t="str">
        <f>G51</f>
        <v xml:space="preserve">                  As at  
31 March, 2021</v>
      </c>
    </row>
    <row r="62" spans="1:7" s="1096" customFormat="1" ht="18.75" hidden="1" x14ac:dyDescent="0.2">
      <c r="A62" s="746">
        <f>+A52+1</f>
        <v>18</v>
      </c>
      <c r="B62" s="234" t="str">
        <f>'P&amp;L'!A22</f>
        <v>Purchase of Stock-in-Trade</v>
      </c>
      <c r="C62" s="746"/>
      <c r="D62" s="746"/>
      <c r="E62" s="259"/>
      <c r="F62" s="137"/>
      <c r="G62" s="138"/>
    </row>
    <row r="63" spans="1:7" ht="6.95" hidden="1" customHeight="1" x14ac:dyDescent="0.2">
      <c r="A63" s="747"/>
      <c r="B63" s="747"/>
      <c r="C63" s="747"/>
      <c r="D63" s="747"/>
      <c r="E63" s="258"/>
      <c r="F63" s="133"/>
      <c r="G63" s="133"/>
    </row>
    <row r="64" spans="1:7" ht="15.75" hidden="1" x14ac:dyDescent="0.2">
      <c r="A64" s="43"/>
      <c r="B64" s="43" t="s">
        <v>769</v>
      </c>
      <c r="C64" s="43"/>
      <c r="D64" s="43"/>
      <c r="E64" s="257">
        <f>+TB!C630</f>
        <v>0</v>
      </c>
      <c r="F64" s="132"/>
      <c r="G64" s="132">
        <f>+TB!E630</f>
        <v>0</v>
      </c>
    </row>
    <row r="65" spans="1:7" ht="15.75" hidden="1" x14ac:dyDescent="0.2">
      <c r="A65" s="43"/>
      <c r="B65" s="43"/>
      <c r="C65" s="43"/>
      <c r="D65" s="43"/>
      <c r="E65" s="257"/>
      <c r="F65" s="132"/>
      <c r="G65" s="132"/>
    </row>
    <row r="66" spans="1:7" ht="16.5" hidden="1" thickBot="1" x14ac:dyDescent="0.25">
      <c r="A66" s="43"/>
      <c r="B66" s="43"/>
      <c r="C66" s="43"/>
      <c r="D66" s="43"/>
      <c r="E66" s="256">
        <f>SUM(E64:E65)</f>
        <v>0</v>
      </c>
      <c r="F66" s="132"/>
      <c r="G66" s="134">
        <f>SUM(G64:G65)</f>
        <v>0</v>
      </c>
    </row>
    <row r="67" spans="1:7" ht="16.5" hidden="1" thickTop="1" x14ac:dyDescent="0.2">
      <c r="A67" s="43"/>
      <c r="B67" s="43"/>
      <c r="C67" s="43"/>
      <c r="D67" s="43"/>
      <c r="E67" s="788"/>
      <c r="F67" s="59"/>
      <c r="G67" s="59"/>
    </row>
    <row r="68" spans="1:7" ht="31.5" hidden="1" x14ac:dyDescent="0.2">
      <c r="A68" s="43"/>
      <c r="B68" s="753"/>
      <c r="C68" s="753"/>
      <c r="D68" s="753"/>
      <c r="E68" s="963" t="str">
        <f>E61</f>
        <v>As at  
31 March, 2022</v>
      </c>
      <c r="F68" s="226"/>
      <c r="G68" s="954" t="str">
        <f>G61</f>
        <v xml:space="preserve">                  As at  
31 March, 2021</v>
      </c>
    </row>
    <row r="69" spans="1:7" s="1096" customFormat="1" ht="18.75" hidden="1" x14ac:dyDescent="0.2">
      <c r="A69" s="746">
        <f>+A62+1</f>
        <v>19</v>
      </c>
      <c r="B69" s="1291" t="str">
        <f>'P&amp;L'!A23</f>
        <v>Changes in inventories of finished goods work-in-progress and Stock-in-Trade</v>
      </c>
      <c r="C69" s="1291"/>
      <c r="D69" s="1291"/>
      <c r="E69" s="766"/>
      <c r="F69" s="132"/>
      <c r="G69" s="136"/>
    </row>
    <row r="70" spans="1:7" ht="15.75" hidden="1" x14ac:dyDescent="0.2">
      <c r="A70" s="747"/>
      <c r="B70" s="1291"/>
      <c r="C70" s="1291"/>
      <c r="D70" s="1291"/>
      <c r="E70" s="259"/>
      <c r="F70" s="137"/>
      <c r="G70" s="138"/>
    </row>
    <row r="71" spans="1:7" ht="6.95" hidden="1" customHeight="1" x14ac:dyDescent="0.2">
      <c r="A71" s="747"/>
      <c r="B71" s="755"/>
      <c r="C71" s="755"/>
      <c r="D71" s="755"/>
      <c r="E71" s="259"/>
      <c r="F71" s="137"/>
      <c r="G71" s="138"/>
    </row>
    <row r="72" spans="1:7" ht="15.75" hidden="1" x14ac:dyDescent="0.2">
      <c r="A72" s="747"/>
      <c r="B72" s="747" t="s">
        <v>33</v>
      </c>
      <c r="C72" s="747"/>
      <c r="D72" s="747"/>
      <c r="E72" s="259"/>
      <c r="F72" s="137"/>
      <c r="G72" s="138"/>
    </row>
    <row r="73" spans="1:7" ht="15.75" hidden="1" x14ac:dyDescent="0.2">
      <c r="A73" s="43"/>
      <c r="B73" s="747" t="s">
        <v>0</v>
      </c>
      <c r="C73" s="747"/>
      <c r="D73" s="747"/>
      <c r="E73" s="257">
        <v>0</v>
      </c>
      <c r="F73" s="132"/>
      <c r="G73" s="132">
        <v>0</v>
      </c>
    </row>
    <row r="74" spans="1:7" ht="15.75" hidden="1" x14ac:dyDescent="0.2">
      <c r="A74" s="43"/>
      <c r="B74" s="637" t="s">
        <v>41</v>
      </c>
      <c r="C74" s="637"/>
      <c r="D74" s="637"/>
      <c r="E74" s="257">
        <v>0</v>
      </c>
      <c r="F74" s="132"/>
      <c r="G74" s="132">
        <v>0</v>
      </c>
    </row>
    <row r="75" spans="1:7" ht="15.75" hidden="1" x14ac:dyDescent="0.2">
      <c r="A75" s="43"/>
      <c r="B75" s="637" t="s">
        <v>770</v>
      </c>
      <c r="C75" s="637"/>
      <c r="D75" s="637"/>
      <c r="E75" s="257"/>
      <c r="F75" s="132"/>
      <c r="G75" s="132"/>
    </row>
    <row r="76" spans="1:7" ht="15.75" hidden="1" x14ac:dyDescent="0.2">
      <c r="A76" s="43"/>
      <c r="B76" s="747"/>
      <c r="C76" s="747"/>
      <c r="D76" s="747"/>
      <c r="E76" s="1000">
        <f>SUM(E73:E75)</f>
        <v>0</v>
      </c>
      <c r="F76" s="132"/>
      <c r="G76" s="1001">
        <f>SUM(G73:G75)</f>
        <v>0</v>
      </c>
    </row>
    <row r="77" spans="1:7" ht="15.75" hidden="1" x14ac:dyDescent="0.2">
      <c r="A77" s="43"/>
      <c r="B77" s="747" t="s">
        <v>42</v>
      </c>
      <c r="C77" s="747"/>
      <c r="D77" s="747"/>
      <c r="E77" s="983"/>
      <c r="F77" s="132"/>
      <c r="G77" s="136"/>
    </row>
    <row r="78" spans="1:7" ht="15.75" hidden="1" x14ac:dyDescent="0.2">
      <c r="A78" s="43"/>
      <c r="B78" s="747" t="s">
        <v>0</v>
      </c>
      <c r="C78" s="747"/>
      <c r="D78" s="747"/>
      <c r="E78" s="257">
        <v>0</v>
      </c>
      <c r="F78" s="132"/>
      <c r="G78" s="132">
        <v>0</v>
      </c>
    </row>
    <row r="79" spans="1:7" ht="15.75" hidden="1" x14ac:dyDescent="0.2">
      <c r="A79" s="43"/>
      <c r="B79" s="637" t="s">
        <v>41</v>
      </c>
      <c r="C79" s="637"/>
      <c r="D79" s="637"/>
      <c r="E79" s="257">
        <v>0</v>
      </c>
      <c r="F79" s="132"/>
      <c r="G79" s="132">
        <v>0</v>
      </c>
    </row>
    <row r="80" spans="1:7" ht="15.75" hidden="1" x14ac:dyDescent="0.2">
      <c r="A80" s="43"/>
      <c r="B80" s="637" t="s">
        <v>770</v>
      </c>
      <c r="C80" s="637"/>
      <c r="D80" s="637"/>
      <c r="E80" s="257"/>
      <c r="F80" s="132"/>
      <c r="G80" s="132"/>
    </row>
    <row r="81" spans="1:7" ht="15.75" hidden="1" x14ac:dyDescent="0.2">
      <c r="A81" s="43"/>
      <c r="B81" s="747"/>
      <c r="C81" s="747"/>
      <c r="D81" s="747"/>
      <c r="E81" s="1000">
        <f>SUM(E78:E80)</f>
        <v>0</v>
      </c>
      <c r="F81" s="132"/>
      <c r="G81" s="1001">
        <f>SUM(G78:G80)</f>
        <v>0</v>
      </c>
    </row>
    <row r="82" spans="1:7" ht="16.5" hidden="1" thickBot="1" x14ac:dyDescent="0.25">
      <c r="A82" s="43"/>
      <c r="B82" s="753" t="s">
        <v>51</v>
      </c>
      <c r="C82" s="753"/>
      <c r="D82" s="753"/>
      <c r="E82" s="256">
        <f>E76-E81</f>
        <v>0</v>
      </c>
      <c r="F82" s="132"/>
      <c r="G82" s="134">
        <f>G76-G81</f>
        <v>0</v>
      </c>
    </row>
    <row r="83" spans="1:7" ht="16.5" hidden="1" thickTop="1" x14ac:dyDescent="0.2">
      <c r="A83" s="43"/>
      <c r="B83" s="753"/>
      <c r="C83" s="753"/>
      <c r="D83" s="753"/>
      <c r="E83" s="788"/>
      <c r="F83" s="59"/>
      <c r="G83" s="59"/>
    </row>
    <row r="84" spans="1:7" ht="31.5" x14ac:dyDescent="0.2">
      <c r="A84" s="43"/>
      <c r="B84" s="753"/>
      <c r="C84" s="753"/>
      <c r="D84" s="753"/>
      <c r="E84" s="249" t="str">
        <f>E68</f>
        <v>As at  
31 March, 2022</v>
      </c>
      <c r="F84" s="226"/>
      <c r="G84" s="226" t="str">
        <f>G68</f>
        <v xml:space="preserve">                  As at  
31 March, 2021</v>
      </c>
    </row>
    <row r="85" spans="1:7" s="1096" customFormat="1" ht="18.75" x14ac:dyDescent="0.2">
      <c r="A85" s="749">
        <f>A35+1</f>
        <v>17</v>
      </c>
      <c r="B85" s="749" t="str">
        <f>'P&amp;L'!A25</f>
        <v>Employee Benefits Expense and Payment to Contractors</v>
      </c>
      <c r="C85" s="749"/>
      <c r="D85" s="749"/>
      <c r="E85" s="983"/>
      <c r="F85" s="132"/>
      <c r="G85" s="136"/>
    </row>
    <row r="86" spans="1:7" ht="6.95" customHeight="1" x14ac:dyDescent="0.2">
      <c r="A86" s="43"/>
      <c r="B86" s="747"/>
      <c r="C86" s="747"/>
      <c r="D86" s="747"/>
      <c r="E86" s="259"/>
      <c r="F86" s="137"/>
      <c r="G86" s="138"/>
    </row>
    <row r="87" spans="1:7" ht="15.75" x14ac:dyDescent="0.2">
      <c r="A87" s="43"/>
      <c r="B87" s="534" t="s">
        <v>330</v>
      </c>
      <c r="C87" s="238"/>
      <c r="D87" s="238"/>
      <c r="E87" s="1018">
        <f>TB!C645</f>
        <v>0</v>
      </c>
      <c r="F87" s="132"/>
      <c r="G87" s="757">
        <f>TB!E645</f>
        <v>0</v>
      </c>
    </row>
    <row r="88" spans="1:7" ht="15.75" x14ac:dyDescent="0.2">
      <c r="A88" s="43"/>
      <c r="B88" s="534" t="s">
        <v>835</v>
      </c>
      <c r="C88" s="539" t="str">
        <f>"(Refer Note "&amp;'Notes-Gen'!A156&amp;")"</f>
        <v>(Refer Note 29)</v>
      </c>
      <c r="D88" s="538"/>
      <c r="E88" s="1018">
        <f>TB!C652</f>
        <v>0</v>
      </c>
      <c r="F88" s="132"/>
      <c r="G88" s="757">
        <f>TB!E652</f>
        <v>0</v>
      </c>
    </row>
    <row r="89" spans="1:7" ht="15.75" x14ac:dyDescent="0.2">
      <c r="A89" s="43"/>
      <c r="B89" s="534" t="s">
        <v>332</v>
      </c>
      <c r="C89" s="747"/>
      <c r="D89" s="747"/>
      <c r="E89" s="1018">
        <f>TB!C660</f>
        <v>0</v>
      </c>
      <c r="F89" s="132"/>
      <c r="G89" s="757">
        <f>TB!E660</f>
        <v>0</v>
      </c>
    </row>
    <row r="90" spans="1:7" ht="15.75" x14ac:dyDescent="0.2">
      <c r="A90" s="43"/>
      <c r="B90" s="534" t="s">
        <v>331</v>
      </c>
      <c r="C90" s="747"/>
      <c r="D90" s="747"/>
      <c r="E90" s="1018">
        <f>TB!C663</f>
        <v>0</v>
      </c>
      <c r="F90" s="132"/>
      <c r="G90" s="757">
        <f>TB!E663</f>
        <v>0</v>
      </c>
    </row>
    <row r="91" spans="1:7" ht="15.75" x14ac:dyDescent="0.2">
      <c r="A91" s="43"/>
      <c r="B91" s="747"/>
      <c r="C91" s="747"/>
      <c r="D91" s="747"/>
      <c r="E91" s="1018"/>
      <c r="F91" s="132"/>
      <c r="G91" s="757"/>
    </row>
    <row r="92" spans="1:7" ht="16.5" thickBot="1" x14ac:dyDescent="0.25">
      <c r="A92" s="43"/>
      <c r="B92" s="238"/>
      <c r="C92" s="238"/>
      <c r="D92" s="238"/>
      <c r="E92" s="850">
        <f>SUM(E87:E91)</f>
        <v>0</v>
      </c>
      <c r="F92" s="132"/>
      <c r="G92" s="1020">
        <f>SUM(G87:G91)</f>
        <v>0</v>
      </c>
    </row>
    <row r="93" spans="1:7" ht="16.5" thickTop="1" x14ac:dyDescent="0.2">
      <c r="A93" s="43"/>
      <c r="B93" s="238"/>
      <c r="C93" s="238"/>
      <c r="D93" s="238"/>
      <c r="E93" s="962"/>
      <c r="F93" s="59"/>
      <c r="G93" s="59"/>
    </row>
    <row r="94" spans="1:7" ht="31.5" x14ac:dyDescent="0.2">
      <c r="A94" s="43"/>
      <c r="B94" s="637"/>
      <c r="C94" s="637"/>
      <c r="D94" s="637"/>
      <c r="E94" s="963" t="str">
        <f>E84</f>
        <v>As at  
31 March, 2022</v>
      </c>
      <c r="F94" s="226"/>
      <c r="G94" s="954" t="str">
        <f>G84</f>
        <v xml:space="preserve">                  As at  
31 March, 2021</v>
      </c>
    </row>
    <row r="95" spans="1:7" s="1096" customFormat="1" ht="18.75" x14ac:dyDescent="0.2">
      <c r="A95" s="746">
        <f>A85+1</f>
        <v>18</v>
      </c>
      <c r="B95" s="749" t="str">
        <f>'P&amp;L'!A26</f>
        <v>Finance Costs</v>
      </c>
      <c r="C95" s="749"/>
      <c r="D95" s="749"/>
      <c r="E95" s="983"/>
      <c r="F95" s="132"/>
      <c r="G95" s="136"/>
    </row>
    <row r="96" spans="1:7" ht="6.95" customHeight="1" x14ac:dyDescent="0.2">
      <c r="A96" s="746"/>
      <c r="B96" s="749"/>
      <c r="C96" s="749"/>
      <c r="D96" s="749"/>
      <c r="E96" s="983"/>
      <c r="F96" s="132"/>
      <c r="G96" s="136"/>
    </row>
    <row r="97" spans="1:9" ht="15.75" x14ac:dyDescent="0.2">
      <c r="A97" s="43"/>
      <c r="B97" s="43" t="s">
        <v>104</v>
      </c>
      <c r="C97" s="43"/>
      <c r="D97" s="43"/>
      <c r="E97" s="983">
        <f>TB!C670</f>
        <v>0</v>
      </c>
      <c r="F97" s="132"/>
      <c r="G97" s="136">
        <f>+TB!E669</f>
        <v>0</v>
      </c>
    </row>
    <row r="98" spans="1:9" ht="15.75" x14ac:dyDescent="0.2">
      <c r="A98" s="43"/>
      <c r="B98" s="43" t="s">
        <v>771</v>
      </c>
      <c r="C98" s="43"/>
      <c r="D98" s="43"/>
      <c r="E98" s="983"/>
      <c r="F98" s="132"/>
      <c r="G98" s="136"/>
    </row>
    <row r="99" spans="1:9" ht="15.75" x14ac:dyDescent="0.2">
      <c r="A99" s="43"/>
      <c r="B99" s="43"/>
      <c r="C99" s="43"/>
      <c r="D99" s="43"/>
      <c r="E99" s="983"/>
      <c r="F99" s="132"/>
      <c r="G99" s="136"/>
    </row>
    <row r="100" spans="1:9" ht="16.5" thickBot="1" x14ac:dyDescent="0.25">
      <c r="A100" s="43"/>
      <c r="B100" s="43"/>
      <c r="C100" s="43"/>
      <c r="D100" s="43"/>
      <c r="E100" s="850">
        <f>SUM(E97:E99)</f>
        <v>0</v>
      </c>
      <c r="F100" s="132"/>
      <c r="G100" s="1020">
        <f>SUM(G97:G99)</f>
        <v>0</v>
      </c>
    </row>
    <row r="101" spans="1:9" ht="16.5" thickTop="1" x14ac:dyDescent="0.2">
      <c r="A101" s="236"/>
      <c r="B101" s="236"/>
      <c r="C101" s="236"/>
      <c r="D101" s="236"/>
      <c r="E101" s="789"/>
      <c r="F101" s="59"/>
      <c r="G101" s="229"/>
    </row>
    <row r="102" spans="1:9" ht="31.5" x14ac:dyDescent="0.2">
      <c r="A102" s="236"/>
      <c r="B102" s="236"/>
      <c r="C102" s="236"/>
      <c r="D102" s="236"/>
      <c r="E102" s="963" t="str">
        <f>E94</f>
        <v>As at  
31 March, 2022</v>
      </c>
      <c r="F102" s="226"/>
      <c r="G102" s="954" t="str">
        <f>G94</f>
        <v xml:space="preserve">                  As at  
31 March, 2021</v>
      </c>
    </row>
    <row r="103" spans="1:9" s="1096" customFormat="1" ht="18.75" x14ac:dyDescent="0.2">
      <c r="A103" s="746">
        <f>A95+1</f>
        <v>19</v>
      </c>
      <c r="B103" s="749" t="str">
        <f>'P&amp;L'!A28</f>
        <v>Other Expenses</v>
      </c>
      <c r="C103" s="749"/>
      <c r="D103" s="749"/>
      <c r="E103" s="258"/>
      <c r="F103" s="133"/>
      <c r="G103" s="133"/>
    </row>
    <row r="104" spans="1:9" ht="6.95" customHeight="1" x14ac:dyDescent="0.2">
      <c r="A104" s="747"/>
      <c r="B104" s="637"/>
      <c r="C104" s="637"/>
      <c r="D104" s="637"/>
      <c r="E104" s="983"/>
      <c r="F104" s="132"/>
      <c r="G104" s="136"/>
    </row>
    <row r="105" spans="1:9" ht="15.75" hidden="1" x14ac:dyDescent="0.25">
      <c r="A105" s="43"/>
      <c r="B105" s="638" t="s">
        <v>243</v>
      </c>
      <c r="C105" s="639"/>
      <c r="D105" s="48"/>
      <c r="E105" s="1101"/>
      <c r="F105" s="132"/>
      <c r="G105" s="1102"/>
      <c r="I105" s="1044"/>
    </row>
    <row r="106" spans="1:9" ht="15.75" hidden="1" x14ac:dyDescent="0.25">
      <c r="A106" s="43"/>
      <c r="B106" s="638" t="s">
        <v>336</v>
      </c>
      <c r="C106" s="639"/>
      <c r="D106" s="48"/>
      <c r="E106" s="1101">
        <f>TB!C688</f>
        <v>0</v>
      </c>
      <c r="F106" s="132"/>
      <c r="G106" s="1102">
        <f>TB!E688</f>
        <v>0</v>
      </c>
      <c r="I106" s="1044"/>
    </row>
    <row r="107" spans="1:9" ht="15.75" hidden="1" x14ac:dyDescent="0.25">
      <c r="A107" s="43"/>
      <c r="B107" s="638" t="s">
        <v>333</v>
      </c>
      <c r="C107" s="639"/>
      <c r="D107" s="48"/>
      <c r="E107" s="1101">
        <f>TB!C692</f>
        <v>0</v>
      </c>
      <c r="F107" s="132"/>
      <c r="G107" s="1102">
        <f>TB!E692</f>
        <v>0</v>
      </c>
      <c r="I107" s="1044"/>
    </row>
    <row r="108" spans="1:9" ht="15.75" hidden="1" x14ac:dyDescent="0.25">
      <c r="A108" s="43"/>
      <c r="B108" s="640" t="s">
        <v>334</v>
      </c>
      <c r="C108" s="639"/>
      <c r="D108" s="48"/>
      <c r="E108" s="1101">
        <f>TB!C693</f>
        <v>0</v>
      </c>
      <c r="F108" s="132"/>
      <c r="G108" s="1102">
        <f>TB!E693</f>
        <v>0</v>
      </c>
      <c r="I108" s="1044"/>
    </row>
    <row r="109" spans="1:9" ht="15.75" hidden="1" x14ac:dyDescent="0.25">
      <c r="A109" s="43"/>
      <c r="B109" s="640" t="s">
        <v>340</v>
      </c>
      <c r="C109" s="639"/>
      <c r="D109" s="48"/>
      <c r="E109" s="1101">
        <f>TB!C694</f>
        <v>0</v>
      </c>
      <c r="F109" s="132"/>
      <c r="G109" s="1102">
        <f>TB!E694</f>
        <v>0</v>
      </c>
      <c r="I109" s="1044"/>
    </row>
    <row r="110" spans="1:9" ht="15.75" hidden="1" x14ac:dyDescent="0.25">
      <c r="A110" s="43"/>
      <c r="B110" s="640" t="s">
        <v>341</v>
      </c>
      <c r="C110" s="639"/>
      <c r="D110" s="48"/>
      <c r="E110" s="1101">
        <f>TB!C698</f>
        <v>0</v>
      </c>
      <c r="F110" s="132"/>
      <c r="G110" s="1102">
        <f>TB!E698</f>
        <v>0</v>
      </c>
      <c r="I110" s="1044"/>
    </row>
    <row r="111" spans="1:9" ht="15.75" hidden="1" x14ac:dyDescent="0.25">
      <c r="A111" s="43"/>
      <c r="B111" s="638" t="s">
        <v>335</v>
      </c>
      <c r="C111" s="639"/>
      <c r="D111" s="48"/>
      <c r="E111" s="1101">
        <f>TB!C699</f>
        <v>0</v>
      </c>
      <c r="F111" s="132"/>
      <c r="G111" s="1102">
        <f>TB!E699</f>
        <v>0</v>
      </c>
      <c r="I111" s="1044"/>
    </row>
    <row r="112" spans="1:9" ht="15.75" x14ac:dyDescent="0.25">
      <c r="A112" s="43"/>
      <c r="B112" s="638" t="s">
        <v>861</v>
      </c>
      <c r="C112" s="639"/>
      <c r="D112" s="48"/>
      <c r="E112" s="1101"/>
      <c r="F112" s="132"/>
      <c r="G112" s="1102"/>
      <c r="I112" s="1044"/>
    </row>
    <row r="113" spans="1:9" ht="15.75" x14ac:dyDescent="0.25">
      <c r="A113" s="43"/>
      <c r="B113" s="638" t="s">
        <v>312</v>
      </c>
      <c r="C113" s="639"/>
      <c r="D113" s="48"/>
      <c r="E113" s="1101">
        <f>TB!C706</f>
        <v>0</v>
      </c>
      <c r="F113" s="132"/>
      <c r="G113" s="1102">
        <f>TB!E706</f>
        <v>0</v>
      </c>
      <c r="I113" s="1044"/>
    </row>
    <row r="114" spans="1:9" ht="15.75" x14ac:dyDescent="0.25">
      <c r="A114" s="43"/>
      <c r="B114" s="638" t="s">
        <v>591</v>
      </c>
      <c r="C114" s="639"/>
      <c r="D114" s="48"/>
      <c r="E114" s="1101">
        <f>TB!C711</f>
        <v>0</v>
      </c>
      <c r="F114" s="132"/>
      <c r="G114" s="1102">
        <f>TB!E711</f>
        <v>0</v>
      </c>
      <c r="I114" s="1044"/>
    </row>
    <row r="115" spans="1:9" ht="15.75" x14ac:dyDescent="0.25">
      <c r="A115" s="747"/>
      <c r="B115" s="43" t="s">
        <v>337</v>
      </c>
      <c r="C115" s="639"/>
      <c r="D115" s="48"/>
      <c r="E115" s="1101"/>
      <c r="F115" s="132"/>
      <c r="G115" s="1102"/>
      <c r="I115" s="1044"/>
    </row>
    <row r="116" spans="1:9" ht="15.75" x14ac:dyDescent="0.25">
      <c r="A116" s="747"/>
      <c r="B116" s="43" t="s">
        <v>338</v>
      </c>
      <c r="C116" s="639"/>
      <c r="D116" s="48"/>
      <c r="E116" s="1101">
        <f>TB!C716</f>
        <v>0</v>
      </c>
      <c r="F116" s="132"/>
      <c r="G116" s="1102">
        <f>TB!E716</f>
        <v>0</v>
      </c>
      <c r="I116" s="1044"/>
    </row>
    <row r="117" spans="1:9" ht="15.75" x14ac:dyDescent="0.25">
      <c r="A117" s="747"/>
      <c r="B117" s="43" t="s">
        <v>772</v>
      </c>
      <c r="C117" s="639"/>
      <c r="D117" s="48"/>
      <c r="E117" s="1101">
        <f>TB!C719</f>
        <v>0</v>
      </c>
      <c r="F117" s="132"/>
      <c r="G117" s="1102">
        <f>TB!E719</f>
        <v>0</v>
      </c>
      <c r="I117" s="1044"/>
    </row>
    <row r="118" spans="1:9" ht="15.75" x14ac:dyDescent="0.25">
      <c r="A118" s="747"/>
      <c r="B118" s="507" t="s">
        <v>339</v>
      </c>
      <c r="C118" s="639"/>
      <c r="D118" s="48"/>
      <c r="E118" s="1101">
        <f>TB!C722</f>
        <v>0</v>
      </c>
      <c r="F118" s="132"/>
      <c r="G118" s="1102">
        <f>TB!E722</f>
        <v>0</v>
      </c>
      <c r="I118" s="1044"/>
    </row>
    <row r="119" spans="1:9" ht="15.75" x14ac:dyDescent="0.25">
      <c r="A119" s="747"/>
      <c r="B119" s="638" t="s">
        <v>226</v>
      </c>
      <c r="C119" s="639"/>
      <c r="D119" s="48"/>
      <c r="E119" s="1101">
        <f>TB!C727</f>
        <v>0</v>
      </c>
      <c r="F119" s="132"/>
      <c r="G119" s="1102">
        <f>TB!E727</f>
        <v>0</v>
      </c>
      <c r="I119" s="1044"/>
    </row>
    <row r="120" spans="1:9" ht="15.75" x14ac:dyDescent="0.25">
      <c r="A120" s="747"/>
      <c r="B120" s="638" t="s">
        <v>313</v>
      </c>
      <c r="C120" s="639"/>
      <c r="D120" s="48"/>
      <c r="E120" s="1101">
        <f>TB!C731</f>
        <v>0</v>
      </c>
      <c r="F120" s="132"/>
      <c r="G120" s="1102">
        <f>TB!E731</f>
        <v>0</v>
      </c>
      <c r="I120" s="1044"/>
    </row>
    <row r="121" spans="1:9" ht="15.75" x14ac:dyDescent="0.25">
      <c r="A121" s="747"/>
      <c r="B121" s="640" t="s">
        <v>325</v>
      </c>
      <c r="C121" s="639"/>
      <c r="D121" s="48"/>
      <c r="E121" s="1101">
        <f>TB!C742</f>
        <v>0</v>
      </c>
      <c r="F121" s="132"/>
      <c r="G121" s="1102">
        <f>TB!E742</f>
        <v>0</v>
      </c>
      <c r="I121" s="1044"/>
    </row>
    <row r="122" spans="1:9" ht="15.75" x14ac:dyDescent="0.25">
      <c r="A122" s="747"/>
      <c r="B122" s="638" t="s">
        <v>314</v>
      </c>
      <c r="C122" s="639"/>
      <c r="D122" s="48"/>
      <c r="E122" s="1101">
        <f>TB!C748</f>
        <v>0</v>
      </c>
      <c r="F122" s="132"/>
      <c r="G122" s="1102">
        <f>TB!E748</f>
        <v>0</v>
      </c>
      <c r="I122" s="1044"/>
    </row>
    <row r="123" spans="1:9" ht="15.75" x14ac:dyDescent="0.25">
      <c r="A123" s="747"/>
      <c r="B123" s="638" t="s">
        <v>315</v>
      </c>
      <c r="C123" s="639"/>
      <c r="D123" s="48"/>
      <c r="E123" s="1101">
        <f>TB!C753</f>
        <v>0</v>
      </c>
      <c r="F123" s="132"/>
      <c r="G123" s="1102">
        <f>TB!E753</f>
        <v>0</v>
      </c>
      <c r="I123" s="1044"/>
    </row>
    <row r="124" spans="1:9" ht="15.75" x14ac:dyDescent="0.25">
      <c r="A124" s="747"/>
      <c r="B124" s="638" t="s">
        <v>316</v>
      </c>
      <c r="C124" s="639"/>
      <c r="D124" s="48"/>
      <c r="E124" s="1101">
        <f>TB!C760</f>
        <v>0</v>
      </c>
      <c r="F124" s="132"/>
      <c r="G124" s="1102">
        <f>TB!E760</f>
        <v>0</v>
      </c>
      <c r="I124" s="1044"/>
    </row>
    <row r="125" spans="1:9" ht="15.75" x14ac:dyDescent="0.25">
      <c r="A125" s="747"/>
      <c r="B125" s="638" t="s">
        <v>317</v>
      </c>
      <c r="C125" s="639"/>
      <c r="D125" s="48"/>
      <c r="E125" s="1101">
        <f>TB!C765</f>
        <v>0</v>
      </c>
      <c r="F125" s="132"/>
      <c r="G125" s="1102">
        <f>TB!E765</f>
        <v>0</v>
      </c>
      <c r="I125" s="1044"/>
    </row>
    <row r="126" spans="1:9" ht="15.75" x14ac:dyDescent="0.25">
      <c r="A126" s="747"/>
      <c r="B126" s="638" t="s">
        <v>318</v>
      </c>
      <c r="C126" s="639"/>
      <c r="D126" s="48"/>
      <c r="E126" s="1101">
        <f>TB!C770</f>
        <v>0</v>
      </c>
      <c r="F126" s="132"/>
      <c r="G126" s="1102">
        <f>TB!E770</f>
        <v>0</v>
      </c>
      <c r="I126" s="1044"/>
    </row>
    <row r="127" spans="1:9" ht="15.75" x14ac:dyDescent="0.25">
      <c r="A127" s="747"/>
      <c r="B127" s="638" t="str">
        <f>"Payment to auditors "&amp;"(Refer note "&amp;A143&amp;")"</f>
        <v>Payment to auditors (Refer note 19.1)</v>
      </c>
      <c r="C127" s="641"/>
      <c r="D127" s="48"/>
      <c r="E127" s="1101">
        <f>E148</f>
        <v>0</v>
      </c>
      <c r="F127" s="132"/>
      <c r="G127" s="1102">
        <f>G148</f>
        <v>0</v>
      </c>
      <c r="I127" s="1044"/>
    </row>
    <row r="128" spans="1:9" ht="15.75" x14ac:dyDescent="0.25">
      <c r="A128" s="747"/>
      <c r="B128" s="638" t="s">
        <v>319</v>
      </c>
      <c r="C128" s="639"/>
      <c r="D128" s="48"/>
      <c r="E128" s="1101">
        <f>TB!C780</f>
        <v>0</v>
      </c>
      <c r="F128" s="132"/>
      <c r="G128" s="1102">
        <f>TB!E780</f>
        <v>0</v>
      </c>
      <c r="I128" s="1044"/>
    </row>
    <row r="129" spans="1:10" ht="15.75" x14ac:dyDescent="0.25">
      <c r="A129" s="747"/>
      <c r="B129" s="638" t="s">
        <v>320</v>
      </c>
      <c r="C129" s="639"/>
      <c r="D129" s="48"/>
      <c r="E129" s="1101">
        <f>TB!C788</f>
        <v>0</v>
      </c>
      <c r="F129" s="132"/>
      <c r="G129" s="1102">
        <f>TB!E788</f>
        <v>0</v>
      </c>
      <c r="I129" s="1044"/>
    </row>
    <row r="130" spans="1:10" ht="15.75" x14ac:dyDescent="0.25">
      <c r="A130" s="747"/>
      <c r="B130" s="638" t="s">
        <v>199</v>
      </c>
      <c r="C130" s="639"/>
      <c r="D130" s="48"/>
      <c r="E130" s="1101">
        <f>TB!C789</f>
        <v>0</v>
      </c>
      <c r="F130" s="132"/>
      <c r="G130" s="1102">
        <f>TB!E789</f>
        <v>0</v>
      </c>
      <c r="I130" s="1044"/>
    </row>
    <row r="131" spans="1:10" ht="15.75" x14ac:dyDescent="0.25">
      <c r="A131" s="747"/>
      <c r="B131" s="638" t="s">
        <v>859</v>
      </c>
      <c r="C131" s="639"/>
      <c r="D131" s="48"/>
      <c r="E131" s="1101">
        <f>TB!C790</f>
        <v>0</v>
      </c>
      <c r="F131" s="132"/>
      <c r="G131" s="1102">
        <f>TB!E790</f>
        <v>0</v>
      </c>
      <c r="I131" s="1044"/>
    </row>
    <row r="132" spans="1:10" ht="15.75" x14ac:dyDescent="0.25">
      <c r="A132" s="747"/>
      <c r="B132" s="638" t="s">
        <v>303</v>
      </c>
      <c r="C132" s="639"/>
      <c r="D132" s="48"/>
      <c r="E132" s="1101">
        <f>TB!C791</f>
        <v>0</v>
      </c>
      <c r="F132" s="132"/>
      <c r="G132" s="1102">
        <f>TB!E791</f>
        <v>0</v>
      </c>
      <c r="I132" s="1044"/>
    </row>
    <row r="133" spans="1:10" ht="15.75" x14ac:dyDescent="0.25">
      <c r="A133" s="747"/>
      <c r="B133" s="638" t="s">
        <v>862</v>
      </c>
      <c r="C133" s="639"/>
      <c r="D133" s="48"/>
      <c r="E133" s="1101">
        <f>TB!C792</f>
        <v>0</v>
      </c>
      <c r="F133" s="132"/>
      <c r="G133" s="1102">
        <f>TB!E792</f>
        <v>0</v>
      </c>
      <c r="I133" s="1044"/>
    </row>
    <row r="134" spans="1:10" ht="15.75" x14ac:dyDescent="0.25">
      <c r="A134" s="747"/>
      <c r="B134" s="640" t="s">
        <v>893</v>
      </c>
      <c r="C134" s="638"/>
      <c r="D134" s="48"/>
      <c r="E134" s="1101">
        <f>TB!C793</f>
        <v>0</v>
      </c>
      <c r="F134" s="132"/>
      <c r="G134" s="1103">
        <f>TB!E793</f>
        <v>0</v>
      </c>
      <c r="I134" s="1044"/>
    </row>
    <row r="135" spans="1:10" ht="15.75" x14ac:dyDescent="0.25">
      <c r="A135" s="747"/>
      <c r="B135" s="640" t="s">
        <v>860</v>
      </c>
      <c r="C135" s="639"/>
      <c r="D135" s="48"/>
      <c r="E135" s="1101">
        <f>TB!C794</f>
        <v>0</v>
      </c>
      <c r="F135" s="132"/>
      <c r="G135" s="1102">
        <f>TB!E794</f>
        <v>0</v>
      </c>
      <c r="I135" s="1044"/>
    </row>
    <row r="136" spans="1:10" ht="15.75" x14ac:dyDescent="0.25">
      <c r="A136" s="747"/>
      <c r="B136" s="638" t="s">
        <v>647</v>
      </c>
      <c r="C136" s="639"/>
      <c r="D136" s="48"/>
      <c r="E136" s="1101">
        <f>TB!C799</f>
        <v>0</v>
      </c>
      <c r="F136" s="132"/>
      <c r="G136" s="1102">
        <f>TB!E799</f>
        <v>0</v>
      </c>
      <c r="I136" s="1044"/>
    </row>
    <row r="137" spans="1:10" ht="15.75" x14ac:dyDescent="0.25">
      <c r="A137" s="747"/>
      <c r="B137" s="638" t="s">
        <v>321</v>
      </c>
      <c r="C137" s="639"/>
      <c r="D137" s="48"/>
      <c r="E137" s="1101">
        <f>TB!C800</f>
        <v>0</v>
      </c>
      <c r="F137" s="132"/>
      <c r="G137" s="1102">
        <f>TB!E800</f>
        <v>0</v>
      </c>
      <c r="I137" s="1044"/>
    </row>
    <row r="138" spans="1:10" ht="15.75" x14ac:dyDescent="0.25">
      <c r="A138" s="747"/>
      <c r="B138" s="640" t="s">
        <v>322</v>
      </c>
      <c r="C138" s="638"/>
      <c r="D138" s="48"/>
      <c r="E138" s="1101">
        <f>TB!C801</f>
        <v>0</v>
      </c>
      <c r="F138" s="132"/>
      <c r="G138" s="1103">
        <f>TB!E801</f>
        <v>0</v>
      </c>
      <c r="I138" s="1044"/>
    </row>
    <row r="139" spans="1:10" ht="15.75" x14ac:dyDescent="0.25">
      <c r="A139" s="747"/>
      <c r="B139" s="640" t="s">
        <v>323</v>
      </c>
      <c r="C139" s="639"/>
      <c r="D139" s="48"/>
      <c r="E139" s="1101">
        <f>TB!C802</f>
        <v>0</v>
      </c>
      <c r="F139" s="132"/>
      <c r="G139" s="1102">
        <f>TB!E802</f>
        <v>0</v>
      </c>
      <c r="I139" s="1044"/>
    </row>
    <row r="140" spans="1:10" ht="15.75" x14ac:dyDescent="0.25">
      <c r="A140" s="747"/>
      <c r="B140" s="640" t="s">
        <v>324</v>
      </c>
      <c r="C140" s="639"/>
      <c r="D140" s="48"/>
      <c r="E140" s="1101">
        <f>TB!C807</f>
        <v>0</v>
      </c>
      <c r="F140" s="132"/>
      <c r="G140" s="1102">
        <f>TB!E807</f>
        <v>0</v>
      </c>
      <c r="I140" s="1044"/>
    </row>
    <row r="141" spans="1:10" ht="15.75" x14ac:dyDescent="0.25">
      <c r="A141" s="747"/>
      <c r="B141" s="638"/>
      <c r="C141" s="639"/>
      <c r="D141" s="48"/>
      <c r="E141" s="1101"/>
      <c r="F141" s="132"/>
      <c r="G141" s="1102"/>
      <c r="I141" s="1044"/>
    </row>
    <row r="142" spans="1:10" ht="16.5" thickBot="1" x14ac:dyDescent="0.3">
      <c r="A142" s="747"/>
      <c r="B142" s="638"/>
      <c r="C142" s="639"/>
      <c r="D142" s="48"/>
      <c r="E142" s="1104">
        <f>SUM(E105:E141)</f>
        <v>0</v>
      </c>
      <c r="F142" s="1105"/>
      <c r="G142" s="1106">
        <f>SUM(G105:G141)</f>
        <v>0</v>
      </c>
      <c r="H142" s="7"/>
      <c r="I142" s="1044"/>
      <c r="J142" s="7"/>
    </row>
    <row r="143" spans="1:10" ht="15.75" x14ac:dyDescent="0.25">
      <c r="A143" s="1099">
        <f>A103+0.1</f>
        <v>19.100000000000001</v>
      </c>
      <c r="B143" s="642" t="s">
        <v>568</v>
      </c>
      <c r="C143" s="639"/>
      <c r="D143" s="48"/>
      <c r="E143" s="1101"/>
      <c r="F143" s="132"/>
      <c r="G143" s="1102"/>
      <c r="I143" s="1044"/>
    </row>
    <row r="144" spans="1:10" ht="15.75" x14ac:dyDescent="0.25">
      <c r="A144" s="43"/>
      <c r="B144" s="638" t="s">
        <v>299</v>
      </c>
      <c r="C144" s="639"/>
      <c r="D144" s="48"/>
      <c r="E144" s="1101" t="s">
        <v>18</v>
      </c>
      <c r="F144" s="132"/>
      <c r="G144" s="1102"/>
      <c r="I144" s="1044"/>
    </row>
    <row r="145" spans="1:9" ht="15.75" x14ac:dyDescent="0.25">
      <c r="A145" s="43"/>
      <c r="B145" s="638" t="s">
        <v>300</v>
      </c>
      <c r="C145" s="639"/>
      <c r="D145" s="48"/>
      <c r="E145" s="1101">
        <f>TB!C775-E146-E147</f>
        <v>0</v>
      </c>
      <c r="F145" s="132"/>
      <c r="G145" s="1107">
        <f>TB!E775-G146-G147</f>
        <v>0</v>
      </c>
      <c r="I145" s="1044"/>
    </row>
    <row r="146" spans="1:9" ht="15.75" x14ac:dyDescent="0.25">
      <c r="A146" s="43"/>
      <c r="B146" s="638" t="s">
        <v>301</v>
      </c>
      <c r="C146" s="639"/>
      <c r="D146" s="48"/>
      <c r="E146" s="1101">
        <v>0</v>
      </c>
      <c r="F146" s="132"/>
      <c r="G146" s="1103">
        <v>0</v>
      </c>
      <c r="I146" s="1044"/>
    </row>
    <row r="147" spans="1:9" ht="15.75" x14ac:dyDescent="0.25">
      <c r="A147" s="43"/>
      <c r="B147" s="638" t="s">
        <v>302</v>
      </c>
      <c r="C147" s="639"/>
      <c r="D147" s="48"/>
      <c r="E147" s="1101">
        <v>0</v>
      </c>
      <c r="F147" s="132"/>
      <c r="G147" s="1103">
        <v>0</v>
      </c>
      <c r="I147" s="1044"/>
    </row>
    <row r="148" spans="1:9" ht="16.5" thickBot="1" x14ac:dyDescent="0.3">
      <c r="A148" s="43"/>
      <c r="B148" s="638"/>
      <c r="C148" s="639"/>
      <c r="D148" s="48"/>
      <c r="E148" s="1104">
        <f>+E145+E146+E147</f>
        <v>0</v>
      </c>
      <c r="F148" s="1105"/>
      <c r="G148" s="1108">
        <f>SUM(G145:G147)</f>
        <v>0</v>
      </c>
      <c r="I148" s="1044"/>
    </row>
    <row r="149" spans="1:9" ht="15.75" x14ac:dyDescent="0.2">
      <c r="A149" s="43"/>
      <c r="B149" s="43"/>
      <c r="C149" s="43"/>
      <c r="D149" s="43"/>
      <c r="E149" s="789"/>
      <c r="F149" s="59"/>
      <c r="G149" s="236"/>
    </row>
    <row r="150" spans="1:9" ht="15.75" x14ac:dyDescent="0.2">
      <c r="A150" s="43"/>
      <c r="B150" s="43"/>
      <c r="C150" s="43"/>
      <c r="D150" s="43"/>
      <c r="E150" s="789"/>
      <c r="F150" s="59"/>
      <c r="G150" s="236"/>
    </row>
    <row r="151" spans="1:9" ht="15.75" x14ac:dyDescent="0.2">
      <c r="A151" s="43"/>
      <c r="B151" s="43"/>
      <c r="C151" s="43"/>
      <c r="D151" s="43"/>
      <c r="E151" s="789"/>
      <c r="F151" s="59"/>
      <c r="G151" s="236"/>
    </row>
    <row r="152" spans="1:9" ht="15.75" x14ac:dyDescent="0.2">
      <c r="A152" s="43"/>
      <c r="B152" s="43"/>
      <c r="C152" s="43"/>
      <c r="D152" s="43"/>
      <c r="E152" s="789"/>
      <c r="F152" s="59"/>
      <c r="G152" s="236"/>
    </row>
    <row r="153" spans="1:9" ht="15.75" x14ac:dyDescent="0.2">
      <c r="A153" s="43"/>
      <c r="B153" s="43"/>
      <c r="C153" s="43"/>
      <c r="D153" s="43"/>
      <c r="E153" s="789"/>
      <c r="F153" s="59"/>
      <c r="G153" s="236"/>
    </row>
    <row r="154" spans="1:9" ht="15.75" x14ac:dyDescent="0.2">
      <c r="A154" s="43"/>
      <c r="B154" s="43"/>
      <c r="C154" s="43"/>
      <c r="D154" s="43"/>
      <c r="E154" s="789"/>
      <c r="F154" s="59"/>
      <c r="G154" s="236"/>
    </row>
    <row r="155" spans="1:9" ht="15.75" x14ac:dyDescent="0.2">
      <c r="A155" s="43"/>
      <c r="B155" s="43"/>
      <c r="C155" s="43"/>
      <c r="D155" s="43"/>
      <c r="E155" s="789"/>
      <c r="F155" s="59"/>
      <c r="G155" s="236"/>
    </row>
    <row r="156" spans="1:9" ht="15.75" x14ac:dyDescent="0.2">
      <c r="A156" s="43"/>
      <c r="B156" s="43"/>
      <c r="C156" s="43"/>
      <c r="D156" s="43"/>
      <c r="E156" s="789"/>
      <c r="F156" s="59"/>
      <c r="G156" s="236"/>
    </row>
    <row r="157" spans="1:9" ht="15.75" x14ac:dyDescent="0.2">
      <c r="A157" s="43"/>
      <c r="B157" s="43"/>
      <c r="C157" s="43"/>
      <c r="D157" s="43"/>
      <c r="E157" s="789"/>
      <c r="F157" s="59"/>
      <c r="G157" s="236"/>
    </row>
    <row r="158" spans="1:9" ht="15.75" x14ac:dyDescent="0.2">
      <c r="A158" s="43"/>
      <c r="B158" s="43"/>
      <c r="C158" s="43"/>
      <c r="D158" s="43"/>
      <c r="E158" s="789"/>
      <c r="F158" s="59"/>
      <c r="G158" s="236"/>
    </row>
    <row r="159" spans="1:9" ht="15.75" x14ac:dyDescent="0.2">
      <c r="A159" s="43"/>
      <c r="B159" s="43"/>
      <c r="C159" s="43"/>
      <c r="D159" s="43"/>
      <c r="E159" s="789"/>
      <c r="F159" s="59"/>
      <c r="G159" s="236"/>
    </row>
    <row r="160" spans="1:9" ht="15.75" x14ac:dyDescent="0.2">
      <c r="A160" s="43"/>
      <c r="B160" s="43"/>
      <c r="C160" s="43"/>
      <c r="D160" s="43"/>
      <c r="E160" s="789"/>
      <c r="F160" s="59"/>
      <c r="G160" s="236"/>
    </row>
    <row r="161" spans="1:7" ht="15.75" x14ac:dyDescent="0.2">
      <c r="A161" s="43"/>
      <c r="B161" s="43"/>
      <c r="C161" s="43"/>
      <c r="D161" s="43"/>
      <c r="E161" s="789"/>
      <c r="F161" s="59"/>
      <c r="G161" s="236"/>
    </row>
    <row r="162" spans="1:7" ht="15.75" x14ac:dyDescent="0.2">
      <c r="A162" s="43"/>
      <c r="B162" s="43"/>
      <c r="C162" s="43"/>
      <c r="D162" s="43"/>
      <c r="E162" s="789"/>
      <c r="F162" s="59"/>
      <c r="G162" s="236"/>
    </row>
    <row r="163" spans="1:7" ht="15.75" x14ac:dyDescent="0.2">
      <c r="A163" s="43"/>
      <c r="B163" s="43"/>
      <c r="C163" s="43"/>
      <c r="D163" s="43"/>
      <c r="E163" s="789"/>
      <c r="F163" s="59"/>
      <c r="G163" s="236"/>
    </row>
    <row r="164" spans="1:7" ht="15.75" x14ac:dyDescent="0.2">
      <c r="A164" s="43"/>
      <c r="B164" s="43"/>
      <c r="C164" s="43"/>
      <c r="D164" s="43"/>
      <c r="E164" s="789"/>
      <c r="F164" s="59"/>
      <c r="G164" s="236"/>
    </row>
    <row r="165" spans="1:7" ht="15.75" x14ac:dyDescent="0.2">
      <c r="A165" s="43"/>
      <c r="B165" s="43"/>
      <c r="C165" s="43"/>
      <c r="D165" s="43"/>
      <c r="E165" s="789"/>
      <c r="F165" s="59"/>
      <c r="G165" s="236"/>
    </row>
    <row r="166" spans="1:7" ht="15.75" x14ac:dyDescent="0.2">
      <c r="A166" s="43"/>
      <c r="B166" s="43"/>
      <c r="C166" s="43"/>
      <c r="D166" s="43"/>
      <c r="E166" s="789"/>
      <c r="F166" s="59"/>
      <c r="G166" s="236"/>
    </row>
    <row r="167" spans="1:7" ht="15.75" x14ac:dyDescent="0.2">
      <c r="A167" s="43"/>
      <c r="B167" s="43"/>
      <c r="C167" s="43"/>
      <c r="D167" s="43"/>
      <c r="E167" s="789"/>
      <c r="F167" s="59"/>
      <c r="G167" s="236"/>
    </row>
    <row r="168" spans="1:7" ht="15.75" x14ac:dyDescent="0.2">
      <c r="A168" s="43"/>
      <c r="B168" s="43"/>
      <c r="C168" s="43"/>
      <c r="D168" s="43"/>
      <c r="E168" s="789"/>
      <c r="F168" s="59"/>
      <c r="G168" s="236"/>
    </row>
    <row r="169" spans="1:7" ht="15.75" x14ac:dyDescent="0.2">
      <c r="A169" s="43"/>
      <c r="B169" s="43"/>
      <c r="C169" s="43"/>
      <c r="D169" s="43"/>
      <c r="E169" s="789"/>
      <c r="F169" s="59"/>
      <c r="G169" s="236"/>
    </row>
    <row r="170" spans="1:7" ht="15.75" x14ac:dyDescent="0.2">
      <c r="A170" s="43"/>
      <c r="B170" s="43"/>
      <c r="C170" s="43"/>
      <c r="D170" s="43"/>
      <c r="E170" s="789"/>
      <c r="F170" s="59"/>
      <c r="G170" s="236"/>
    </row>
    <row r="171" spans="1:7" ht="15.75" x14ac:dyDescent="0.2">
      <c r="A171" s="43"/>
      <c r="B171" s="43"/>
      <c r="C171" s="43"/>
      <c r="D171" s="43"/>
      <c r="E171" s="789"/>
      <c r="F171" s="59"/>
      <c r="G171" s="236"/>
    </row>
    <row r="172" spans="1:7" ht="15.75" x14ac:dyDescent="0.2">
      <c r="A172" s="43"/>
      <c r="B172" s="43"/>
      <c r="C172" s="43"/>
      <c r="D172" s="43"/>
      <c r="E172" s="789"/>
      <c r="F172" s="59"/>
      <c r="G172" s="236"/>
    </row>
    <row r="173" spans="1:7" ht="15.75" x14ac:dyDescent="0.2">
      <c r="A173" s="43"/>
      <c r="B173" s="43"/>
      <c r="C173" s="43"/>
      <c r="D173" s="43"/>
      <c r="E173" s="789"/>
      <c r="F173" s="59"/>
      <c r="G173" s="236"/>
    </row>
    <row r="174" spans="1:7" ht="15.75" x14ac:dyDescent="0.2">
      <c r="A174" s="43"/>
      <c r="B174" s="43"/>
      <c r="C174" s="43"/>
      <c r="D174" s="43"/>
      <c r="E174" s="789"/>
      <c r="F174" s="59"/>
      <c r="G174" s="236"/>
    </row>
    <row r="175" spans="1:7" ht="15.75" x14ac:dyDescent="0.2">
      <c r="A175" s="43"/>
      <c r="B175" s="43"/>
      <c r="C175" s="43"/>
      <c r="D175" s="43"/>
      <c r="E175" s="789"/>
      <c r="F175" s="59"/>
      <c r="G175" s="236"/>
    </row>
    <row r="176" spans="1:7" ht="15.75" x14ac:dyDescent="0.2">
      <c r="A176" s="43"/>
      <c r="B176" s="43"/>
      <c r="C176" s="43"/>
      <c r="D176" s="43"/>
      <c r="E176" s="789"/>
      <c r="F176" s="59"/>
      <c r="G176" s="236"/>
    </row>
    <row r="177" spans="1:7" ht="15.75" x14ac:dyDescent="0.2">
      <c r="A177" s="43"/>
      <c r="B177" s="43"/>
      <c r="C177" s="43"/>
      <c r="D177" s="43"/>
      <c r="E177" s="789"/>
      <c r="F177" s="59"/>
      <c r="G177" s="236"/>
    </row>
    <row r="178" spans="1:7" ht="15.75" x14ac:dyDescent="0.2">
      <c r="A178" s="43"/>
      <c r="B178" s="43"/>
      <c r="C178" s="43"/>
      <c r="D178" s="43"/>
      <c r="E178" s="789"/>
      <c r="F178" s="59"/>
      <c r="G178" s="236"/>
    </row>
    <row r="179" spans="1:7" ht="15.75" x14ac:dyDescent="0.2">
      <c r="A179" s="43"/>
      <c r="B179" s="43"/>
      <c r="C179" s="43"/>
      <c r="D179" s="43"/>
      <c r="E179" s="789"/>
      <c r="F179" s="59"/>
      <c r="G179" s="236"/>
    </row>
    <row r="180" spans="1:7" ht="15.75" x14ac:dyDescent="0.2">
      <c r="A180" s="43"/>
      <c r="B180" s="43"/>
      <c r="C180" s="43"/>
      <c r="D180" s="43"/>
      <c r="E180" s="789"/>
      <c r="F180" s="59"/>
      <c r="G180" s="236"/>
    </row>
    <row r="181" spans="1:7" ht="15.75" x14ac:dyDescent="0.2">
      <c r="A181" s="43"/>
      <c r="B181" s="43"/>
      <c r="C181" s="43"/>
      <c r="D181" s="43"/>
      <c r="E181" s="789"/>
      <c r="F181" s="59"/>
      <c r="G181" s="236"/>
    </row>
    <row r="182" spans="1:7" ht="15.75" x14ac:dyDescent="0.2">
      <c r="A182" s="43"/>
      <c r="B182" s="43"/>
      <c r="C182" s="43"/>
      <c r="D182" s="43"/>
      <c r="E182" s="789"/>
      <c r="F182" s="59"/>
      <c r="G182" s="236"/>
    </row>
    <row r="183" spans="1:7" ht="15.75" x14ac:dyDescent="0.2">
      <c r="A183" s="43"/>
      <c r="B183" s="43"/>
      <c r="C183" s="43"/>
      <c r="D183" s="43"/>
      <c r="E183" s="789"/>
      <c r="F183" s="59"/>
      <c r="G183" s="236"/>
    </row>
    <row r="184" spans="1:7" ht="15.75" x14ac:dyDescent="0.2">
      <c r="A184" s="43"/>
      <c r="B184" s="43"/>
      <c r="C184" s="43"/>
      <c r="D184" s="43"/>
      <c r="E184" s="789"/>
      <c r="F184" s="59"/>
      <c r="G184" s="236"/>
    </row>
    <row r="185" spans="1:7" ht="15.75" x14ac:dyDescent="0.2">
      <c r="A185" s="43"/>
      <c r="B185" s="43"/>
      <c r="C185" s="43"/>
      <c r="D185" s="43"/>
      <c r="E185" s="789"/>
      <c r="F185" s="59"/>
      <c r="G185" s="236"/>
    </row>
    <row r="186" spans="1:7" ht="15.75" x14ac:dyDescent="0.2">
      <c r="A186" s="43"/>
      <c r="B186" s="43"/>
      <c r="C186" s="43"/>
      <c r="D186" s="43"/>
      <c r="E186" s="789"/>
      <c r="F186" s="59"/>
      <c r="G186" s="236"/>
    </row>
    <row r="187" spans="1:7" ht="15.75" x14ac:dyDescent="0.2">
      <c r="A187" s="43"/>
      <c r="B187" s="43"/>
      <c r="C187" s="43"/>
      <c r="D187" s="43"/>
      <c r="E187" s="789"/>
      <c r="F187" s="59"/>
      <c r="G187" s="236"/>
    </row>
    <row r="188" spans="1:7" ht="15.75" x14ac:dyDescent="0.2">
      <c r="A188" s="43"/>
      <c r="B188" s="43"/>
      <c r="C188" s="43"/>
      <c r="D188" s="43"/>
      <c r="E188" s="789"/>
      <c r="F188" s="59"/>
      <c r="G188" s="236"/>
    </row>
    <row r="189" spans="1:7" ht="15.75" x14ac:dyDescent="0.2">
      <c r="A189" s="43"/>
      <c r="B189" s="43"/>
      <c r="C189" s="43"/>
      <c r="D189" s="43"/>
      <c r="E189" s="789"/>
      <c r="F189" s="59"/>
      <c r="G189" s="236"/>
    </row>
    <row r="190" spans="1:7" ht="15.75" x14ac:dyDescent="0.2">
      <c r="A190" s="43"/>
      <c r="B190" s="43"/>
      <c r="C190" s="43"/>
      <c r="D190" s="43"/>
      <c r="E190" s="789"/>
      <c r="F190" s="59"/>
      <c r="G190" s="236"/>
    </row>
    <row r="191" spans="1:7" ht="15.75" x14ac:dyDescent="0.2">
      <c r="A191" s="43"/>
      <c r="B191" s="43"/>
      <c r="C191" s="43"/>
      <c r="D191" s="43"/>
      <c r="E191" s="789"/>
      <c r="F191" s="59"/>
      <c r="G191" s="236"/>
    </row>
    <row r="192" spans="1:7" ht="15.75" x14ac:dyDescent="0.2">
      <c r="A192" s="43"/>
      <c r="B192" s="43"/>
      <c r="C192" s="43"/>
      <c r="D192" s="43"/>
      <c r="E192" s="789"/>
      <c r="F192" s="59"/>
      <c r="G192" s="236"/>
    </row>
    <row r="193" spans="1:7" ht="15.75" x14ac:dyDescent="0.2">
      <c r="A193" s="43"/>
      <c r="B193" s="43"/>
      <c r="C193" s="43"/>
      <c r="D193" s="43"/>
      <c r="E193" s="789"/>
      <c r="F193" s="59"/>
      <c r="G193" s="236"/>
    </row>
    <row r="194" spans="1:7" ht="15.75" x14ac:dyDescent="0.2">
      <c r="A194" s="43"/>
      <c r="B194" s="43"/>
      <c r="C194" s="43"/>
      <c r="D194" s="43"/>
      <c r="E194" s="789"/>
      <c r="F194" s="59"/>
      <c r="G194" s="236"/>
    </row>
    <row r="195" spans="1:7" ht="15.75" x14ac:dyDescent="0.2">
      <c r="A195" s="43"/>
      <c r="B195" s="43"/>
      <c r="C195" s="43"/>
      <c r="D195" s="43"/>
      <c r="E195" s="789"/>
      <c r="F195" s="59"/>
      <c r="G195" s="236"/>
    </row>
    <row r="196" spans="1:7" ht="15.75" x14ac:dyDescent="0.2">
      <c r="A196" s="43"/>
      <c r="B196" s="43"/>
      <c r="C196" s="43"/>
      <c r="D196" s="43"/>
      <c r="E196" s="789"/>
      <c r="F196" s="59"/>
      <c r="G196" s="236"/>
    </row>
    <row r="197" spans="1:7" ht="15.75" x14ac:dyDescent="0.2">
      <c r="A197" s="43"/>
      <c r="B197" s="43"/>
      <c r="C197" s="43"/>
      <c r="D197" s="43"/>
      <c r="E197" s="789"/>
      <c r="F197" s="59"/>
      <c r="G197" s="236"/>
    </row>
    <row r="198" spans="1:7" ht="15.75" x14ac:dyDescent="0.2">
      <c r="A198" s="43"/>
      <c r="B198" s="43"/>
      <c r="C198" s="43"/>
      <c r="D198" s="43"/>
      <c r="E198" s="789"/>
      <c r="F198" s="59"/>
      <c r="G198" s="236"/>
    </row>
    <row r="199" spans="1:7" ht="15.75" x14ac:dyDescent="0.2">
      <c r="A199" s="43"/>
      <c r="B199" s="43"/>
      <c r="C199" s="43"/>
      <c r="D199" s="43"/>
      <c r="E199" s="789"/>
      <c r="F199" s="59"/>
      <c r="G199" s="236"/>
    </row>
    <row r="200" spans="1:7" ht="15.75" x14ac:dyDescent="0.2">
      <c r="A200" s="43"/>
      <c r="B200" s="43"/>
      <c r="C200" s="43"/>
      <c r="D200" s="43"/>
      <c r="E200" s="789"/>
      <c r="F200" s="59"/>
      <c r="G200" s="236"/>
    </row>
    <row r="201" spans="1:7" ht="15.75" x14ac:dyDescent="0.2">
      <c r="A201" s="43"/>
      <c r="B201" s="43"/>
      <c r="C201" s="43"/>
      <c r="D201" s="43"/>
      <c r="E201" s="789"/>
      <c r="F201" s="59"/>
      <c r="G201" s="236"/>
    </row>
    <row r="202" spans="1:7" ht="15.75" x14ac:dyDescent="0.2">
      <c r="A202" s="43"/>
      <c r="B202" s="43"/>
      <c r="C202" s="43"/>
      <c r="D202" s="43"/>
      <c r="E202" s="789"/>
      <c r="F202" s="59"/>
      <c r="G202" s="236"/>
    </row>
    <row r="203" spans="1:7" ht="15.75" x14ac:dyDescent="0.2">
      <c r="A203" s="43"/>
      <c r="B203" s="43"/>
      <c r="C203" s="43"/>
      <c r="D203" s="43"/>
      <c r="E203" s="789"/>
      <c r="F203" s="59"/>
      <c r="G203" s="236"/>
    </row>
    <row r="204" spans="1:7" ht="15.75" x14ac:dyDescent="0.2">
      <c r="A204" s="43"/>
      <c r="B204" s="43"/>
      <c r="C204" s="43"/>
      <c r="D204" s="43"/>
      <c r="E204" s="789"/>
      <c r="F204" s="59"/>
      <c r="G204" s="236"/>
    </row>
    <row r="205" spans="1:7" ht="15.75" x14ac:dyDescent="0.2">
      <c r="A205" s="43"/>
      <c r="B205" s="43"/>
      <c r="C205" s="43"/>
      <c r="D205" s="43"/>
      <c r="E205" s="789"/>
      <c r="F205" s="59"/>
      <c r="G205" s="236"/>
    </row>
    <row r="206" spans="1:7" ht="15.75" x14ac:dyDescent="0.2">
      <c r="A206" s="43"/>
      <c r="B206" s="43"/>
      <c r="C206" s="43"/>
      <c r="D206" s="43"/>
      <c r="E206" s="789"/>
      <c r="F206" s="59"/>
      <c r="G206" s="236"/>
    </row>
    <row r="207" spans="1:7" ht="15.75" x14ac:dyDescent="0.2">
      <c r="A207" s="43"/>
      <c r="B207" s="43"/>
      <c r="C207" s="43"/>
      <c r="D207" s="43"/>
      <c r="E207" s="789"/>
      <c r="F207" s="59"/>
      <c r="G207" s="236"/>
    </row>
    <row r="208" spans="1:7" ht="15.75" x14ac:dyDescent="0.2">
      <c r="A208" s="43"/>
      <c r="B208" s="43"/>
      <c r="C208" s="43"/>
      <c r="D208" s="43"/>
      <c r="E208" s="789"/>
      <c r="F208" s="59"/>
      <c r="G208" s="236"/>
    </row>
    <row r="209" spans="1:7" ht="15.75" x14ac:dyDescent="0.2">
      <c r="A209" s="43"/>
      <c r="B209" s="43"/>
      <c r="C209" s="43"/>
      <c r="D209" s="43"/>
      <c r="E209" s="789"/>
      <c r="F209" s="59"/>
      <c r="G209" s="236"/>
    </row>
    <row r="210" spans="1:7" ht="15.75" x14ac:dyDescent="0.2">
      <c r="A210" s="43"/>
      <c r="B210" s="43"/>
      <c r="C210" s="43"/>
      <c r="D210" s="43"/>
      <c r="E210" s="789"/>
      <c r="F210" s="59"/>
      <c r="G210" s="236"/>
    </row>
    <row r="211" spans="1:7" ht="15.75" x14ac:dyDescent="0.2">
      <c r="A211" s="43"/>
      <c r="B211" s="43"/>
      <c r="C211" s="43"/>
      <c r="D211" s="43"/>
      <c r="E211" s="789"/>
      <c r="F211" s="59"/>
      <c r="G211" s="236"/>
    </row>
    <row r="212" spans="1:7" ht="15.75" x14ac:dyDescent="0.2">
      <c r="A212" s="43"/>
      <c r="B212" s="43"/>
      <c r="C212" s="43"/>
      <c r="D212" s="43"/>
      <c r="E212" s="789"/>
      <c r="F212" s="59"/>
      <c r="G212" s="236"/>
    </row>
    <row r="213" spans="1:7" ht="15.75" x14ac:dyDescent="0.2">
      <c r="A213" s="43"/>
      <c r="B213" s="43"/>
      <c r="C213" s="43"/>
      <c r="D213" s="43"/>
      <c r="E213" s="789"/>
      <c r="F213" s="59"/>
      <c r="G213" s="236"/>
    </row>
    <row r="214" spans="1:7" ht="15.75" x14ac:dyDescent="0.2">
      <c r="A214" s="43"/>
      <c r="B214" s="43"/>
      <c r="C214" s="43"/>
      <c r="D214" s="43"/>
      <c r="E214" s="789"/>
      <c r="F214" s="59"/>
      <c r="G214" s="236"/>
    </row>
    <row r="215" spans="1:7" ht="15.75" x14ac:dyDescent="0.2">
      <c r="A215" s="43"/>
      <c r="B215" s="43"/>
      <c r="C215" s="43"/>
      <c r="D215" s="43"/>
      <c r="E215" s="789"/>
      <c r="F215" s="59"/>
      <c r="G215" s="236"/>
    </row>
    <row r="216" spans="1:7" ht="15.75" x14ac:dyDescent="0.2">
      <c r="A216" s="43"/>
      <c r="B216" s="43"/>
      <c r="C216" s="43"/>
      <c r="D216" s="43"/>
      <c r="E216" s="789"/>
      <c r="F216" s="59"/>
      <c r="G216" s="236"/>
    </row>
    <row r="217" spans="1:7" ht="15.75" x14ac:dyDescent="0.2">
      <c r="A217" s="43"/>
      <c r="B217" s="43"/>
      <c r="C217" s="43"/>
      <c r="D217" s="43"/>
      <c r="E217" s="789"/>
      <c r="F217" s="59"/>
      <c r="G217" s="236"/>
    </row>
    <row r="218" spans="1:7" ht="15.75" x14ac:dyDescent="0.2">
      <c r="A218" s="43"/>
      <c r="B218" s="43"/>
      <c r="C218" s="43"/>
      <c r="D218" s="43"/>
      <c r="E218" s="789"/>
      <c r="F218" s="59"/>
      <c r="G218" s="236"/>
    </row>
    <row r="219" spans="1:7" ht="15.75" x14ac:dyDescent="0.2">
      <c r="A219" s="43"/>
      <c r="B219" s="43"/>
      <c r="C219" s="43"/>
      <c r="D219" s="43"/>
      <c r="E219" s="789"/>
      <c r="F219" s="59"/>
      <c r="G219" s="236"/>
    </row>
    <row r="220" spans="1:7" ht="15.75" x14ac:dyDescent="0.2">
      <c r="A220" s="43"/>
      <c r="B220" s="43"/>
      <c r="C220" s="43"/>
      <c r="D220" s="43"/>
      <c r="E220" s="789"/>
      <c r="F220" s="59"/>
      <c r="G220" s="236"/>
    </row>
    <row r="221" spans="1:7" ht="15.75" x14ac:dyDescent="0.2">
      <c r="A221" s="43"/>
      <c r="B221" s="43"/>
      <c r="C221" s="43"/>
      <c r="D221" s="43"/>
      <c r="E221" s="789"/>
      <c r="F221" s="59"/>
      <c r="G221" s="236"/>
    </row>
    <row r="222" spans="1:7" ht="15.75" x14ac:dyDescent="0.2">
      <c r="A222" s="43"/>
      <c r="B222" s="43"/>
      <c r="C222" s="43"/>
      <c r="D222" s="43"/>
      <c r="E222" s="789"/>
      <c r="F222" s="59"/>
      <c r="G222" s="236"/>
    </row>
    <row r="223" spans="1:7" ht="15.75" x14ac:dyDescent="0.2">
      <c r="A223" s="43"/>
      <c r="B223" s="43"/>
      <c r="C223" s="43"/>
      <c r="D223" s="43"/>
      <c r="E223" s="789"/>
      <c r="F223" s="59"/>
      <c r="G223" s="236"/>
    </row>
    <row r="224" spans="1:7" ht="15.75" x14ac:dyDescent="0.2">
      <c r="A224" s="43"/>
      <c r="B224" s="43"/>
      <c r="C224" s="43"/>
      <c r="D224" s="43"/>
      <c r="E224" s="789"/>
      <c r="F224" s="59"/>
      <c r="G224" s="236"/>
    </row>
    <row r="225" spans="1:7" ht="15.75" x14ac:dyDescent="0.2">
      <c r="A225" s="43"/>
      <c r="B225" s="43"/>
      <c r="C225" s="43"/>
      <c r="D225" s="43"/>
      <c r="E225" s="789"/>
      <c r="F225" s="59"/>
      <c r="G225" s="236"/>
    </row>
    <row r="226" spans="1:7" ht="15.75" x14ac:dyDescent="0.2">
      <c r="A226" s="43"/>
      <c r="B226" s="43"/>
      <c r="C226" s="43"/>
      <c r="D226" s="43"/>
      <c r="E226" s="789"/>
      <c r="F226" s="59"/>
      <c r="G226" s="236"/>
    </row>
    <row r="227" spans="1:7" ht="15.75" x14ac:dyDescent="0.2">
      <c r="A227" s="43"/>
      <c r="B227" s="43"/>
      <c r="C227" s="43"/>
      <c r="D227" s="43"/>
      <c r="E227" s="789"/>
      <c r="F227" s="59"/>
      <c r="G227" s="236"/>
    </row>
    <row r="228" spans="1:7" ht="15.75" x14ac:dyDescent="0.2">
      <c r="A228" s="43"/>
      <c r="B228" s="43"/>
      <c r="C228" s="43"/>
      <c r="D228" s="43"/>
      <c r="E228" s="789"/>
      <c r="F228" s="59"/>
      <c r="G228" s="236"/>
    </row>
    <row r="229" spans="1:7" ht="15.75" x14ac:dyDescent="0.2">
      <c r="A229" s="43"/>
      <c r="B229" s="43"/>
      <c r="C229" s="43"/>
      <c r="D229" s="43"/>
      <c r="E229" s="789"/>
      <c r="F229" s="59"/>
      <c r="G229" s="236"/>
    </row>
    <row r="230" spans="1:7" ht="15.75" x14ac:dyDescent="0.2">
      <c r="A230" s="43"/>
      <c r="B230" s="43"/>
      <c r="C230" s="43"/>
      <c r="D230" s="43"/>
      <c r="E230" s="789"/>
      <c r="F230" s="59"/>
      <c r="G230" s="236"/>
    </row>
    <row r="231" spans="1:7" ht="15.75" x14ac:dyDescent="0.2">
      <c r="A231" s="43"/>
      <c r="B231" s="43"/>
      <c r="C231" s="43"/>
      <c r="D231" s="43"/>
      <c r="E231" s="789"/>
      <c r="F231" s="59"/>
      <c r="G231" s="236"/>
    </row>
    <row r="232" spans="1:7" ht="15.75" x14ac:dyDescent="0.2">
      <c r="A232" s="43"/>
      <c r="B232" s="43"/>
      <c r="C232" s="43"/>
      <c r="D232" s="43"/>
      <c r="E232" s="789"/>
      <c r="F232" s="59"/>
      <c r="G232" s="236"/>
    </row>
    <row r="233" spans="1:7" ht="15.75" x14ac:dyDescent="0.2">
      <c r="A233" s="43"/>
      <c r="B233" s="43"/>
      <c r="C233" s="43"/>
      <c r="D233" s="43"/>
      <c r="E233" s="789"/>
      <c r="F233" s="59"/>
      <c r="G233" s="236"/>
    </row>
    <row r="234" spans="1:7" ht="15.75" x14ac:dyDescent="0.2">
      <c r="A234" s="43"/>
      <c r="B234" s="43"/>
      <c r="C234" s="43"/>
      <c r="D234" s="43"/>
      <c r="E234" s="789"/>
      <c r="F234" s="59"/>
      <c r="G234" s="236"/>
    </row>
    <row r="235" spans="1:7" ht="15.75" x14ac:dyDescent="0.2">
      <c r="A235" s="43"/>
      <c r="B235" s="43"/>
      <c r="C235" s="43"/>
      <c r="D235" s="43"/>
      <c r="E235" s="789"/>
      <c r="F235" s="59"/>
      <c r="G235" s="236"/>
    </row>
    <row r="236" spans="1:7" ht="15.75" x14ac:dyDescent="0.2">
      <c r="A236" s="43"/>
      <c r="B236" s="43"/>
      <c r="C236" s="43"/>
      <c r="D236" s="43"/>
      <c r="E236" s="789"/>
      <c r="F236" s="59"/>
      <c r="G236" s="236"/>
    </row>
    <row r="237" spans="1:7" ht="15.75" x14ac:dyDescent="0.2">
      <c r="A237" s="43"/>
      <c r="B237" s="43"/>
      <c r="C237" s="43"/>
      <c r="D237" s="43"/>
      <c r="E237" s="789"/>
      <c r="F237" s="59"/>
      <c r="G237" s="236"/>
    </row>
    <row r="238" spans="1:7" ht="15.75" x14ac:dyDescent="0.2">
      <c r="A238" s="43"/>
      <c r="B238" s="43"/>
      <c r="C238" s="43"/>
      <c r="D238" s="43"/>
      <c r="E238" s="789"/>
      <c r="F238" s="59"/>
      <c r="G238" s="236"/>
    </row>
    <row r="239" spans="1:7" ht="15.75" x14ac:dyDescent="0.2">
      <c r="A239" s="43"/>
      <c r="B239" s="43"/>
      <c r="C239" s="43"/>
      <c r="D239" s="43"/>
      <c r="E239" s="789"/>
      <c r="F239" s="59"/>
      <c r="G239" s="236"/>
    </row>
    <row r="240" spans="1:7" ht="15.75" x14ac:dyDescent="0.2">
      <c r="A240" s="43"/>
      <c r="B240" s="43"/>
      <c r="C240" s="43"/>
      <c r="D240" s="43"/>
      <c r="E240" s="789"/>
      <c r="F240" s="59"/>
      <c r="G240" s="236"/>
    </row>
    <row r="241" spans="1:7" ht="15.75" x14ac:dyDescent="0.2">
      <c r="A241" s="43"/>
      <c r="B241" s="43"/>
      <c r="C241" s="43"/>
      <c r="D241" s="43"/>
      <c r="E241" s="789"/>
      <c r="F241" s="59"/>
      <c r="G241" s="236"/>
    </row>
    <row r="242" spans="1:7" ht="15.75" x14ac:dyDescent="0.2">
      <c r="A242" s="43"/>
      <c r="B242" s="43"/>
      <c r="C242" s="43"/>
      <c r="D242" s="43"/>
      <c r="E242" s="789"/>
      <c r="F242" s="59"/>
      <c r="G242" s="236"/>
    </row>
    <row r="243" spans="1:7" ht="15.75" x14ac:dyDescent="0.2">
      <c r="A243" s="43"/>
      <c r="B243" s="43"/>
      <c r="C243" s="43"/>
      <c r="D243" s="43"/>
      <c r="E243" s="789"/>
      <c r="F243" s="59"/>
      <c r="G243" s="236"/>
    </row>
    <row r="244" spans="1:7" ht="15.75" x14ac:dyDescent="0.2">
      <c r="A244" s="43"/>
      <c r="B244" s="43"/>
      <c r="C244" s="43"/>
      <c r="D244" s="43"/>
      <c r="E244" s="789"/>
      <c r="F244" s="59"/>
      <c r="G244" s="236"/>
    </row>
    <row r="245" spans="1:7" ht="15.75" x14ac:dyDescent="0.2">
      <c r="A245" s="43"/>
      <c r="B245" s="43"/>
      <c r="C245" s="43"/>
      <c r="D245" s="43"/>
      <c r="E245" s="789"/>
      <c r="F245" s="59"/>
      <c r="G245" s="236"/>
    </row>
    <row r="246" spans="1:7" ht="15.75" x14ac:dyDescent="0.2">
      <c r="A246" s="43"/>
      <c r="B246" s="43"/>
      <c r="C246" s="43"/>
      <c r="D246" s="43"/>
      <c r="E246" s="789"/>
      <c r="F246" s="59"/>
      <c r="G246" s="236"/>
    </row>
  </sheetData>
  <customSheetViews>
    <customSheetView guid="{C5EB18DA-5BC3-470B-A693-770CAEFB0C7E}" showPageBreaks="1" showGridLines="0" view="pageBreakPreview" topLeftCell="A190">
      <selection activeCell="F167" sqref="F167:F176"/>
      <rowBreaks count="3" manualBreakCount="3">
        <brk id="60" max="4" man="1"/>
        <brk id="126" max="4" man="1"/>
        <brk id="208" max="4" man="1"/>
      </rowBreaks>
      <colBreaks count="2" manualBreakCount="2">
        <brk id="5" max="1048575" man="1"/>
        <brk id="15" max="194" man="1"/>
      </colBreaks>
      <pageMargins left="0.75" right="0.25" top="0.75" bottom="0.25" header="0.25" footer="0.25"/>
      <pageSetup paperSize="9" scale="68" firstPageNumber="25" orientation="portrait" useFirstPageNumber="1" verticalDpi="1200" r:id="rId1"/>
      <headerFooter alignWithMargins="0"/>
    </customSheetView>
    <customSheetView guid="{59EEFE1C-830C-4B34-8BB2-BA8F8F575ED1}" showPageBreaks="1" showGridLines="0" printArea="1" hiddenRows="1" view="pageBreakPreview" topLeftCell="A160">
      <selection activeCell="C177" sqref="C177"/>
      <rowBreaks count="3" manualBreakCount="3">
        <brk id="60" max="4" man="1"/>
        <brk id="126" max="4" man="1"/>
        <brk id="208" max="4" man="1"/>
      </rowBreaks>
      <colBreaks count="1" manualBreakCount="1">
        <brk id="5" max="1048575" man="1"/>
      </colBreaks>
      <pageMargins left="0.75" right="0.25" top="0.75" bottom="0.25" header="0.25" footer="0.25"/>
      <pageSetup paperSize="9" scale="68" firstPageNumber="25" orientation="portrait" useFirstPageNumber="1" verticalDpi="1200" r:id="rId2"/>
      <headerFooter alignWithMargins="0"/>
    </customSheetView>
    <customSheetView guid="{386AE23A-9A3E-410D-8B5E-676DEBEE7E20}" showPageBreaks="1" showGridLines="0" view="pageBreakPreview" topLeftCell="A97">
      <selection activeCell="C107" sqref="C107"/>
      <rowBreaks count="3" manualBreakCount="3">
        <brk id="60" max="4" man="1"/>
        <brk id="126" max="4" man="1"/>
        <brk id="208" max="4" man="1"/>
      </rowBreaks>
      <colBreaks count="2" manualBreakCount="2">
        <brk id="5" max="1048575" man="1"/>
        <brk id="15" max="194" man="1"/>
      </colBreaks>
      <pageMargins left="0.75" right="0.25" top="0.75" bottom="0.25" header="0.25" footer="0.25"/>
      <pageSetup paperSize="9" scale="68" firstPageNumber="25" orientation="portrait" useFirstPageNumber="1" verticalDpi="1200" r:id="rId3"/>
      <headerFooter alignWithMargins="0"/>
    </customSheetView>
    <customSheetView guid="{C6D79C6A-5AF7-4DA3-AC5F-B0B4944FACED}" showPageBreaks="1" showGridLines="0" view="pageBreakPreview" topLeftCell="A199">
      <selection activeCell="C217" sqref="C217"/>
      <rowBreaks count="4" manualBreakCount="4">
        <brk id="88" max="13" man="1"/>
        <brk id="96" max="4" man="1"/>
        <brk id="176" max="13" man="1"/>
        <brk id="177" max="4" man="1"/>
      </rowBreaks>
      <colBreaks count="2" manualBreakCount="2">
        <brk id="5" max="1048575" man="1"/>
        <brk id="16" max="201" man="1"/>
      </colBreaks>
      <pageMargins left="0.75" right="0.25" top="0.75" bottom="0.25" header="0.25" footer="0.25"/>
      <pageSetup paperSize="9" scale="65" firstPageNumber="25" orientation="portrait" useFirstPageNumber="1" verticalDpi="1200" r:id="rId4"/>
      <headerFooter alignWithMargins="0"/>
    </customSheetView>
    <customSheetView guid="{EECB371C-66EC-4C0D-942D-3ED79B4EEA67}" showPageBreaks="1" showGridLines="0" view="pageBreakPreview" topLeftCell="A199">
      <selection activeCell="C217" sqref="C217"/>
      <rowBreaks count="4" manualBreakCount="4">
        <brk id="88" max="13" man="1"/>
        <brk id="96" max="4" man="1"/>
        <brk id="176" max="13" man="1"/>
        <brk id="177" max="4" man="1"/>
      </rowBreaks>
      <colBreaks count="2" manualBreakCount="2">
        <brk id="5" max="1048575" man="1"/>
        <brk id="16" max="201" man="1"/>
      </colBreaks>
      <pageMargins left="0.75" right="0.25" top="0.75" bottom="0.25" header="0.25" footer="0.25"/>
      <pageSetup paperSize="9" scale="65" firstPageNumber="25" orientation="portrait" useFirstPageNumber="1" verticalDpi="1200" r:id="rId5"/>
      <headerFooter alignWithMargins="0"/>
    </customSheetView>
    <customSheetView guid="{B67E0783-32C7-4916-9505-88189BDB8069}" showPageBreaks="1" showGridLines="0" view="pageBreakPreview" topLeftCell="A199">
      <selection activeCell="C217" sqref="C217"/>
      <rowBreaks count="4" manualBreakCount="4">
        <brk id="88" max="13" man="1"/>
        <brk id="96" max="4" man="1"/>
        <brk id="176" max="13" man="1"/>
        <brk id="177" max="4" man="1"/>
      </rowBreaks>
      <colBreaks count="2" manualBreakCount="2">
        <brk id="5" max="1048575" man="1"/>
        <brk id="16" max="201" man="1"/>
      </colBreaks>
      <pageMargins left="0.75" right="0.25" top="0.75" bottom="0.25" header="0.25" footer="0.25"/>
      <pageSetup paperSize="9" scale="65" firstPageNumber="25" orientation="portrait" useFirstPageNumber="1" verticalDpi="1200" r:id="rId6"/>
      <headerFooter alignWithMargins="0"/>
    </customSheetView>
    <customSheetView guid="{8D9C7370-7CD0-4CFD-AA55-CD7C6316B3BE}" scale="88" showPageBreaks="1" showGridLines="0" printArea="1" hiddenRows="1" hiddenColumns="1" view="pageBreakPreview" topLeftCell="A33">
      <selection activeCell="B108" sqref="B108"/>
      <rowBreaks count="2" manualBreakCount="2">
        <brk id="67" max="12" man="1"/>
        <brk id="131" max="12" man="1"/>
      </rowBreaks>
      <colBreaks count="1" manualBreakCount="1">
        <brk id="5" max="1048575" man="1"/>
      </colBreaks>
      <pageMargins left="0.75" right="0.25" top="0.75" bottom="0.25" header="0.25" footer="0.25"/>
      <pageSetup paperSize="9" scale="75" firstPageNumber="25" orientation="portrait" useFirstPageNumber="1" verticalDpi="1200" r:id="rId7"/>
      <headerFooter alignWithMargins="0"/>
    </customSheetView>
    <customSheetView guid="{9C953071-229B-4EDA-9F66-5DCFAB36DE07}" showPageBreaks="1" showGridLines="0" printArea="1" hiddenRows="1" view="pageBreakPreview" topLeftCell="A197">
      <selection sqref="A1:E218"/>
      <rowBreaks count="6" manualBreakCount="6">
        <brk id="58" max="4" man="1"/>
        <brk id="64" max="4" man="1"/>
        <brk id="106" max="4" man="1"/>
        <brk id="145" max="4" man="1"/>
        <brk id="172" max="4" man="1"/>
        <brk id="214" max="4" man="1"/>
      </rowBreaks>
      <colBreaks count="1" manualBreakCount="1">
        <brk id="5" max="1048575" man="1"/>
      </colBreaks>
      <pageMargins left="0.75" right="0.25" top="0.75" bottom="0.25" header="0.25" footer="0.25"/>
      <pageSetup paperSize="9" scale="75" firstPageNumber="25" orientation="portrait" useFirstPageNumber="1" verticalDpi="1200" r:id="rId8"/>
      <headerFooter alignWithMargins="0"/>
    </customSheetView>
    <customSheetView guid="{DC3D0C87-25B8-485D-86CA-33743CDC051F}" showPageBreaks="1" printArea="1" hiddenRows="1" view="pageBreakPreview" topLeftCell="A125">
      <selection activeCell="C146" sqref="C146"/>
      <rowBreaks count="2" manualBreakCount="2">
        <brk id="70" max="4" man="1"/>
        <brk id="108" max="4" man="1"/>
      </rowBreaks>
      <colBreaks count="1" manualBreakCount="1">
        <brk id="5" max="1048575" man="1"/>
      </colBreaks>
      <pageMargins left="0.27" right="0.25" top="0.28000000000000003" bottom="0.25" header="0.14000000000000001" footer="0.25"/>
      <pageSetup paperSize="9" scale="75" firstPageNumber="22" orientation="portrait" useFirstPageNumber="1" verticalDpi="1200" r:id="rId9"/>
      <headerFooter alignWithMargins="0">
        <oddFooter>&amp;C&amp;P</oddFooter>
      </headerFooter>
    </customSheetView>
    <customSheetView guid="{9E1E05CF-2502-4CB7-996F-CD1432D0C305}" showPageBreaks="1" showGridLines="0" printArea="1" hiddenRows="1" view="pageBreakPreview" topLeftCell="A198">
      <selection activeCell="C220" sqref="C220"/>
      <rowBreaks count="3" manualBreakCount="3">
        <brk id="64" max="4" man="1"/>
        <brk id="145" max="4" man="1"/>
        <brk id="172" max="4" man="1"/>
      </rowBreaks>
      <colBreaks count="1" manualBreakCount="1">
        <brk id="5" max="1048575" man="1"/>
      </colBreaks>
      <pageMargins left="0.75" right="0.25" top="0.75" bottom="0.25" header="0.25" footer="0.25"/>
      <pageSetup paperSize="9" scale="75" firstPageNumber="25" orientation="portrait" useFirstPageNumber="1" verticalDpi="1200" r:id="rId10"/>
      <headerFooter alignWithMargins="0"/>
    </customSheetView>
    <customSheetView guid="{2D4C151A-363C-4956-8BF4-4C5C3398E8C2}" showPageBreaks="1" showGridLines="0" view="pageBreakPreview" topLeftCell="A115">
      <selection activeCell="C217" sqref="C217"/>
      <rowBreaks count="4" manualBreakCount="4">
        <brk id="88" max="13" man="1"/>
        <brk id="96" max="4" man="1"/>
        <brk id="176" max="13" man="1"/>
        <brk id="177" max="4" man="1"/>
      </rowBreaks>
      <colBreaks count="2" manualBreakCount="2">
        <brk id="5" max="1048575" man="1"/>
        <brk id="16" max="194" man="1"/>
      </colBreaks>
      <pageMargins left="0.75" right="0.25" top="0.75" bottom="0.25" header="0.25" footer="0.25"/>
      <pageSetup paperSize="9" scale="65" firstPageNumber="25" orientation="portrait" useFirstPageNumber="1" verticalDpi="1200" r:id="rId11"/>
      <headerFooter alignWithMargins="0"/>
    </customSheetView>
    <customSheetView guid="{67017509-107A-43BA-8CE2-E639D7D16D07}" showPageBreaks="1" showGridLines="0" printArea="1" hiddenRows="1" view="pageBreakPreview" topLeftCell="A176">
      <selection activeCell="A91" sqref="A91"/>
      <rowBreaks count="6" manualBreakCount="6">
        <brk id="53" max="4" man="1"/>
        <brk id="60" max="4" man="1"/>
        <brk id="118" max="4" man="1"/>
        <brk id="126" max="4" man="1"/>
        <brk id="168" max="4" man="1"/>
        <brk id="208" max="4" man="1"/>
      </rowBreaks>
      <colBreaks count="2" manualBreakCount="2">
        <brk id="2" max="194" man="1"/>
        <brk id="5" max="1048575" man="1"/>
      </colBreaks>
      <pageMargins left="0.75" right="0.25" top="0.75" bottom="0.25" header="0.25" footer="0.25"/>
      <pageSetup paperSize="0" firstPageNumber="25" orientation="portrait" useFirstPageNumber="1" horizontalDpi="0" verticalDpi="0" copies="0"/>
      <headerFooter alignWithMargins="0"/>
    </customSheetView>
    <customSheetView guid="{CCC916F6-ED0B-4F0B-9017-B066FDEB2573}" showPageBreaks="1" showGridLines="0" printArea="1" hiddenRows="1" view="pageBreakPreview" topLeftCell="A88">
      <selection activeCell="C120" sqref="C120"/>
      <rowBreaks count="3" manualBreakCount="3">
        <brk id="60" max="4" man="1"/>
        <brk id="126" max="4" man="1"/>
        <brk id="208" max="4" man="1"/>
      </rowBreaks>
      <colBreaks count="1" manualBreakCount="1">
        <brk id="5" max="1048575" man="1"/>
      </colBreaks>
      <pageMargins left="0.75" right="0.25" top="0.75" bottom="0.25" header="0.25" footer="0.25"/>
      <pageSetup paperSize="9" scale="68" firstPageNumber="25" orientation="portrait" useFirstPageNumber="1" verticalDpi="1200" r:id="rId12"/>
      <headerFooter alignWithMargins="0"/>
    </customSheetView>
    <customSheetView guid="{2E9ADF42-D73A-405A-9253-2A4BA7711EA9}" showPageBreaks="1" showGridLines="0" printArea="1" hiddenRows="1" view="pageBreakPreview">
      <selection activeCell="C12" sqref="C12"/>
      <rowBreaks count="3" manualBreakCount="3">
        <brk id="60" max="4" man="1"/>
        <brk id="126" max="4" man="1"/>
        <brk id="208" max="4" man="1"/>
      </rowBreaks>
      <colBreaks count="1" manualBreakCount="1">
        <brk id="5" max="1048575" man="1"/>
      </colBreaks>
      <pageMargins left="0.75" right="0.25" top="0.75" bottom="0.25" header="0.25" footer="0.25"/>
      <pageSetup paperSize="9" scale="68" firstPageNumber="25" orientation="portrait" useFirstPageNumber="1" verticalDpi="1200" r:id="rId13"/>
      <headerFooter alignWithMargins="0"/>
    </customSheetView>
  </customSheetViews>
  <mergeCells count="1">
    <mergeCell ref="B69:D70"/>
  </mergeCells>
  <phoneticPr fontId="0" type="noConversion"/>
  <printOptions horizontalCentered="1"/>
  <pageMargins left="0.39370078740157483" right="0.11811023622047245" top="0.39370078740157483" bottom="0.39370078740157483" header="0.23622047244094491" footer="0.23622047244094491"/>
  <pageSetup paperSize="9" scale="83" firstPageNumber="25" orientation="portrait" useFirstPageNumber="1" r:id="rId14"/>
  <headerFooter alignWithMargins="0"/>
  <rowBreaks count="1" manualBreakCount="1">
    <brk id="92"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B0F0"/>
  </sheetPr>
  <dimension ref="A1:Y248"/>
  <sheetViews>
    <sheetView showGridLines="0" view="pageBreakPreview" topLeftCell="A229" zoomScaleSheetLayoutView="100" workbookViewId="0">
      <selection activeCell="A236" sqref="A236"/>
    </sheetView>
  </sheetViews>
  <sheetFormatPr defaultRowHeight="12.75" x14ac:dyDescent="0.2"/>
  <cols>
    <col min="1" max="1" width="5.7109375" customWidth="1"/>
    <col min="2" max="2" width="3.7109375" customWidth="1"/>
    <col min="3" max="3" width="15.7109375" customWidth="1"/>
    <col min="4" max="4" width="12.7109375" customWidth="1"/>
    <col min="5" max="7" width="14.7109375" customWidth="1"/>
    <col min="8" max="9" width="18.7109375" customWidth="1"/>
    <col min="10" max="10" width="5.85546875" customWidth="1"/>
    <col min="11" max="11" width="11.5703125" bestFit="1" customWidth="1"/>
    <col min="12" max="12" width="8.7109375" style="224"/>
  </cols>
  <sheetData>
    <row r="1" spans="1:25" s="20" customFormat="1" ht="26.25" x14ac:dyDescent="0.2">
      <c r="A1" s="77" t="str">
        <f>'Balance Sheet'!A1</f>
        <v>Private Limited</v>
      </c>
      <c r="B1" s="17"/>
      <c r="C1" s="18"/>
      <c r="D1" s="18"/>
      <c r="E1" s="18"/>
      <c r="F1" s="18"/>
      <c r="G1" s="18"/>
      <c r="H1" s="18"/>
      <c r="I1" s="18"/>
      <c r="J1" s="18"/>
      <c r="K1" s="19"/>
      <c r="L1" s="222"/>
      <c r="M1" s="16"/>
    </row>
    <row r="2" spans="1:25" s="20" customFormat="1" ht="15" x14ac:dyDescent="0.2">
      <c r="A2" s="21"/>
      <c r="B2" s="21"/>
      <c r="I2" s="19"/>
      <c r="J2" s="19"/>
      <c r="K2" s="19"/>
      <c r="L2" s="222"/>
      <c r="M2" s="16"/>
    </row>
    <row r="3" spans="1:25" s="20" customFormat="1" ht="23.25" x14ac:dyDescent="0.2">
      <c r="A3" s="78" t="str">
        <f>'Notes-P&amp;L'!A3</f>
        <v xml:space="preserve">Notes to the Standalone Financial Statements </v>
      </c>
      <c r="B3" s="22"/>
      <c r="I3" s="19"/>
      <c r="J3" s="19"/>
      <c r="K3" s="19"/>
      <c r="L3" s="222"/>
      <c r="M3" s="16"/>
      <c r="W3" s="23"/>
      <c r="Y3" s="23"/>
    </row>
    <row r="4" spans="1:25" s="20" customFormat="1" ht="18.75" x14ac:dyDescent="0.2">
      <c r="A4" s="79" t="str">
        <f>'Notes-P&amp;L'!A4</f>
        <v>for the year ended 31 March 2022</v>
      </c>
      <c r="B4" s="24"/>
      <c r="I4" s="19"/>
      <c r="J4" s="19"/>
      <c r="K4" s="19"/>
      <c r="L4" s="222"/>
      <c r="M4" s="16"/>
    </row>
    <row r="5" spans="1:25" s="20" customFormat="1" ht="15.75" x14ac:dyDescent="0.2">
      <c r="B5" s="25"/>
      <c r="I5" s="59" t="s">
        <v>212</v>
      </c>
      <c r="J5" s="19"/>
      <c r="K5" s="19"/>
      <c r="L5" s="222"/>
      <c r="M5" s="16"/>
    </row>
    <row r="6" spans="1:25" s="20" customFormat="1" ht="6.95" customHeight="1" x14ac:dyDescent="0.2">
      <c r="B6" s="25"/>
      <c r="I6" s="59"/>
      <c r="J6" s="19"/>
      <c r="K6" s="19"/>
      <c r="L6" s="222"/>
      <c r="M6" s="16"/>
    </row>
    <row r="7" spans="1:25" s="168" customFormat="1" ht="15.75" x14ac:dyDescent="0.2">
      <c r="A7" s="313">
        <f>'Notes-P&amp;L'!A103+1</f>
        <v>20</v>
      </c>
      <c r="B7" s="314" t="s">
        <v>775</v>
      </c>
      <c r="C7" s="281"/>
      <c r="D7" s="282"/>
      <c r="E7" s="282"/>
      <c r="F7" s="282"/>
      <c r="G7" s="141"/>
      <c r="H7" s="167"/>
      <c r="I7" s="67"/>
      <c r="L7" s="223"/>
    </row>
    <row r="8" spans="1:25" s="168" customFormat="1" ht="6.95" customHeight="1" x14ac:dyDescent="0.2">
      <c r="A8" s="166"/>
      <c r="B8" s="80"/>
      <c r="C8" s="80"/>
      <c r="D8" s="141"/>
      <c r="E8" s="141"/>
      <c r="F8" s="141"/>
      <c r="G8" s="141"/>
      <c r="H8" s="167"/>
      <c r="I8" s="67"/>
      <c r="L8" s="223"/>
    </row>
    <row r="9" spans="1:25" s="168" customFormat="1" ht="31.5" x14ac:dyDescent="0.2">
      <c r="A9" s="69"/>
      <c r="B9" s="169"/>
      <c r="C9" s="170"/>
      <c r="D9" s="171"/>
      <c r="E9" s="170"/>
      <c r="F9" s="170"/>
      <c r="G9" s="172"/>
      <c r="H9" s="579" t="str">
        <f>'Balance Sheet'!E7</f>
        <v>As at  
31 March, 2022</v>
      </c>
      <c r="I9" s="272" t="str">
        <f>'Balance Sheet'!G7</f>
        <v xml:space="preserve">                  As at  
31 March, 2021</v>
      </c>
      <c r="L9" s="223"/>
    </row>
    <row r="10" spans="1:25" s="260" customFormat="1" ht="15.75" x14ac:dyDescent="0.2">
      <c r="A10" s="69"/>
      <c r="B10" s="173" t="s">
        <v>188</v>
      </c>
      <c r="C10" s="101"/>
      <c r="D10" s="174"/>
      <c r="E10" s="101"/>
      <c r="F10" s="101"/>
      <c r="G10" s="90"/>
      <c r="H10" s="587"/>
      <c r="I10" s="501"/>
      <c r="L10" s="223"/>
    </row>
    <row r="11" spans="1:25" s="260" customFormat="1" ht="6.95" customHeight="1" x14ac:dyDescent="0.2">
      <c r="A11" s="69"/>
      <c r="B11" s="173"/>
      <c r="C11" s="101"/>
      <c r="D11" s="174"/>
      <c r="E11" s="101"/>
      <c r="F11" s="101"/>
      <c r="G11" s="90"/>
      <c r="H11" s="587"/>
      <c r="I11" s="501"/>
      <c r="L11" s="223"/>
    </row>
    <row r="12" spans="1:25" s="168" customFormat="1" ht="15.75" x14ac:dyDescent="0.2">
      <c r="A12" s="69"/>
      <c r="B12" s="173" t="s">
        <v>102</v>
      </c>
      <c r="C12" s="101"/>
      <c r="D12" s="174"/>
      <c r="E12" s="101"/>
      <c r="F12" s="101"/>
      <c r="G12" s="90"/>
      <c r="H12" s="588">
        <f>H23+H25</f>
        <v>0</v>
      </c>
      <c r="I12" s="311">
        <f>I23+I25</f>
        <v>0</v>
      </c>
      <c r="L12" s="223"/>
    </row>
    <row r="13" spans="1:25" s="168" customFormat="1" ht="15.75" x14ac:dyDescent="0.2">
      <c r="A13" s="69"/>
      <c r="B13" s="177" t="s">
        <v>238</v>
      </c>
      <c r="C13" s="101"/>
      <c r="D13" s="174"/>
      <c r="E13" s="101"/>
      <c r="F13" s="101"/>
      <c r="G13" s="90"/>
      <c r="H13" s="589"/>
      <c r="I13" s="311"/>
      <c r="L13" s="223"/>
    </row>
    <row r="14" spans="1:25" s="260" customFormat="1" ht="25.5" x14ac:dyDescent="0.2">
      <c r="A14" s="69"/>
      <c r="B14" s="298" t="s">
        <v>216</v>
      </c>
      <c r="C14" s="298" t="s">
        <v>217</v>
      </c>
      <c r="D14" s="563" t="s">
        <v>218</v>
      </c>
      <c r="E14" s="1295" t="s">
        <v>219</v>
      </c>
      <c r="F14" s="1295"/>
      <c r="G14" s="1295"/>
      <c r="H14" s="584" t="s">
        <v>220</v>
      </c>
      <c r="I14" s="298" t="s">
        <v>221</v>
      </c>
      <c r="L14" s="223"/>
    </row>
    <row r="15" spans="1:25" s="260" customFormat="1" ht="15.75" x14ac:dyDescent="0.2">
      <c r="A15" s="69"/>
      <c r="B15" s="298">
        <v>1</v>
      </c>
      <c r="C15" s="298"/>
      <c r="D15" s="298"/>
      <c r="E15" s="1298"/>
      <c r="F15" s="1299"/>
      <c r="G15" s="1300"/>
      <c r="H15" s="590"/>
      <c r="I15" s="299"/>
      <c r="L15" s="223"/>
    </row>
    <row r="16" spans="1:25" s="260" customFormat="1" ht="15.75" x14ac:dyDescent="0.2">
      <c r="A16" s="69"/>
      <c r="B16" s="298">
        <v>2</v>
      </c>
      <c r="C16" s="298"/>
      <c r="D16" s="563"/>
      <c r="E16" s="1298"/>
      <c r="F16" s="1299"/>
      <c r="G16" s="1300"/>
      <c r="H16" s="590"/>
      <c r="I16" s="299"/>
      <c r="L16" s="223"/>
    </row>
    <row r="17" spans="1:12" s="260" customFormat="1" ht="15.75" x14ac:dyDescent="0.2">
      <c r="A17" s="69"/>
      <c r="B17" s="298">
        <v>3</v>
      </c>
      <c r="C17" s="298"/>
      <c r="D17" s="563"/>
      <c r="E17" s="1298"/>
      <c r="F17" s="1299"/>
      <c r="G17" s="1300"/>
      <c r="H17" s="590"/>
      <c r="I17" s="299"/>
      <c r="L17" s="223"/>
    </row>
    <row r="18" spans="1:12" s="260" customFormat="1" ht="15.75" hidden="1" x14ac:dyDescent="0.2">
      <c r="A18" s="69"/>
      <c r="B18" s="298">
        <v>4</v>
      </c>
      <c r="C18" s="298"/>
      <c r="D18" s="563"/>
      <c r="E18" s="1298"/>
      <c r="F18" s="1299"/>
      <c r="G18" s="1300"/>
      <c r="H18" s="590"/>
      <c r="I18" s="299"/>
      <c r="L18" s="223"/>
    </row>
    <row r="19" spans="1:12" s="260" customFormat="1" ht="15.75" hidden="1" x14ac:dyDescent="0.2">
      <c r="A19" s="69"/>
      <c r="B19" s="298">
        <v>5</v>
      </c>
      <c r="C19" s="298"/>
      <c r="D19" s="563"/>
      <c r="E19" s="1298"/>
      <c r="F19" s="1299"/>
      <c r="G19" s="1300"/>
      <c r="H19" s="590"/>
      <c r="I19" s="299"/>
      <c r="L19" s="223"/>
    </row>
    <row r="20" spans="1:12" s="260" customFormat="1" ht="15.75" hidden="1" x14ac:dyDescent="0.2">
      <c r="A20" s="69"/>
      <c r="B20" s="298">
        <v>6</v>
      </c>
      <c r="C20" s="298"/>
      <c r="D20" s="563"/>
      <c r="E20" s="1298"/>
      <c r="F20" s="1299"/>
      <c r="G20" s="1300"/>
      <c r="H20" s="590"/>
      <c r="I20" s="299"/>
      <c r="L20" s="223"/>
    </row>
    <row r="21" spans="1:12" s="260" customFormat="1" ht="15.75" hidden="1" x14ac:dyDescent="0.2">
      <c r="A21" s="69"/>
      <c r="B21" s="298">
        <v>7</v>
      </c>
      <c r="C21" s="298"/>
      <c r="D21" s="563"/>
      <c r="E21" s="1298"/>
      <c r="F21" s="1299"/>
      <c r="G21" s="1300"/>
      <c r="H21" s="590"/>
      <c r="I21" s="299"/>
      <c r="L21" s="223"/>
    </row>
    <row r="22" spans="1:12" s="260" customFormat="1" ht="15.75" hidden="1" x14ac:dyDescent="0.2">
      <c r="A22" s="69"/>
      <c r="B22" s="298">
        <v>8</v>
      </c>
      <c r="C22" s="298"/>
      <c r="D22" s="563"/>
      <c r="E22" s="1298"/>
      <c r="F22" s="1299"/>
      <c r="G22" s="1300"/>
      <c r="H22" s="590"/>
      <c r="I22" s="299"/>
      <c r="L22" s="223"/>
    </row>
    <row r="23" spans="1:12" s="260" customFormat="1" ht="15.75" x14ac:dyDescent="0.2">
      <c r="A23" s="69"/>
      <c r="B23" s="1301" t="s">
        <v>776</v>
      </c>
      <c r="C23" s="1302"/>
      <c r="D23" s="1302"/>
      <c r="E23" s="1302"/>
      <c r="F23" s="1302"/>
      <c r="G23" s="1303"/>
      <c r="H23" s="585">
        <f>SUM(H15:H22)</f>
        <v>0</v>
      </c>
      <c r="I23" s="299">
        <f>SUM(I15:I22)</f>
        <v>0</v>
      </c>
      <c r="L23" s="223"/>
    </row>
    <row r="24" spans="1:12" s="260" customFormat="1" ht="15.75" x14ac:dyDescent="0.2">
      <c r="A24" s="69"/>
      <c r="B24" s="582"/>
      <c r="C24" s="580"/>
      <c r="D24" s="581"/>
      <c r="E24" s="581"/>
      <c r="F24" s="581"/>
      <c r="G24" s="581"/>
      <c r="H24" s="591"/>
      <c r="I24" s="583"/>
      <c r="L24" s="223"/>
    </row>
    <row r="25" spans="1:12" s="260" customFormat="1" ht="15.75" x14ac:dyDescent="0.2">
      <c r="A25" s="69"/>
      <c r="B25" s="177" t="s">
        <v>773</v>
      </c>
      <c r="C25" s="580"/>
      <c r="D25" s="581"/>
      <c r="E25" s="581"/>
      <c r="F25" s="581"/>
      <c r="G25" s="581"/>
      <c r="H25" s="591"/>
      <c r="I25" s="583"/>
      <c r="L25" s="223"/>
    </row>
    <row r="26" spans="1:12" s="260" customFormat="1" ht="5.0999999999999996" customHeight="1" x14ac:dyDescent="0.2">
      <c r="A26" s="69"/>
      <c r="B26" s="582"/>
      <c r="C26" s="580"/>
      <c r="D26" s="581"/>
      <c r="E26" s="581"/>
      <c r="F26" s="581"/>
      <c r="G26" s="581"/>
      <c r="H26" s="591"/>
      <c r="I26" s="583"/>
      <c r="L26" s="223"/>
    </row>
    <row r="27" spans="1:12" s="503" customFormat="1" ht="15.75" x14ac:dyDescent="0.25">
      <c r="A27" s="69"/>
      <c r="B27" s="173" t="s">
        <v>774</v>
      </c>
      <c r="C27" s="98"/>
      <c r="D27" s="502"/>
      <c r="E27" s="98"/>
      <c r="F27" s="98"/>
      <c r="G27" s="180"/>
      <c r="H27" s="592"/>
      <c r="I27" s="176"/>
      <c r="L27" s="504"/>
    </row>
    <row r="28" spans="1:12" s="503" customFormat="1" ht="15.75" hidden="1" x14ac:dyDescent="0.25">
      <c r="A28" s="69"/>
      <c r="B28" s="177" t="s">
        <v>640</v>
      </c>
      <c r="C28" s="98"/>
      <c r="D28" s="502"/>
      <c r="E28" s="98"/>
      <c r="F28" s="98"/>
      <c r="G28" s="180"/>
      <c r="H28" s="593">
        <v>0</v>
      </c>
      <c r="I28" s="540">
        <v>0</v>
      </c>
      <c r="L28" s="504"/>
    </row>
    <row r="29" spans="1:12" s="503" customFormat="1" ht="15.75" x14ac:dyDescent="0.25">
      <c r="A29" s="69"/>
      <c r="B29" s="177" t="s">
        <v>777</v>
      </c>
      <c r="C29" s="98"/>
      <c r="D29" s="502"/>
      <c r="E29" s="98"/>
      <c r="F29" s="98"/>
      <c r="G29" s="180"/>
      <c r="H29" s="593">
        <v>0</v>
      </c>
      <c r="I29" s="540">
        <v>0</v>
      </c>
      <c r="L29" s="504"/>
    </row>
    <row r="30" spans="1:12" s="503" customFormat="1" ht="15.75" x14ac:dyDescent="0.25">
      <c r="A30" s="69"/>
      <c r="B30" s="177"/>
      <c r="C30" s="98"/>
      <c r="D30" s="502"/>
      <c r="E30" s="98"/>
      <c r="F30" s="98"/>
      <c r="G30" s="180"/>
      <c r="H30" s="593"/>
      <c r="I30" s="540"/>
      <c r="L30" s="504"/>
    </row>
    <row r="31" spans="1:12" s="503" customFormat="1" ht="15.75" x14ac:dyDescent="0.25">
      <c r="A31" s="69"/>
      <c r="B31" s="173" t="s">
        <v>778</v>
      </c>
      <c r="C31" s="98"/>
      <c r="D31" s="502"/>
      <c r="E31" s="98"/>
      <c r="F31" s="98"/>
      <c r="G31" s="180"/>
      <c r="H31" s="593"/>
      <c r="I31" s="540"/>
      <c r="L31" s="504"/>
    </row>
    <row r="32" spans="1:12" s="503" customFormat="1" ht="6.95" customHeight="1" x14ac:dyDescent="0.25">
      <c r="A32" s="69"/>
      <c r="B32" s="177"/>
      <c r="C32" s="98"/>
      <c r="D32" s="502"/>
      <c r="E32" s="98"/>
      <c r="F32" s="98"/>
      <c r="G32" s="180"/>
      <c r="H32" s="593"/>
      <c r="I32" s="540"/>
      <c r="L32" s="504"/>
    </row>
    <row r="33" spans="1:12" s="260" customFormat="1" ht="15.75" x14ac:dyDescent="0.2">
      <c r="A33" s="69"/>
      <c r="B33" s="1313" t="s">
        <v>779</v>
      </c>
      <c r="C33" s="1314"/>
      <c r="D33" s="1314"/>
      <c r="E33" s="1314"/>
      <c r="F33" s="1314"/>
      <c r="G33" s="1314"/>
      <c r="H33" s="593">
        <v>0</v>
      </c>
      <c r="I33" s="540">
        <v>0</v>
      </c>
      <c r="L33" s="223"/>
    </row>
    <row r="34" spans="1:12" s="260" customFormat="1" ht="15.75" x14ac:dyDescent="0.2">
      <c r="A34" s="69"/>
      <c r="B34" s="1315"/>
      <c r="C34" s="1316"/>
      <c r="D34" s="1316"/>
      <c r="E34" s="1316"/>
      <c r="F34" s="1316"/>
      <c r="G34" s="1316"/>
      <c r="H34" s="594"/>
      <c r="I34" s="586"/>
      <c r="L34" s="223"/>
    </row>
    <row r="35" spans="1:12" s="260" customFormat="1" ht="6.95" customHeight="1" x14ac:dyDescent="0.2">
      <c r="A35" s="69"/>
      <c r="B35" s="101"/>
      <c r="C35" s="101"/>
      <c r="D35" s="174"/>
      <c r="E35" s="101"/>
      <c r="F35" s="101"/>
      <c r="G35" s="90"/>
      <c r="H35" s="505"/>
      <c r="I35" s="175"/>
      <c r="L35" s="223"/>
    </row>
    <row r="36" spans="1:12" s="168" customFormat="1" ht="15.75" x14ac:dyDescent="0.2">
      <c r="A36" s="69"/>
      <c r="B36" s="1296" t="s">
        <v>197</v>
      </c>
      <c r="C36" s="1296"/>
      <c r="D36" s="1296"/>
      <c r="E36" s="1296"/>
      <c r="F36" s="1296"/>
      <c r="G36" s="1296"/>
      <c r="H36" s="1296"/>
      <c r="I36" s="1296"/>
      <c r="L36" s="223"/>
    </row>
    <row r="37" spans="1:12" s="168" customFormat="1" ht="15.75" x14ac:dyDescent="0.2">
      <c r="A37" s="69"/>
      <c r="B37" s="1296"/>
      <c r="C37" s="1296"/>
      <c r="D37" s="1296"/>
      <c r="E37" s="1296"/>
      <c r="F37" s="1296"/>
      <c r="G37" s="1296"/>
      <c r="H37" s="1296"/>
      <c r="I37" s="1296"/>
      <c r="L37" s="223"/>
    </row>
    <row r="38" spans="1:12" s="168" customFormat="1" ht="15.75" x14ac:dyDescent="0.2">
      <c r="A38" s="69"/>
      <c r="B38" s="1296"/>
      <c r="C38" s="1296"/>
      <c r="D38" s="1296"/>
      <c r="E38" s="1296"/>
      <c r="F38" s="1296"/>
      <c r="G38" s="1296"/>
      <c r="H38" s="1296"/>
      <c r="I38" s="1296"/>
      <c r="L38" s="223"/>
    </row>
    <row r="39" spans="1:12" s="168" customFormat="1" ht="15.75" x14ac:dyDescent="0.2">
      <c r="A39" s="69"/>
      <c r="B39" s="1296"/>
      <c r="C39" s="1296"/>
      <c r="D39" s="1296"/>
      <c r="E39" s="1296"/>
      <c r="F39" s="1296"/>
      <c r="G39" s="1296"/>
      <c r="H39" s="1296"/>
      <c r="I39" s="1296"/>
      <c r="L39" s="223"/>
    </row>
    <row r="40" spans="1:12" s="168" customFormat="1" ht="15.75" x14ac:dyDescent="0.2">
      <c r="A40" s="69"/>
      <c r="B40" s="69"/>
      <c r="C40" s="180"/>
      <c r="D40" s="180"/>
      <c r="E40" s="181"/>
      <c r="F40" s="101"/>
      <c r="G40" s="101"/>
      <c r="H40" s="182"/>
      <c r="I40" s="91"/>
      <c r="L40" s="223"/>
    </row>
    <row r="41" spans="1:12" s="260" customFormat="1" ht="15.75" x14ac:dyDescent="0.2">
      <c r="A41" s="69">
        <f>A7+1</f>
        <v>21</v>
      </c>
      <c r="B41" s="69" t="s">
        <v>821</v>
      </c>
      <c r="C41" s="180"/>
      <c r="D41" s="180"/>
      <c r="E41" s="181"/>
      <c r="F41" s="101"/>
      <c r="G41" s="101"/>
      <c r="H41" s="182"/>
      <c r="I41" s="91"/>
      <c r="L41" s="223"/>
    </row>
    <row r="42" spans="1:12" s="260" customFormat="1" ht="6.95" customHeight="1" x14ac:dyDescent="0.2">
      <c r="A42" s="69"/>
      <c r="B42" s="69"/>
      <c r="C42" s="180"/>
      <c r="D42" s="180"/>
      <c r="E42" s="181"/>
      <c r="F42" s="101"/>
      <c r="G42" s="101"/>
      <c r="H42" s="182"/>
      <c r="I42" s="91"/>
      <c r="L42" s="223"/>
    </row>
    <row r="43" spans="1:12" s="260" customFormat="1" ht="25.5" x14ac:dyDescent="0.2">
      <c r="A43" s="69"/>
      <c r="B43" s="1128" t="s">
        <v>829</v>
      </c>
      <c r="C43" s="1129"/>
      <c r="D43" s="1142"/>
      <c r="E43" s="1130" t="str">
        <f>H9</f>
        <v>As at  
31 March, 2022</v>
      </c>
      <c r="F43" s="1141" t="str">
        <f>I9</f>
        <v xml:space="preserve">                  As at  
31 March, 2021</v>
      </c>
      <c r="G43" s="1142"/>
      <c r="H43" s="1142"/>
      <c r="I43" s="1131"/>
      <c r="L43" s="223"/>
    </row>
    <row r="44" spans="1:12" s="622" customFormat="1" ht="15.75" x14ac:dyDescent="0.2">
      <c r="A44" s="248"/>
      <c r="B44" s="1132" t="s">
        <v>236</v>
      </c>
      <c r="C44" s="621" t="s">
        <v>830</v>
      </c>
      <c r="D44" s="1143"/>
      <c r="E44" s="624" t="s">
        <v>831</v>
      </c>
      <c r="F44" s="1126" t="s">
        <v>831</v>
      </c>
      <c r="G44" s="621" t="s">
        <v>875</v>
      </c>
      <c r="H44" s="621" t="s">
        <v>832</v>
      </c>
      <c r="I44" s="1133" t="s">
        <v>833</v>
      </c>
      <c r="L44" s="623"/>
    </row>
    <row r="45" spans="1:12" s="260" customFormat="1" ht="6.95" customHeight="1" x14ac:dyDescent="0.2">
      <c r="A45" s="69"/>
      <c r="B45" s="1134"/>
      <c r="C45" s="619"/>
      <c r="D45" s="1144"/>
      <c r="E45" s="1147"/>
      <c r="F45" s="1148"/>
      <c r="G45" s="1149"/>
      <c r="H45" s="625"/>
      <c r="I45" s="1135"/>
      <c r="L45" s="223"/>
    </row>
    <row r="46" spans="1:12" s="260" customFormat="1" ht="15.75" x14ac:dyDescent="0.2">
      <c r="A46" s="69"/>
      <c r="B46" s="1136" t="s">
        <v>266</v>
      </c>
      <c r="C46" s="620" t="s">
        <v>894</v>
      </c>
      <c r="D46" s="1144"/>
      <c r="E46" s="1150">
        <f>IFERROR(ROUND('Balance Sheet'!E50/'Balance Sheet'!E27,4),0)</f>
        <v>0</v>
      </c>
      <c r="F46" s="1151">
        <f>IFERROR(ROUND('Balance Sheet'!G50/'Balance Sheet'!G27,4),0)</f>
        <v>0</v>
      </c>
      <c r="G46" s="1152">
        <f t="shared" ref="G46:G55" si="0">IFERROR(ROUND((E46-F46)/F46,4)*100,0)</f>
        <v>0</v>
      </c>
      <c r="H46" s="625" t="s">
        <v>145</v>
      </c>
      <c r="I46" s="1135" t="s">
        <v>137</v>
      </c>
      <c r="L46" s="223"/>
    </row>
    <row r="47" spans="1:12" s="260" customFormat="1" ht="15.75" x14ac:dyDescent="0.2">
      <c r="A47" s="69"/>
      <c r="B47" s="1136" t="s">
        <v>262</v>
      </c>
      <c r="C47" s="620" t="s">
        <v>895</v>
      </c>
      <c r="D47" s="1144"/>
      <c r="E47" s="1150">
        <f>IFERROR(ROUND('Balance Sheet'!E17/'Balance Sheet'!E13,4),0)</f>
        <v>0</v>
      </c>
      <c r="F47" s="1151">
        <f>IFERROR(ROUND('Balance Sheet'!G17/'Balance Sheet'!G13,4),0)</f>
        <v>0</v>
      </c>
      <c r="G47" s="1152">
        <f t="shared" si="0"/>
        <v>0</v>
      </c>
      <c r="H47" s="625" t="s">
        <v>876</v>
      </c>
      <c r="I47" s="1135" t="s">
        <v>877</v>
      </c>
      <c r="L47" s="223"/>
    </row>
    <row r="48" spans="1:12" s="260" customFormat="1" ht="25.5" x14ac:dyDescent="0.2">
      <c r="A48" s="69"/>
      <c r="B48" s="1136" t="s">
        <v>259</v>
      </c>
      <c r="C48" s="1127" t="s">
        <v>896</v>
      </c>
      <c r="D48" s="1144"/>
      <c r="E48" s="1150"/>
      <c r="F48" s="1151"/>
      <c r="G48" s="1152">
        <f t="shared" si="0"/>
        <v>0</v>
      </c>
      <c r="H48" s="1146" t="s">
        <v>880</v>
      </c>
      <c r="I48" s="1135" t="s">
        <v>881</v>
      </c>
      <c r="L48" s="223"/>
    </row>
    <row r="49" spans="1:12" s="260" customFormat="1" ht="25.5" x14ac:dyDescent="0.2">
      <c r="A49" s="69"/>
      <c r="B49" s="1136" t="s">
        <v>257</v>
      </c>
      <c r="C49" s="1127" t="s">
        <v>897</v>
      </c>
      <c r="D49" s="1144"/>
      <c r="E49" s="1150">
        <f>IFERROR(ROUND('P&amp;L'!E40/(('Balance Sheet'!E13+'Balance Sheet'!G13)/2),4),0)</f>
        <v>0</v>
      </c>
      <c r="F49" s="1151">
        <f>IFERROR(ROUND('P&amp;L'!G40/(('Balance Sheet'!G13+11967258)/2),4),0)</f>
        <v>0</v>
      </c>
      <c r="G49" s="1152">
        <f t="shared" si="0"/>
        <v>0</v>
      </c>
      <c r="H49" s="625" t="s">
        <v>878</v>
      </c>
      <c r="I49" s="1135" t="s">
        <v>879</v>
      </c>
      <c r="L49" s="223"/>
    </row>
    <row r="50" spans="1:12" s="260" customFormat="1" ht="15.75" x14ac:dyDescent="0.2">
      <c r="A50" s="69"/>
      <c r="B50" s="1136" t="s">
        <v>822</v>
      </c>
      <c r="C50" s="1127" t="s">
        <v>898</v>
      </c>
      <c r="D50" s="1144"/>
      <c r="E50" s="1150">
        <f>IFERROR(ROUND(('P&amp;L'!E11+'P&amp;L'!E12)/(('Balance Sheet'!E45+'Balance Sheet'!G45)/2),4),0)</f>
        <v>0</v>
      </c>
      <c r="F50" s="1151">
        <f>IFERROR(ROUND(('P&amp;L'!G11+'P&amp;L'!G12)/(('Balance Sheet'!G45)+0/2),4),0)</f>
        <v>0</v>
      </c>
      <c r="G50" s="1152">
        <f t="shared" si="0"/>
        <v>0</v>
      </c>
      <c r="H50" s="625" t="s">
        <v>592</v>
      </c>
      <c r="I50" s="1135" t="s">
        <v>883</v>
      </c>
      <c r="L50" s="223"/>
    </row>
    <row r="51" spans="1:12" s="260" customFormat="1" ht="25.5" x14ac:dyDescent="0.2">
      <c r="A51" s="69"/>
      <c r="B51" s="1136" t="s">
        <v>823</v>
      </c>
      <c r="C51" s="1127" t="s">
        <v>899</v>
      </c>
      <c r="D51" s="1144"/>
      <c r="E51" s="1150">
        <f>IFERROR(ROUND('P&amp;L'!E18/(('Balance Sheet'!E46+'Balance Sheet'!G46)/2),4),0)</f>
        <v>0</v>
      </c>
      <c r="F51" s="1151">
        <f>IFERROR(ROUND('P&amp;L'!G18/(('Balance Sheet'!G46+0)/2),4),0)</f>
        <v>0</v>
      </c>
      <c r="G51" s="1152">
        <f t="shared" si="0"/>
        <v>0</v>
      </c>
      <c r="H51" s="625" t="s">
        <v>882</v>
      </c>
      <c r="I51" s="1135" t="s">
        <v>884</v>
      </c>
      <c r="L51" s="223"/>
    </row>
    <row r="52" spans="1:12" s="260" customFormat="1" ht="25.5" x14ac:dyDescent="0.2">
      <c r="A52" s="69"/>
      <c r="B52" s="1136" t="s">
        <v>824</v>
      </c>
      <c r="C52" s="1127" t="s">
        <v>900</v>
      </c>
      <c r="D52" s="1144"/>
      <c r="E52" s="1150">
        <f>IFERROR(ROUND(('P&amp;L'!E30-'P&amp;L'!E23-'P&amp;L'!E27)/(('Balance Sheet'!E24+'Balance Sheet'!G24)/2),4),0)</f>
        <v>0</v>
      </c>
      <c r="F52" s="1151">
        <f>IFERROR(ROUND(('P&amp;L'!G30-'P&amp;L'!G23-'P&amp;L'!G27)/(('Balance Sheet'!G24+0)/2),4),0)</f>
        <v>0</v>
      </c>
      <c r="G52" s="1152">
        <f t="shared" si="0"/>
        <v>0</v>
      </c>
      <c r="H52" s="1146" t="s">
        <v>885</v>
      </c>
      <c r="I52" s="1135" t="s">
        <v>886</v>
      </c>
      <c r="L52" s="223"/>
    </row>
    <row r="53" spans="1:12" s="260" customFormat="1" ht="15.75" x14ac:dyDescent="0.2">
      <c r="A53" s="69"/>
      <c r="B53" s="1136" t="s">
        <v>825</v>
      </c>
      <c r="C53" s="1127" t="s">
        <v>901</v>
      </c>
      <c r="D53" s="1144"/>
      <c r="E53" s="1150">
        <f>IFERROR(ROUND(('P&amp;L'!E18/('Balance Sheet'!E50-'Balance Sheet'!E27)),4),0)</f>
        <v>0</v>
      </c>
      <c r="F53" s="1151">
        <f>IFERROR(ROUND('P&amp;L'!G18/('Balance Sheet'!G50-'Balance Sheet'!G27),4),0)</f>
        <v>0</v>
      </c>
      <c r="G53" s="1152">
        <f t="shared" si="0"/>
        <v>0</v>
      </c>
      <c r="H53" s="625" t="s">
        <v>882</v>
      </c>
      <c r="I53" s="1135" t="s">
        <v>887</v>
      </c>
      <c r="L53" s="223"/>
    </row>
    <row r="54" spans="1:12" s="260" customFormat="1" ht="15.75" x14ac:dyDescent="0.2">
      <c r="A54" s="69"/>
      <c r="B54" s="1136" t="s">
        <v>826</v>
      </c>
      <c r="C54" s="620" t="s">
        <v>902</v>
      </c>
      <c r="D54" s="1144"/>
      <c r="E54" s="1150">
        <f>IFERROR(ROUND('P&amp;L'!E40/'P&amp;L'!E18,4),0)</f>
        <v>0</v>
      </c>
      <c r="F54" s="1151">
        <f>IFERROR(ROUND('P&amp;L'!G40/'P&amp;L'!G18,4),0)</f>
        <v>0</v>
      </c>
      <c r="G54" s="1152">
        <f t="shared" si="0"/>
        <v>0</v>
      </c>
      <c r="H54" s="625" t="s">
        <v>888</v>
      </c>
      <c r="I54" s="1135" t="s">
        <v>882</v>
      </c>
      <c r="L54" s="223"/>
    </row>
    <row r="55" spans="1:12" s="260" customFormat="1" ht="25.5" x14ac:dyDescent="0.2">
      <c r="A55" s="69"/>
      <c r="B55" s="1136" t="s">
        <v>827</v>
      </c>
      <c r="C55" s="1127" t="s">
        <v>903</v>
      </c>
      <c r="D55" s="1144"/>
      <c r="E55" s="1150">
        <f>IFERROR(ROUND(('P&amp;L'!E32-'P&amp;L'!E26)/(('Balance Sheet'!E51-'Balance Sheet'!E27-'Balance Sheet'!E21-'Balance Sheet'!E35)+'Balance Sheet'!E17+'Balance Sheet'!E18+'Balance Sheet'!E23),4),0)</f>
        <v>0</v>
      </c>
      <c r="F55" s="1151">
        <f>IFERROR(ROUND(('P&amp;L'!G32-'P&amp;L'!G26)/(('Balance Sheet'!G51-'Balance Sheet'!G27-'Balance Sheet'!G21-'Balance Sheet'!G35)+'Balance Sheet'!G17++'Balance Sheet'!G18+'Balance Sheet'!G23),4),0)</f>
        <v>0</v>
      </c>
      <c r="G55" s="1152">
        <f t="shared" si="0"/>
        <v>0</v>
      </c>
      <c r="H55" s="1146" t="s">
        <v>889</v>
      </c>
      <c r="I55" s="1135" t="s">
        <v>890</v>
      </c>
      <c r="L55" s="223"/>
    </row>
    <row r="56" spans="1:12" s="260" customFormat="1" ht="15.75" x14ac:dyDescent="0.2">
      <c r="A56" s="69"/>
      <c r="B56" s="1136" t="s">
        <v>828</v>
      </c>
      <c r="C56" s="1127" t="s">
        <v>904</v>
      </c>
      <c r="D56" s="1144"/>
      <c r="E56" s="1150"/>
      <c r="F56" s="1151"/>
      <c r="G56" s="1153"/>
      <c r="H56" s="625"/>
      <c r="I56" s="1135"/>
      <c r="L56" s="223"/>
    </row>
    <row r="57" spans="1:12" s="260" customFormat="1" ht="15.75" x14ac:dyDescent="0.2">
      <c r="A57" s="69"/>
      <c r="B57" s="1137"/>
      <c r="C57" s="1138"/>
      <c r="D57" s="1145"/>
      <c r="E57" s="1154"/>
      <c r="F57" s="1155"/>
      <c r="G57" s="1156"/>
      <c r="H57" s="1139"/>
      <c r="I57" s="1140"/>
      <c r="L57" s="223"/>
    </row>
    <row r="58" spans="1:12" s="260" customFormat="1" ht="15.75" x14ac:dyDescent="0.2">
      <c r="A58" s="69"/>
      <c r="B58" s="69"/>
      <c r="C58" s="180"/>
      <c r="D58" s="180"/>
      <c r="E58" s="181"/>
      <c r="F58" s="101"/>
      <c r="G58" s="101"/>
      <c r="H58" s="182"/>
      <c r="I58" s="91"/>
      <c r="L58" s="223"/>
    </row>
    <row r="59" spans="1:12" s="260" customFormat="1" ht="15.75" x14ac:dyDescent="0.2">
      <c r="A59" s="69"/>
      <c r="B59" s="626" t="s">
        <v>709</v>
      </c>
      <c r="C59" s="180"/>
      <c r="D59" s="180"/>
      <c r="E59" s="181"/>
      <c r="F59" s="101"/>
      <c r="G59" s="101"/>
      <c r="H59" s="182"/>
      <c r="I59" s="91"/>
      <c r="L59" s="223"/>
    </row>
    <row r="60" spans="1:12" s="260" customFormat="1" ht="15.75" x14ac:dyDescent="0.2">
      <c r="A60" s="69"/>
      <c r="B60" s="69"/>
      <c r="C60" s="180"/>
      <c r="D60" s="180"/>
      <c r="E60" s="181"/>
      <c r="F60" s="101"/>
      <c r="G60" s="101"/>
      <c r="H60" s="182"/>
      <c r="I60" s="91"/>
      <c r="L60" s="223"/>
    </row>
    <row r="61" spans="1:12" s="168" customFormat="1" ht="15.75" x14ac:dyDescent="0.2">
      <c r="A61" s="166">
        <f>A41+1</f>
        <v>22</v>
      </c>
      <c r="B61" s="183" t="s">
        <v>73</v>
      </c>
      <c r="C61" s="83"/>
      <c r="D61" s="83"/>
      <c r="E61" s="83"/>
      <c r="F61" s="83"/>
      <c r="G61" s="83"/>
      <c r="H61" s="83"/>
      <c r="I61" s="83"/>
      <c r="L61" s="223"/>
    </row>
    <row r="62" spans="1:12" s="168" customFormat="1" ht="6.95" customHeight="1" x14ac:dyDescent="0.2">
      <c r="A62" s="166"/>
      <c r="B62" s="80"/>
      <c r="C62" s="83"/>
      <c r="D62" s="83"/>
      <c r="E62" s="83"/>
      <c r="F62" s="83"/>
      <c r="G62" s="83"/>
      <c r="H62" s="83"/>
      <c r="I62" s="83"/>
      <c r="L62" s="223"/>
    </row>
    <row r="63" spans="1:12" s="168" customFormat="1" ht="17.25" customHeight="1" x14ac:dyDescent="0.2">
      <c r="A63" s="82"/>
      <c r="B63" s="1297" t="s">
        <v>75</v>
      </c>
      <c r="C63" s="1297"/>
      <c r="D63" s="1297"/>
      <c r="E63" s="1297"/>
      <c r="F63" s="1297"/>
      <c r="G63" s="1297"/>
      <c r="H63" s="1297"/>
      <c r="I63" s="1297"/>
      <c r="L63" s="223"/>
    </row>
    <row r="64" spans="1:12" s="168" customFormat="1" ht="15.75" x14ac:dyDescent="0.2">
      <c r="A64" s="70"/>
      <c r="B64" s="1297"/>
      <c r="C64" s="1297"/>
      <c r="D64" s="1297"/>
      <c r="E64" s="1297"/>
      <c r="F64" s="1297"/>
      <c r="G64" s="1297"/>
      <c r="H64" s="1297"/>
      <c r="I64" s="1297"/>
      <c r="L64" s="223"/>
    </row>
    <row r="65" spans="1:12" s="168" customFormat="1" ht="5.0999999999999996" customHeight="1" x14ac:dyDescent="0.2">
      <c r="A65" s="70"/>
      <c r="B65" s="140"/>
      <c r="C65" s="140"/>
      <c r="D65" s="140"/>
      <c r="E65" s="140"/>
      <c r="F65" s="140"/>
      <c r="G65" s="140"/>
      <c r="H65" s="140"/>
      <c r="I65" s="140"/>
      <c r="L65" s="223"/>
    </row>
    <row r="66" spans="1:12" s="260" customFormat="1" ht="15.75" x14ac:dyDescent="0.2">
      <c r="A66" s="82" t="s">
        <v>74</v>
      </c>
      <c r="B66" s="451" t="s">
        <v>76</v>
      </c>
      <c r="C66" s="280"/>
      <c r="D66" s="452"/>
      <c r="E66" s="452"/>
      <c r="F66" s="452"/>
      <c r="G66" s="452"/>
      <c r="H66" s="452"/>
      <c r="I66" s="452"/>
      <c r="L66" s="223"/>
    </row>
    <row r="67" spans="1:12" s="260" customFormat="1" ht="6.95" customHeight="1" x14ac:dyDescent="0.2">
      <c r="A67" s="82"/>
      <c r="B67" s="451"/>
      <c r="C67" s="280"/>
      <c r="D67" s="452"/>
      <c r="E67" s="452"/>
      <c r="F67" s="452"/>
      <c r="G67" s="452"/>
      <c r="H67" s="452"/>
      <c r="I67" s="452"/>
      <c r="L67" s="223"/>
    </row>
    <row r="68" spans="1:12" s="1" customFormat="1" ht="15.75" x14ac:dyDescent="0.2">
      <c r="A68" s="276"/>
      <c r="B68" s="1317" t="s">
        <v>641</v>
      </c>
      <c r="C68" s="1317"/>
      <c r="D68" s="1317"/>
      <c r="E68" s="1317"/>
      <c r="F68" s="1317"/>
      <c r="G68" s="1317"/>
      <c r="H68" s="1317"/>
      <c r="I68" s="1317"/>
    </row>
    <row r="69" spans="1:12" s="1" customFormat="1" ht="15.75" x14ac:dyDescent="0.2">
      <c r="A69" s="276"/>
      <c r="B69" s="1317"/>
      <c r="C69" s="1317"/>
      <c r="D69" s="1317"/>
      <c r="E69" s="1317"/>
      <c r="F69" s="1317"/>
      <c r="G69" s="1317"/>
      <c r="H69" s="1317"/>
      <c r="I69" s="1317"/>
    </row>
    <row r="70" spans="1:12" s="1" customFormat="1" ht="15.75" x14ac:dyDescent="0.2">
      <c r="A70" s="276"/>
      <c r="B70" s="1317"/>
      <c r="C70" s="1317"/>
      <c r="D70" s="1317"/>
      <c r="E70" s="1317"/>
      <c r="F70" s="1317"/>
      <c r="G70" s="1317"/>
      <c r="H70" s="1317"/>
      <c r="I70" s="1317"/>
    </row>
    <row r="71" spans="1:12" s="1" customFormat="1" ht="15.75" x14ac:dyDescent="0.2">
      <c r="A71" s="276"/>
      <c r="B71" s="1317"/>
      <c r="C71" s="1317"/>
      <c r="D71" s="1317"/>
      <c r="E71" s="1317"/>
      <c r="F71" s="1317"/>
      <c r="G71" s="1317"/>
      <c r="H71" s="1317"/>
      <c r="I71" s="1317"/>
    </row>
    <row r="72" spans="1:12" s="260" customFormat="1" ht="6.95" customHeight="1" x14ac:dyDescent="0.2">
      <c r="A72" s="453"/>
      <c r="B72" s="452"/>
      <c r="C72" s="452"/>
      <c r="D72" s="452"/>
      <c r="E72" s="452"/>
      <c r="F72" s="452"/>
      <c r="G72" s="452"/>
      <c r="H72" s="452"/>
      <c r="I72" s="452"/>
      <c r="L72" s="223"/>
    </row>
    <row r="73" spans="1:12" s="1" customFormat="1" ht="15.75" x14ac:dyDescent="0.2">
      <c r="A73" s="276"/>
      <c r="B73" s="454" t="s">
        <v>166</v>
      </c>
      <c r="C73" s="88" t="s">
        <v>579</v>
      </c>
      <c r="D73" s="88"/>
      <c r="E73" s="88"/>
      <c r="F73" s="88"/>
      <c r="G73" s="88"/>
      <c r="H73" s="88"/>
      <c r="I73" s="88"/>
    </row>
    <row r="74" spans="1:12" s="1" customFormat="1" ht="15.75" customHeight="1" x14ac:dyDescent="0.2">
      <c r="A74" s="276"/>
      <c r="B74" s="454" t="s">
        <v>77</v>
      </c>
      <c r="C74" s="455" t="s">
        <v>580</v>
      </c>
      <c r="D74" s="456"/>
      <c r="E74" s="456"/>
      <c r="F74" s="456"/>
      <c r="G74" s="456"/>
      <c r="H74" s="456"/>
      <c r="I74" s="456"/>
    </row>
    <row r="75" spans="1:12" s="1" customFormat="1" ht="15.75" customHeight="1" x14ac:dyDescent="0.2">
      <c r="A75" s="276"/>
      <c r="B75" s="454" t="s">
        <v>78</v>
      </c>
      <c r="C75" s="455" t="s">
        <v>585</v>
      </c>
      <c r="D75" s="456"/>
      <c r="E75" s="456"/>
      <c r="F75" s="456"/>
      <c r="G75" s="456"/>
      <c r="H75" s="456"/>
      <c r="I75" s="456"/>
    </row>
    <row r="76" spans="1:12" s="260" customFormat="1" ht="6.95" customHeight="1" x14ac:dyDescent="0.2">
      <c r="A76" s="453"/>
      <c r="B76" s="452"/>
      <c r="C76" s="452"/>
      <c r="D76" s="452"/>
      <c r="E76" s="452"/>
      <c r="F76" s="452"/>
      <c r="G76" s="452"/>
      <c r="H76" s="452"/>
      <c r="I76" s="452"/>
      <c r="L76" s="223"/>
    </row>
    <row r="77" spans="1:12" s="260" customFormat="1" ht="25.5" x14ac:dyDescent="0.2">
      <c r="A77" s="453"/>
      <c r="B77" s="1318"/>
      <c r="C77" s="1319"/>
      <c r="D77" s="1319"/>
      <c r="E77" s="1319"/>
      <c r="F77" s="1319"/>
      <c r="G77" s="1319"/>
      <c r="H77" s="597" t="str">
        <f>H9</f>
        <v>As at  
31 March, 2022</v>
      </c>
      <c r="I77" s="457" t="str">
        <f>I9</f>
        <v xml:space="preserve">                  As at  
31 March, 2021</v>
      </c>
      <c r="L77" s="223"/>
    </row>
    <row r="78" spans="1:12" s="260" customFormat="1" ht="15.75" x14ac:dyDescent="0.2">
      <c r="A78" s="453"/>
      <c r="B78" s="1323" t="s">
        <v>581</v>
      </c>
      <c r="C78" s="1312"/>
      <c r="D78" s="1312"/>
      <c r="E78" s="1312"/>
      <c r="F78" s="1312"/>
      <c r="G78" s="1312"/>
      <c r="H78" s="595"/>
      <c r="I78" s="459"/>
      <c r="L78" s="223"/>
    </row>
    <row r="79" spans="1:12" s="260" customFormat="1" ht="15.75" x14ac:dyDescent="0.2">
      <c r="A79" s="453"/>
      <c r="B79" s="1323"/>
      <c r="C79" s="1312"/>
      <c r="D79" s="1312"/>
      <c r="E79" s="1312"/>
      <c r="F79" s="1312"/>
      <c r="G79" s="1312"/>
      <c r="H79" s="595"/>
      <c r="I79" s="459"/>
      <c r="L79" s="223"/>
    </row>
    <row r="80" spans="1:12" s="260" customFormat="1" ht="15.75" x14ac:dyDescent="0.2">
      <c r="A80" s="453"/>
      <c r="B80" s="460" t="s">
        <v>582</v>
      </c>
      <c r="C80" s="461" t="s">
        <v>583</v>
      </c>
      <c r="D80" s="458"/>
      <c r="E80" s="458"/>
      <c r="F80" s="458"/>
      <c r="G80" s="458"/>
      <c r="H80" s="596">
        <f>TB!C653+TB!C654</f>
        <v>0</v>
      </c>
      <c r="I80" s="462">
        <f>TB!E653+TB!E654</f>
        <v>0</v>
      </c>
      <c r="L80" s="223"/>
    </row>
    <row r="81" spans="1:12" s="260" customFormat="1" ht="15.75" x14ac:dyDescent="0.2">
      <c r="A81" s="453"/>
      <c r="B81" s="460" t="s">
        <v>582</v>
      </c>
      <c r="C81" s="461" t="s">
        <v>584</v>
      </c>
      <c r="D81" s="458"/>
      <c r="E81" s="458"/>
      <c r="F81" s="458"/>
      <c r="G81" s="458"/>
      <c r="H81" s="596">
        <f>TB!C655</f>
        <v>0</v>
      </c>
      <c r="I81" s="462">
        <f>TB!E655</f>
        <v>0</v>
      </c>
      <c r="L81" s="223"/>
    </row>
    <row r="82" spans="1:12" s="260" customFormat="1" ht="15.75" x14ac:dyDescent="0.2">
      <c r="A82" s="453"/>
      <c r="B82" s="460" t="s">
        <v>582</v>
      </c>
      <c r="C82" s="461" t="s">
        <v>585</v>
      </c>
      <c r="D82" s="458"/>
      <c r="E82" s="458"/>
      <c r="F82" s="458"/>
      <c r="G82" s="458"/>
      <c r="H82" s="596">
        <f>TB!C657</f>
        <v>0</v>
      </c>
      <c r="I82" s="462">
        <f>TB!E657</f>
        <v>0</v>
      </c>
      <c r="L82" s="223"/>
    </row>
    <row r="83" spans="1:12" s="260" customFormat="1" ht="16.5" thickBot="1" x14ac:dyDescent="0.25">
      <c r="A83" s="453"/>
      <c r="B83" s="463"/>
      <c r="C83" s="458"/>
      <c r="D83" s="458"/>
      <c r="E83" s="458"/>
      <c r="F83" s="458"/>
      <c r="G83" s="458"/>
      <c r="H83" s="598">
        <f>SUM(H80:H82)</f>
        <v>0</v>
      </c>
      <c r="I83" s="464">
        <f>SUM(I80:I82)</f>
        <v>0</v>
      </c>
      <c r="L83" s="223"/>
    </row>
    <row r="84" spans="1:12" s="260" customFormat="1" ht="16.5" thickTop="1" x14ac:dyDescent="0.2">
      <c r="A84" s="453"/>
      <c r="B84" s="465"/>
      <c r="C84" s="466"/>
      <c r="D84" s="466"/>
      <c r="E84" s="466"/>
      <c r="F84" s="466"/>
      <c r="G84" s="466"/>
      <c r="H84" s="467"/>
      <c r="I84" s="468"/>
      <c r="L84" s="223"/>
    </row>
    <row r="85" spans="1:12" s="260" customFormat="1" ht="6.95" customHeight="1" x14ac:dyDescent="0.2">
      <c r="A85" s="453"/>
      <c r="B85" s="599"/>
      <c r="C85" s="599"/>
      <c r="D85" s="599"/>
      <c r="E85" s="599"/>
      <c r="F85" s="599"/>
      <c r="G85" s="599"/>
      <c r="H85" s="600"/>
      <c r="I85" s="600"/>
      <c r="J85" s="601"/>
      <c r="L85" s="223"/>
    </row>
    <row r="86" spans="1:12" s="260" customFormat="1" ht="15.75" customHeight="1" x14ac:dyDescent="0.2">
      <c r="A86" s="469" t="s">
        <v>79</v>
      </c>
      <c r="B86" s="1312" t="s">
        <v>586</v>
      </c>
      <c r="C86" s="1312"/>
      <c r="D86" s="1312"/>
      <c r="E86" s="1312"/>
      <c r="F86" s="1312"/>
      <c r="G86" s="1312"/>
      <c r="H86" s="1312"/>
      <c r="I86" s="1312"/>
      <c r="L86" s="223"/>
    </row>
    <row r="87" spans="1:12" s="260" customFormat="1" ht="6.95" customHeight="1" x14ac:dyDescent="0.2">
      <c r="A87" s="469"/>
      <c r="B87" s="470"/>
      <c r="C87" s="470"/>
      <c r="D87" s="470"/>
      <c r="E87" s="470"/>
      <c r="F87" s="470"/>
      <c r="G87" s="470"/>
      <c r="H87" s="470"/>
      <c r="I87" s="470"/>
      <c r="L87" s="223"/>
    </row>
    <row r="88" spans="1:12" s="260" customFormat="1" ht="15.75" x14ac:dyDescent="0.2">
      <c r="A88" s="82" t="s">
        <v>48</v>
      </c>
      <c r="B88" s="84" t="s">
        <v>80</v>
      </c>
      <c r="C88" s="280"/>
      <c r="D88" s="452"/>
      <c r="E88" s="452"/>
      <c r="F88" s="452"/>
      <c r="G88" s="452"/>
      <c r="H88" s="452"/>
      <c r="I88" s="452"/>
      <c r="L88" s="223"/>
    </row>
    <row r="89" spans="1:12" s="260" customFormat="1" ht="6.95" customHeight="1" x14ac:dyDescent="0.2">
      <c r="A89" s="453"/>
      <c r="B89" s="85"/>
      <c r="C89" s="86"/>
      <c r="D89" s="452"/>
      <c r="E89" s="452"/>
      <c r="F89" s="452"/>
      <c r="G89" s="452"/>
      <c r="H89" s="452"/>
      <c r="I89" s="452"/>
      <c r="L89" s="223"/>
    </row>
    <row r="90" spans="1:12" s="260" customFormat="1" ht="15.75" x14ac:dyDescent="0.2">
      <c r="A90" s="453"/>
      <c r="B90" s="86" t="s">
        <v>81</v>
      </c>
      <c r="C90" s="1"/>
      <c r="D90" s="88"/>
      <c r="E90" s="88"/>
      <c r="F90" s="471"/>
      <c r="G90" s="472"/>
      <c r="H90" s="452"/>
      <c r="I90" s="452"/>
      <c r="L90" s="223"/>
    </row>
    <row r="91" spans="1:12" s="260" customFormat="1" ht="15.75" x14ac:dyDescent="0.2">
      <c r="A91" s="453"/>
      <c r="B91" s="1321" t="s">
        <v>633</v>
      </c>
      <c r="C91" s="1321"/>
      <c r="D91" s="1321"/>
      <c r="E91" s="1321"/>
      <c r="F91" s="1321"/>
      <c r="G91" s="1321"/>
      <c r="H91" s="1321"/>
      <c r="I91" s="1321"/>
      <c r="L91" s="223"/>
    </row>
    <row r="92" spans="1:12" s="260" customFormat="1" ht="15.75" x14ac:dyDescent="0.2">
      <c r="A92" s="453"/>
      <c r="B92" s="1321"/>
      <c r="C92" s="1321"/>
      <c r="D92" s="1321"/>
      <c r="E92" s="1321"/>
      <c r="F92" s="1321"/>
      <c r="G92" s="1321"/>
      <c r="H92" s="1321"/>
      <c r="I92" s="1321"/>
      <c r="L92" s="223"/>
    </row>
    <row r="93" spans="1:12" s="260" customFormat="1" ht="15.75" x14ac:dyDescent="0.2">
      <c r="A93" s="453"/>
      <c r="B93" s="1321"/>
      <c r="C93" s="1321"/>
      <c r="D93" s="1321"/>
      <c r="E93" s="1321"/>
      <c r="F93" s="1321"/>
      <c r="G93" s="1321"/>
      <c r="H93" s="1321"/>
      <c r="I93" s="1321"/>
      <c r="L93" s="223"/>
    </row>
    <row r="94" spans="1:12" s="260" customFormat="1" ht="15.75" x14ac:dyDescent="0.2">
      <c r="A94" s="453"/>
      <c r="B94" s="1321"/>
      <c r="C94" s="1321"/>
      <c r="D94" s="1321"/>
      <c r="E94" s="1321"/>
      <c r="F94" s="1321"/>
      <c r="G94" s="1321"/>
      <c r="H94" s="1321"/>
      <c r="I94" s="1321"/>
      <c r="L94" s="223"/>
    </row>
    <row r="95" spans="1:12" s="260" customFormat="1" ht="6.95" customHeight="1" x14ac:dyDescent="0.2">
      <c r="A95" s="453"/>
      <c r="B95" s="452"/>
      <c r="C95" s="88"/>
      <c r="D95" s="452"/>
      <c r="E95" s="452"/>
      <c r="F95" s="452"/>
      <c r="G95" s="452"/>
      <c r="H95" s="452"/>
      <c r="I95" s="452"/>
      <c r="L95" s="223"/>
    </row>
    <row r="96" spans="1:12" s="1" customFormat="1" ht="15.75" x14ac:dyDescent="0.2">
      <c r="A96" s="82" t="s">
        <v>222</v>
      </c>
      <c r="B96" s="86" t="s">
        <v>223</v>
      </c>
      <c r="C96" s="452"/>
      <c r="D96" s="452"/>
      <c r="E96" s="452"/>
      <c r="F96" s="452"/>
      <c r="G96" s="452"/>
      <c r="H96" s="452"/>
      <c r="I96" s="473"/>
    </row>
    <row r="97" spans="1:12" s="1" customFormat="1" ht="6.95" customHeight="1" x14ac:dyDescent="0.2">
      <c r="A97" s="453"/>
      <c r="B97" s="86"/>
      <c r="C97" s="452"/>
      <c r="D97" s="452"/>
      <c r="E97" s="452"/>
      <c r="F97" s="452"/>
      <c r="G97" s="452"/>
      <c r="H97" s="452"/>
      <c r="I97" s="473"/>
    </row>
    <row r="98" spans="1:12" s="1" customFormat="1" ht="15.75" x14ac:dyDescent="0.2">
      <c r="A98" s="453"/>
      <c r="B98" s="1322" t="s">
        <v>587</v>
      </c>
      <c r="C98" s="1322"/>
      <c r="D98" s="1322"/>
      <c r="E98" s="1322"/>
      <c r="F98" s="1322"/>
      <c r="G98" s="1322"/>
      <c r="H98" s="1322"/>
      <c r="I98" s="1322"/>
    </row>
    <row r="99" spans="1:12" s="168" customFormat="1" ht="15.75" x14ac:dyDescent="0.2">
      <c r="A99" s="69"/>
      <c r="B99" s="69"/>
      <c r="C99" s="101"/>
      <c r="D99" s="101"/>
      <c r="E99" s="90"/>
      <c r="F99" s="101"/>
      <c r="G99" s="101"/>
      <c r="H99" s="90"/>
      <c r="I99" s="148"/>
      <c r="L99" s="223"/>
    </row>
    <row r="100" spans="1:12" s="168" customFormat="1" ht="15.75" x14ac:dyDescent="0.2">
      <c r="A100" s="69">
        <f>A61+1</f>
        <v>23</v>
      </c>
      <c r="B100" s="184" t="s">
        <v>82</v>
      </c>
      <c r="C100" s="71"/>
      <c r="D100" s="71"/>
      <c r="E100" s="83"/>
      <c r="F100" s="83"/>
      <c r="G100" s="83"/>
      <c r="H100" s="83"/>
      <c r="I100" s="91"/>
      <c r="L100" s="223"/>
    </row>
    <row r="101" spans="1:12" s="168" customFormat="1" ht="6.95" customHeight="1" x14ac:dyDescent="0.2">
      <c r="A101" s="69"/>
      <c r="B101" s="71"/>
      <c r="C101" s="71"/>
      <c r="D101" s="71"/>
      <c r="E101" s="83"/>
      <c r="F101" s="83"/>
      <c r="G101" s="83"/>
      <c r="H101" s="83"/>
      <c r="I101" s="91"/>
      <c r="L101" s="223"/>
    </row>
    <row r="102" spans="1:12" s="168" customFormat="1" ht="31.5" x14ac:dyDescent="0.2">
      <c r="A102" s="70"/>
      <c r="B102" s="185" t="s">
        <v>18</v>
      </c>
      <c r="C102" s="192"/>
      <c r="D102" s="172"/>
      <c r="E102" s="170"/>
      <c r="F102" s="170"/>
      <c r="G102" s="172"/>
      <c r="H102" s="689" t="str">
        <f>H9</f>
        <v>As at  
31 March, 2022</v>
      </c>
      <c r="I102" s="273" t="str">
        <f>I9</f>
        <v xml:space="preserve">                  As at  
31 March, 2021</v>
      </c>
      <c r="L102" s="223"/>
    </row>
    <row r="103" spans="1:12" s="168" customFormat="1" ht="6.95" customHeight="1" x14ac:dyDescent="0.2">
      <c r="A103" s="70"/>
      <c r="B103" s="193"/>
      <c r="C103" s="187"/>
      <c r="D103" s="90"/>
      <c r="E103" s="101"/>
      <c r="F103" s="101"/>
      <c r="G103" s="90"/>
      <c r="H103" s="684"/>
      <c r="I103" s="194"/>
      <c r="L103" s="223"/>
    </row>
    <row r="104" spans="1:12" s="168" customFormat="1" ht="15.75" x14ac:dyDescent="0.2">
      <c r="A104" s="70"/>
      <c r="B104" s="186" t="s">
        <v>351</v>
      </c>
      <c r="C104" s="187"/>
      <c r="D104" s="87"/>
      <c r="E104" s="101"/>
      <c r="F104" s="195"/>
      <c r="G104" s="90"/>
      <c r="H104" s="685">
        <v>0</v>
      </c>
      <c r="I104" s="305">
        <v>0</v>
      </c>
      <c r="L104" s="223"/>
    </row>
    <row r="105" spans="1:12" s="168" customFormat="1" ht="15.75" x14ac:dyDescent="0.2">
      <c r="A105" s="70"/>
      <c r="B105" s="190"/>
      <c r="C105" s="187"/>
      <c r="D105" s="87"/>
      <c r="E105" s="101"/>
      <c r="F105" s="195"/>
      <c r="G105" s="90"/>
      <c r="H105" s="686"/>
      <c r="I105" s="306"/>
      <c r="L105" s="223"/>
    </row>
    <row r="106" spans="1:12" s="168" customFormat="1" ht="16.5" thickBot="1" x14ac:dyDescent="0.25">
      <c r="A106" s="70"/>
      <c r="B106" s="193" t="s">
        <v>10</v>
      </c>
      <c r="C106" s="187"/>
      <c r="D106" s="98"/>
      <c r="E106" s="101"/>
      <c r="F106" s="195"/>
      <c r="G106" s="90"/>
      <c r="H106" s="687">
        <f>SUM(H104:H105)</f>
        <v>0</v>
      </c>
      <c r="I106" s="327">
        <f>SUM(I104:I105)</f>
        <v>0</v>
      </c>
      <c r="L106" s="223"/>
    </row>
    <row r="107" spans="1:12" s="168" customFormat="1" ht="16.5" thickTop="1" x14ac:dyDescent="0.2">
      <c r="A107" s="69"/>
      <c r="B107" s="196"/>
      <c r="C107" s="178"/>
      <c r="D107" s="178"/>
      <c r="E107" s="179"/>
      <c r="F107" s="178"/>
      <c r="G107" s="178"/>
      <c r="H107" s="179"/>
      <c r="I107" s="191"/>
      <c r="L107" s="223"/>
    </row>
    <row r="108" spans="1:12" s="168" customFormat="1" ht="15.75" x14ac:dyDescent="0.2">
      <c r="A108" s="89"/>
      <c r="B108" s="89"/>
      <c r="C108" s="71"/>
      <c r="D108" s="71"/>
      <c r="E108" s="71"/>
      <c r="F108" s="67"/>
      <c r="G108" s="90"/>
      <c r="H108" s="110"/>
      <c r="I108" s="91"/>
      <c r="L108" s="223"/>
    </row>
    <row r="109" spans="1:12" s="168" customFormat="1" ht="15.75" x14ac:dyDescent="0.2">
      <c r="A109" s="69">
        <f>A100+1</f>
        <v>24</v>
      </c>
      <c r="B109" s="184" t="s">
        <v>83</v>
      </c>
      <c r="C109" s="71"/>
      <c r="D109" s="71"/>
      <c r="E109" s="71"/>
      <c r="F109" s="67"/>
      <c r="G109" s="90"/>
      <c r="H109" s="110"/>
      <c r="I109" s="91"/>
      <c r="L109" s="223"/>
    </row>
    <row r="110" spans="1:12" s="168" customFormat="1" ht="6.95" customHeight="1" x14ac:dyDescent="0.2">
      <c r="A110" s="71"/>
      <c r="B110" s="71"/>
      <c r="C110" s="71"/>
      <c r="D110" s="71"/>
      <c r="E110" s="71"/>
      <c r="F110" s="71"/>
      <c r="G110" s="90"/>
      <c r="H110" s="71"/>
      <c r="I110" s="91"/>
      <c r="L110" s="223"/>
    </row>
    <row r="111" spans="1:12" s="168" customFormat="1" ht="31.5" x14ac:dyDescent="0.2">
      <c r="A111" s="71"/>
      <c r="B111" s="185" t="s">
        <v>14</v>
      </c>
      <c r="C111" s="192"/>
      <c r="D111" s="172"/>
      <c r="E111" s="192"/>
      <c r="F111" s="192"/>
      <c r="G111" s="172"/>
      <c r="H111" s="689" t="str">
        <f>H102</f>
        <v>As at  
31 March, 2022</v>
      </c>
      <c r="I111" s="273" t="str">
        <f>I102</f>
        <v xml:space="preserve">                  As at  
31 March, 2021</v>
      </c>
      <c r="L111" s="223"/>
    </row>
    <row r="112" spans="1:12" s="168" customFormat="1" ht="15.75" x14ac:dyDescent="0.2">
      <c r="A112" s="71"/>
      <c r="B112" s="193"/>
      <c r="C112" s="187"/>
      <c r="D112" s="90"/>
      <c r="E112" s="187"/>
      <c r="F112" s="187"/>
      <c r="G112" s="90"/>
      <c r="H112" s="690"/>
      <c r="I112" s="197"/>
      <c r="L112" s="223"/>
    </row>
    <row r="113" spans="1:12" s="260" customFormat="1" ht="15.75" x14ac:dyDescent="0.2">
      <c r="A113" s="71"/>
      <c r="B113" s="177" t="s">
        <v>891</v>
      </c>
      <c r="C113" s="101"/>
      <c r="D113" s="296"/>
      <c r="E113" s="101"/>
      <c r="F113" s="101"/>
      <c r="G113" s="296"/>
      <c r="H113" s="691">
        <f>TB!D569</f>
        <v>0</v>
      </c>
      <c r="I113" s="546">
        <f>TB!F569</f>
        <v>0</v>
      </c>
    </row>
    <row r="114" spans="1:12" s="168" customFormat="1" ht="15.75" x14ac:dyDescent="0.2">
      <c r="A114" s="71"/>
      <c r="B114" s="188"/>
      <c r="C114" s="189"/>
      <c r="D114" s="179"/>
      <c r="E114" s="178"/>
      <c r="F114" s="178"/>
      <c r="G114" s="179"/>
      <c r="H114" s="692"/>
      <c r="I114" s="307"/>
      <c r="L114" s="223"/>
    </row>
    <row r="115" spans="1:12" s="168" customFormat="1" ht="15.75" x14ac:dyDescent="0.2">
      <c r="A115" s="69"/>
      <c r="B115" s="69"/>
      <c r="C115" s="71"/>
      <c r="D115" s="71"/>
      <c r="E115" s="90"/>
      <c r="F115" s="71"/>
      <c r="G115" s="71"/>
      <c r="H115" s="198"/>
      <c r="I115" s="91"/>
      <c r="L115" s="223"/>
    </row>
    <row r="116" spans="1:12" s="168" customFormat="1" ht="15.75" x14ac:dyDescent="0.2">
      <c r="A116" s="69">
        <f>A109+1</f>
        <v>25</v>
      </c>
      <c r="B116" s="69" t="s">
        <v>72</v>
      </c>
      <c r="C116" s="67"/>
      <c r="D116" s="75"/>
      <c r="E116" s="67"/>
      <c r="F116" s="74"/>
      <c r="G116" s="67"/>
      <c r="H116" s="67"/>
      <c r="I116" s="91"/>
      <c r="L116" s="223"/>
    </row>
    <row r="117" spans="1:12" s="168" customFormat="1" ht="6.95" customHeight="1" x14ac:dyDescent="0.2">
      <c r="A117" s="69"/>
      <c r="B117" s="69"/>
      <c r="C117" s="67"/>
      <c r="D117" s="67"/>
      <c r="E117" s="67"/>
      <c r="F117" s="71"/>
      <c r="G117" s="71"/>
      <c r="H117" s="67"/>
      <c r="I117" s="91"/>
      <c r="L117" s="223"/>
    </row>
    <row r="118" spans="1:12" s="168" customFormat="1" ht="31.5" x14ac:dyDescent="0.2">
      <c r="A118" s="69"/>
      <c r="B118" s="200" t="s">
        <v>14</v>
      </c>
      <c r="C118" s="192"/>
      <c r="D118" s="201"/>
      <c r="E118" s="201"/>
      <c r="F118" s="192"/>
      <c r="G118" s="192"/>
      <c r="H118" s="689" t="str">
        <f>H111</f>
        <v>As at  
31 March, 2022</v>
      </c>
      <c r="I118" s="273" t="str">
        <f>I111</f>
        <v xml:space="preserve">                  As at  
31 March, 2021</v>
      </c>
      <c r="L118" s="223"/>
    </row>
    <row r="119" spans="1:12" s="168" customFormat="1" ht="15.75" x14ac:dyDescent="0.2">
      <c r="A119" s="75"/>
      <c r="B119" s="202"/>
      <c r="C119" s="187"/>
      <c r="D119" s="203"/>
      <c r="E119" s="203"/>
      <c r="F119" s="187"/>
      <c r="G119" s="187"/>
      <c r="H119" s="693"/>
      <c r="I119" s="199"/>
      <c r="L119" s="223"/>
    </row>
    <row r="120" spans="1:12" s="168" customFormat="1" ht="15.75" x14ac:dyDescent="0.2">
      <c r="A120" s="69"/>
      <c r="B120" s="204" t="s">
        <v>248</v>
      </c>
      <c r="C120" s="187"/>
      <c r="D120" s="203"/>
      <c r="E120" s="203"/>
      <c r="F120" s="187"/>
      <c r="G120" s="187"/>
      <c r="H120" s="694">
        <f>+'P&amp;L'!E40</f>
        <v>0</v>
      </c>
      <c r="I120" s="308">
        <f>+'P&amp;L'!G40</f>
        <v>0</v>
      </c>
      <c r="J120" s="205"/>
      <c r="L120" s="223"/>
    </row>
    <row r="121" spans="1:12" s="168" customFormat="1" ht="15.75" x14ac:dyDescent="0.2">
      <c r="A121" s="69"/>
      <c r="B121" s="202"/>
      <c r="C121" s="187"/>
      <c r="D121" s="203"/>
      <c r="E121" s="203"/>
      <c r="F121" s="187"/>
      <c r="G121" s="187"/>
      <c r="H121" s="694"/>
      <c r="I121" s="308"/>
      <c r="L121" s="223"/>
    </row>
    <row r="122" spans="1:12" s="168" customFormat="1" ht="15.75" x14ac:dyDescent="0.2">
      <c r="A122" s="69"/>
      <c r="B122" s="202" t="s">
        <v>84</v>
      </c>
      <c r="C122" s="187"/>
      <c r="D122" s="203"/>
      <c r="E122" s="203"/>
      <c r="F122" s="187"/>
      <c r="G122" s="187"/>
      <c r="H122" s="694">
        <f>'Notes-BS'!C26</f>
        <v>0</v>
      </c>
      <c r="I122" s="308">
        <f>'Notes-BS'!G26</f>
        <v>0</v>
      </c>
      <c r="L122" s="223"/>
    </row>
    <row r="123" spans="1:12" s="168" customFormat="1" ht="15.75" x14ac:dyDescent="0.2">
      <c r="A123" s="69"/>
      <c r="B123" s="202" t="s">
        <v>85</v>
      </c>
      <c r="C123" s="187"/>
      <c r="D123" s="203"/>
      <c r="E123" s="203"/>
      <c r="F123" s="187"/>
      <c r="G123" s="187"/>
      <c r="H123" s="695">
        <f>IFERROR(+H120/H122,0)</f>
        <v>0</v>
      </c>
      <c r="I123" s="323">
        <f>IFERROR(+I120/I122,0)</f>
        <v>0</v>
      </c>
      <c r="L123" s="223"/>
    </row>
    <row r="124" spans="1:12" s="168" customFormat="1" ht="15.75" x14ac:dyDescent="0.2">
      <c r="A124" s="69"/>
      <c r="B124" s="186"/>
      <c r="C124" s="203"/>
      <c r="D124" s="203"/>
      <c r="E124" s="203"/>
      <c r="F124" s="187"/>
      <c r="G124" s="187"/>
      <c r="H124" s="696"/>
      <c r="I124" s="206"/>
      <c r="L124" s="223"/>
    </row>
    <row r="125" spans="1:12" s="168" customFormat="1" ht="15.75" x14ac:dyDescent="0.2">
      <c r="A125" s="69"/>
      <c r="B125" s="186"/>
      <c r="C125" s="203" t="s">
        <v>86</v>
      </c>
      <c r="D125" s="203"/>
      <c r="E125" s="203"/>
      <c r="F125" s="187"/>
      <c r="G125" s="187"/>
      <c r="H125" s="694">
        <f>H122</f>
        <v>0</v>
      </c>
      <c r="I125" s="308">
        <f>I122</f>
        <v>0</v>
      </c>
      <c r="L125" s="223"/>
    </row>
    <row r="126" spans="1:12" s="168" customFormat="1" ht="15.75" x14ac:dyDescent="0.2">
      <c r="A126" s="69"/>
      <c r="B126" s="186"/>
      <c r="C126" s="1292" t="s">
        <v>198</v>
      </c>
      <c r="D126" s="1292"/>
      <c r="E126" s="1292"/>
      <c r="F126" s="1292"/>
      <c r="G126" s="1292"/>
      <c r="H126" s="694">
        <v>0</v>
      </c>
      <c r="I126" s="309">
        <v>0</v>
      </c>
      <c r="L126" s="223"/>
    </row>
    <row r="127" spans="1:12" s="168" customFormat="1" ht="15.75" x14ac:dyDescent="0.2">
      <c r="A127" s="69"/>
      <c r="B127" s="186"/>
      <c r="C127" s="1292" t="s">
        <v>87</v>
      </c>
      <c r="D127" s="1292"/>
      <c r="E127" s="1292"/>
      <c r="F127" s="1292"/>
      <c r="G127" s="1292"/>
      <c r="H127" s="694">
        <v>0</v>
      </c>
      <c r="I127" s="309">
        <v>0</v>
      </c>
      <c r="L127" s="223"/>
    </row>
    <row r="128" spans="1:12" s="168" customFormat="1" ht="15.75" x14ac:dyDescent="0.2">
      <c r="A128" s="69"/>
      <c r="B128" s="1324" t="s">
        <v>88</v>
      </c>
      <c r="C128" s="1325"/>
      <c r="D128" s="1325"/>
      <c r="E128" s="1325"/>
      <c r="F128" s="1325"/>
      <c r="G128" s="1325"/>
      <c r="H128" s="694">
        <f>SUM(H125:H127)</f>
        <v>0</v>
      </c>
      <c r="I128" s="308">
        <f>SUM(I125:I127)</f>
        <v>0</v>
      </c>
      <c r="L128" s="223"/>
    </row>
    <row r="129" spans="1:12" s="168" customFormat="1" ht="15.75" x14ac:dyDescent="0.2">
      <c r="A129" s="69"/>
      <c r="B129" s="204" t="s">
        <v>89</v>
      </c>
      <c r="C129" s="187"/>
      <c r="D129" s="207"/>
      <c r="E129" s="207"/>
      <c r="F129" s="207"/>
      <c r="G129" s="187"/>
      <c r="H129" s="697">
        <f>IFERROR(H120/H128,0)</f>
        <v>0</v>
      </c>
      <c r="I129" s="325">
        <f>IFERROR(I120/I128,0)</f>
        <v>0</v>
      </c>
      <c r="J129" s="324"/>
      <c r="L129" s="223"/>
    </row>
    <row r="130" spans="1:12" s="168" customFormat="1" ht="15.75" x14ac:dyDescent="0.2">
      <c r="A130" s="69"/>
      <c r="B130" s="188"/>
      <c r="C130" s="208"/>
      <c r="D130" s="208"/>
      <c r="E130" s="208"/>
      <c r="F130" s="208"/>
      <c r="G130" s="189"/>
      <c r="H130" s="698"/>
      <c r="I130" s="209"/>
      <c r="L130" s="223"/>
    </row>
    <row r="131" spans="1:12" s="260" customFormat="1" ht="15.75" x14ac:dyDescent="0.2">
      <c r="A131" s="69"/>
      <c r="B131" s="69"/>
      <c r="C131" s="71"/>
      <c r="D131" s="71"/>
      <c r="E131" s="90"/>
      <c r="F131" s="71"/>
      <c r="G131" s="71"/>
      <c r="H131" s="67"/>
      <c r="I131" s="91"/>
      <c r="L131" s="223"/>
    </row>
    <row r="132" spans="1:12" s="260" customFormat="1" ht="15.75" x14ac:dyDescent="0.2">
      <c r="A132" s="69">
        <f>A116+1</f>
        <v>26</v>
      </c>
      <c r="B132" s="69" t="s">
        <v>615</v>
      </c>
      <c r="C132" s="71"/>
      <c r="D132" s="71"/>
      <c r="E132" s="90"/>
      <c r="F132" s="71"/>
      <c r="G132" s="71"/>
      <c r="H132" s="67"/>
      <c r="I132" s="91"/>
      <c r="L132" s="223"/>
    </row>
    <row r="133" spans="1:12" s="260" customFormat="1" ht="6.95" customHeight="1" x14ac:dyDescent="0.2">
      <c r="A133" s="69"/>
      <c r="B133" s="69"/>
      <c r="C133" s="71"/>
      <c r="D133" s="71"/>
      <c r="E133" s="90"/>
      <c r="F133" s="71"/>
      <c r="G133" s="71"/>
      <c r="H133" s="67"/>
      <c r="I133" s="91"/>
      <c r="L133" s="223"/>
    </row>
    <row r="134" spans="1:12" s="260" customFormat="1" ht="15.75" x14ac:dyDescent="0.2">
      <c r="A134" s="69"/>
      <c r="B134" s="1326" t="s">
        <v>616</v>
      </c>
      <c r="C134" s="1326"/>
      <c r="D134" s="1326"/>
      <c r="E134" s="1326"/>
      <c r="F134" s="1326"/>
      <c r="G134" s="1326"/>
      <c r="H134" s="1326"/>
      <c r="I134" s="1326"/>
      <c r="L134" s="223"/>
    </row>
    <row r="135" spans="1:12" s="260" customFormat="1" ht="15.75" x14ac:dyDescent="0.2">
      <c r="A135" s="69"/>
      <c r="B135" s="497"/>
      <c r="C135" s="497"/>
      <c r="D135" s="497"/>
      <c r="E135" s="497"/>
      <c r="F135" s="497"/>
      <c r="G135" s="497"/>
      <c r="H135" s="497"/>
      <c r="I135" s="497"/>
      <c r="L135" s="223"/>
    </row>
    <row r="136" spans="1:12" s="260" customFormat="1" ht="15.75" x14ac:dyDescent="0.2">
      <c r="A136" s="69">
        <f>A132+1</f>
        <v>27</v>
      </c>
      <c r="B136" s="69" t="s">
        <v>617</v>
      </c>
      <c r="C136" s="71"/>
      <c r="D136" s="71"/>
      <c r="E136" s="90"/>
      <c r="F136" s="71"/>
      <c r="G136" s="71"/>
      <c r="H136" s="67"/>
      <c r="I136" s="91"/>
      <c r="L136" s="223"/>
    </row>
    <row r="137" spans="1:12" s="260" customFormat="1" ht="6.95" customHeight="1" x14ac:dyDescent="0.2">
      <c r="A137" s="69"/>
      <c r="B137" s="69"/>
      <c r="C137" s="71"/>
      <c r="D137" s="71"/>
      <c r="E137" s="90"/>
      <c r="F137" s="71"/>
      <c r="G137" s="71"/>
      <c r="H137" s="67"/>
      <c r="I137" s="91"/>
      <c r="L137" s="223"/>
    </row>
    <row r="138" spans="1:12" s="260" customFormat="1" ht="15.75" customHeight="1" x14ac:dyDescent="0.2">
      <c r="A138" s="69"/>
      <c r="B138" s="1293" t="s">
        <v>905</v>
      </c>
      <c r="C138" s="1293"/>
      <c r="D138" s="1293"/>
      <c r="E138" s="1293"/>
      <c r="F138" s="1293"/>
      <c r="G138" s="1293"/>
      <c r="H138" s="1293"/>
      <c r="I138" s="1293"/>
      <c r="L138" s="223"/>
    </row>
    <row r="139" spans="1:12" s="260" customFormat="1" ht="15.75" customHeight="1" x14ac:dyDescent="0.2">
      <c r="A139" s="69"/>
      <c r="B139" s="1293"/>
      <c r="C139" s="1293"/>
      <c r="D139" s="1293"/>
      <c r="E139" s="1293"/>
      <c r="F139" s="1293"/>
      <c r="G139" s="1293"/>
      <c r="H139" s="1293"/>
      <c r="I139" s="1293"/>
      <c r="L139" s="223"/>
    </row>
    <row r="140" spans="1:12" s="260" customFormat="1" ht="15.75" customHeight="1" x14ac:dyDescent="0.2">
      <c r="A140" s="69"/>
      <c r="B140" s="1293"/>
      <c r="C140" s="1293"/>
      <c r="D140" s="1293"/>
      <c r="E140" s="1293"/>
      <c r="F140" s="1293"/>
      <c r="G140" s="1293"/>
      <c r="H140" s="1293"/>
      <c r="I140" s="1293"/>
      <c r="L140" s="223"/>
    </row>
    <row r="141" spans="1:12" s="260" customFormat="1" ht="15.75" x14ac:dyDescent="0.2">
      <c r="A141" s="69"/>
      <c r="B141" s="1293"/>
      <c r="C141" s="1293"/>
      <c r="D141" s="1293"/>
      <c r="E141" s="1293"/>
      <c r="F141" s="1293"/>
      <c r="G141" s="1293"/>
      <c r="H141" s="1293"/>
      <c r="I141" s="1293"/>
      <c r="L141" s="223"/>
    </row>
    <row r="142" spans="1:12" s="260" customFormat="1" ht="15.75" x14ac:dyDescent="0.2">
      <c r="A142" s="69"/>
      <c r="B142" s="69"/>
      <c r="C142" s="71"/>
      <c r="D142" s="71"/>
      <c r="E142" s="90"/>
      <c r="F142" s="71"/>
      <c r="G142" s="71"/>
      <c r="H142" s="67"/>
      <c r="I142" s="91"/>
      <c r="L142" s="223"/>
    </row>
    <row r="143" spans="1:12" s="260" customFormat="1" ht="15.75" x14ac:dyDescent="0.2">
      <c r="A143" s="69">
        <f>A136+1</f>
        <v>28</v>
      </c>
      <c r="B143" s="69" t="s">
        <v>619</v>
      </c>
      <c r="C143" s="71"/>
      <c r="D143" s="71"/>
      <c r="E143" s="90"/>
      <c r="F143" s="71"/>
      <c r="G143" s="71"/>
      <c r="H143" s="67"/>
      <c r="I143" s="91"/>
      <c r="L143" s="223"/>
    </row>
    <row r="144" spans="1:12" s="260" customFormat="1" ht="6.95" customHeight="1" x14ac:dyDescent="0.2">
      <c r="A144" s="69"/>
      <c r="B144" s="69"/>
      <c r="C144" s="71"/>
      <c r="D144" s="71"/>
      <c r="E144" s="90"/>
      <c r="F144" s="71"/>
      <c r="G144" s="71"/>
      <c r="H144" s="67"/>
      <c r="I144" s="91"/>
      <c r="L144" s="223"/>
    </row>
    <row r="145" spans="1:12" s="260" customFormat="1" ht="15.75" customHeight="1" x14ac:dyDescent="0.2">
      <c r="A145" s="69"/>
      <c r="B145" s="1320" t="s">
        <v>620</v>
      </c>
      <c r="C145" s="1320"/>
      <c r="D145" s="1320"/>
      <c r="E145" s="1320"/>
      <c r="F145" s="1320"/>
      <c r="G145" s="1320"/>
      <c r="H145" s="1320"/>
      <c r="I145" s="1320"/>
      <c r="L145" s="223"/>
    </row>
    <row r="146" spans="1:12" s="260" customFormat="1" ht="15.75" customHeight="1" x14ac:dyDescent="0.2">
      <c r="A146" s="69"/>
      <c r="B146" s="1320"/>
      <c r="C146" s="1320"/>
      <c r="D146" s="1320"/>
      <c r="E146" s="1320"/>
      <c r="F146" s="1320"/>
      <c r="G146" s="1320"/>
      <c r="H146" s="1320"/>
      <c r="I146" s="1320"/>
      <c r="L146" s="223"/>
    </row>
    <row r="147" spans="1:12" s="260" customFormat="1" ht="15.75" customHeight="1" x14ac:dyDescent="0.2">
      <c r="A147" s="69"/>
      <c r="B147" s="1320"/>
      <c r="C147" s="1320"/>
      <c r="D147" s="1320"/>
      <c r="E147" s="1320"/>
      <c r="F147" s="1320"/>
      <c r="G147" s="1320"/>
      <c r="H147" s="1320"/>
      <c r="I147" s="1320"/>
      <c r="L147" s="223"/>
    </row>
    <row r="148" spans="1:12" s="260" customFormat="1" ht="15.75" x14ac:dyDescent="0.2">
      <c r="A148" s="69"/>
      <c r="B148" s="69"/>
      <c r="C148" s="71"/>
      <c r="D148" s="71"/>
      <c r="E148" s="90"/>
      <c r="F148" s="71"/>
      <c r="G148" s="71"/>
      <c r="H148" s="67"/>
      <c r="I148" s="91"/>
      <c r="L148" s="223"/>
    </row>
    <row r="149" spans="1:12" s="260" customFormat="1" ht="31.5" x14ac:dyDescent="0.2">
      <c r="A149" s="69"/>
      <c r="B149" s="513"/>
      <c r="C149" s="170"/>
      <c r="D149" s="170"/>
      <c r="E149" s="172"/>
      <c r="F149" s="170"/>
      <c r="G149" s="170"/>
      <c r="H149" s="699" t="str">
        <f>H118</f>
        <v>As at  
31 March, 2022</v>
      </c>
      <c r="I149" s="514" t="str">
        <f>I118</f>
        <v xml:space="preserve">                  As at  
31 March, 2021</v>
      </c>
      <c r="L149" s="223"/>
    </row>
    <row r="150" spans="1:12" s="260" customFormat="1" ht="6.95" customHeight="1" x14ac:dyDescent="0.2">
      <c r="A150" s="69"/>
      <c r="B150" s="515"/>
      <c r="C150" s="101"/>
      <c r="D150" s="101"/>
      <c r="E150" s="90"/>
      <c r="F150" s="101"/>
      <c r="G150" s="101"/>
      <c r="H150" s="700"/>
      <c r="I150" s="517"/>
      <c r="L150" s="223"/>
    </row>
    <row r="151" spans="1:12" s="260" customFormat="1" ht="15.75" x14ac:dyDescent="0.2">
      <c r="A151" s="70"/>
      <c r="B151" s="516" t="s">
        <v>621</v>
      </c>
      <c r="C151" s="101"/>
      <c r="D151" s="101"/>
      <c r="E151" s="90"/>
      <c r="F151" s="101"/>
      <c r="G151" s="101"/>
      <c r="H151" s="701">
        <v>0</v>
      </c>
      <c r="I151" s="518">
        <v>0</v>
      </c>
      <c r="L151" s="223"/>
    </row>
    <row r="152" spans="1:12" s="260" customFormat="1" ht="15.75" x14ac:dyDescent="0.2">
      <c r="A152" s="70"/>
      <c r="B152" s="516" t="s">
        <v>622</v>
      </c>
      <c r="C152" s="101"/>
      <c r="D152" s="101"/>
      <c r="E152" s="90"/>
      <c r="F152" s="101"/>
      <c r="G152" s="101"/>
      <c r="H152" s="701">
        <v>0</v>
      </c>
      <c r="I152" s="518">
        <v>0</v>
      </c>
      <c r="L152" s="223"/>
    </row>
    <row r="153" spans="1:12" s="260" customFormat="1" ht="15.75" x14ac:dyDescent="0.2">
      <c r="A153" s="70"/>
      <c r="B153" s="516" t="s">
        <v>623</v>
      </c>
      <c r="C153" s="101"/>
      <c r="D153" s="101"/>
      <c r="E153" s="90"/>
      <c r="F153" s="101"/>
      <c r="G153" s="101"/>
      <c r="H153" s="701">
        <v>0</v>
      </c>
      <c r="I153" s="518">
        <v>0</v>
      </c>
      <c r="L153" s="223"/>
    </row>
    <row r="154" spans="1:12" s="260" customFormat="1" ht="15.75" x14ac:dyDescent="0.2">
      <c r="A154" s="69"/>
      <c r="B154" s="196"/>
      <c r="C154" s="178"/>
      <c r="D154" s="178"/>
      <c r="E154" s="179"/>
      <c r="F154" s="178"/>
      <c r="G154" s="178"/>
      <c r="H154" s="688"/>
      <c r="I154" s="191"/>
      <c r="L154" s="223"/>
    </row>
    <row r="155" spans="1:12" s="260" customFormat="1" ht="15.75" x14ac:dyDescent="0.2">
      <c r="A155" s="69"/>
      <c r="B155" s="69"/>
      <c r="C155" s="71"/>
      <c r="D155" s="71"/>
      <c r="E155" s="90"/>
      <c r="F155" s="71"/>
      <c r="G155" s="71"/>
      <c r="H155" s="67"/>
      <c r="I155" s="91"/>
      <c r="L155" s="223"/>
    </row>
    <row r="156" spans="1:12" s="168" customFormat="1" ht="15.75" x14ac:dyDescent="0.2">
      <c r="A156" s="315">
        <f>A143+1</f>
        <v>29</v>
      </c>
      <c r="B156" s="1305" t="s">
        <v>90</v>
      </c>
      <c r="C156" s="1305"/>
      <c r="D156" s="1305"/>
      <c r="E156" s="1305"/>
      <c r="F156" s="1305"/>
      <c r="G156" s="1305"/>
      <c r="H156" s="1305"/>
      <c r="I156" s="1305"/>
      <c r="L156" s="223"/>
    </row>
    <row r="157" spans="1:12" s="168" customFormat="1" ht="6.95" customHeight="1" x14ac:dyDescent="0.2">
      <c r="A157" s="72"/>
      <c r="B157" s="72"/>
      <c r="C157" s="72"/>
      <c r="D157" s="72"/>
      <c r="E157" s="72"/>
      <c r="F157" s="72"/>
      <c r="G157" s="72"/>
      <c r="H157" s="72"/>
      <c r="I157" s="72"/>
      <c r="L157" s="223"/>
    </row>
    <row r="158" spans="1:12" s="168" customFormat="1" ht="15.75" x14ac:dyDescent="0.2">
      <c r="A158" s="150"/>
      <c r="B158" s="210"/>
      <c r="C158" s="172"/>
      <c r="D158" s="213"/>
      <c r="E158" s="213"/>
      <c r="F158" s="213"/>
      <c r="G158" s="213"/>
      <c r="H158" s="213"/>
      <c r="I158" s="214"/>
      <c r="L158" s="223"/>
    </row>
    <row r="159" spans="1:12" s="168" customFormat="1" ht="15.75" x14ac:dyDescent="0.2">
      <c r="A159" s="150"/>
      <c r="B159" s="215" t="s">
        <v>101</v>
      </c>
      <c r="C159" s="150"/>
      <c r="D159" s="150"/>
      <c r="E159" s="90"/>
      <c r="F159" s="150"/>
      <c r="G159" s="150"/>
      <c r="H159" s="150"/>
      <c r="I159" s="216"/>
      <c r="L159" s="223"/>
    </row>
    <row r="160" spans="1:12" s="260" customFormat="1" ht="15.75" x14ac:dyDescent="0.2">
      <c r="A160" s="150"/>
      <c r="B160" s="215"/>
      <c r="C160" s="150"/>
      <c r="D160" s="150"/>
      <c r="E160" s="90"/>
      <c r="F160" s="150"/>
      <c r="G160" s="150"/>
      <c r="H160" s="150"/>
      <c r="I160" s="216"/>
      <c r="L160" s="223"/>
    </row>
    <row r="161" spans="1:12" s="168" customFormat="1" ht="15.75" x14ac:dyDescent="0.2">
      <c r="A161" s="150"/>
      <c r="B161" s="204"/>
      <c r="C161" s="90"/>
      <c r="D161" s="150"/>
      <c r="E161" s="150"/>
      <c r="F161" s="150"/>
      <c r="G161" s="150"/>
      <c r="H161" s="150"/>
      <c r="I161" s="216"/>
      <c r="L161" s="223"/>
    </row>
    <row r="162" spans="1:12" s="260" customFormat="1" ht="15.75" x14ac:dyDescent="0.2">
      <c r="A162" s="150"/>
      <c r="B162" s="204"/>
      <c r="C162" s="90"/>
      <c r="D162" s="150"/>
      <c r="E162" s="150"/>
      <c r="F162" s="150"/>
      <c r="G162" s="150"/>
      <c r="H162" s="150"/>
      <c r="I162" s="216"/>
      <c r="L162" s="223"/>
    </row>
    <row r="163" spans="1:12" s="168" customFormat="1" ht="15.75" x14ac:dyDescent="0.2">
      <c r="A163" s="150"/>
      <c r="B163" s="215" t="s">
        <v>836</v>
      </c>
      <c r="C163" s="90"/>
      <c r="D163" s="150"/>
      <c r="F163" s="150"/>
      <c r="G163" s="150"/>
      <c r="H163" s="150"/>
      <c r="I163" s="216"/>
      <c r="L163" s="223"/>
    </row>
    <row r="164" spans="1:12" s="168" customFormat="1" ht="15.75" x14ac:dyDescent="0.2">
      <c r="A164" s="150"/>
      <c r="B164" s="204"/>
      <c r="C164" s="150"/>
      <c r="D164" s="150"/>
      <c r="E164" s="90" t="str">
        <f>'Balance Sheet'!C64</f>
        <v>Mr.</v>
      </c>
      <c r="F164" s="150"/>
      <c r="H164" s="150" t="s">
        <v>111</v>
      </c>
      <c r="I164" s="216"/>
      <c r="L164" s="223"/>
    </row>
    <row r="165" spans="1:12" s="168" customFormat="1" ht="15.75" x14ac:dyDescent="0.2">
      <c r="A165" s="150"/>
      <c r="B165" s="204"/>
      <c r="C165" s="150"/>
      <c r="D165" s="150"/>
      <c r="E165" s="90" t="str">
        <f>'Balance Sheet'!G64</f>
        <v>Mr.</v>
      </c>
      <c r="F165" s="150"/>
      <c r="H165" s="150" t="s">
        <v>111</v>
      </c>
      <c r="I165" s="216"/>
      <c r="L165" s="223"/>
    </row>
    <row r="166" spans="1:12" s="260" customFormat="1" ht="15.75" x14ac:dyDescent="0.2">
      <c r="A166" s="150"/>
      <c r="B166" s="204"/>
      <c r="C166" s="150"/>
      <c r="D166" s="150"/>
      <c r="E166" s="90"/>
      <c r="F166" s="150"/>
      <c r="H166" s="150"/>
      <c r="I166" s="216"/>
      <c r="L166" s="223"/>
    </row>
    <row r="167" spans="1:12" s="168" customFormat="1" ht="15.75" x14ac:dyDescent="0.2">
      <c r="A167" s="150"/>
      <c r="B167" s="215" t="s">
        <v>91</v>
      </c>
      <c r="C167" s="101"/>
      <c r="D167" s="150"/>
      <c r="E167" s="150"/>
      <c r="F167" s="150"/>
      <c r="H167" s="150"/>
      <c r="I167" s="216"/>
      <c r="L167" s="223"/>
    </row>
    <row r="168" spans="1:12" s="260" customFormat="1" ht="15.75" x14ac:dyDescent="0.2">
      <c r="A168" s="150"/>
      <c r="B168" s="215"/>
      <c r="C168" s="101"/>
      <c r="D168" s="150"/>
      <c r="E168" s="326"/>
      <c r="F168" s="326"/>
      <c r="H168" s="326"/>
      <c r="I168" s="216"/>
      <c r="L168" s="223"/>
    </row>
    <row r="169" spans="1:12" s="260" customFormat="1" ht="15.75" x14ac:dyDescent="0.2">
      <c r="A169" s="150"/>
      <c r="B169" s="215"/>
      <c r="C169" s="101"/>
      <c r="D169" s="150"/>
      <c r="E169" s="326"/>
      <c r="F169" s="326"/>
      <c r="H169" s="326"/>
      <c r="I169" s="216"/>
      <c r="L169" s="223"/>
    </row>
    <row r="170" spans="1:12" s="260" customFormat="1" ht="15.75" x14ac:dyDescent="0.2">
      <c r="A170" s="150"/>
      <c r="B170" s="215"/>
      <c r="C170" s="101"/>
      <c r="D170" s="150"/>
      <c r="E170" s="326"/>
      <c r="F170" s="326"/>
      <c r="H170" s="326"/>
      <c r="I170" s="216"/>
      <c r="L170" s="223"/>
    </row>
    <row r="171" spans="1:12" s="260" customFormat="1" ht="15.75" x14ac:dyDescent="0.2">
      <c r="A171" s="150"/>
      <c r="B171" s="215"/>
      <c r="C171" s="101"/>
      <c r="D171" s="150"/>
      <c r="E171" s="326"/>
      <c r="F171" s="326"/>
      <c r="H171" s="326"/>
      <c r="I171" s="216"/>
      <c r="L171" s="223"/>
    </row>
    <row r="172" spans="1:12" s="260" customFormat="1" ht="15.75" x14ac:dyDescent="0.2">
      <c r="A172" s="150"/>
      <c r="B172" s="215"/>
      <c r="C172" s="101"/>
      <c r="D172" s="150"/>
      <c r="E172" s="326"/>
      <c r="F172" s="326"/>
      <c r="H172" s="326"/>
      <c r="I172" s="216"/>
      <c r="L172" s="223"/>
    </row>
    <row r="173" spans="1:12" s="260" customFormat="1" ht="15.75" x14ac:dyDescent="0.2">
      <c r="A173" s="150"/>
      <c r="B173" s="1304" t="s">
        <v>589</v>
      </c>
      <c r="C173" s="1305"/>
      <c r="D173" s="1305"/>
      <c r="E173" s="1305"/>
      <c r="F173" s="1305"/>
      <c r="G173" s="1305"/>
      <c r="H173" s="1305"/>
      <c r="I173" s="1306"/>
      <c r="L173" s="223"/>
    </row>
    <row r="174" spans="1:12" s="260" customFormat="1" ht="15.75" x14ac:dyDescent="0.2">
      <c r="A174" s="150"/>
      <c r="B174" s="1304"/>
      <c r="C174" s="1305"/>
      <c r="D174" s="1305"/>
      <c r="E174" s="1305"/>
      <c r="F174" s="1305"/>
      <c r="G174" s="1305"/>
      <c r="H174" s="1305"/>
      <c r="I174" s="1306"/>
      <c r="L174" s="223"/>
    </row>
    <row r="175" spans="1:12" s="260" customFormat="1" ht="15.75" x14ac:dyDescent="0.2">
      <c r="A175" s="150"/>
      <c r="B175" s="616"/>
      <c r="C175" s="617"/>
      <c r="D175" s="617"/>
      <c r="E175" s="617"/>
      <c r="F175" s="617"/>
      <c r="G175" s="617"/>
      <c r="H175" s="617"/>
      <c r="I175" s="618"/>
      <c r="L175" s="223"/>
    </row>
    <row r="176" spans="1:12" s="260" customFormat="1" ht="15.75" x14ac:dyDescent="0.2">
      <c r="A176" s="150"/>
      <c r="B176" s="616"/>
      <c r="C176" s="617"/>
      <c r="D176" s="617"/>
      <c r="E176" s="617"/>
      <c r="F176" s="617"/>
      <c r="G176" s="617"/>
      <c r="H176" s="617"/>
      <c r="I176" s="618"/>
      <c r="L176" s="223"/>
    </row>
    <row r="177" spans="1:12" s="260" customFormat="1" ht="15.75" x14ac:dyDescent="0.2">
      <c r="A177" s="150"/>
      <c r="B177" s="616"/>
      <c r="C177" s="617"/>
      <c r="D177" s="617"/>
      <c r="E177" s="617"/>
      <c r="F177" s="617"/>
      <c r="G177" s="617"/>
      <c r="H177" s="617"/>
      <c r="I177" s="618"/>
      <c r="L177" s="223"/>
    </row>
    <row r="178" spans="1:12" s="260" customFormat="1" ht="15.75" x14ac:dyDescent="0.2">
      <c r="A178" s="150"/>
      <c r="B178" s="215"/>
      <c r="C178" s="101"/>
      <c r="D178" s="150"/>
      <c r="E178" s="326"/>
      <c r="F178" s="326"/>
      <c r="G178" s="326"/>
      <c r="H178" s="150"/>
      <c r="I178" s="216"/>
      <c r="L178" s="223"/>
    </row>
    <row r="179" spans="1:12" s="260" customFormat="1" ht="15.75" x14ac:dyDescent="0.2">
      <c r="A179" s="150"/>
      <c r="B179" s="1304" t="s">
        <v>588</v>
      </c>
      <c r="C179" s="1305"/>
      <c r="D179" s="1305"/>
      <c r="E179" s="1305"/>
      <c r="F179" s="1305"/>
      <c r="G179" s="1305"/>
      <c r="H179" s="1305"/>
      <c r="I179" s="1306"/>
      <c r="L179" s="223"/>
    </row>
    <row r="180" spans="1:12" s="168" customFormat="1" ht="15.75" x14ac:dyDescent="0.2">
      <c r="A180" s="150"/>
      <c r="B180" s="1304"/>
      <c r="C180" s="1305"/>
      <c r="D180" s="1305"/>
      <c r="E180" s="1305"/>
      <c r="F180" s="1305"/>
      <c r="G180" s="1305"/>
      <c r="H180" s="1305"/>
      <c r="I180" s="1306"/>
      <c r="L180" s="223"/>
    </row>
    <row r="181" spans="1:12" s="260" customFormat="1" ht="15.75" x14ac:dyDescent="0.2">
      <c r="A181" s="150"/>
      <c r="B181" s="215"/>
      <c r="C181" s="217"/>
      <c r="D181" s="217"/>
      <c r="E181" s="72"/>
      <c r="F181" s="150"/>
      <c r="G181" s="150"/>
      <c r="H181" s="72"/>
      <c r="I181" s="216"/>
      <c r="L181" s="223"/>
    </row>
    <row r="182" spans="1:12" s="260" customFormat="1" ht="15.75" customHeight="1" x14ac:dyDescent="0.2">
      <c r="A182" s="150"/>
      <c r="B182" s="204"/>
      <c r="C182" s="150"/>
      <c r="D182" s="150"/>
      <c r="E182" s="72"/>
      <c r="F182" s="150"/>
      <c r="G182" s="150"/>
      <c r="H182" s="72"/>
      <c r="I182" s="474"/>
      <c r="L182" s="223"/>
    </row>
    <row r="183" spans="1:12" s="260" customFormat="1" ht="15.75" x14ac:dyDescent="0.2">
      <c r="A183" s="150"/>
      <c r="B183" s="204"/>
      <c r="C183" s="150"/>
      <c r="D183" s="150"/>
      <c r="E183" s="72"/>
      <c r="F183" s="150"/>
      <c r="G183" s="150"/>
      <c r="H183" s="72"/>
      <c r="I183" s="421"/>
      <c r="L183" s="223"/>
    </row>
    <row r="184" spans="1:12" s="260" customFormat="1" ht="15.75" x14ac:dyDescent="0.2">
      <c r="A184" s="150"/>
      <c r="B184" s="204"/>
      <c r="C184" s="150"/>
      <c r="D184" s="150"/>
      <c r="E184" s="72"/>
      <c r="F184" s="150"/>
      <c r="G184" s="150"/>
      <c r="H184" s="72"/>
      <c r="I184" s="421"/>
      <c r="L184" s="223"/>
    </row>
    <row r="185" spans="1:12" s="260" customFormat="1" ht="15.75" hidden="1" x14ac:dyDescent="0.2">
      <c r="A185" s="150"/>
      <c r="B185" s="204"/>
      <c r="C185" s="150"/>
      <c r="D185" s="150"/>
      <c r="E185" s="73"/>
      <c r="F185" s="150"/>
      <c r="G185" s="150"/>
      <c r="H185" s="72"/>
      <c r="I185" s="421"/>
      <c r="L185" s="223"/>
    </row>
    <row r="186" spans="1:12" s="260" customFormat="1" ht="15.75" hidden="1" x14ac:dyDescent="0.2">
      <c r="A186" s="150"/>
      <c r="B186" s="204"/>
      <c r="C186" s="150"/>
      <c r="D186" s="150"/>
      <c r="E186" s="73"/>
      <c r="F186" s="150"/>
      <c r="G186" s="150"/>
      <c r="H186" s="72"/>
      <c r="I186" s="421"/>
      <c r="L186" s="223"/>
    </row>
    <row r="187" spans="1:12" s="260" customFormat="1" ht="15.75" hidden="1" x14ac:dyDescent="0.2">
      <c r="A187" s="150"/>
      <c r="B187" s="204"/>
      <c r="C187" s="150"/>
      <c r="D187" s="150"/>
      <c r="E187" s="73"/>
      <c r="F187" s="150"/>
      <c r="G187" s="150"/>
      <c r="H187" s="72"/>
      <c r="I187" s="421"/>
      <c r="L187" s="223"/>
    </row>
    <row r="188" spans="1:12" s="260" customFormat="1" ht="15.75" hidden="1" x14ac:dyDescent="0.2">
      <c r="A188" s="150"/>
      <c r="B188" s="204"/>
      <c r="C188" s="150"/>
      <c r="D188" s="150"/>
      <c r="E188" s="73"/>
      <c r="F188" s="150"/>
      <c r="G188" s="150"/>
      <c r="H188" s="72"/>
      <c r="I188" s="421"/>
      <c r="L188" s="223"/>
    </row>
    <row r="189" spans="1:12" s="260" customFormat="1" ht="15.75" hidden="1" x14ac:dyDescent="0.2">
      <c r="A189" s="150"/>
      <c r="B189" s="204"/>
      <c r="C189" s="150"/>
      <c r="D189" s="150"/>
      <c r="E189" s="73"/>
      <c r="F189" s="150"/>
      <c r="G189" s="150"/>
      <c r="H189" s="72"/>
      <c r="I189" s="421"/>
      <c r="L189" s="223"/>
    </row>
    <row r="190" spans="1:12" s="260" customFormat="1" ht="15.75" hidden="1" x14ac:dyDescent="0.2">
      <c r="A190" s="150"/>
      <c r="B190" s="204"/>
      <c r="C190" s="150"/>
      <c r="D190" s="150"/>
      <c r="E190" s="73"/>
      <c r="F190" s="150"/>
      <c r="G190" s="150"/>
      <c r="H190" s="72"/>
      <c r="I190" s="421"/>
      <c r="L190" s="223"/>
    </row>
    <row r="191" spans="1:12" s="260" customFormat="1" ht="15.75" hidden="1" x14ac:dyDescent="0.2">
      <c r="A191" s="150"/>
      <c r="B191" s="204"/>
      <c r="C191" s="150"/>
      <c r="D191" s="150"/>
      <c r="E191" s="73"/>
      <c r="F191" s="150"/>
      <c r="G191" s="150"/>
      <c r="H191" s="72"/>
      <c r="I191" s="421"/>
      <c r="L191" s="223"/>
    </row>
    <row r="192" spans="1:12" s="260" customFormat="1" ht="15.75" hidden="1" x14ac:dyDescent="0.2">
      <c r="A192" s="150"/>
      <c r="B192" s="218"/>
      <c r="C192" s="208"/>
      <c r="D192" s="208"/>
      <c r="E192" s="300"/>
      <c r="F192" s="208"/>
      <c r="G192" s="208"/>
      <c r="H192" s="301"/>
      <c r="I192" s="209"/>
      <c r="L192" s="223"/>
    </row>
    <row r="193" spans="1:12" s="168" customFormat="1" ht="15.75" x14ac:dyDescent="0.2">
      <c r="A193" s="150"/>
      <c r="B193" s="150"/>
      <c r="C193" s="150"/>
      <c r="D193" s="150"/>
      <c r="E193" s="101"/>
      <c r="F193" s="150"/>
      <c r="G193" s="150"/>
      <c r="H193" s="150"/>
      <c r="I193" s="150"/>
      <c r="L193" s="223"/>
    </row>
    <row r="194" spans="1:12" s="168" customFormat="1" ht="15.75" x14ac:dyDescent="0.2">
      <c r="A194" s="316">
        <f>A156+1</f>
        <v>30</v>
      </c>
      <c r="B194" s="220" t="s">
        <v>94</v>
      </c>
      <c r="C194" s="283"/>
      <c r="D194" s="211"/>
      <c r="E194" s="211"/>
      <c r="F194" s="212"/>
      <c r="G194" s="149"/>
      <c r="H194" s="149"/>
      <c r="I194" s="149"/>
      <c r="L194" s="223"/>
    </row>
    <row r="195" spans="1:12" s="168" customFormat="1" ht="6.95" customHeight="1" x14ac:dyDescent="0.2">
      <c r="A195" s="93"/>
      <c r="B195" s="220"/>
      <c r="C195" s="211"/>
      <c r="D195" s="211"/>
      <c r="E195" s="211"/>
      <c r="F195" s="212"/>
      <c r="G195" s="149"/>
      <c r="H195" s="149"/>
      <c r="I195" s="149"/>
      <c r="L195" s="223"/>
    </row>
    <row r="196" spans="1:12" s="260" customFormat="1" ht="15.75" customHeight="1" x14ac:dyDescent="0.2">
      <c r="A196" s="93"/>
      <c r="B196" s="1307" t="s">
        <v>928</v>
      </c>
      <c r="C196" s="1307"/>
      <c r="D196" s="1307"/>
      <c r="E196" s="1307"/>
      <c r="F196" s="1307"/>
      <c r="G196" s="1307"/>
      <c r="H196" s="1307"/>
      <c r="I196" s="1307"/>
      <c r="L196" s="223"/>
    </row>
    <row r="197" spans="1:12" s="260" customFormat="1" ht="15.75" x14ac:dyDescent="0.2">
      <c r="A197" s="93"/>
      <c r="B197" s="1307"/>
      <c r="C197" s="1307"/>
      <c r="D197" s="1307"/>
      <c r="E197" s="1307"/>
      <c r="F197" s="1307"/>
      <c r="G197" s="1307"/>
      <c r="H197" s="1307"/>
      <c r="I197" s="1307"/>
      <c r="L197" s="223"/>
    </row>
    <row r="198" spans="1:12" s="260" customFormat="1" ht="15.75" x14ac:dyDescent="0.2">
      <c r="A198" s="93"/>
      <c r="B198" s="220"/>
      <c r="C198" s="211"/>
      <c r="D198" s="211"/>
      <c r="E198" s="211"/>
      <c r="F198" s="212"/>
      <c r="G198" s="149"/>
      <c r="H198" s="149"/>
      <c r="I198" s="149"/>
      <c r="L198" s="223"/>
    </row>
    <row r="199" spans="1:12" s="260" customFormat="1" ht="31.5" x14ac:dyDescent="0.2">
      <c r="A199" s="93"/>
      <c r="B199" s="660" t="s">
        <v>846</v>
      </c>
      <c r="C199" s="661"/>
      <c r="D199" s="662"/>
      <c r="E199" s="662"/>
      <c r="F199" s="662"/>
      <c r="G199" s="662"/>
      <c r="H199" s="702" t="str">
        <f>H118</f>
        <v>As at  
31 March, 2022</v>
      </c>
      <c r="I199" s="663" t="str">
        <f>I118</f>
        <v xml:space="preserve">                  As at  
31 March, 2021</v>
      </c>
      <c r="L199" s="223"/>
    </row>
    <row r="200" spans="1:12" s="260" customFormat="1" ht="15.75" x14ac:dyDescent="0.2">
      <c r="A200" s="93"/>
      <c r="B200" s="664" t="s">
        <v>851</v>
      </c>
      <c r="C200" s="326"/>
      <c r="D200" s="665"/>
      <c r="E200" s="665"/>
      <c r="F200" s="665"/>
      <c r="G200" s="665"/>
      <c r="H200" s="703"/>
      <c r="I200" s="666"/>
      <c r="L200" s="223"/>
    </row>
    <row r="201" spans="1:12" s="260" customFormat="1" ht="15.75" x14ac:dyDescent="0.2">
      <c r="A201" s="93"/>
      <c r="B201" s="667" t="s">
        <v>847</v>
      </c>
      <c r="C201" s="668"/>
      <c r="D201" s="669"/>
      <c r="E201" s="670"/>
      <c r="F201" s="671"/>
      <c r="G201" s="665"/>
      <c r="H201" s="704">
        <f>I202</f>
        <v>0</v>
      </c>
      <c r="I201" s="666">
        <v>0</v>
      </c>
      <c r="L201" s="223"/>
    </row>
    <row r="202" spans="1:12" s="260" customFormat="1" ht="15.75" x14ac:dyDescent="0.2">
      <c r="A202" s="93"/>
      <c r="B202" s="667" t="s">
        <v>848</v>
      </c>
      <c r="C202" s="668"/>
      <c r="D202" s="669"/>
      <c r="E202" s="670"/>
      <c r="F202" s="671"/>
      <c r="G202" s="665"/>
      <c r="H202" s="704">
        <v>0</v>
      </c>
      <c r="I202" s="672">
        <v>0</v>
      </c>
      <c r="L202" s="223"/>
    </row>
    <row r="203" spans="1:12" s="260" customFormat="1" ht="15.75" x14ac:dyDescent="0.2">
      <c r="A203" s="93"/>
      <c r="B203" s="667" t="s">
        <v>849</v>
      </c>
      <c r="C203" s="668"/>
      <c r="D203" s="669"/>
      <c r="E203" s="670"/>
      <c r="F203" s="671"/>
      <c r="G203" s="665"/>
      <c r="H203" s="704">
        <v>0</v>
      </c>
      <c r="I203" s="673">
        <v>0</v>
      </c>
      <c r="L203" s="223"/>
    </row>
    <row r="204" spans="1:12" s="260" customFormat="1" ht="15.75" x14ac:dyDescent="0.2">
      <c r="A204" s="93"/>
      <c r="B204" s="1308" t="s">
        <v>850</v>
      </c>
      <c r="C204" s="1309"/>
      <c r="D204" s="1309"/>
      <c r="E204" s="1309"/>
      <c r="F204" s="1309"/>
      <c r="G204" s="1309"/>
      <c r="H204" s="705"/>
      <c r="I204" s="666"/>
      <c r="L204" s="223"/>
    </row>
    <row r="205" spans="1:12" s="260" customFormat="1" ht="15.75" x14ac:dyDescent="0.2">
      <c r="A205" s="93"/>
      <c r="B205" s="1310"/>
      <c r="C205" s="1311"/>
      <c r="D205" s="1311"/>
      <c r="E205" s="1311"/>
      <c r="F205" s="1311"/>
      <c r="G205" s="1311"/>
      <c r="H205" s="705"/>
      <c r="I205" s="666"/>
      <c r="L205" s="223"/>
    </row>
    <row r="206" spans="1:12" s="260" customFormat="1" ht="15.75" x14ac:dyDescent="0.2">
      <c r="A206" s="93"/>
      <c r="B206" s="674"/>
      <c r="C206" s="676"/>
      <c r="D206" s="676"/>
      <c r="E206" s="676"/>
      <c r="F206" s="676"/>
      <c r="G206" s="676"/>
      <c r="H206" s="705"/>
      <c r="I206" s="666"/>
      <c r="L206" s="223"/>
    </row>
    <row r="207" spans="1:12" s="260" customFormat="1" ht="15.75" x14ac:dyDescent="0.2">
      <c r="A207" s="93"/>
      <c r="B207" s="664" t="s">
        <v>851</v>
      </c>
      <c r="C207" s="326"/>
      <c r="D207" s="665"/>
      <c r="E207" s="665"/>
      <c r="F207" s="665"/>
      <c r="G207" s="665"/>
      <c r="H207" s="703"/>
      <c r="I207" s="666"/>
      <c r="L207" s="223"/>
    </row>
    <row r="208" spans="1:12" s="260" customFormat="1" ht="15.75" x14ac:dyDescent="0.2">
      <c r="A208" s="93"/>
      <c r="B208" s="667" t="s">
        <v>847</v>
      </c>
      <c r="C208" s="668"/>
      <c r="D208" s="669"/>
      <c r="E208" s="670"/>
      <c r="F208" s="671"/>
      <c r="G208" s="665"/>
      <c r="H208" s="704">
        <f>I209</f>
        <v>0</v>
      </c>
      <c r="I208" s="666">
        <v>0</v>
      </c>
      <c r="L208" s="223"/>
    </row>
    <row r="209" spans="1:12" s="260" customFormat="1" ht="15.75" x14ac:dyDescent="0.2">
      <c r="A209" s="93"/>
      <c r="B209" s="667" t="s">
        <v>848</v>
      </c>
      <c r="C209" s="668"/>
      <c r="D209" s="669"/>
      <c r="E209" s="670"/>
      <c r="F209" s="671"/>
      <c r="G209" s="665"/>
      <c r="H209" s="704">
        <v>0</v>
      </c>
      <c r="I209" s="672">
        <v>0</v>
      </c>
      <c r="L209" s="223"/>
    </row>
    <row r="210" spans="1:12" s="260" customFormat="1" ht="15.75" x14ac:dyDescent="0.2">
      <c r="A210" s="93"/>
      <c r="B210" s="667" t="s">
        <v>849</v>
      </c>
      <c r="C210" s="668"/>
      <c r="D210" s="669"/>
      <c r="E210" s="670"/>
      <c r="F210" s="671"/>
      <c r="G210" s="665"/>
      <c r="H210" s="704">
        <v>0</v>
      </c>
      <c r="I210" s="673">
        <v>0</v>
      </c>
      <c r="L210" s="223"/>
    </row>
    <row r="211" spans="1:12" s="168" customFormat="1" ht="15.75" customHeight="1" x14ac:dyDescent="0.2">
      <c r="A211" s="93"/>
      <c r="B211" s="1308" t="s">
        <v>850</v>
      </c>
      <c r="C211" s="1309"/>
      <c r="D211" s="1309"/>
      <c r="E211" s="1309"/>
      <c r="F211" s="1309"/>
      <c r="G211" s="1309"/>
      <c r="H211" s="705"/>
      <c r="I211" s="666"/>
      <c r="L211" s="223"/>
    </row>
    <row r="212" spans="1:12" s="260" customFormat="1" ht="15.75" x14ac:dyDescent="0.2">
      <c r="A212" s="93"/>
      <c r="B212" s="1310"/>
      <c r="C212" s="1311"/>
      <c r="D212" s="1311"/>
      <c r="E212" s="1311"/>
      <c r="F212" s="1311"/>
      <c r="G212" s="1311"/>
      <c r="H212" s="705"/>
      <c r="I212" s="666"/>
      <c r="L212" s="223"/>
    </row>
    <row r="213" spans="1:12" s="260" customFormat="1" ht="15.75" x14ac:dyDescent="0.2">
      <c r="A213" s="93"/>
      <c r="B213" s="674"/>
      <c r="C213" s="676"/>
      <c r="D213" s="676"/>
      <c r="E213" s="676"/>
      <c r="F213" s="676"/>
      <c r="G213" s="676"/>
      <c r="H213" s="705"/>
      <c r="I213" s="666"/>
      <c r="L213" s="223"/>
    </row>
    <row r="214" spans="1:12" s="260" customFormat="1" ht="15.75" x14ac:dyDescent="0.2">
      <c r="A214" s="93"/>
      <c r="B214" s="678" t="s">
        <v>852</v>
      </c>
      <c r="C214" s="676"/>
      <c r="D214" s="676"/>
      <c r="E214" s="676"/>
      <c r="F214" s="676"/>
      <c r="G214" s="676"/>
      <c r="H214" s="705"/>
      <c r="I214" s="666"/>
      <c r="L214" s="223"/>
    </row>
    <row r="215" spans="1:12" s="260" customFormat="1" ht="15.75" x14ac:dyDescent="0.2">
      <c r="A215" s="93"/>
      <c r="B215" s="678"/>
      <c r="C215" s="676"/>
      <c r="D215" s="676"/>
      <c r="E215" s="676"/>
      <c r="F215" s="676"/>
      <c r="G215" s="676"/>
      <c r="H215" s="705"/>
      <c r="I215" s="666"/>
      <c r="L215" s="223"/>
    </row>
    <row r="216" spans="1:12" s="260" customFormat="1" ht="15.75" x14ac:dyDescent="0.2">
      <c r="A216" s="93"/>
      <c r="B216" s="678" t="s">
        <v>651</v>
      </c>
      <c r="C216" s="676"/>
      <c r="D216" s="676"/>
      <c r="E216" s="676"/>
      <c r="F216" s="676"/>
      <c r="G216" s="676"/>
      <c r="H216" s="705"/>
      <c r="I216" s="666"/>
      <c r="L216" s="223"/>
    </row>
    <row r="217" spans="1:12" s="260" customFormat="1" ht="15.75" x14ac:dyDescent="0.2">
      <c r="A217" s="93"/>
      <c r="B217" s="667" t="s">
        <v>853</v>
      </c>
      <c r="C217" s="668"/>
      <c r="D217" s="669"/>
      <c r="E217" s="670"/>
      <c r="F217" s="671"/>
      <c r="G217" s="665"/>
      <c r="H217" s="706">
        <f>I219</f>
        <v>0</v>
      </c>
      <c r="I217" s="666">
        <v>0</v>
      </c>
      <c r="L217" s="223"/>
    </row>
    <row r="218" spans="1:12" s="260" customFormat="1" ht="15.75" x14ac:dyDescent="0.2">
      <c r="A218" s="93"/>
      <c r="B218" s="667" t="s">
        <v>854</v>
      </c>
      <c r="C218" s="668"/>
      <c r="D218" s="669"/>
      <c r="E218" s="670"/>
      <c r="F218" s="671"/>
      <c r="G218" s="665"/>
      <c r="H218" s="706">
        <v>0</v>
      </c>
      <c r="I218" s="666">
        <v>0</v>
      </c>
      <c r="L218" s="223"/>
    </row>
    <row r="219" spans="1:12" s="260" customFormat="1" ht="15.75" x14ac:dyDescent="0.2">
      <c r="A219" s="93"/>
      <c r="B219" s="667" t="s">
        <v>848</v>
      </c>
      <c r="C219" s="668"/>
      <c r="D219" s="669"/>
      <c r="E219" s="670"/>
      <c r="F219" s="671"/>
      <c r="G219" s="665"/>
      <c r="H219" s="706">
        <f>H217+H218</f>
        <v>0</v>
      </c>
      <c r="I219" s="666">
        <f>I217+I218</f>
        <v>0</v>
      </c>
      <c r="L219" s="223"/>
    </row>
    <row r="220" spans="1:12" s="260" customFormat="1" ht="15.75" x14ac:dyDescent="0.2">
      <c r="A220" s="93"/>
      <c r="B220" s="682"/>
      <c r="C220" s="668"/>
      <c r="D220" s="669"/>
      <c r="E220" s="670"/>
      <c r="F220" s="671"/>
      <c r="G220" s="665"/>
      <c r="H220" s="705"/>
      <c r="I220" s="683"/>
      <c r="L220" s="223"/>
    </row>
    <row r="221" spans="1:12" s="260" customFormat="1" ht="15.75" x14ac:dyDescent="0.2">
      <c r="A221" s="93"/>
      <c r="B221" s="678" t="s">
        <v>855</v>
      </c>
      <c r="C221" s="668"/>
      <c r="D221" s="669"/>
      <c r="E221" s="670"/>
      <c r="F221" s="671"/>
      <c r="G221" s="665"/>
      <c r="H221" s="705"/>
      <c r="I221" s="666"/>
      <c r="L221" s="223"/>
    </row>
    <row r="222" spans="1:12" s="260" customFormat="1" ht="15.75" x14ac:dyDescent="0.2">
      <c r="A222" s="93"/>
      <c r="B222" s="667" t="s">
        <v>853</v>
      </c>
      <c r="C222" s="668"/>
      <c r="D222" s="669"/>
      <c r="E222" s="670"/>
      <c r="F222" s="671"/>
      <c r="G222" s="665"/>
      <c r="H222" s="706">
        <f>I224</f>
        <v>0</v>
      </c>
      <c r="I222" s="666">
        <v>0</v>
      </c>
      <c r="L222" s="223"/>
    </row>
    <row r="223" spans="1:12" s="260" customFormat="1" ht="15.75" x14ac:dyDescent="0.2">
      <c r="A223" s="93"/>
      <c r="B223" s="667" t="s">
        <v>854</v>
      </c>
      <c r="C223" s="676"/>
      <c r="D223" s="676"/>
      <c r="E223" s="676"/>
      <c r="F223" s="676"/>
      <c r="G223" s="676"/>
      <c r="H223" s="706">
        <v>0</v>
      </c>
      <c r="I223" s="666">
        <v>0</v>
      </c>
      <c r="L223" s="223"/>
    </row>
    <row r="224" spans="1:12" s="260" customFormat="1" ht="15.75" x14ac:dyDescent="0.2">
      <c r="A224" s="93"/>
      <c r="B224" s="667" t="s">
        <v>848</v>
      </c>
      <c r="C224" s="326"/>
      <c r="D224" s="326"/>
      <c r="E224" s="326"/>
      <c r="F224" s="326"/>
      <c r="G224" s="326"/>
      <c r="H224" s="706">
        <f>H222+H223</f>
        <v>0</v>
      </c>
      <c r="I224" s="666">
        <f>I222+I223</f>
        <v>0</v>
      </c>
      <c r="L224" s="223"/>
    </row>
    <row r="225" spans="1:12" s="260" customFormat="1" ht="15.75" x14ac:dyDescent="0.2">
      <c r="A225" s="93"/>
      <c r="B225" s="679"/>
      <c r="C225" s="680"/>
      <c r="D225" s="680"/>
      <c r="E225" s="680"/>
      <c r="F225" s="680"/>
      <c r="G225" s="680"/>
      <c r="H225" s="707"/>
      <c r="I225" s="681"/>
      <c r="L225" s="223"/>
    </row>
    <row r="226" spans="1:12" s="260" customFormat="1" ht="15.75" x14ac:dyDescent="0.2">
      <c r="A226" s="93"/>
      <c r="B226" s="676"/>
      <c r="C226" s="676"/>
      <c r="D226" s="676"/>
      <c r="E226" s="676"/>
      <c r="F226" s="676"/>
      <c r="G226" s="676"/>
      <c r="H226" s="675"/>
      <c r="I226" s="677"/>
      <c r="L226" s="223"/>
    </row>
    <row r="227" spans="1:12" s="284" customFormat="1" ht="15.75" x14ac:dyDescent="0.2">
      <c r="A227" s="219">
        <f>A194+1</f>
        <v>31</v>
      </c>
      <c r="B227" s="287" t="s">
        <v>95</v>
      </c>
      <c r="C227" s="221"/>
      <c r="D227" s="221"/>
      <c r="E227" s="221"/>
      <c r="F227" s="221"/>
      <c r="G227" s="221"/>
      <c r="H227" s="96"/>
      <c r="I227" s="286"/>
      <c r="L227" s="285"/>
    </row>
    <row r="228" spans="1:12" s="284" customFormat="1" ht="6.95" customHeight="1" x14ac:dyDescent="0.2">
      <c r="A228" s="69"/>
      <c r="B228" s="287"/>
      <c r="C228" s="221"/>
      <c r="D228" s="221"/>
      <c r="E228" s="221"/>
      <c r="F228" s="221"/>
      <c r="G228" s="221"/>
      <c r="H228" s="96"/>
      <c r="I228" s="286"/>
      <c r="L228" s="285"/>
    </row>
    <row r="229" spans="1:12" s="284" customFormat="1" ht="15.75" customHeight="1" x14ac:dyDescent="0.2">
      <c r="A229" s="69"/>
      <c r="B229" s="1214" t="s">
        <v>231</v>
      </c>
      <c r="C229" s="1214"/>
      <c r="D229" s="1214"/>
      <c r="E229" s="1214"/>
      <c r="F229" s="1214"/>
      <c r="G229" s="1214"/>
      <c r="H229" s="1214"/>
      <c r="I229" s="1214"/>
      <c r="L229" s="285"/>
    </row>
    <row r="230" spans="1:12" s="284" customFormat="1" ht="15.75" x14ac:dyDescent="0.2">
      <c r="A230" s="69"/>
      <c r="B230" s="1214"/>
      <c r="C230" s="1214"/>
      <c r="D230" s="1214"/>
      <c r="E230" s="1214"/>
      <c r="F230" s="1214"/>
      <c r="G230" s="1214"/>
      <c r="H230" s="1214"/>
      <c r="I230" s="1214"/>
      <c r="L230" s="285"/>
    </row>
    <row r="231" spans="1:12" s="288" customFormat="1" ht="15" x14ac:dyDescent="0.2">
      <c r="A231" s="266"/>
      <c r="B231" s="262"/>
      <c r="C231" s="262"/>
      <c r="D231" s="262"/>
      <c r="E231" s="263"/>
      <c r="F231" s="263"/>
      <c r="G231" s="264"/>
      <c r="H231" s="265"/>
      <c r="I231" s="265"/>
      <c r="L231" s="289"/>
    </row>
    <row r="232" spans="1:12" ht="5.0999999999999996" customHeight="1" x14ac:dyDescent="0.2">
      <c r="A232" s="267"/>
      <c r="B232" s="268"/>
      <c r="C232" s="268"/>
      <c r="D232" s="268"/>
      <c r="E232" s="269"/>
      <c r="F232" s="269"/>
      <c r="G232" s="270"/>
      <c r="H232" s="271"/>
      <c r="I232" s="271"/>
    </row>
    <row r="233" spans="1:12" ht="15.75" x14ac:dyDescent="0.2">
      <c r="A233" s="94" t="str">
        <f>'Balance Sheet'!A55</f>
        <v>As per our report of even date attached</v>
      </c>
      <c r="B233" s="95"/>
      <c r="C233" s="96"/>
      <c r="D233" s="96"/>
      <c r="E233" s="96"/>
      <c r="F233" s="96"/>
      <c r="G233" s="67" t="str">
        <f>'Balance Sheet'!C55</f>
        <v>For and on behalf of Board of Directors of</v>
      </c>
      <c r="H233" s="96"/>
      <c r="I233" s="97"/>
    </row>
    <row r="234" spans="1:12" ht="6.95" customHeight="1" x14ac:dyDescent="0.2">
      <c r="A234" s="69"/>
      <c r="B234" s="69"/>
      <c r="C234" s="92"/>
      <c r="D234" s="92"/>
      <c r="E234" s="71"/>
      <c r="F234" s="90"/>
      <c r="G234" s="90"/>
      <c r="H234" s="90"/>
      <c r="I234" s="68"/>
    </row>
    <row r="235" spans="1:12" ht="15.75" x14ac:dyDescent="0.2">
      <c r="A235" s="98" t="s">
        <v>936</v>
      </c>
      <c r="B235" s="99"/>
      <c r="C235" s="100"/>
      <c r="D235" s="101"/>
      <c r="E235" s="101"/>
      <c r="F235" s="101"/>
      <c r="G235" s="1294" t="str">
        <f>'Balance Sheet'!C57</f>
        <v>Private Limited</v>
      </c>
      <c r="H235" s="1294"/>
      <c r="I235" s="1294"/>
    </row>
    <row r="236" spans="1:12" ht="15.75" x14ac:dyDescent="0.2">
      <c r="A236" s="104" t="str">
        <f>'Balance Sheet'!A58</f>
        <v>Chartered Accountants</v>
      </c>
      <c r="B236" s="99"/>
      <c r="C236" s="105"/>
      <c r="D236" s="106"/>
      <c r="E236" s="106"/>
      <c r="F236" s="107"/>
      <c r="G236" s="1294"/>
      <c r="H236" s="1294"/>
      <c r="I236" s="1294"/>
      <c r="L236"/>
    </row>
    <row r="237" spans="1:12" ht="15.75" x14ac:dyDescent="0.2">
      <c r="A237" s="101" t="str">
        <f>'Balance Sheet'!A59</f>
        <v xml:space="preserve">Firm Reg. Number: </v>
      </c>
      <c r="B237" s="99"/>
      <c r="C237" s="105"/>
      <c r="D237" s="106"/>
      <c r="E237" s="106"/>
      <c r="F237" s="107"/>
      <c r="G237" s="67" t="str">
        <f>'Balance Sheet'!C59</f>
        <v xml:space="preserve">CIN: </v>
      </c>
      <c r="H237" s="108"/>
      <c r="I237" s="109"/>
      <c r="L237"/>
    </row>
    <row r="238" spans="1:12" ht="15" customHeight="1" x14ac:dyDescent="0.2">
      <c r="A238" s="101"/>
      <c r="B238" s="99" t="s">
        <v>18</v>
      </c>
      <c r="C238" s="105"/>
      <c r="D238" s="106"/>
      <c r="E238" s="106"/>
      <c r="F238" s="107"/>
      <c r="G238" s="67"/>
      <c r="H238" s="108"/>
      <c r="I238" s="109"/>
      <c r="L238"/>
    </row>
    <row r="239" spans="1:12" ht="15" customHeight="1" x14ac:dyDescent="0.2">
      <c r="A239" s="101"/>
      <c r="B239" s="99"/>
      <c r="C239" s="105"/>
      <c r="D239" s="106"/>
      <c r="E239" s="106"/>
      <c r="F239" s="107"/>
      <c r="G239" s="67"/>
      <c r="H239" s="108"/>
      <c r="I239" s="109"/>
      <c r="L239"/>
    </row>
    <row r="240" spans="1:12" ht="15" customHeight="1" x14ac:dyDescent="0.2">
      <c r="A240" s="101"/>
      <c r="B240" s="99"/>
      <c r="C240" s="105"/>
      <c r="D240" s="106"/>
      <c r="E240" s="106"/>
      <c r="F240" s="107"/>
      <c r="G240" s="67"/>
      <c r="H240" s="108"/>
      <c r="I240" s="109"/>
      <c r="L240"/>
    </row>
    <row r="241" spans="1:12" ht="15" customHeight="1" x14ac:dyDescent="0.2">
      <c r="A241" s="101"/>
      <c r="B241" s="99"/>
      <c r="C241" s="107"/>
      <c r="D241" s="101"/>
      <c r="E241" s="101"/>
      <c r="F241" s="107"/>
      <c r="G241" s="67"/>
      <c r="H241" s="108"/>
      <c r="I241" s="109"/>
      <c r="L241"/>
    </row>
    <row r="242" spans="1:12" ht="15.75" x14ac:dyDescent="0.2">
      <c r="A242" s="98" t="str">
        <f>'Balance Sheet'!A64</f>
        <v>Name</v>
      </c>
      <c r="B242" s="99"/>
      <c r="C242" s="67"/>
      <c r="D242" s="101"/>
      <c r="E242" s="110"/>
      <c r="F242" s="111"/>
      <c r="G242" s="98" t="str">
        <f>'Balance Sheet'!C64</f>
        <v>Mr.</v>
      </c>
      <c r="H242" s="108"/>
      <c r="I242" s="103" t="str">
        <f>'Balance Sheet'!G64</f>
        <v>Mr.</v>
      </c>
      <c r="L242"/>
    </row>
    <row r="243" spans="1:12" ht="15.75" x14ac:dyDescent="0.2">
      <c r="A243" s="104" t="str">
        <f>'Balance Sheet'!A65</f>
        <v>Partner</v>
      </c>
      <c r="B243" s="99"/>
      <c r="C243" s="67"/>
      <c r="D243" s="101"/>
      <c r="E243" s="110"/>
      <c r="F243" s="111"/>
      <c r="G243" s="104" t="str">
        <f>'Balance Sheet'!C65</f>
        <v>Director</v>
      </c>
      <c r="H243" s="102"/>
      <c r="I243" s="112" t="str">
        <f>'Balance Sheet'!G65</f>
        <v>Director</v>
      </c>
      <c r="L243"/>
    </row>
    <row r="244" spans="1:12" ht="15.75" x14ac:dyDescent="0.2">
      <c r="A244" s="101" t="str">
        <f>'Balance Sheet'!A66</f>
        <v xml:space="preserve">Membership No: </v>
      </c>
      <c r="B244" s="99"/>
      <c r="C244" s="67"/>
      <c r="D244" s="101"/>
      <c r="E244" s="110"/>
      <c r="F244" s="111"/>
      <c r="G244" s="101" t="str">
        <f>'Balance Sheet'!C66</f>
        <v xml:space="preserve">DIN: </v>
      </c>
      <c r="H244" s="113"/>
      <c r="I244" s="107" t="str">
        <f>'Balance Sheet'!G66</f>
        <v xml:space="preserve">DIN: </v>
      </c>
      <c r="L244"/>
    </row>
    <row r="245" spans="1:12" ht="15.75" x14ac:dyDescent="0.2">
      <c r="A245" s="101"/>
      <c r="B245" s="99"/>
      <c r="C245" s="101"/>
      <c r="D245" s="101"/>
      <c r="E245" s="110"/>
      <c r="F245" s="111"/>
      <c r="G245" s="67"/>
      <c r="H245" s="113"/>
      <c r="I245" s="114"/>
      <c r="L245"/>
    </row>
    <row r="246" spans="1:12" ht="15.75" x14ac:dyDescent="0.2">
      <c r="A246" s="101" t="str">
        <f>'Balance Sheet'!A68</f>
        <v>Mumbai</v>
      </c>
      <c r="B246" s="99"/>
      <c r="C246" s="67"/>
      <c r="D246" s="101"/>
      <c r="E246" s="110"/>
      <c r="F246" s="111"/>
      <c r="G246" s="115"/>
      <c r="H246" s="113"/>
      <c r="I246" s="116"/>
      <c r="L246"/>
    </row>
    <row r="247" spans="1:12" ht="15.75" x14ac:dyDescent="0.2">
      <c r="A247" s="101" t="str">
        <f>'Balance Sheet'!A69</f>
        <v>July 6, 2022</v>
      </c>
      <c r="B247" s="117"/>
      <c r="C247" s="118"/>
      <c r="D247" s="119"/>
      <c r="E247" s="119"/>
      <c r="F247" s="120"/>
      <c r="G247" s="60"/>
      <c r="H247" s="121"/>
      <c r="I247" s="122"/>
      <c r="L247"/>
    </row>
    <row r="248" spans="1:12" ht="15.75" x14ac:dyDescent="0.2">
      <c r="A248" s="101" t="str">
        <f>'Balance Sheet'!A70</f>
        <v xml:space="preserve">UDIN: </v>
      </c>
      <c r="L248"/>
    </row>
  </sheetData>
  <mergeCells count="33">
    <mergeCell ref="B33:G34"/>
    <mergeCell ref="B68:I71"/>
    <mergeCell ref="B77:G77"/>
    <mergeCell ref="B145:I147"/>
    <mergeCell ref="B91:I94"/>
    <mergeCell ref="B98:I98"/>
    <mergeCell ref="B78:G79"/>
    <mergeCell ref="C127:G127"/>
    <mergeCell ref="B128:G128"/>
    <mergeCell ref="B134:I134"/>
    <mergeCell ref="B173:I174"/>
    <mergeCell ref="B196:I197"/>
    <mergeCell ref="B204:G205"/>
    <mergeCell ref="B211:G212"/>
    <mergeCell ref="B86:I86"/>
    <mergeCell ref="B156:I156"/>
    <mergeCell ref="B179:I180"/>
    <mergeCell ref="C126:G126"/>
    <mergeCell ref="B138:I141"/>
    <mergeCell ref="G235:I236"/>
    <mergeCell ref="E14:G14"/>
    <mergeCell ref="B36:I39"/>
    <mergeCell ref="B63:I64"/>
    <mergeCell ref="E15:G15"/>
    <mergeCell ref="E18:G18"/>
    <mergeCell ref="E16:G16"/>
    <mergeCell ref="E17:G17"/>
    <mergeCell ref="E19:G19"/>
    <mergeCell ref="E20:G20"/>
    <mergeCell ref="E21:G21"/>
    <mergeCell ref="E22:G22"/>
    <mergeCell ref="B23:G23"/>
    <mergeCell ref="B229:I230"/>
  </mergeCells>
  <printOptions horizontalCentered="1"/>
  <pageMargins left="0.39370078740157483" right="0.11811023622047245" top="0.39370078740157483" bottom="0.39370078740157483" header="0.19685039370078741" footer="0.19685039370078741"/>
  <pageSetup paperSize="9" scale="83" orientation="portrait" r:id="rId1"/>
  <rowBreaks count="4" manualBreakCount="4">
    <brk id="60" max="8" man="1"/>
    <brk id="114" max="8" man="1"/>
    <brk id="155" max="8" man="1"/>
    <brk id="192"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B0F0"/>
  </sheetPr>
  <dimension ref="A1:N94"/>
  <sheetViews>
    <sheetView showGridLines="0" view="pageBreakPreview" topLeftCell="A97" zoomScaleSheetLayoutView="100" workbookViewId="0">
      <selection activeCell="J108" sqref="J108"/>
    </sheetView>
  </sheetViews>
  <sheetFormatPr defaultColWidth="9.140625" defaultRowHeight="12.75" x14ac:dyDescent="0.2"/>
  <cols>
    <col min="1" max="1" width="5.7109375" style="26" customWidth="1"/>
    <col min="2" max="2" width="30.7109375" style="26" customWidth="1"/>
    <col min="3" max="3" width="13.7109375" style="499" customWidth="1"/>
    <col min="4" max="4" width="13.7109375" style="26" customWidth="1"/>
    <col min="5" max="5" width="13.7109375" style="499" customWidth="1"/>
    <col min="6" max="6" width="13.7109375" style="26" customWidth="1"/>
    <col min="7" max="7" width="13.7109375" style="499" customWidth="1"/>
    <col min="8" max="8" width="13.7109375" style="26" customWidth="1"/>
    <col min="9" max="9" width="13.7109375" style="499" customWidth="1"/>
    <col min="10" max="10" width="13.7109375" style="26" customWidth="1"/>
    <col min="11" max="11" width="13.7109375" style="499" customWidth="1"/>
    <col min="12" max="12" width="13.7109375" style="26" customWidth="1"/>
    <col min="13" max="13" width="9.140625" style="26"/>
    <col min="14" max="14" width="11.42578125" style="26" bestFit="1" customWidth="1"/>
    <col min="15" max="16384" width="9.140625" style="26"/>
  </cols>
  <sheetData>
    <row r="1" spans="1:12" ht="26.25" x14ac:dyDescent="0.2">
      <c r="A1" s="475" t="str">
        <f>'Balance Sheet'!A1</f>
        <v>Private Limited</v>
      </c>
      <c r="B1" s="476"/>
      <c r="E1" s="500"/>
      <c r="G1" s="500"/>
      <c r="H1" s="477"/>
      <c r="I1" s="500"/>
      <c r="J1" s="477"/>
    </row>
    <row r="2" spans="1:12" ht="15" x14ac:dyDescent="0.2">
      <c r="A2" s="478"/>
      <c r="B2" s="478"/>
      <c r="E2" s="500"/>
      <c r="G2" s="500"/>
      <c r="H2" s="477"/>
      <c r="I2" s="500"/>
      <c r="J2" s="477"/>
    </row>
    <row r="3" spans="1:12" ht="23.25" x14ac:dyDescent="0.2">
      <c r="A3" s="479" t="str">
        <f>'Notes-P&amp;L'!A3</f>
        <v xml:space="preserve">Notes to the Standalone Financial Statements </v>
      </c>
      <c r="B3" s="480"/>
      <c r="E3" s="500"/>
      <c r="G3" s="500"/>
      <c r="H3" s="477"/>
      <c r="I3" s="500"/>
      <c r="J3" s="477"/>
    </row>
    <row r="4" spans="1:12" ht="18.75" x14ac:dyDescent="0.2">
      <c r="A4" s="481" t="str">
        <f>'Notes-Gen'!A4</f>
        <v>for the year ended 31 March 2022</v>
      </c>
      <c r="B4" s="482"/>
      <c r="E4" s="500"/>
      <c r="G4" s="500"/>
      <c r="H4" s="477"/>
      <c r="I4" s="500"/>
      <c r="J4" s="477"/>
    </row>
    <row r="5" spans="1:12" ht="15.75" x14ac:dyDescent="0.2">
      <c r="A5" s="483"/>
      <c r="B5" s="483"/>
      <c r="E5" s="500"/>
      <c r="G5" s="500"/>
      <c r="H5" s="477"/>
      <c r="I5" s="500"/>
      <c r="J5" s="477"/>
      <c r="L5" s="484" t="s">
        <v>212</v>
      </c>
    </row>
    <row r="6" spans="1:12" ht="6.95" customHeight="1" x14ac:dyDescent="0.2"/>
    <row r="7" spans="1:12" ht="15.75" x14ac:dyDescent="0.2">
      <c r="A7" s="485">
        <f>'Notes-Gen'!A156</f>
        <v>29</v>
      </c>
      <c r="B7" s="1330" t="s">
        <v>239</v>
      </c>
      <c r="C7" s="1330"/>
      <c r="D7" s="1330"/>
      <c r="E7" s="1330"/>
      <c r="F7" s="1330"/>
      <c r="G7" s="1330"/>
      <c r="H7" s="1330"/>
      <c r="I7" s="1330"/>
      <c r="J7" s="1330"/>
      <c r="K7" s="1330"/>
      <c r="L7" s="1330"/>
    </row>
    <row r="8" spans="1:12" ht="6.95" customHeight="1" x14ac:dyDescent="0.2">
      <c r="A8" s="486"/>
      <c r="B8" s="28"/>
      <c r="C8" s="28"/>
      <c r="D8" s="328"/>
      <c r="E8" s="28"/>
      <c r="F8" s="328"/>
      <c r="G8" s="28"/>
      <c r="H8" s="328"/>
      <c r="I8" s="28"/>
      <c r="J8" s="328"/>
      <c r="K8" s="28"/>
      <c r="L8" s="328"/>
    </row>
    <row r="9" spans="1:12" ht="17.25" x14ac:dyDescent="0.2">
      <c r="A9" s="486"/>
      <c r="B9" s="128" t="s">
        <v>96</v>
      </c>
      <c r="C9" s="28"/>
      <c r="D9" s="328"/>
      <c r="E9" s="28"/>
      <c r="F9" s="328"/>
      <c r="G9" s="28"/>
      <c r="H9" s="328"/>
      <c r="I9" s="28"/>
      <c r="J9" s="328"/>
      <c r="K9" s="28"/>
      <c r="L9" s="328"/>
    </row>
    <row r="10" spans="1:12" ht="6.95" customHeight="1" x14ac:dyDescent="0.2">
      <c r="A10" s="486"/>
      <c r="B10" s="128"/>
      <c r="C10" s="28"/>
      <c r="D10" s="328"/>
      <c r="E10" s="28"/>
      <c r="F10" s="328"/>
      <c r="G10" s="28"/>
      <c r="H10" s="328"/>
      <c r="I10" s="28"/>
      <c r="J10" s="328"/>
      <c r="K10" s="28"/>
      <c r="L10" s="328"/>
    </row>
    <row r="11" spans="1:12" ht="90" customHeight="1" x14ac:dyDescent="0.2">
      <c r="B11" s="627" t="s">
        <v>838</v>
      </c>
      <c r="C11" s="1327" t="s">
        <v>3</v>
      </c>
      <c r="D11" s="1327"/>
      <c r="E11" s="1327" t="s">
        <v>4</v>
      </c>
      <c r="F11" s="1327"/>
      <c r="G11" s="1327" t="s">
        <v>837</v>
      </c>
      <c r="H11" s="1327"/>
      <c r="I11" s="1327" t="s">
        <v>588</v>
      </c>
      <c r="J11" s="1327"/>
      <c r="K11" s="1328" t="s">
        <v>5</v>
      </c>
      <c r="L11" s="1329"/>
    </row>
    <row r="12" spans="1:12" x14ac:dyDescent="0.2">
      <c r="B12" s="291" t="s">
        <v>97</v>
      </c>
      <c r="C12" s="520" t="s">
        <v>694</v>
      </c>
      <c r="D12" s="521" t="s">
        <v>695</v>
      </c>
      <c r="E12" s="520" t="s">
        <v>694</v>
      </c>
      <c r="F12" s="521" t="s">
        <v>695</v>
      </c>
      <c r="G12" s="520" t="s">
        <v>694</v>
      </c>
      <c r="H12" s="521" t="s">
        <v>695</v>
      </c>
      <c r="I12" s="520" t="s">
        <v>694</v>
      </c>
      <c r="J12" s="521" t="s">
        <v>695</v>
      </c>
      <c r="K12" s="520" t="s">
        <v>694</v>
      </c>
      <c r="L12" s="294" t="s">
        <v>695</v>
      </c>
    </row>
    <row r="13" spans="1:12" x14ac:dyDescent="0.2">
      <c r="B13" s="292"/>
      <c r="C13" s="522"/>
      <c r="D13" s="523"/>
      <c r="E13" s="522"/>
      <c r="F13" s="523"/>
      <c r="G13" s="522"/>
      <c r="H13" s="523"/>
      <c r="I13" s="522"/>
      <c r="J13" s="523"/>
      <c r="K13" s="522"/>
      <c r="L13" s="27"/>
    </row>
    <row r="14" spans="1:12" x14ac:dyDescent="0.2">
      <c r="B14" s="291" t="s">
        <v>98</v>
      </c>
      <c r="C14" s="524"/>
      <c r="D14" s="525"/>
      <c r="E14" s="524"/>
      <c r="F14" s="525"/>
      <c r="G14" s="524"/>
      <c r="H14" s="525"/>
      <c r="I14" s="524"/>
      <c r="J14" s="525"/>
      <c r="K14" s="524"/>
      <c r="L14" s="310"/>
    </row>
    <row r="15" spans="1:12" x14ac:dyDescent="0.2">
      <c r="B15" s="292"/>
      <c r="C15" s="524">
        <v>0</v>
      </c>
      <c r="D15" s="525">
        <v>0</v>
      </c>
      <c r="E15" s="524"/>
      <c r="F15" s="525"/>
      <c r="G15" s="524"/>
      <c r="H15" s="525"/>
      <c r="I15" s="524"/>
      <c r="J15" s="525"/>
      <c r="K15" s="524"/>
      <c r="L15" s="310"/>
    </row>
    <row r="16" spans="1:12" x14ac:dyDescent="0.2">
      <c r="B16" s="292"/>
      <c r="C16" s="524"/>
      <c r="D16" s="525"/>
      <c r="E16" s="524"/>
      <c r="F16" s="525"/>
      <c r="G16" s="524"/>
      <c r="H16" s="525"/>
      <c r="I16" s="524"/>
      <c r="J16" s="525"/>
      <c r="K16" s="524"/>
      <c r="L16" s="310"/>
    </row>
    <row r="17" spans="2:12" x14ac:dyDescent="0.2">
      <c r="B17" s="292"/>
      <c r="C17" s="524"/>
      <c r="D17" s="525"/>
      <c r="E17" s="531"/>
      <c r="F17" s="532"/>
      <c r="G17" s="524"/>
      <c r="H17" s="525"/>
      <c r="I17" s="524"/>
      <c r="J17" s="525"/>
      <c r="K17" s="524"/>
      <c r="L17" s="310"/>
    </row>
    <row r="18" spans="2:12" x14ac:dyDescent="0.2">
      <c r="B18" s="293" t="s">
        <v>590</v>
      </c>
      <c r="C18" s="524"/>
      <c r="D18" s="525"/>
      <c r="E18" s="531"/>
      <c r="F18" s="532"/>
      <c r="G18" s="524"/>
      <c r="H18" s="525"/>
      <c r="I18" s="524"/>
      <c r="J18" s="525"/>
      <c r="K18" s="524"/>
      <c r="L18" s="310"/>
    </row>
    <row r="19" spans="2:12" x14ac:dyDescent="0.2">
      <c r="B19" s="292"/>
      <c r="C19" s="524"/>
      <c r="D19" s="525"/>
      <c r="E19" s="524"/>
      <c r="F19" s="525"/>
      <c r="G19" s="524"/>
      <c r="H19" s="525"/>
      <c r="I19" s="524"/>
      <c r="J19" s="525"/>
      <c r="K19" s="524"/>
      <c r="L19" s="310"/>
    </row>
    <row r="20" spans="2:12" ht="12.75" customHeight="1" x14ac:dyDescent="0.2">
      <c r="B20" s="290"/>
      <c r="C20" s="524"/>
      <c r="D20" s="525"/>
      <c r="E20" s="524"/>
      <c r="F20" s="525"/>
      <c r="G20" s="524"/>
      <c r="H20" s="525"/>
      <c r="I20" s="524"/>
      <c r="J20" s="525"/>
      <c r="K20" s="524"/>
      <c r="L20" s="310"/>
    </row>
    <row r="21" spans="2:12" ht="12.75" customHeight="1" x14ac:dyDescent="0.2">
      <c r="B21" s="290"/>
      <c r="C21" s="524"/>
      <c r="D21" s="525"/>
      <c r="E21" s="524"/>
      <c r="F21" s="525"/>
      <c r="G21" s="524"/>
      <c r="H21" s="525"/>
      <c r="I21" s="524"/>
      <c r="J21" s="525"/>
      <c r="K21" s="524"/>
      <c r="L21" s="310"/>
    </row>
    <row r="22" spans="2:12" ht="12.75" customHeight="1" x14ac:dyDescent="0.2">
      <c r="B22" s="291" t="s">
        <v>591</v>
      </c>
      <c r="C22" s="524"/>
      <c r="D22" s="525"/>
      <c r="E22" s="524"/>
      <c r="F22" s="525"/>
      <c r="G22" s="524"/>
      <c r="H22" s="525"/>
      <c r="I22" s="524"/>
      <c r="J22" s="525"/>
      <c r="K22" s="524"/>
      <c r="L22" s="310"/>
    </row>
    <row r="23" spans="2:12" ht="12.75" customHeight="1" x14ac:dyDescent="0.2">
      <c r="B23" s="290"/>
      <c r="C23" s="524"/>
      <c r="D23" s="525"/>
      <c r="E23" s="524"/>
      <c r="F23" s="525"/>
      <c r="G23" s="524"/>
      <c r="H23" s="525"/>
      <c r="I23" s="524"/>
      <c r="J23" s="525"/>
      <c r="K23" s="524"/>
      <c r="L23" s="310"/>
    </row>
    <row r="24" spans="2:12" ht="12.75" customHeight="1" x14ac:dyDescent="0.2">
      <c r="B24" s="290"/>
      <c r="C24" s="524"/>
      <c r="D24" s="525"/>
      <c r="E24" s="524"/>
      <c r="F24" s="525"/>
      <c r="G24" s="524"/>
      <c r="H24" s="525"/>
      <c r="I24" s="524"/>
      <c r="J24" s="525"/>
      <c r="K24" s="524"/>
      <c r="L24" s="310"/>
    </row>
    <row r="25" spans="2:12" ht="12.75" customHeight="1" x14ac:dyDescent="0.2">
      <c r="B25" s="290"/>
      <c r="C25" s="524"/>
      <c r="D25" s="525"/>
      <c r="E25" s="524"/>
      <c r="F25" s="525"/>
      <c r="G25" s="524"/>
      <c r="H25" s="525"/>
      <c r="I25" s="524"/>
      <c r="J25" s="525"/>
      <c r="K25" s="524"/>
      <c r="L25" s="310"/>
    </row>
    <row r="26" spans="2:12" ht="12.75" customHeight="1" x14ac:dyDescent="0.2">
      <c r="B26" s="290"/>
      <c r="C26" s="524"/>
      <c r="D26" s="525"/>
      <c r="E26" s="524"/>
      <c r="F26" s="525"/>
      <c r="G26" s="524"/>
      <c r="H26" s="525"/>
      <c r="I26" s="524"/>
      <c r="J26" s="525"/>
      <c r="K26" s="524"/>
      <c r="L26" s="310"/>
    </row>
    <row r="27" spans="2:12" ht="12.75" customHeight="1" x14ac:dyDescent="0.2">
      <c r="B27" s="290"/>
      <c r="C27" s="524"/>
      <c r="D27" s="525"/>
      <c r="E27" s="524"/>
      <c r="F27" s="525"/>
      <c r="G27" s="524"/>
      <c r="H27" s="525"/>
      <c r="I27" s="524"/>
      <c r="J27" s="525"/>
      <c r="K27" s="524"/>
      <c r="L27" s="310"/>
    </row>
    <row r="28" spans="2:12" ht="12.75" customHeight="1" x14ac:dyDescent="0.2">
      <c r="B28" s="291" t="s">
        <v>592</v>
      </c>
      <c r="C28" s="524"/>
      <c r="D28" s="525"/>
      <c r="E28" s="524"/>
      <c r="F28" s="525"/>
      <c r="G28" s="524"/>
      <c r="H28" s="525"/>
      <c r="I28" s="524"/>
      <c r="J28" s="525"/>
      <c r="K28" s="524"/>
      <c r="L28" s="310"/>
    </row>
    <row r="29" spans="2:12" ht="12.75" customHeight="1" x14ac:dyDescent="0.2">
      <c r="B29" s="290"/>
      <c r="C29" s="524"/>
      <c r="D29" s="525"/>
      <c r="E29" s="524"/>
      <c r="F29" s="525"/>
      <c r="G29" s="524"/>
      <c r="H29" s="525"/>
      <c r="I29" s="524"/>
      <c r="J29" s="525"/>
      <c r="K29" s="524"/>
      <c r="L29" s="310"/>
    </row>
    <row r="30" spans="2:12" ht="12.75" customHeight="1" x14ac:dyDescent="0.2">
      <c r="B30" s="290"/>
      <c r="C30" s="524"/>
      <c r="D30" s="525"/>
      <c r="E30" s="524"/>
      <c r="F30" s="525"/>
      <c r="G30" s="524"/>
      <c r="H30" s="525"/>
      <c r="I30" s="524"/>
      <c r="J30" s="525"/>
      <c r="K30" s="524"/>
      <c r="L30" s="310"/>
    </row>
    <row r="31" spans="2:12" s="330" customFormat="1" ht="12.75" customHeight="1" x14ac:dyDescent="0.2">
      <c r="B31" s="492" t="s">
        <v>593</v>
      </c>
      <c r="C31" s="303"/>
      <c r="D31" s="304"/>
      <c r="E31" s="303"/>
      <c r="F31" s="304"/>
      <c r="G31" s="303"/>
      <c r="H31" s="304"/>
      <c r="I31" s="303"/>
      <c r="J31" s="304"/>
      <c r="K31" s="303"/>
      <c r="L31" s="329"/>
    </row>
    <row r="32" spans="2:12" s="330" customFormat="1" ht="12.75" customHeight="1" x14ac:dyDescent="0.2">
      <c r="B32" s="493"/>
      <c r="C32" s="524"/>
      <c r="D32" s="525"/>
      <c r="E32" s="524"/>
      <c r="F32" s="525"/>
      <c r="G32" s="526"/>
      <c r="H32" s="527"/>
      <c r="I32" s="526"/>
      <c r="J32" s="527"/>
      <c r="K32" s="524"/>
      <c r="L32" s="310"/>
    </row>
    <row r="33" spans="2:12" s="330" customFormat="1" ht="12.75" customHeight="1" x14ac:dyDescent="0.2">
      <c r="B33" s="493"/>
      <c r="C33" s="303"/>
      <c r="D33" s="304"/>
      <c r="E33" s="303"/>
      <c r="F33" s="304"/>
      <c r="G33" s="526"/>
      <c r="H33" s="527"/>
      <c r="I33" s="526"/>
      <c r="J33" s="527"/>
      <c r="K33" s="303"/>
      <c r="L33" s="329"/>
    </row>
    <row r="34" spans="2:12" s="330" customFormat="1" ht="12.75" customHeight="1" x14ac:dyDescent="0.2">
      <c r="B34" s="492" t="s">
        <v>594</v>
      </c>
      <c r="C34" s="303"/>
      <c r="D34" s="304"/>
      <c r="E34" s="303"/>
      <c r="F34" s="304"/>
      <c r="G34" s="526"/>
      <c r="H34" s="527"/>
      <c r="I34" s="526"/>
      <c r="J34" s="527"/>
      <c r="K34" s="303"/>
      <c r="L34" s="329"/>
    </row>
    <row r="35" spans="2:12" s="330" customFormat="1" ht="12.75" customHeight="1" x14ac:dyDescent="0.2">
      <c r="B35" s="494"/>
      <c r="C35" s="524"/>
      <c r="D35" s="525"/>
      <c r="E35" s="524"/>
      <c r="F35" s="525"/>
      <c r="G35" s="303"/>
      <c r="H35" s="304"/>
      <c r="I35" s="303"/>
      <c r="J35" s="304"/>
      <c r="K35" s="524"/>
      <c r="L35" s="310"/>
    </row>
    <row r="36" spans="2:12" s="330" customFormat="1" ht="12.75" customHeight="1" x14ac:dyDescent="0.2">
      <c r="B36" s="494"/>
      <c r="C36" s="524"/>
      <c r="D36" s="525"/>
      <c r="E36" s="524"/>
      <c r="F36" s="525"/>
      <c r="G36" s="303"/>
      <c r="H36" s="304"/>
      <c r="I36" s="303"/>
      <c r="J36" s="304"/>
      <c r="K36" s="524"/>
      <c r="L36" s="310"/>
    </row>
    <row r="37" spans="2:12" s="330" customFormat="1" ht="12.75" customHeight="1" x14ac:dyDescent="0.2">
      <c r="B37" s="494"/>
      <c r="C37" s="303"/>
      <c r="D37" s="304"/>
      <c r="E37" s="524"/>
      <c r="F37" s="525"/>
      <c r="G37" s="524"/>
      <c r="H37" s="525"/>
      <c r="I37" s="524"/>
      <c r="J37" s="525"/>
      <c r="K37" s="524"/>
      <c r="L37" s="310"/>
    </row>
    <row r="38" spans="2:12" s="330" customFormat="1" ht="12.75" customHeight="1" x14ac:dyDescent="0.2">
      <c r="B38" s="493"/>
      <c r="C38" s="303"/>
      <c r="D38" s="304"/>
      <c r="E38" s="303"/>
      <c r="F38" s="304"/>
      <c r="G38" s="303"/>
      <c r="H38" s="304"/>
      <c r="I38" s="303"/>
      <c r="J38" s="304"/>
      <c r="K38" s="303"/>
      <c r="L38" s="329"/>
    </row>
    <row r="39" spans="2:12" s="330" customFormat="1" ht="12.75" customHeight="1" x14ac:dyDescent="0.2">
      <c r="B39" s="492" t="s">
        <v>595</v>
      </c>
      <c r="C39" s="303"/>
      <c r="D39" s="304"/>
      <c r="E39" s="303"/>
      <c r="F39" s="304"/>
      <c r="G39" s="303"/>
      <c r="H39" s="304"/>
      <c r="I39" s="303"/>
      <c r="J39" s="304"/>
      <c r="K39" s="303"/>
      <c r="L39" s="329"/>
    </row>
    <row r="40" spans="2:12" s="330" customFormat="1" ht="12.75" customHeight="1" x14ac:dyDescent="0.2">
      <c r="B40" s="494"/>
      <c r="C40" s="524"/>
      <c r="D40" s="525"/>
      <c r="E40" s="524"/>
      <c r="F40" s="525"/>
      <c r="G40" s="303"/>
      <c r="H40" s="304"/>
      <c r="I40" s="303"/>
      <c r="J40" s="304"/>
      <c r="K40" s="524"/>
      <c r="L40" s="310"/>
    </row>
    <row r="41" spans="2:12" s="330" customFormat="1" ht="12.75" customHeight="1" x14ac:dyDescent="0.2">
      <c r="B41" s="494"/>
      <c r="C41" s="303"/>
      <c r="D41" s="304"/>
      <c r="E41" s="303"/>
      <c r="F41" s="304"/>
      <c r="G41" s="303"/>
      <c r="H41" s="304"/>
      <c r="I41" s="303"/>
      <c r="J41" s="304"/>
      <c r="K41" s="303"/>
      <c r="L41" s="329"/>
    </row>
    <row r="42" spans="2:12" s="330" customFormat="1" ht="12.75" customHeight="1" x14ac:dyDescent="0.2">
      <c r="B42" s="492" t="s">
        <v>597</v>
      </c>
      <c r="C42" s="303"/>
      <c r="D42" s="304"/>
      <c r="E42" s="303"/>
      <c r="F42" s="304"/>
      <c r="G42" s="303"/>
      <c r="H42" s="304"/>
      <c r="I42" s="303"/>
      <c r="J42" s="304"/>
      <c r="K42" s="303"/>
      <c r="L42" s="329"/>
    </row>
    <row r="43" spans="2:12" s="330" customFormat="1" ht="12.75" customHeight="1" x14ac:dyDescent="0.2">
      <c r="B43" s="494"/>
      <c r="C43" s="524"/>
      <c r="D43" s="525"/>
      <c r="E43" s="524"/>
      <c r="F43" s="525"/>
      <c r="G43" s="303"/>
      <c r="H43" s="304"/>
      <c r="I43" s="303"/>
      <c r="J43" s="304"/>
      <c r="K43" s="524"/>
      <c r="L43" s="310"/>
    </row>
    <row r="44" spans="2:12" s="330" customFormat="1" ht="12.75" customHeight="1" x14ac:dyDescent="0.2">
      <c r="B44" s="494"/>
      <c r="C44" s="524"/>
      <c r="D44" s="525"/>
      <c r="E44" s="524"/>
      <c r="F44" s="525"/>
      <c r="G44" s="303"/>
      <c r="H44" s="304"/>
      <c r="I44" s="303"/>
      <c r="J44" s="304"/>
      <c r="K44" s="524"/>
      <c r="L44" s="310"/>
    </row>
    <row r="45" spans="2:12" s="330" customFormat="1" ht="12.75" customHeight="1" x14ac:dyDescent="0.2">
      <c r="B45" s="494"/>
      <c r="C45" s="303"/>
      <c r="D45" s="304"/>
      <c r="E45" s="524"/>
      <c r="F45" s="525"/>
      <c r="G45" s="524"/>
      <c r="H45" s="525"/>
      <c r="I45" s="524"/>
      <c r="J45" s="525"/>
      <c r="K45" s="524"/>
      <c r="L45" s="310"/>
    </row>
    <row r="46" spans="2:12" s="330" customFormat="1" ht="12.75" customHeight="1" x14ac:dyDescent="0.2">
      <c r="B46" s="493"/>
      <c r="C46" s="303"/>
      <c r="D46" s="304"/>
      <c r="E46" s="303"/>
      <c r="F46" s="304"/>
      <c r="G46" s="303"/>
      <c r="H46" s="304"/>
      <c r="I46" s="303"/>
      <c r="J46" s="304"/>
      <c r="K46" s="303"/>
      <c r="L46" s="329"/>
    </row>
    <row r="47" spans="2:12" s="330" customFormat="1" ht="12.75" customHeight="1" x14ac:dyDescent="0.2">
      <c r="B47" s="492" t="s">
        <v>648</v>
      </c>
      <c r="C47" s="303"/>
      <c r="D47" s="304"/>
      <c r="E47" s="303"/>
      <c r="F47" s="304"/>
      <c r="G47" s="303"/>
      <c r="H47" s="304"/>
      <c r="I47" s="303"/>
      <c r="J47" s="304"/>
      <c r="K47" s="303"/>
      <c r="L47" s="329"/>
    </row>
    <row r="48" spans="2:12" s="330" customFormat="1" ht="12.75" customHeight="1" x14ac:dyDescent="0.2">
      <c r="B48" s="494"/>
      <c r="C48" s="303"/>
      <c r="D48" s="304"/>
      <c r="E48" s="303"/>
      <c r="F48" s="304"/>
      <c r="G48" s="303"/>
      <c r="H48" s="304"/>
      <c r="I48" s="303"/>
      <c r="J48" s="304"/>
      <c r="K48" s="303"/>
      <c r="L48" s="329"/>
    </row>
    <row r="49" spans="2:14" s="330" customFormat="1" ht="12.75" customHeight="1" x14ac:dyDescent="0.2">
      <c r="B49" s="494"/>
      <c r="C49" s="303"/>
      <c r="D49" s="304"/>
      <c r="E49" s="303"/>
      <c r="F49" s="304"/>
      <c r="G49" s="303"/>
      <c r="H49" s="304"/>
      <c r="I49" s="303"/>
      <c r="J49" s="304"/>
      <c r="K49" s="303"/>
      <c r="L49" s="329"/>
    </row>
    <row r="50" spans="2:14" s="330" customFormat="1" ht="12.75" customHeight="1" x14ac:dyDescent="0.2">
      <c r="B50" s="494"/>
      <c r="C50" s="303"/>
      <c r="D50" s="304"/>
      <c r="E50" s="303"/>
      <c r="F50" s="304"/>
      <c r="G50" s="303"/>
      <c r="H50" s="304"/>
      <c r="I50" s="303"/>
      <c r="J50" s="304"/>
      <c r="K50" s="303"/>
      <c r="L50" s="329"/>
    </row>
    <row r="51" spans="2:14" s="330" customFormat="1" ht="12.75" customHeight="1" x14ac:dyDescent="0.2">
      <c r="B51" s="494"/>
      <c r="C51" s="303"/>
      <c r="D51" s="304"/>
      <c r="E51" s="303"/>
      <c r="F51" s="304"/>
      <c r="G51" s="303"/>
      <c r="H51" s="304"/>
      <c r="I51" s="303"/>
      <c r="J51" s="304"/>
      <c r="K51" s="303"/>
      <c r="L51" s="329"/>
    </row>
    <row r="52" spans="2:14" s="330" customFormat="1" ht="12.75" customHeight="1" x14ac:dyDescent="0.2">
      <c r="B52" s="494"/>
      <c r="C52" s="303"/>
      <c r="D52" s="304"/>
      <c r="E52" s="303"/>
      <c r="F52" s="304"/>
      <c r="G52" s="303"/>
      <c r="H52" s="304"/>
      <c r="I52" s="303"/>
      <c r="J52" s="304"/>
      <c r="K52" s="303"/>
      <c r="L52" s="329"/>
    </row>
    <row r="53" spans="2:14" s="330" customFormat="1" ht="12.75" customHeight="1" x14ac:dyDescent="0.2">
      <c r="B53" s="496"/>
      <c r="C53" s="526"/>
      <c r="D53" s="527"/>
      <c r="E53" s="526"/>
      <c r="F53" s="527"/>
      <c r="G53" s="526"/>
      <c r="H53" s="527"/>
      <c r="I53" s="526"/>
      <c r="J53" s="527"/>
      <c r="K53" s="526"/>
      <c r="L53" s="533"/>
    </row>
    <row r="54" spans="2:14" s="330" customFormat="1" ht="12.75" customHeight="1" x14ac:dyDescent="0.2">
      <c r="B54" s="492" t="s">
        <v>596</v>
      </c>
      <c r="C54" s="303"/>
      <c r="D54" s="304"/>
      <c r="E54" s="303"/>
      <c r="F54" s="304"/>
      <c r="G54" s="303"/>
      <c r="H54" s="304"/>
      <c r="I54" s="303"/>
      <c r="J54" s="304"/>
      <c r="K54" s="303"/>
      <c r="L54" s="329"/>
    </row>
    <row r="55" spans="2:14" s="330" customFormat="1" ht="12.75" customHeight="1" x14ac:dyDescent="0.2">
      <c r="B55" s="493"/>
      <c r="C55" s="303"/>
      <c r="D55" s="304"/>
      <c r="E55" s="303"/>
      <c r="F55" s="304"/>
      <c r="G55" s="303"/>
      <c r="H55" s="304"/>
      <c r="I55" s="303"/>
      <c r="J55" s="304"/>
      <c r="K55" s="303"/>
      <c r="L55" s="329"/>
    </row>
    <row r="56" spans="2:14" s="330" customFormat="1" ht="12.75" customHeight="1" x14ac:dyDescent="0.2">
      <c r="B56" s="493"/>
      <c r="C56" s="303"/>
      <c r="D56" s="304"/>
      <c r="E56" s="303"/>
      <c r="F56" s="304"/>
      <c r="G56" s="303"/>
      <c r="H56" s="304"/>
      <c r="I56" s="303"/>
      <c r="J56" s="304"/>
      <c r="K56" s="303"/>
      <c r="L56" s="329"/>
      <c r="N56" s="495"/>
    </row>
    <row r="57" spans="2:14" s="330" customFormat="1" ht="15" x14ac:dyDescent="0.2">
      <c r="B57" s="494"/>
      <c r="C57" s="303"/>
      <c r="D57" s="304"/>
      <c r="E57" s="303"/>
      <c r="F57" s="304"/>
      <c r="G57" s="303"/>
      <c r="H57" s="304"/>
      <c r="I57" s="303"/>
      <c r="J57" s="304"/>
      <c r="K57" s="303"/>
      <c r="L57" s="329"/>
      <c r="M57" s="16"/>
    </row>
    <row r="58" spans="2:14" s="330" customFormat="1" ht="15" x14ac:dyDescent="0.2">
      <c r="B58" s="494"/>
      <c r="C58" s="303"/>
      <c r="D58" s="304"/>
      <c r="E58" s="303"/>
      <c r="F58" s="304"/>
      <c r="G58" s="303"/>
      <c r="H58" s="304"/>
      <c r="I58" s="303"/>
      <c r="J58" s="304"/>
      <c r="K58" s="303"/>
      <c r="L58" s="329"/>
      <c r="M58" s="16"/>
    </row>
    <row r="59" spans="2:14" s="330" customFormat="1" ht="15" x14ac:dyDescent="0.2">
      <c r="B59" s="494"/>
      <c r="C59" s="303"/>
      <c r="D59" s="304"/>
      <c r="E59" s="303"/>
      <c r="F59" s="304"/>
      <c r="G59" s="303"/>
      <c r="H59" s="304"/>
      <c r="I59" s="303"/>
      <c r="J59" s="304"/>
      <c r="K59" s="303"/>
      <c r="L59" s="329"/>
      <c r="M59" s="16"/>
    </row>
    <row r="60" spans="2:14" s="330" customFormat="1" ht="15" x14ac:dyDescent="0.2">
      <c r="B60" s="494"/>
      <c r="C60" s="303"/>
      <c r="D60" s="304"/>
      <c r="E60" s="303"/>
      <c r="F60" s="304"/>
      <c r="G60" s="303"/>
      <c r="H60" s="304"/>
      <c r="I60" s="303"/>
      <c r="J60" s="304"/>
      <c r="K60" s="303"/>
      <c r="L60" s="329"/>
      <c r="M60" s="16"/>
    </row>
    <row r="61" spans="2:14" s="330" customFormat="1" ht="12.75" customHeight="1" x14ac:dyDescent="0.2">
      <c r="B61" s="492" t="s">
        <v>230</v>
      </c>
      <c r="C61" s="303"/>
      <c r="D61" s="304"/>
      <c r="E61" s="303"/>
      <c r="F61" s="304"/>
      <c r="G61" s="303"/>
      <c r="H61" s="304"/>
      <c r="I61" s="303"/>
      <c r="J61" s="304"/>
      <c r="K61" s="303"/>
      <c r="L61" s="329"/>
    </row>
    <row r="62" spans="2:14" s="330" customFormat="1" ht="12.75" customHeight="1" x14ac:dyDescent="0.2">
      <c r="B62" s="492" t="s">
        <v>228</v>
      </c>
      <c r="C62" s="303"/>
      <c r="D62" s="304"/>
      <c r="E62" s="303"/>
      <c r="F62" s="304"/>
      <c r="G62" s="303"/>
      <c r="H62" s="304"/>
      <c r="I62" s="303"/>
      <c r="J62" s="304"/>
      <c r="K62" s="303"/>
      <c r="L62" s="329"/>
    </row>
    <row r="63" spans="2:14" s="330" customFormat="1" ht="12.75" customHeight="1" x14ac:dyDescent="0.2">
      <c r="B63" s="494"/>
      <c r="C63" s="524"/>
      <c r="D63" s="525"/>
      <c r="E63" s="524"/>
      <c r="F63" s="525"/>
      <c r="G63" s="303"/>
      <c r="H63" s="304"/>
      <c r="I63" s="303"/>
      <c r="J63" s="304"/>
      <c r="K63" s="524"/>
      <c r="L63" s="310"/>
    </row>
    <row r="64" spans="2:14" s="330" customFormat="1" ht="12.75" customHeight="1" x14ac:dyDescent="0.2">
      <c r="B64" s="494"/>
      <c r="C64" s="524"/>
      <c r="D64" s="525"/>
      <c r="E64" s="524"/>
      <c r="F64" s="525"/>
      <c r="G64" s="303"/>
      <c r="H64" s="304"/>
      <c r="I64" s="303"/>
      <c r="J64" s="304"/>
      <c r="K64" s="524"/>
      <c r="L64" s="310"/>
    </row>
    <row r="65" spans="2:13" s="330" customFormat="1" ht="12.75" customHeight="1" x14ac:dyDescent="0.2">
      <c r="B65" s="494"/>
      <c r="C65" s="524"/>
      <c r="D65" s="525"/>
      <c r="E65" s="524"/>
      <c r="F65" s="525"/>
      <c r="G65" s="303"/>
      <c r="H65" s="304"/>
      <c r="I65" s="303"/>
      <c r="J65" s="304"/>
      <c r="K65" s="524"/>
      <c r="L65" s="310"/>
    </row>
    <row r="66" spans="2:13" s="330" customFormat="1" ht="12.75" customHeight="1" x14ac:dyDescent="0.2">
      <c r="B66" s="494"/>
      <c r="C66" s="524"/>
      <c r="D66" s="525"/>
      <c r="E66" s="524"/>
      <c r="F66" s="525"/>
      <c r="G66" s="303"/>
      <c r="H66" s="304"/>
      <c r="I66" s="303"/>
      <c r="J66" s="304"/>
      <c r="K66" s="524"/>
      <c r="L66" s="310"/>
    </row>
    <row r="67" spans="2:13" s="330" customFormat="1" ht="12.75" customHeight="1" x14ac:dyDescent="0.2">
      <c r="B67" s="494"/>
      <c r="C67" s="524"/>
      <c r="D67" s="525"/>
      <c r="E67" s="524"/>
      <c r="F67" s="525"/>
      <c r="G67" s="303"/>
      <c r="H67" s="304"/>
      <c r="I67" s="303"/>
      <c r="J67" s="304"/>
      <c r="K67" s="524"/>
      <c r="L67" s="310"/>
    </row>
    <row r="68" spans="2:13" s="330" customFormat="1" ht="12.75" customHeight="1" x14ac:dyDescent="0.2">
      <c r="B68" s="494"/>
      <c r="C68" s="526"/>
      <c r="D68" s="527"/>
      <c r="E68" s="303"/>
      <c r="F68" s="304"/>
      <c r="G68" s="526"/>
      <c r="H68" s="527"/>
      <c r="I68" s="526"/>
      <c r="J68" s="527"/>
      <c r="K68" s="303"/>
      <c r="L68" s="329"/>
    </row>
    <row r="69" spans="2:13" s="330" customFormat="1" ht="12.75" customHeight="1" x14ac:dyDescent="0.2">
      <c r="B69" s="494"/>
      <c r="C69" s="526"/>
      <c r="D69" s="527"/>
      <c r="E69" s="303"/>
      <c r="F69" s="304"/>
      <c r="G69" s="526"/>
      <c r="H69" s="527"/>
      <c r="I69" s="526"/>
      <c r="J69" s="527"/>
      <c r="K69" s="303"/>
      <c r="L69" s="329"/>
    </row>
    <row r="70" spans="2:13" s="330" customFormat="1" ht="12.75" customHeight="1" x14ac:dyDescent="0.2">
      <c r="B70" s="492" t="s">
        <v>598</v>
      </c>
      <c r="C70" s="526"/>
      <c r="D70" s="527"/>
      <c r="E70" s="303"/>
      <c r="F70" s="304"/>
      <c r="G70" s="526"/>
      <c r="H70" s="527"/>
      <c r="I70" s="526"/>
      <c r="J70" s="527"/>
      <c r="K70" s="303"/>
      <c r="L70" s="329"/>
    </row>
    <row r="71" spans="2:13" s="330" customFormat="1" ht="12.75" customHeight="1" x14ac:dyDescent="0.2">
      <c r="B71" s="494"/>
      <c r="C71" s="526"/>
      <c r="D71" s="527"/>
      <c r="E71" s="303"/>
      <c r="F71" s="304"/>
      <c r="G71" s="526"/>
      <c r="H71" s="527"/>
      <c r="I71" s="526"/>
      <c r="J71" s="527"/>
      <c r="K71" s="303"/>
      <c r="L71" s="329"/>
    </row>
    <row r="72" spans="2:13" s="330" customFormat="1" ht="12.75" customHeight="1" x14ac:dyDescent="0.2">
      <c r="B72" s="494"/>
      <c r="C72" s="526"/>
      <c r="D72" s="527"/>
      <c r="E72" s="303"/>
      <c r="F72" s="304"/>
      <c r="G72" s="526"/>
      <c r="H72" s="527"/>
      <c r="I72" s="526"/>
      <c r="J72" s="527"/>
      <c r="K72" s="303"/>
      <c r="L72" s="329"/>
    </row>
    <row r="73" spans="2:13" s="330" customFormat="1" ht="12.75" customHeight="1" x14ac:dyDescent="0.2">
      <c r="B73" s="492" t="s">
        <v>599</v>
      </c>
      <c r="C73" s="526"/>
      <c r="D73" s="527"/>
      <c r="E73" s="303"/>
      <c r="F73" s="304"/>
      <c r="G73" s="526"/>
      <c r="H73" s="527"/>
      <c r="I73" s="526"/>
      <c r="J73" s="527"/>
      <c r="K73" s="303"/>
      <c r="L73" s="329"/>
    </row>
    <row r="74" spans="2:13" s="330" customFormat="1" ht="12.75" customHeight="1" x14ac:dyDescent="0.2">
      <c r="B74" s="494"/>
      <c r="C74" s="526"/>
      <c r="D74" s="527"/>
      <c r="E74" s="303"/>
      <c r="F74" s="304"/>
      <c r="G74" s="303"/>
      <c r="H74" s="304"/>
      <c r="I74" s="303"/>
      <c r="J74" s="304"/>
      <c r="K74" s="303"/>
      <c r="L74" s="329"/>
    </row>
    <row r="75" spans="2:13" s="330" customFormat="1" ht="12.75" customHeight="1" x14ac:dyDescent="0.2">
      <c r="B75" s="494"/>
      <c r="C75" s="526"/>
      <c r="D75" s="527"/>
      <c r="E75" s="303"/>
      <c r="F75" s="304"/>
      <c r="G75" s="526"/>
      <c r="H75" s="527"/>
      <c r="I75" s="526"/>
      <c r="J75" s="527"/>
      <c r="K75" s="303"/>
      <c r="L75" s="329"/>
    </row>
    <row r="76" spans="2:13" s="330" customFormat="1" ht="15" x14ac:dyDescent="0.2">
      <c r="B76" s="492" t="s">
        <v>229</v>
      </c>
      <c r="C76" s="303"/>
      <c r="D76" s="304"/>
      <c r="E76" s="303"/>
      <c r="F76" s="304"/>
      <c r="G76" s="303"/>
      <c r="H76" s="304"/>
      <c r="I76" s="303"/>
      <c r="J76" s="304"/>
      <c r="K76" s="303"/>
      <c r="L76" s="329"/>
      <c r="M76" s="16"/>
    </row>
    <row r="77" spans="2:13" s="330" customFormat="1" ht="15" x14ac:dyDescent="0.2">
      <c r="B77" s="494"/>
      <c r="C77" s="303"/>
      <c r="D77" s="304"/>
      <c r="E77" s="303"/>
      <c r="F77" s="304"/>
      <c r="G77" s="303"/>
      <c r="H77" s="304"/>
      <c r="I77" s="303"/>
      <c r="J77" s="304"/>
      <c r="K77" s="303"/>
      <c r="L77" s="329"/>
      <c r="M77" s="16"/>
    </row>
    <row r="78" spans="2:13" s="330" customFormat="1" ht="15" x14ac:dyDescent="0.2">
      <c r="B78" s="494"/>
      <c r="C78" s="303"/>
      <c r="D78" s="304"/>
      <c r="E78" s="303"/>
      <c r="F78" s="304"/>
      <c r="G78" s="303"/>
      <c r="H78" s="304"/>
      <c r="I78" s="303"/>
      <c r="J78" s="304"/>
      <c r="K78" s="303"/>
      <c r="L78" s="329"/>
      <c r="M78" s="16"/>
    </row>
    <row r="79" spans="2:13" s="330" customFormat="1" ht="15" x14ac:dyDescent="0.2">
      <c r="B79" s="494"/>
      <c r="C79" s="303"/>
      <c r="D79" s="304"/>
      <c r="E79" s="303"/>
      <c r="F79" s="304"/>
      <c r="G79" s="303"/>
      <c r="H79" s="304"/>
      <c r="I79" s="303"/>
      <c r="J79" s="304"/>
      <c r="K79" s="303"/>
      <c r="L79" s="329"/>
      <c r="M79" s="16"/>
    </row>
    <row r="80" spans="2:13" s="330" customFormat="1" ht="15" x14ac:dyDescent="0.2">
      <c r="B80" s="494"/>
      <c r="C80" s="303"/>
      <c r="D80" s="304"/>
      <c r="E80" s="303"/>
      <c r="F80" s="304"/>
      <c r="G80" s="303"/>
      <c r="H80" s="304"/>
      <c r="I80" s="303"/>
      <c r="J80" s="304"/>
      <c r="K80" s="303"/>
      <c r="L80" s="329"/>
      <c r="M80" s="16"/>
    </row>
    <row r="81" spans="1:14" s="330" customFormat="1" ht="15" x14ac:dyDescent="0.2">
      <c r="B81" s="494"/>
      <c r="C81" s="303"/>
      <c r="D81" s="304"/>
      <c r="E81" s="303"/>
      <c r="F81" s="304"/>
      <c r="G81" s="303"/>
      <c r="H81" s="304"/>
      <c r="I81" s="303"/>
      <c r="J81" s="304"/>
      <c r="K81" s="303"/>
      <c r="L81" s="329"/>
      <c r="M81" s="16"/>
    </row>
    <row r="82" spans="1:14" s="330" customFormat="1" ht="15" x14ac:dyDescent="0.2">
      <c r="B82" s="494"/>
      <c r="C82" s="303"/>
      <c r="D82" s="304"/>
      <c r="E82" s="303"/>
      <c r="F82" s="304"/>
      <c r="G82" s="303"/>
      <c r="H82" s="304"/>
      <c r="I82" s="303"/>
      <c r="J82" s="304"/>
      <c r="K82" s="303"/>
      <c r="L82" s="329"/>
      <c r="M82" s="16"/>
    </row>
    <row r="83" spans="1:14" s="330" customFormat="1" ht="15" x14ac:dyDescent="0.2">
      <c r="B83" s="494"/>
      <c r="C83" s="303"/>
      <c r="D83" s="304"/>
      <c r="E83" s="303"/>
      <c r="F83" s="304"/>
      <c r="G83" s="303"/>
      <c r="H83" s="304"/>
      <c r="I83" s="303"/>
      <c r="J83" s="304"/>
      <c r="K83" s="303"/>
      <c r="L83" s="329"/>
      <c r="M83" s="16"/>
    </row>
    <row r="84" spans="1:14" s="330" customFormat="1" ht="15" x14ac:dyDescent="0.2">
      <c r="B84" s="492" t="s">
        <v>600</v>
      </c>
      <c r="C84" s="303"/>
      <c r="D84" s="304"/>
      <c r="E84" s="303"/>
      <c r="F84" s="304"/>
      <c r="G84" s="303"/>
      <c r="H84" s="304"/>
      <c r="I84" s="303"/>
      <c r="J84" s="304"/>
      <c r="K84" s="303"/>
      <c r="L84" s="329"/>
      <c r="M84" s="16"/>
    </row>
    <row r="85" spans="1:14" s="330" customFormat="1" ht="15" x14ac:dyDescent="0.2">
      <c r="B85" s="494"/>
      <c r="C85" s="303"/>
      <c r="D85" s="304"/>
      <c r="E85" s="303"/>
      <c r="F85" s="304"/>
      <c r="G85" s="303"/>
      <c r="H85" s="304"/>
      <c r="I85" s="303"/>
      <c r="J85" s="304"/>
      <c r="K85" s="303"/>
      <c r="L85" s="329"/>
      <c r="M85" s="16"/>
    </row>
    <row r="86" spans="1:14" ht="15" x14ac:dyDescent="0.2">
      <c r="B86" s="488"/>
      <c r="C86" s="524"/>
      <c r="D86" s="525"/>
      <c r="E86" s="524"/>
      <c r="F86" s="525"/>
      <c r="G86" s="524"/>
      <c r="H86" s="525"/>
      <c r="I86" s="524"/>
      <c r="J86" s="525"/>
      <c r="K86" s="524"/>
      <c r="L86" s="310"/>
      <c r="M86" s="487"/>
    </row>
    <row r="87" spans="1:14" ht="15" x14ac:dyDescent="0.2">
      <c r="B87" s="489" t="s">
        <v>11</v>
      </c>
      <c r="C87" s="524"/>
      <c r="D87" s="525"/>
      <c r="E87" s="524"/>
      <c r="F87" s="525"/>
      <c r="G87" s="524"/>
      <c r="H87" s="525"/>
      <c r="I87" s="524"/>
      <c r="J87" s="525"/>
      <c r="K87" s="524"/>
      <c r="L87" s="310"/>
      <c r="M87" s="487"/>
    </row>
    <row r="88" spans="1:14" ht="15" x14ac:dyDescent="0.2">
      <c r="B88" s="488"/>
      <c r="C88" s="524"/>
      <c r="D88" s="525"/>
      <c r="E88" s="524"/>
      <c r="F88" s="525"/>
      <c r="G88" s="524"/>
      <c r="H88" s="525"/>
      <c r="I88" s="524"/>
      <c r="J88" s="525"/>
      <c r="K88" s="524"/>
      <c r="L88" s="310"/>
      <c r="M88" s="487"/>
    </row>
    <row r="89" spans="1:14" ht="15" x14ac:dyDescent="0.2">
      <c r="B89" s="488"/>
      <c r="C89" s="524"/>
      <c r="D89" s="525"/>
      <c r="E89" s="524"/>
      <c r="F89" s="525"/>
      <c r="G89" s="524"/>
      <c r="H89" s="525"/>
      <c r="I89" s="524"/>
      <c r="J89" s="525"/>
      <c r="K89" s="524"/>
      <c r="L89" s="310"/>
      <c r="M89" s="487"/>
    </row>
    <row r="90" spans="1:14" ht="15" x14ac:dyDescent="0.2">
      <c r="B90" s="488"/>
      <c r="C90" s="524"/>
      <c r="D90" s="525"/>
      <c r="E90" s="524"/>
      <c r="F90" s="525"/>
      <c r="G90" s="524"/>
      <c r="H90" s="525"/>
      <c r="I90" s="524"/>
      <c r="J90" s="525"/>
      <c r="K90" s="537"/>
      <c r="L90" s="310"/>
      <c r="M90" s="487"/>
    </row>
    <row r="91" spans="1:14" ht="15" x14ac:dyDescent="0.2">
      <c r="B91" s="488"/>
      <c r="C91" s="524"/>
      <c r="D91" s="525"/>
      <c r="E91" s="524"/>
      <c r="F91" s="525"/>
      <c r="G91" s="524"/>
      <c r="H91" s="525"/>
      <c r="I91" s="524"/>
      <c r="J91" s="525"/>
      <c r="K91" s="537"/>
      <c r="L91" s="310"/>
      <c r="M91" s="487"/>
    </row>
    <row r="92" spans="1:14" ht="15" x14ac:dyDescent="0.2">
      <c r="B92" s="488"/>
      <c r="C92" s="524"/>
      <c r="D92" s="525"/>
      <c r="E92" s="524"/>
      <c r="F92" s="525"/>
      <c r="G92" s="524"/>
      <c r="H92" s="525"/>
      <c r="I92" s="524"/>
      <c r="J92" s="525"/>
      <c r="K92" s="537"/>
      <c r="L92" s="310"/>
      <c r="M92" s="487"/>
    </row>
    <row r="93" spans="1:14" ht="15" x14ac:dyDescent="0.2">
      <c r="A93" s="490"/>
      <c r="B93" s="292"/>
      <c r="C93" s="524"/>
      <c r="D93" s="525"/>
      <c r="E93" s="524"/>
      <c r="F93" s="525"/>
      <c r="G93" s="524"/>
      <c r="H93" s="525"/>
      <c r="I93" s="524"/>
      <c r="J93" s="525"/>
      <c r="K93" s="524"/>
      <c r="L93" s="310"/>
      <c r="N93" s="29"/>
    </row>
    <row r="94" spans="1:14" ht="5.0999999999999996" customHeight="1" x14ac:dyDescent="0.2">
      <c r="B94" s="491"/>
      <c r="C94" s="129"/>
      <c r="D94" s="130"/>
      <c r="E94" s="129"/>
      <c r="F94" s="130"/>
      <c r="G94" s="129"/>
      <c r="H94" s="130"/>
      <c r="I94" s="129"/>
      <c r="J94" s="130"/>
      <c r="K94" s="129"/>
      <c r="L94" s="131"/>
    </row>
  </sheetData>
  <mergeCells count="6">
    <mergeCell ref="C11:D11"/>
    <mergeCell ref="E11:F11"/>
    <mergeCell ref="I11:J11"/>
    <mergeCell ref="K11:L11"/>
    <mergeCell ref="B7:L7"/>
    <mergeCell ref="G11:H11"/>
  </mergeCells>
  <printOptions horizontalCentered="1"/>
  <pageMargins left="0.19685039370078741" right="0.11811023622047245" top="0.39370078740157483" bottom="0.39370078740157483" header="0.19685039370078741" footer="0.19685039370078741"/>
  <pageSetup paperSize="9" scale="83" orientation="landscape" r:id="rId1"/>
  <rowBreaks count="1" manualBreakCount="1">
    <brk id="6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18</vt:i4>
      </vt:variant>
    </vt:vector>
  </HeadingPairs>
  <TitlesOfParts>
    <vt:vector size="33" baseType="lpstr">
      <vt:lpstr>Balance Sheet</vt:lpstr>
      <vt:lpstr>P&amp;L</vt:lpstr>
      <vt:lpstr>CFS</vt:lpstr>
      <vt:lpstr>Notes-A Policy</vt:lpstr>
      <vt:lpstr>Notes-BS</vt:lpstr>
      <vt:lpstr>PPE 2022</vt:lpstr>
      <vt:lpstr>Notes-P&amp;L</vt:lpstr>
      <vt:lpstr>Notes-Gen</vt:lpstr>
      <vt:lpstr>RPT</vt:lpstr>
      <vt:lpstr>DT</vt:lpstr>
      <vt:lpstr>Dep-IT</vt:lpstr>
      <vt:lpstr>TB</vt:lpstr>
      <vt:lpstr>Trade Payables</vt:lpstr>
      <vt:lpstr>Trade Receivables</vt:lpstr>
      <vt:lpstr>Investments-Shares</vt:lpstr>
      <vt:lpstr>'Balance Sheet'!Print_Area</vt:lpstr>
      <vt:lpstr>CFS!Print_Area</vt:lpstr>
      <vt:lpstr>DT!Print_Area</vt:lpstr>
      <vt:lpstr>'Notes-A Policy'!Print_Area</vt:lpstr>
      <vt:lpstr>'Notes-BS'!Print_Area</vt:lpstr>
      <vt:lpstr>'Notes-Gen'!Print_Area</vt:lpstr>
      <vt:lpstr>'P&amp;L'!Print_Area</vt:lpstr>
      <vt:lpstr>'PPE 2022'!Print_Area</vt:lpstr>
      <vt:lpstr>RPT!Print_Area</vt:lpstr>
      <vt:lpstr>TB!Print_Area</vt:lpstr>
      <vt:lpstr>CFS!Print_Titles</vt:lpstr>
      <vt:lpstr>'Notes-A Policy'!Print_Titles</vt:lpstr>
      <vt:lpstr>'Notes-BS'!Print_Titles</vt:lpstr>
      <vt:lpstr>'Notes-Gen'!Print_Titles</vt:lpstr>
      <vt:lpstr>'Notes-P&amp;L'!Print_Titles</vt:lpstr>
      <vt:lpstr>'PPE 2022'!Print_Titles</vt:lpstr>
      <vt:lpstr>RPT!Print_Titles</vt:lpstr>
      <vt:lpstr>TB!Print_Titles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dc:creator>
  <cp:lastModifiedBy>Admin</cp:lastModifiedBy>
  <cp:lastPrinted>2022-07-22T08:13:52Z</cp:lastPrinted>
  <dcterms:created xsi:type="dcterms:W3CDTF">2012-07-30T10:58:58Z</dcterms:created>
  <dcterms:modified xsi:type="dcterms:W3CDTF">2022-09-15T14:59:13Z</dcterms:modified>
</cp:coreProperties>
</file>