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codeName="ThisWorkbook" defaultThemeVersion="124226"/>
  <mc:AlternateContent xmlns:mc="http://schemas.openxmlformats.org/markup-compatibility/2006">
    <mc:Choice Requires="x15">
      <x15ac:absPath xmlns:x15ac="http://schemas.microsoft.com/office/spreadsheetml/2010/11/ac" url="C:\Users\DELL\Desktop\"/>
    </mc:Choice>
  </mc:AlternateContent>
  <xr:revisionPtr revIDLastSave="0" documentId="13_ncr:1_{D5344D2F-16B0-4A74-AFED-8C2A6B00F58D}" xr6:coauthVersionLast="47" xr6:coauthVersionMax="47" xr10:uidLastSave="{00000000-0000-0000-0000-000000000000}"/>
  <bookViews>
    <workbookView xWindow="-120" yWindow="-120" windowWidth="20730" windowHeight="11160" tabRatio="889" activeTab="13" xr2:uid="{00000000-000D-0000-FFFF-FFFF00000000}"/>
  </bookViews>
  <sheets>
    <sheet name="Balance Sheet " sheetId="28" r:id="rId1"/>
    <sheet name="P &amp; L" sheetId="29" r:id="rId2"/>
    <sheet name="CFS" sheetId="22" r:id="rId3"/>
    <sheet name="Share Capital" sheetId="6" r:id="rId4"/>
    <sheet name="Statement of Change in equity" sheetId="3" state="hidden" r:id="rId5"/>
    <sheet name="Liabilities" sheetId="8" r:id="rId6"/>
    <sheet name="Dep Chart" sheetId="12" r:id="rId7"/>
    <sheet name="Assets" sheetId="52" r:id="rId8"/>
    <sheet name="OTHER EXPENSES" sheetId="20" r:id="rId9"/>
    <sheet name="related party" sheetId="21" r:id="rId10"/>
    <sheet name="List" sheetId="25" r:id="rId11"/>
    <sheet name="dep as i.t act" sheetId="34" r:id="rId12"/>
    <sheet name="G.P" sheetId="48" r:id="rId13"/>
    <sheet name="DTA" sheetId="47" r:id="rId14"/>
  </sheets>
  <externalReferences>
    <externalReference r:id="rId15"/>
    <externalReference r:id="rId16"/>
    <externalReference r:id="rId17"/>
    <externalReference r:id="rId18"/>
  </externalReferences>
  <definedNames>
    <definedName name="METHOD" localSheetId="13">[1]Sheet2!$A$4:$A$5</definedName>
    <definedName name="METHOD" localSheetId="12">[2]Sheet2!$A$4:$A$5</definedName>
    <definedName name="METHOD">[3]Sheet2!$A$4:$A$5</definedName>
    <definedName name="narula" localSheetId="13">[1]rate!$A$1:$A$19</definedName>
    <definedName name="narula" localSheetId="12">[2]rate!$A$1:$A$19</definedName>
    <definedName name="narula">[3]rate!$A$1:$A$19</definedName>
    <definedName name="_xlnm.Print_Area" localSheetId="7">Assets!$A$1:$I$99</definedName>
    <definedName name="_xlnm.Print_Area" localSheetId="0">'Balance Sheet '!$A$1:$E$65</definedName>
    <definedName name="_xlnm.Print_Area" localSheetId="2">CFS!$A$1:$E$66</definedName>
    <definedName name="_xlnm.Print_Area" localSheetId="6">'Dep Chart'!$A$1:$M$58</definedName>
    <definedName name="_xlnm.Print_Area" localSheetId="13">DTA!$A$1:$B$16</definedName>
    <definedName name="_xlnm.Print_Area" localSheetId="12">G.P!$A$1:$D$24</definedName>
    <definedName name="_xlnm.Print_Area" localSheetId="5">Liabilities!$A$1:$I$112</definedName>
    <definedName name="_xlnm.Print_Area" localSheetId="10">List!$A$1:$E$91</definedName>
    <definedName name="_xlnm.Print_Area" localSheetId="8">'OTHER EXPENSES'!$A$1:$C$109</definedName>
    <definedName name="_xlnm.Print_Area" localSheetId="1">'P &amp; L'!$A$1:$E$54</definedName>
    <definedName name="_xlnm.Print_Area" localSheetId="9">'related party'!$A$1:$I$108</definedName>
    <definedName name="_xlnm.Print_Area" localSheetId="3">'Share Capital'!$A$1:$G$52</definedName>
    <definedName name="_xlnm.Print_Area" localSheetId="4">'Statement of Change in equity'!$A$1:$O$21</definedName>
    <definedName name="scheduleii" localSheetId="12">#REF!</definedName>
    <definedName name="scheduleii">#REF!</definedName>
    <definedName name="sfhsafha" localSheetId="12">#REF!</definedName>
    <definedName name="sfhsafha">#REF!</definedName>
    <definedName name="vivek" localSheetId="13">#REF!</definedName>
    <definedName name="vivek" localSheetId="12">#REF!</definedName>
    <definedName name="vivek">#REF!</definedName>
    <definedName name="vvvvvvvv">#REF!</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16" i="47" l="1"/>
  <c r="B13" i="47"/>
  <c r="B12" i="47"/>
  <c r="B11" i="47"/>
  <c r="B9" i="47"/>
  <c r="B1" i="48"/>
  <c r="D60" i="25"/>
  <c r="C28" i="22" l="1"/>
  <c r="E44" i="28"/>
  <c r="E43" i="28"/>
  <c r="C43" i="28"/>
  <c r="E42" i="28"/>
  <c r="C42" i="28"/>
  <c r="E41" i="28"/>
  <c r="C41" i="28"/>
  <c r="E37" i="28"/>
  <c r="C37" i="28"/>
  <c r="E36" i="28"/>
  <c r="C36" i="28"/>
  <c r="I99" i="52"/>
  <c r="H99" i="52"/>
  <c r="G99" i="52"/>
  <c r="F99" i="52"/>
  <c r="F79" i="52"/>
  <c r="H46" i="52"/>
  <c r="F46" i="52"/>
  <c r="H36" i="52"/>
  <c r="F36" i="52"/>
  <c r="I27" i="12"/>
  <c r="I135" i="52"/>
  <c r="H135" i="52"/>
  <c r="H116" i="52"/>
  <c r="H115" i="52"/>
  <c r="G115" i="52"/>
  <c r="I113" i="52"/>
  <c r="I115" i="52" s="1"/>
  <c r="H89" i="52"/>
  <c r="F87" i="52"/>
  <c r="F86" i="52"/>
  <c r="H68" i="52"/>
  <c r="G68" i="52"/>
  <c r="F68" i="52"/>
  <c r="E68" i="52"/>
  <c r="D68" i="52"/>
  <c r="C68" i="52"/>
  <c r="I66" i="52"/>
  <c r="I65" i="52"/>
  <c r="I64" i="52"/>
  <c r="I63" i="52"/>
  <c r="H58" i="52"/>
  <c r="G58" i="52"/>
  <c r="F58" i="52"/>
  <c r="E58" i="52"/>
  <c r="D58" i="52"/>
  <c r="C58" i="52"/>
  <c r="I56" i="52"/>
  <c r="I55" i="52"/>
  <c r="I54" i="52"/>
  <c r="I53" i="52"/>
  <c r="F25" i="52"/>
  <c r="H25" i="52"/>
  <c r="I17" i="52"/>
  <c r="H17" i="52"/>
  <c r="G17" i="52"/>
  <c r="F17" i="52"/>
  <c r="H7" i="52"/>
  <c r="F7" i="52"/>
  <c r="G35" i="8"/>
  <c r="C30" i="29" s="1"/>
  <c r="F112" i="8"/>
  <c r="C24" i="28" s="1"/>
  <c r="F104" i="8"/>
  <c r="C23" i="28" s="1"/>
  <c r="F60" i="8"/>
  <c r="C22" i="28" s="1"/>
  <c r="F49" i="8"/>
  <c r="F51" i="8"/>
  <c r="C21" i="28" s="1"/>
  <c r="H36" i="8"/>
  <c r="E34" i="8" s="1"/>
  <c r="H34" i="8" s="1"/>
  <c r="H93" i="8"/>
  <c r="G93" i="8"/>
  <c r="F93" i="8"/>
  <c r="E93" i="8"/>
  <c r="D93" i="8"/>
  <c r="I91" i="8"/>
  <c r="I90" i="8"/>
  <c r="I89" i="8"/>
  <c r="I88" i="8"/>
  <c r="I80" i="8"/>
  <c r="I79" i="8"/>
  <c r="I78" i="8"/>
  <c r="I77" i="8"/>
  <c r="H82" i="8"/>
  <c r="G82" i="8"/>
  <c r="F82" i="8"/>
  <c r="E82" i="8"/>
  <c r="D82" i="8"/>
  <c r="I10" i="8"/>
  <c r="H10" i="8"/>
  <c r="I16" i="8"/>
  <c r="H16" i="8"/>
  <c r="G16" i="8"/>
  <c r="H79" i="52" l="1"/>
  <c r="F89" i="52"/>
  <c r="C44" i="28" s="1"/>
  <c r="H69" i="8"/>
  <c r="H70" i="8" s="1"/>
  <c r="I58" i="52"/>
  <c r="I68" i="52"/>
  <c r="E30" i="29"/>
  <c r="E35" i="8"/>
  <c r="E16" i="28" s="1"/>
  <c r="I82" i="8"/>
  <c r="I93" i="8"/>
  <c r="G10" i="8"/>
  <c r="G18" i="8" s="1"/>
  <c r="H18" i="8"/>
  <c r="E15" i="28" s="1"/>
  <c r="I18" i="8"/>
  <c r="H49" i="8" s="1"/>
  <c r="F10" i="8"/>
  <c r="J8" i="8"/>
  <c r="E86" i="25" l="1"/>
  <c r="E73" i="25" l="1"/>
  <c r="D16" i="48"/>
  <c r="D15" i="48"/>
  <c r="D14" i="48"/>
  <c r="D13" i="48"/>
  <c r="D12" i="48"/>
  <c r="C107" i="20"/>
  <c r="C75" i="20"/>
  <c r="D11" i="48"/>
  <c r="A61" i="25"/>
  <c r="A62" i="25" s="1"/>
  <c r="A63" i="25" s="1"/>
  <c r="A51" i="25"/>
  <c r="A52" i="25" s="1"/>
  <c r="A53" i="25" s="1"/>
  <c r="G53" i="25"/>
  <c r="G52" i="25"/>
  <c r="G51" i="25"/>
  <c r="G63" i="25"/>
  <c r="G62" i="25"/>
  <c r="G61" i="25"/>
  <c r="G60" i="25"/>
  <c r="D63" i="25"/>
  <c r="D62" i="25"/>
  <c r="D61" i="25"/>
  <c r="B23" i="20"/>
  <c r="B35" i="20"/>
  <c r="E97" i="20"/>
  <c r="C61" i="20"/>
  <c r="C55" i="20"/>
  <c r="E16" i="29" s="1"/>
  <c r="H112" i="8"/>
  <c r="H51" i="8"/>
  <c r="F49" i="6"/>
  <c r="G11" i="6"/>
  <c r="G7" i="6"/>
  <c r="C109" i="20" l="1"/>
  <c r="H104" i="8"/>
  <c r="E23" i="28" s="1"/>
  <c r="H60" i="8"/>
  <c r="E21" i="28"/>
  <c r="D6" i="48"/>
  <c r="C10" i="48" s="1"/>
  <c r="E55" i="25"/>
  <c r="E43" i="22"/>
  <c r="E65" i="25"/>
  <c r="E22" i="28" l="1"/>
  <c r="I69" i="8"/>
  <c r="I70" i="8" s="1"/>
  <c r="G41" i="28"/>
  <c r="G29" i="29"/>
  <c r="G30" i="29" s="1"/>
  <c r="G31" i="29" s="1"/>
  <c r="A79" i="25"/>
  <c r="A80" i="25" s="1"/>
  <c r="A26" i="25"/>
  <c r="A27" i="25" s="1"/>
  <c r="I46" i="12" l="1"/>
  <c r="D27" i="12"/>
  <c r="E17" i="12"/>
  <c r="D17" i="12"/>
  <c r="J17" i="12"/>
  <c r="I17" i="12"/>
  <c r="H17" i="12"/>
  <c r="M17" i="12"/>
  <c r="O63" i="12"/>
  <c r="O62" i="12"/>
  <c r="O61" i="12"/>
  <c r="O60" i="12"/>
  <c r="O59" i="12"/>
  <c r="O58" i="12"/>
  <c r="O47" i="12"/>
  <c r="N56" i="12"/>
  <c r="O56" i="12" s="1"/>
  <c r="N54" i="12"/>
  <c r="O54" i="12" s="1"/>
  <c r="N53" i="12"/>
  <c r="O53" i="12" s="1"/>
  <c r="N52" i="12"/>
  <c r="O52" i="12" s="1"/>
  <c r="N50" i="12"/>
  <c r="O50" i="12" s="1"/>
  <c r="N49" i="12"/>
  <c r="O49" i="12" s="1"/>
  <c r="N48" i="12"/>
  <c r="O48" i="12" s="1"/>
  <c r="N47" i="12"/>
  <c r="N45" i="12"/>
  <c r="O45" i="12" s="1"/>
  <c r="N44" i="12"/>
  <c r="O44" i="12" s="1"/>
  <c r="N43" i="12"/>
  <c r="O43" i="12" s="1"/>
  <c r="N42" i="12"/>
  <c r="O42" i="12" s="1"/>
  <c r="N41" i="12"/>
  <c r="O41" i="12" s="1"/>
  <c r="N40" i="12"/>
  <c r="O40" i="12" s="1"/>
  <c r="N39" i="12"/>
  <c r="O39" i="12" s="1"/>
  <c r="N38" i="12"/>
  <c r="O38" i="12" s="1"/>
  <c r="N37" i="12"/>
  <c r="O37" i="12" s="1"/>
  <c r="N36" i="12"/>
  <c r="O36" i="12" s="1"/>
  <c r="N35" i="12"/>
  <c r="O35" i="12" s="1"/>
  <c r="N34" i="12"/>
  <c r="O34" i="12" s="1"/>
  <c r="N33" i="12"/>
  <c r="O33" i="12" s="1"/>
  <c r="N32" i="12"/>
  <c r="O32" i="12" s="1"/>
  <c r="N31" i="12"/>
  <c r="O31" i="12" s="1"/>
  <c r="N30" i="12"/>
  <c r="O30" i="12" s="1"/>
  <c r="N29" i="12"/>
  <c r="O29" i="12" s="1"/>
  <c r="N28" i="12"/>
  <c r="O28" i="12" s="1"/>
  <c r="N26" i="12"/>
  <c r="O26" i="12" s="1"/>
  <c r="N25" i="12"/>
  <c r="O25" i="12" s="1"/>
  <c r="N24" i="12"/>
  <c r="O24" i="12" s="1"/>
  <c r="N23" i="12"/>
  <c r="O23" i="12" s="1"/>
  <c r="N22" i="12"/>
  <c r="O22" i="12" s="1"/>
  <c r="N21" i="12"/>
  <c r="O21" i="12" s="1"/>
  <c r="N20" i="12"/>
  <c r="O20" i="12" s="1"/>
  <c r="N19" i="12"/>
  <c r="O19" i="12" s="1"/>
  <c r="N18" i="12"/>
  <c r="O18" i="12" s="1"/>
  <c r="N16" i="12"/>
  <c r="O16" i="12" s="1"/>
  <c r="N15" i="12"/>
  <c r="O15" i="12" s="1"/>
  <c r="N14" i="12"/>
  <c r="O14" i="12" s="1"/>
  <c r="N13" i="12"/>
  <c r="O13" i="12" s="1"/>
  <c r="N12" i="12"/>
  <c r="O12" i="12" s="1"/>
  <c r="N11" i="12"/>
  <c r="O11" i="12" s="1"/>
  <c r="N10" i="12"/>
  <c r="O10" i="12" s="1"/>
  <c r="M27" i="12"/>
  <c r="F17" i="12"/>
  <c r="M51" i="12"/>
  <c r="J51" i="12"/>
  <c r="I51" i="12"/>
  <c r="H51" i="12"/>
  <c r="F51" i="12"/>
  <c r="D51" i="12"/>
  <c r="N51" i="12" s="1"/>
  <c r="E51" i="12"/>
  <c r="M46" i="12"/>
  <c r="J46" i="12"/>
  <c r="H46" i="12"/>
  <c r="F46" i="12"/>
  <c r="D46" i="12"/>
  <c r="M55" i="12"/>
  <c r="J55" i="12"/>
  <c r="I55" i="12"/>
  <c r="H55" i="12"/>
  <c r="F55" i="12"/>
  <c r="E55" i="12"/>
  <c r="D55" i="12"/>
  <c r="K54" i="12"/>
  <c r="G54" i="12"/>
  <c r="K53" i="12"/>
  <c r="G53" i="12"/>
  <c r="K44" i="12"/>
  <c r="G44" i="12"/>
  <c r="K43" i="12"/>
  <c r="G43" i="12"/>
  <c r="K41" i="12"/>
  <c r="G41" i="12"/>
  <c r="K40" i="12"/>
  <c r="G40" i="12"/>
  <c r="K50" i="12"/>
  <c r="G50" i="12"/>
  <c r="K49" i="12"/>
  <c r="G49" i="12"/>
  <c r="K48" i="12"/>
  <c r="G48" i="12"/>
  <c r="K15" i="12"/>
  <c r="G15" i="12"/>
  <c r="K14" i="12"/>
  <c r="G14" i="12"/>
  <c r="K13" i="12"/>
  <c r="G13" i="12"/>
  <c r="K42" i="12"/>
  <c r="G42" i="12"/>
  <c r="K39" i="12"/>
  <c r="G39" i="12"/>
  <c r="K38" i="12"/>
  <c r="G38" i="12"/>
  <c r="K37" i="12"/>
  <c r="G37" i="12"/>
  <c r="K36" i="12"/>
  <c r="G36" i="12"/>
  <c r="K35" i="12"/>
  <c r="G35" i="12"/>
  <c r="K34" i="12"/>
  <c r="G34" i="12"/>
  <c r="K33" i="12"/>
  <c r="G33" i="12"/>
  <c r="K32" i="12"/>
  <c r="G32" i="12"/>
  <c r="K31" i="12"/>
  <c r="G31" i="12"/>
  <c r="K30" i="12"/>
  <c r="G30" i="12"/>
  <c r="N55" i="12" l="1"/>
  <c r="O55" i="12" s="1"/>
  <c r="G51" i="12"/>
  <c r="N46" i="12"/>
  <c r="O46" i="12" s="1"/>
  <c r="G46" i="12"/>
  <c r="K51" i="12"/>
  <c r="O51" i="12"/>
  <c r="L53" i="12"/>
  <c r="G55" i="12"/>
  <c r="N17" i="12"/>
  <c r="O17" i="12" s="1"/>
  <c r="K46" i="12"/>
  <c r="E46" i="12"/>
  <c r="K55" i="12"/>
  <c r="L54" i="12"/>
  <c r="L48" i="12"/>
  <c r="L32" i="12"/>
  <c r="L14" i="12"/>
  <c r="L44" i="12"/>
  <c r="L43" i="12"/>
  <c r="L41" i="12"/>
  <c r="L40" i="12"/>
  <c r="L49" i="12"/>
  <c r="L50" i="12"/>
  <c r="L35" i="12"/>
  <c r="L13" i="12"/>
  <c r="L15" i="12"/>
  <c r="L39" i="12"/>
  <c r="L30" i="12"/>
  <c r="L38" i="12"/>
  <c r="L36" i="12"/>
  <c r="L34" i="12"/>
  <c r="L33" i="12"/>
  <c r="L31" i="12"/>
  <c r="L42" i="12"/>
  <c r="L37" i="12"/>
  <c r="G12" i="25"/>
  <c r="G11" i="25"/>
  <c r="L55" i="12" l="1"/>
  <c r="E13" i="25"/>
  <c r="E18" i="25"/>
  <c r="L46" i="12"/>
  <c r="L51" i="12"/>
  <c r="F16" i="8" l="1"/>
  <c r="F18" i="8" s="1"/>
  <c r="C15" i="28" s="1"/>
  <c r="E20" i="25"/>
  <c r="G80" i="25"/>
  <c r="G79" i="25"/>
  <c r="G78" i="25"/>
  <c r="G36" i="25"/>
  <c r="G35" i="25"/>
  <c r="G27" i="25"/>
  <c r="G26" i="25"/>
  <c r="G25" i="25"/>
  <c r="B38" i="20"/>
  <c r="E92" i="20"/>
  <c r="E90" i="20"/>
  <c r="E88" i="20"/>
  <c r="E86" i="20"/>
  <c r="E85" i="20"/>
  <c r="E84" i="20"/>
  <c r="E83" i="20"/>
  <c r="E82" i="20"/>
  <c r="E80" i="20"/>
  <c r="E91" i="25" l="1"/>
  <c r="B75" i="20"/>
  <c r="B107" i="20"/>
  <c r="B29" i="20"/>
  <c r="C11" i="48"/>
  <c r="C39" i="22"/>
  <c r="B17" i="20"/>
  <c r="E82" i="25"/>
  <c r="E30" i="25"/>
  <c r="E38" i="25" l="1"/>
  <c r="B109" i="20"/>
  <c r="D18" i="48"/>
  <c r="B10" i="21" l="1"/>
  <c r="A66" i="22" l="1"/>
  <c r="A65" i="22"/>
  <c r="A63" i="22"/>
  <c r="A62" i="22"/>
  <c r="A61" i="22"/>
  <c r="B63" i="22"/>
  <c r="B62" i="22"/>
  <c r="B61" i="22"/>
  <c r="B57" i="22"/>
  <c r="B56" i="22"/>
  <c r="B55" i="22"/>
  <c r="B53" i="22"/>
  <c r="B52" i="22"/>
  <c r="A52" i="22"/>
  <c r="A41" i="22"/>
  <c r="C4" i="22"/>
  <c r="A1" i="22"/>
  <c r="A105" i="21"/>
  <c r="A104" i="21"/>
  <c r="A103" i="21"/>
  <c r="A50" i="29"/>
  <c r="B21" i="21"/>
  <c r="B20" i="21"/>
  <c r="K25" i="12"/>
  <c r="G25" i="12"/>
  <c r="E27" i="12"/>
  <c r="E57" i="12" s="1"/>
  <c r="C33" i="22" s="1"/>
  <c r="J27" i="12"/>
  <c r="F27" i="12"/>
  <c r="F57" i="12" s="1"/>
  <c r="M57" i="12"/>
  <c r="E30" i="28" s="1"/>
  <c r="H27" i="12"/>
  <c r="F44" i="25"/>
  <c r="AW17" i="29"/>
  <c r="E102" i="20"/>
  <c r="E101" i="20"/>
  <c r="E100" i="20"/>
  <c r="E99" i="20"/>
  <c r="E98" i="20"/>
  <c r="E96" i="20"/>
  <c r="E95" i="20"/>
  <c r="E94" i="20"/>
  <c r="E93" i="20"/>
  <c r="E91" i="20"/>
  <c r="E89" i="20"/>
  <c r="E87" i="20"/>
  <c r="E81" i="20"/>
  <c r="E79" i="20"/>
  <c r="E78" i="20"/>
  <c r="E77" i="20"/>
  <c r="E76" i="20"/>
  <c r="E75" i="20"/>
  <c r="E74" i="20"/>
  <c r="E73" i="20"/>
  <c r="E72" i="20"/>
  <c r="E71" i="20"/>
  <c r="E70" i="20"/>
  <c r="C16" i="48"/>
  <c r="C15" i="48"/>
  <c r="C14" i="48"/>
  <c r="C13" i="48"/>
  <c r="C12" i="48"/>
  <c r="B7" i="20"/>
  <c r="C6" i="29" s="1"/>
  <c r="C5" i="48" s="1"/>
  <c r="C63" i="20"/>
  <c r="E17" i="29" s="1"/>
  <c r="E11" i="22" s="1"/>
  <c r="C47" i="20"/>
  <c r="E15" i="29" s="1"/>
  <c r="C38" i="20"/>
  <c r="E14" i="29" s="1"/>
  <c r="C14" i="29"/>
  <c r="C29" i="20"/>
  <c r="E13" i="29" s="1"/>
  <c r="C7" i="20"/>
  <c r="E6" i="29" s="1"/>
  <c r="D5" i="48" s="1"/>
  <c r="K58" i="12"/>
  <c r="G58" i="12"/>
  <c r="K24" i="12"/>
  <c r="K11" i="12"/>
  <c r="K22" i="12"/>
  <c r="K21" i="12"/>
  <c r="K20" i="12"/>
  <c r="K12" i="12"/>
  <c r="G22" i="12"/>
  <c r="G21" i="12"/>
  <c r="G20" i="12"/>
  <c r="G12" i="12"/>
  <c r="F43" i="25"/>
  <c r="F42" i="25"/>
  <c r="F37" i="25"/>
  <c r="F36" i="25"/>
  <c r="F35" i="25"/>
  <c r="D7" i="48" l="1"/>
  <c r="D20" i="48" s="1"/>
  <c r="D21" i="48" s="1"/>
  <c r="H57" i="12"/>
  <c r="N27" i="12"/>
  <c r="O27" i="12" s="1"/>
  <c r="J57" i="12"/>
  <c r="D57" i="12"/>
  <c r="L20" i="12"/>
  <c r="C13" i="29"/>
  <c r="C18" i="48"/>
  <c r="L25" i="12"/>
  <c r="L58" i="12"/>
  <c r="L22" i="12"/>
  <c r="B55" i="20"/>
  <c r="B47" i="20"/>
  <c r="C15" i="29" s="1"/>
  <c r="C17" i="20"/>
  <c r="E8" i="29" s="1"/>
  <c r="C8" i="29"/>
  <c r="L21" i="12"/>
  <c r="L12" i="12"/>
  <c r="D60" i="12" l="1"/>
  <c r="N57" i="12"/>
  <c r="O57" i="12" s="1"/>
  <c r="C16" i="29"/>
  <c r="C12" i="22"/>
  <c r="C41" i="22" s="1"/>
  <c r="K10" i="12"/>
  <c r="K17" i="12" s="1"/>
  <c r="I57" i="12"/>
  <c r="C17" i="22" l="1"/>
  <c r="C6" i="48"/>
  <c r="C7" i="48" s="1"/>
  <c r="C20" i="48" s="1"/>
  <c r="C21" i="48" s="1"/>
  <c r="I60" i="12"/>
  <c r="B61" i="20"/>
  <c r="C65" i="25"/>
  <c r="C20" i="22" l="1"/>
  <c r="A43" i="25"/>
  <c r="A44" i="25" s="1"/>
  <c r="D65" i="25"/>
  <c r="C18" i="22" l="1"/>
  <c r="K14" i="8"/>
  <c r="E46" i="25" l="1"/>
  <c r="K18" i="8"/>
  <c r="C22" i="22" l="1"/>
  <c r="C64" i="28"/>
  <c r="C65" i="22" s="1"/>
  <c r="E24" i="28" l="1"/>
  <c r="C19" i="22"/>
  <c r="A1" i="29"/>
  <c r="C34" i="22"/>
  <c r="C36" i="22" s="1"/>
  <c r="G11" i="28" l="1"/>
  <c r="C65" i="28" l="1"/>
  <c r="C66" i="22" s="1"/>
  <c r="B37" i="29" l="1"/>
  <c r="F107" i="21" l="1"/>
  <c r="A107" i="21"/>
  <c r="F103" i="21" l="1"/>
  <c r="F105" i="21"/>
  <c r="A1" i="34" l="1"/>
  <c r="H131" i="8" l="1"/>
  <c r="E22" i="6"/>
  <c r="C46" i="28" l="1"/>
  <c r="J8" i="28"/>
  <c r="N49" i="6" l="1"/>
  <c r="N50" i="6"/>
  <c r="N51" i="6"/>
  <c r="N48" i="6"/>
  <c r="H130" i="8"/>
  <c r="G130" i="8"/>
  <c r="I128" i="8"/>
  <c r="I130" i="8" s="1"/>
  <c r="F15" i="34"/>
  <c r="E15" i="34"/>
  <c r="D15" i="34"/>
  <c r="C15" i="34"/>
  <c r="G13" i="34"/>
  <c r="H13" i="34" s="1"/>
  <c r="G6" i="34"/>
  <c r="I6" i="34" s="1"/>
  <c r="H15" i="34" l="1"/>
  <c r="G15" i="34"/>
  <c r="I13" i="34"/>
  <c r="I15" i="34" s="1"/>
  <c r="C21" i="22" l="1"/>
  <c r="C24" i="22" s="1"/>
  <c r="E11" i="6"/>
  <c r="G9" i="6"/>
  <c r="E7" i="6"/>
  <c r="F104" i="21"/>
  <c r="F98" i="21"/>
  <c r="F96" i="21"/>
  <c r="F108" i="21"/>
  <c r="A108" i="21"/>
  <c r="A51" i="29"/>
  <c r="A49" i="29"/>
  <c r="A54" i="29"/>
  <c r="C54" i="29"/>
  <c r="B51" i="29"/>
  <c r="B50" i="29"/>
  <c r="B49" i="29"/>
  <c r="B44" i="29"/>
  <c r="B42" i="29"/>
  <c r="E24" i="22" l="1"/>
  <c r="F14" i="6" l="1"/>
  <c r="F9" i="6"/>
  <c r="D14" i="6"/>
  <c r="D9" i="6"/>
  <c r="E46" i="28"/>
  <c r="AU10" i="29"/>
  <c r="AU11" i="29" s="1"/>
  <c r="E36" i="22"/>
  <c r="E9" i="6" l="1"/>
  <c r="E14" i="6" l="1"/>
  <c r="C8" i="28" s="1"/>
  <c r="C43" i="22" l="1"/>
  <c r="F7" i="20"/>
  <c r="F8" i="20" s="1"/>
  <c r="F9" i="20" l="1"/>
  <c r="B5" i="25" l="1"/>
  <c r="B4" i="25"/>
  <c r="E5" i="25"/>
  <c r="E4" i="25"/>
  <c r="A3" i="3"/>
  <c r="G14" i="3"/>
  <c r="E10" i="29"/>
  <c r="G24" i="6"/>
  <c r="F24" i="6"/>
  <c r="K23" i="12"/>
  <c r="K27" i="12" s="1"/>
  <c r="K57" i="12" s="1"/>
  <c r="B63" i="20"/>
  <c r="C17" i="29" s="1"/>
  <c r="G23" i="12"/>
  <c r="G24" i="12"/>
  <c r="L24" i="12" s="1"/>
  <c r="G11" i="12"/>
  <c r="L11" i="12" s="1"/>
  <c r="G10" i="12"/>
  <c r="G17" i="12" l="1"/>
  <c r="G27" i="12"/>
  <c r="C11" i="22"/>
  <c r="L10" i="12"/>
  <c r="L17" i="12" s="1"/>
  <c r="L23" i="12"/>
  <c r="L27" i="12" s="1"/>
  <c r="E6" i="25"/>
  <c r="C10" i="29"/>
  <c r="G57" i="12" l="1"/>
  <c r="L57" i="12"/>
  <c r="C30" i="28" s="1"/>
  <c r="E21" i="3"/>
  <c r="B5" i="47" l="1"/>
  <c r="L60" i="12"/>
  <c r="O14" i="3"/>
  <c r="H150" i="8"/>
  <c r="I150" i="8"/>
  <c r="E24" i="6"/>
  <c r="D24" i="6"/>
  <c r="G14" i="6"/>
  <c r="E8" i="28" s="1"/>
  <c r="A9" i="3" l="1"/>
  <c r="C9" i="3" s="1"/>
  <c r="G19" i="3"/>
  <c r="O20" i="3" l="1"/>
  <c r="O19" i="3" l="1"/>
  <c r="G21" i="3"/>
  <c r="F21" i="3" l="1"/>
  <c r="O21" i="3" s="1"/>
  <c r="C18" i="29" l="1"/>
  <c r="C20" i="29" s="1"/>
  <c r="C22" i="29" s="1"/>
  <c r="F22" i="29" s="1"/>
  <c r="F18" i="29" s="1"/>
  <c r="C25" i="29" l="1"/>
  <c r="C31" i="29" s="1"/>
  <c r="C23" i="48"/>
  <c r="C24" i="48" s="1"/>
  <c r="H22" i="29"/>
  <c r="C8" i="22" l="1"/>
  <c r="C14" i="22" s="1"/>
  <c r="C26" i="22" s="1"/>
  <c r="C30" i="22" s="1"/>
  <c r="C45" i="22" s="1"/>
  <c r="D50" i="6" l="1"/>
  <c r="C34" i="29"/>
  <c r="C35" i="29" s="1"/>
  <c r="E18" i="29"/>
  <c r="E20" i="29" s="1"/>
  <c r="E22" i="29" s="1"/>
  <c r="E25" i="29" l="1"/>
  <c r="D23" i="48"/>
  <c r="D24" i="48" s="1"/>
  <c r="E8" i="22" l="1"/>
  <c r="E14" i="22" s="1"/>
  <c r="E26" i="22" s="1"/>
  <c r="E30" i="22" s="1"/>
  <c r="E45" i="22" s="1"/>
  <c r="E49" i="22" s="1"/>
  <c r="C47" i="22" s="1"/>
  <c r="C49" i="22" s="1"/>
  <c r="E31" i="29"/>
  <c r="E34" i="29" s="1"/>
  <c r="E35" i="29" s="1"/>
  <c r="E50" i="22" l="1"/>
  <c r="F50" i="6"/>
  <c r="F52" i="6" s="1"/>
  <c r="D49" i="6" s="1"/>
  <c r="D52" i="6" s="1"/>
  <c r="C9" i="28" s="1"/>
  <c r="G49" i="22"/>
  <c r="C50" i="22"/>
  <c r="E9" i="28" l="1"/>
  <c r="E25" i="28" s="1"/>
  <c r="E48" i="28" s="1"/>
  <c r="H35" i="8" l="1"/>
  <c r="C16" i="28" s="1"/>
  <c r="C25" i="28" s="1"/>
  <c r="C48" i="28" s="1"/>
  <c r="F48" i="28" s="1"/>
</calcChain>
</file>

<file path=xl/sharedStrings.xml><?xml version="1.0" encoding="utf-8"?>
<sst xmlns="http://schemas.openxmlformats.org/spreadsheetml/2006/main" count="914" uniqueCount="547">
  <si>
    <t>Particulars</t>
  </si>
  <si>
    <t>Note No.</t>
  </si>
  <si>
    <t>Figures as at the end of current reporting period</t>
  </si>
  <si>
    <t>Figures as at the end of previous reporting period</t>
  </si>
  <si>
    <t>TOTAL</t>
  </si>
  <si>
    <t>(Chartered Accountants)</t>
  </si>
  <si>
    <t xml:space="preserve"> </t>
  </si>
  <si>
    <t>Revenue from operations</t>
  </si>
  <si>
    <t>Other income</t>
  </si>
  <si>
    <t>Expenses:</t>
  </si>
  <si>
    <t>Finance costs</t>
  </si>
  <si>
    <t>Total expenses</t>
  </si>
  <si>
    <t>(1) Current tax</t>
  </si>
  <si>
    <t>(2) Deferred tax</t>
  </si>
  <si>
    <t>(1) Basic</t>
  </si>
  <si>
    <t>(2) Diluted</t>
  </si>
  <si>
    <t>(2) Current Assets</t>
  </si>
  <si>
    <t>EQUITY &amp; LIABILITIES</t>
  </si>
  <si>
    <t>A. Equity Share Capital</t>
  </si>
  <si>
    <t>Balance at the beginning of the reporting period</t>
  </si>
  <si>
    <t>Changes in equity share capital during the year</t>
  </si>
  <si>
    <t>Balance at the end of the reporting period</t>
  </si>
  <si>
    <t>B. Other Equity</t>
  </si>
  <si>
    <t>Share application on money pending allotment</t>
  </si>
  <si>
    <t>Equity component of Compound financial instruments</t>
  </si>
  <si>
    <t>Capital Reserve</t>
  </si>
  <si>
    <t>Securities Premium Reserve</t>
  </si>
  <si>
    <t>Other Reserves(Specify Nature)</t>
  </si>
  <si>
    <t>Retained earnings</t>
  </si>
  <si>
    <t>Debt instruments through other comprehensive income</t>
  </si>
  <si>
    <t>Equity instruments through other Comprehensive Income</t>
  </si>
  <si>
    <t>Effective Portion of Cash Flow Hedges</t>
  </si>
  <si>
    <t>Revaluation Surplus</t>
  </si>
  <si>
    <t>Exchange differences on translating the financial statements of a foreign operation</t>
  </si>
  <si>
    <t>Other items of other Comprehensive Income (Specify Nature)</t>
  </si>
  <si>
    <t>Money received against share warrants</t>
  </si>
  <si>
    <t>Total</t>
  </si>
  <si>
    <t>Changes in accounting policy or prior period errors</t>
  </si>
  <si>
    <t>Restated balance at the beginning of the reporting period</t>
  </si>
  <si>
    <t>Reserves and Surplus</t>
  </si>
  <si>
    <t>Total Comprehensive Income for the year</t>
  </si>
  <si>
    <t>Dividends</t>
  </si>
  <si>
    <t>Transfer to retained earnings</t>
  </si>
  <si>
    <t>Any Other Changes(to be specified)</t>
  </si>
  <si>
    <t>`</t>
  </si>
  <si>
    <t>Depreciation</t>
  </si>
  <si>
    <t>Bank Charges</t>
  </si>
  <si>
    <t>Statement of Changes in Equity for the period ended 31st March 2016</t>
  </si>
  <si>
    <t>Figures as at the end of the current reporting period</t>
  </si>
  <si>
    <t xml:space="preserve">Total </t>
  </si>
  <si>
    <t xml:space="preserve">Particulars </t>
  </si>
  <si>
    <t>Figures as at the end of the previous  reporting period</t>
  </si>
  <si>
    <t>Authorised</t>
  </si>
  <si>
    <t>Issued Subscribed &amp; Paid up</t>
  </si>
  <si>
    <t>Number</t>
  </si>
  <si>
    <t>Equity Shares:</t>
  </si>
  <si>
    <t xml:space="preserve">Shares outstanding at the beginning of the year </t>
  </si>
  <si>
    <t xml:space="preserve">Shares Issued during the year </t>
  </si>
  <si>
    <t>Shares bought back during the year</t>
  </si>
  <si>
    <t>Shares outstanding at the end of the year</t>
  </si>
  <si>
    <t>Equity Shares</t>
  </si>
  <si>
    <t xml:space="preserve">Name of Shareholder </t>
  </si>
  <si>
    <t>No. of Shares held</t>
  </si>
  <si>
    <t xml:space="preserve">% of Holding </t>
  </si>
  <si>
    <t>Items of timing difference</t>
  </si>
  <si>
    <t>(Charged)/Credit during the year</t>
  </si>
  <si>
    <t>Previous year</t>
  </si>
  <si>
    <t>Cash on hand</t>
  </si>
  <si>
    <t>(a). Total outstanding dues of Micro, Small and medium Enterprises</t>
  </si>
  <si>
    <t>(b). Total outstanding dues of Other payable against expenses other than Micro, Small and Medium Enterprises.</t>
  </si>
  <si>
    <t>Other Payable against Expenses</t>
  </si>
  <si>
    <t>Opening</t>
  </si>
  <si>
    <t>Opening Stock</t>
  </si>
  <si>
    <t>Indirect Expenses</t>
  </si>
  <si>
    <t>Grand Total</t>
  </si>
  <si>
    <t>Opening Balance</t>
  </si>
  <si>
    <t>Retained earning:-</t>
  </si>
  <si>
    <t>(+) Net Profit/(Loss) for the current year</t>
  </si>
  <si>
    <t>Gross Block</t>
  </si>
  <si>
    <t>Accumulated Depreciation</t>
  </si>
  <si>
    <t>Net Block</t>
  </si>
  <si>
    <t>Additions during year</t>
  </si>
  <si>
    <t>Disposals during the year</t>
  </si>
  <si>
    <t xml:space="preserve">Figures as at the end of current reporting period </t>
  </si>
  <si>
    <t>Depreciation for the year</t>
  </si>
  <si>
    <t>On disposals</t>
  </si>
  <si>
    <t xml:space="preserve">Figures as at the end of previous reporting period </t>
  </si>
  <si>
    <t>Own assets</t>
  </si>
  <si>
    <t>Tangible Assets</t>
  </si>
  <si>
    <t>Previous year's Figures</t>
  </si>
  <si>
    <t>PARTICULARS</t>
  </si>
  <si>
    <t xml:space="preserve">A. Cash Flow Arising From Operating Activities </t>
  </si>
  <si>
    <t>Net Profit before Taxes</t>
  </si>
  <si>
    <t>Adjustment for :</t>
  </si>
  <si>
    <t>Operating Profit Before Working Capital Changes</t>
  </si>
  <si>
    <t>Adjustment For Working Capital Changes</t>
  </si>
  <si>
    <t>Net Cash Flow From Working Capital Changes</t>
  </si>
  <si>
    <t>Cash Flow From Operating Activities</t>
  </si>
  <si>
    <t>Less : Tax Paid</t>
  </si>
  <si>
    <t>Net Cash Flow From Operating Activities</t>
  </si>
  <si>
    <t>B. Cash Flow Arising From Investing Activities</t>
  </si>
  <si>
    <t>Net Cash Flow From Investing Activities</t>
  </si>
  <si>
    <t>C. Cash Flow Arising From Financing Activities</t>
  </si>
  <si>
    <t xml:space="preserve">Net Cash Flow From Financing Activities </t>
  </si>
  <si>
    <t>Opening Cash and Cash Equivalents</t>
  </si>
  <si>
    <t>Closing Cash and Cash Equivalents</t>
  </si>
  <si>
    <t>(A)</t>
  </si>
  <si>
    <t>Related Parties and their relationship :</t>
  </si>
  <si>
    <t>I.</t>
  </si>
  <si>
    <t>Director</t>
  </si>
  <si>
    <t>CURRENT YEAR: NIL</t>
  </si>
  <si>
    <t>PREVIOUS YEAR: NIL</t>
  </si>
  <si>
    <t>Difference</t>
  </si>
  <si>
    <t>As per our report of even date annexed</t>
  </si>
  <si>
    <t xml:space="preserve"> STATEMENT OF CHANGES IN EQUITY</t>
  </si>
  <si>
    <t>Plant &amp; Machinery</t>
  </si>
  <si>
    <t>Finished Goods</t>
  </si>
  <si>
    <t>Trade receivables outstanding for a period exceeding six months from the date they are due for payment</t>
  </si>
  <si>
    <t>(-) Written Back in Current Year</t>
  </si>
  <si>
    <t>Director Remuneration</t>
  </si>
  <si>
    <t>Auditor Remuneration</t>
  </si>
  <si>
    <t xml:space="preserve"> a) Audit Fees</t>
  </si>
  <si>
    <t xml:space="preserve"> b) Taxation Matters</t>
  </si>
  <si>
    <t xml:space="preserve"> c) Company Law Matters</t>
  </si>
  <si>
    <t>Cartage Outward</t>
  </si>
  <si>
    <t>(B)</t>
  </si>
  <si>
    <t xml:space="preserve">Related Parties Transactions: </t>
  </si>
  <si>
    <t>Contingent Liabilities</t>
  </si>
  <si>
    <t>Claims against the company not acknowledged as debts:</t>
  </si>
  <si>
    <t>Estimated amount of contracts remaining to be executed on capital account and not provided for:</t>
  </si>
  <si>
    <t>In the opinion of the Board of Directors, the current assets, loans and advances have a value on realization in the ordinary course of business at least equal to the amount at which they are stated in the Balance Sheet.</t>
  </si>
  <si>
    <t xml:space="preserve">                                                                                                                                                                                                                                                                                                                                                                                                   </t>
  </si>
  <si>
    <t>For and on behalf of the Board</t>
  </si>
  <si>
    <t>Place : Delhi</t>
  </si>
  <si>
    <t>Cost of Material Consumed</t>
  </si>
  <si>
    <t>Change in Inventories</t>
  </si>
  <si>
    <t>Purchase of Fixed Assets</t>
  </si>
  <si>
    <t>Long Term borrowings</t>
  </si>
  <si>
    <t>Net Decrease in Cash or Cash Equivalents</t>
  </si>
  <si>
    <t>Auditor's Report</t>
  </si>
  <si>
    <t>Sundry Creditors</t>
  </si>
  <si>
    <t>Direct Expenses</t>
  </si>
  <si>
    <t>Advertisement Exp.</t>
  </si>
  <si>
    <t>Consultancy Charges</t>
  </si>
  <si>
    <t>Donation</t>
  </si>
  <si>
    <t>Legal &amp; Professional Charges</t>
  </si>
  <si>
    <t>Office Expenses</t>
  </si>
  <si>
    <t>Telephone Exp.</t>
  </si>
  <si>
    <t>List of Accounts</t>
  </si>
  <si>
    <t>S.No.</t>
  </si>
  <si>
    <t>Unsecured Loans &amp; Advances From Directors as on 31.03.2016</t>
  </si>
  <si>
    <t>Figures as at the end of current reporting period 
                            (`)</t>
  </si>
  <si>
    <t>Changes in other current liabilities</t>
  </si>
  <si>
    <t>I. EQUITY AND LIABILITIES</t>
  </si>
  <si>
    <t>a) Share Capital</t>
  </si>
  <si>
    <t>b) Reserves and Surplus</t>
  </si>
  <si>
    <t>c) Money received against Share warrants</t>
  </si>
  <si>
    <t>(2) Share Application money Pending allotment</t>
  </si>
  <si>
    <t>a) Short-Term Borrowings</t>
  </si>
  <si>
    <t>b) Trade Payables</t>
  </si>
  <si>
    <t>d) Short Term Provisions</t>
  </si>
  <si>
    <t>II. ASSETS</t>
  </si>
  <si>
    <t>(1) Non- Current Assets</t>
  </si>
  <si>
    <t>ii) Intangible Assets</t>
  </si>
  <si>
    <t>iii) Capital Work in Progress</t>
  </si>
  <si>
    <t>iv) Intangible Assets under development</t>
  </si>
  <si>
    <t>b) Non-Current Investments</t>
  </si>
  <si>
    <t>c) Deferred Tax Assets(Net)</t>
  </si>
  <si>
    <t>d) Long -Term loans and Advances</t>
  </si>
  <si>
    <t>e) Other non-current Assets</t>
  </si>
  <si>
    <t>a) Current Investments</t>
  </si>
  <si>
    <t>b) Inventories</t>
  </si>
  <si>
    <t>c) Trade Receivables</t>
  </si>
  <si>
    <t>d) Cash and cash equivalents</t>
  </si>
  <si>
    <t>e) Short-Term Loans and Advances</t>
  </si>
  <si>
    <t>Significant Accounting policies and notes to Financial Statements</t>
  </si>
  <si>
    <t>Sale as vat return</t>
  </si>
  <si>
    <t>1Q</t>
  </si>
  <si>
    <t>2Q</t>
  </si>
  <si>
    <t>3Q</t>
  </si>
  <si>
    <t>4Q</t>
  </si>
  <si>
    <t>Total Revenue</t>
  </si>
  <si>
    <t xml:space="preserve">Excise duty payable as per tally </t>
  </si>
  <si>
    <t>Q2</t>
  </si>
  <si>
    <t>Other expenses</t>
  </si>
  <si>
    <t>Profit before  Tax</t>
  </si>
  <si>
    <t>Less</t>
  </si>
  <si>
    <t>Tax expense of Continuing operation:-</t>
  </si>
  <si>
    <t>Profit from Continuing operation (after tax)</t>
  </si>
  <si>
    <t>Earnings per equity share:</t>
  </si>
  <si>
    <t>Auditor'S Report</t>
  </si>
  <si>
    <t>Changes in Trade receivable</t>
  </si>
  <si>
    <t xml:space="preserve"> Note No. 2.2  Reserves and Surplus</t>
  </si>
  <si>
    <t xml:space="preserve">Changes in Short terms loan &amp; Advances </t>
  </si>
  <si>
    <t>(1) Shareholder's Funds</t>
  </si>
  <si>
    <t>(3) Non-Current Liabilities</t>
  </si>
  <si>
    <t>a) Long-Term Borrowings</t>
  </si>
  <si>
    <t>b) Deferred Tax Liabilities(Net)</t>
  </si>
  <si>
    <t>c) Other Long -Term Liabilities</t>
  </si>
  <si>
    <t>d) Long Term Provisions</t>
  </si>
  <si>
    <t>(4) Current Liabilities</t>
  </si>
  <si>
    <t>c) Other Current Liabilities</t>
  </si>
  <si>
    <r>
      <t xml:space="preserve">The company has only one class of Equity having a par value </t>
    </r>
    <r>
      <rPr>
        <sz val="12.5"/>
        <color indexed="8"/>
        <rFont val="Rupee Foradian"/>
        <family val="2"/>
      </rPr>
      <t>`</t>
    </r>
    <r>
      <rPr>
        <sz val="12.5"/>
        <color indexed="8"/>
        <rFont val="Times New Roman"/>
        <family val="1"/>
      </rPr>
      <t>10 per share.Each shareholders is eligible for one vote per  share held.The dividend is proposed by the board of directors is subject to the approval of the shareholders in ensuing Annual General Meeting except in the case of the interim dividend. In the event of liquidation, the equity shareholders are eligible to receive the remaining assets of the company after distribution of all preferential amounts in portion to their shareholding.</t>
    </r>
  </si>
  <si>
    <t xml:space="preserve"> Note No. 2.1  Share Capital</t>
  </si>
  <si>
    <t xml:space="preserve"> Note No. 2.1 (a) The Reconciliation of the No. of Shares outstanding at the beginning and at the end of the period</t>
  </si>
  <si>
    <t>S. No.</t>
  </si>
  <si>
    <t>In accordance with the accounting standard AS-22 "Accounting for tax on income"  issued by "The Institute of Chartered Accountant of India" consequently  deferred taxes have been recognised in respect of following items of timing differences between accounting income and taxable income.</t>
  </si>
  <si>
    <t>Advances Recoverable in Cash or in Kind</t>
  </si>
  <si>
    <r>
      <t>Key Management Personnel [Para 3(d) of AS-18]</t>
    </r>
    <r>
      <rPr>
        <b/>
        <sz val="12.5"/>
        <rFont val="Times New Roman"/>
        <family val="1"/>
      </rPr>
      <t>:</t>
    </r>
  </si>
  <si>
    <r>
      <rPr>
        <b/>
        <sz val="12.5"/>
        <color indexed="8"/>
        <rFont val="Times New Roman"/>
        <family val="1"/>
      </rPr>
      <t xml:space="preserve">Note No. 2.6 (a) </t>
    </r>
    <r>
      <rPr>
        <sz val="12.5"/>
        <color indexed="8"/>
        <rFont val="Times New Roman"/>
        <family val="1"/>
      </rPr>
      <t>The disclosures of amount payable to entities covered under Micro, Small and Medium Enterprises Development Act, 2006 as required by Schedule III of the Companies Act, 2013,  are as follows:</t>
    </r>
  </si>
  <si>
    <t>Sanjay Garg</t>
  </si>
  <si>
    <t>Utsav Garg</t>
  </si>
  <si>
    <t>Accumulated Defereed Tax Assets/(Liabilities) as at 01.04.2016</t>
  </si>
  <si>
    <t>Balance Assets (Liabilities) as at 31.03.2017</t>
  </si>
  <si>
    <t>Rate of Depn.</t>
  </si>
  <si>
    <t>Delation</t>
  </si>
  <si>
    <t xml:space="preserve">Closing </t>
  </si>
  <si>
    <t xml:space="preserve"> Depreciation as per Income Tax </t>
  </si>
  <si>
    <t>Total (a)</t>
  </si>
  <si>
    <t>Total (b)</t>
  </si>
  <si>
    <t>The Deferred tax liability  has been reversed of Rs. 1,16,875/- in current year (Deferred tax liability Rs. 56,542/- has been made in Previous Year) has been recognised in the Statement of Profit &amp; Loss.</t>
  </si>
  <si>
    <t>Shareholding details</t>
  </si>
  <si>
    <t>Savitri Garg</t>
  </si>
  <si>
    <t>Charu Krishan Garg</t>
  </si>
  <si>
    <t>Note No. 2.4 Deferred Tax Liabilities</t>
  </si>
  <si>
    <r>
      <t>(in Rs.</t>
    </r>
    <r>
      <rPr>
        <b/>
        <sz val="12.5"/>
        <rFont val="Times New Roman"/>
        <family val="1"/>
      </rPr>
      <t>)</t>
    </r>
  </si>
  <si>
    <t>(in Rs.)</t>
  </si>
  <si>
    <t>Building W.I.P</t>
  </si>
  <si>
    <t>Grand Total (a+b)</t>
  </si>
  <si>
    <t>Other Trade receivables</t>
  </si>
  <si>
    <t>Balance with Bank -current A/c</t>
  </si>
  <si>
    <t>Security Deposit</t>
  </si>
  <si>
    <t>(Prop.)</t>
  </si>
  <si>
    <t xml:space="preserve">Closing balance </t>
  </si>
  <si>
    <t>Electricity Payable</t>
  </si>
  <si>
    <t>EPF-Payable</t>
  </si>
  <si>
    <t>ESIC - Payable</t>
  </si>
  <si>
    <t>Heater Cooler Mixer</t>
  </si>
  <si>
    <t>Main Distribution Pannel</t>
  </si>
  <si>
    <t>Custom &amp; Other Exp.</t>
  </si>
  <si>
    <t>Diesel Exp.</t>
  </si>
  <si>
    <t>Electricity Exp.</t>
  </si>
  <si>
    <t>Freight Inward</t>
  </si>
  <si>
    <t>AMC Charges</t>
  </si>
  <si>
    <t>Insurance Expenses</t>
  </si>
  <si>
    <t>Loan Processing Fees</t>
  </si>
  <si>
    <t>Postage &amp; Courier</t>
  </si>
  <si>
    <t>Security Service Charges</t>
  </si>
  <si>
    <t>Short &amp; Excess</t>
  </si>
  <si>
    <t>Travelling &amp; Conveyance Exp</t>
  </si>
  <si>
    <t>Vehicle Running &amp; Maint.</t>
  </si>
  <si>
    <t>Note No. 2.3 Long Term Borrowings</t>
  </si>
  <si>
    <t>From Directors &amp; Their Relatives</t>
  </si>
  <si>
    <t>From Body Corporates</t>
  </si>
  <si>
    <t>More Then 180 days</t>
  </si>
  <si>
    <t>Less Then 180 Days</t>
  </si>
  <si>
    <t>Figures as at the end of current reporting period 
                      (`)</t>
  </si>
  <si>
    <t xml:space="preserve">The Company is in the process of identifying Micro, Small and Medium Enterprises as defined under the Micro and Medium Enterprises Development Act, 2006. Therefore, it is not possible for the Company to ascertain whether   payment to such enterprises has been done with within 45 days from date of acceptance of supply of goods or service rendered by a supplier.  In view of above, the disclosures of amount payable to entities covered under Micro, Small and Medium   Enterprises Development Act, 2006 as  required by Schedule III of the Companies Act, 2013 is not given.
</t>
  </si>
  <si>
    <t>HDFC Bank Limited (OD)</t>
  </si>
  <si>
    <t>From Bank (Secured)</t>
  </si>
  <si>
    <t>Statutory Liabilities</t>
  </si>
  <si>
    <t>Other Payable Against Expenses</t>
  </si>
  <si>
    <t>Advance Received from Parties</t>
  </si>
  <si>
    <t>Salary and wages Payable</t>
  </si>
  <si>
    <t>GST Input</t>
  </si>
  <si>
    <t>Income Tax Provision</t>
  </si>
  <si>
    <t>Unsecured, Considered Goods</t>
  </si>
  <si>
    <t>(valued at cost or Net realisable value, whichever is lower)</t>
  </si>
  <si>
    <t>Raw Materials</t>
  </si>
  <si>
    <t>Value and Certified by the Management</t>
  </si>
  <si>
    <t>Advance to Parties</t>
  </si>
  <si>
    <t>Furniture &amp; Fixtures</t>
  </si>
  <si>
    <t>Lift</t>
  </si>
  <si>
    <t>11KV VCB</t>
  </si>
  <si>
    <t>Automatic Voltage Cont. -630KVA</t>
  </si>
  <si>
    <t>Distribution Transformer-630KVA</t>
  </si>
  <si>
    <t>M.S Solted Channel Cable Trey</t>
  </si>
  <si>
    <t>Sales of Goods</t>
  </si>
  <si>
    <t xml:space="preserve">Foreign Currency Fluctuation </t>
  </si>
  <si>
    <t>Opening Stock of Raw Material &amp; Packing  Material</t>
  </si>
  <si>
    <t>Add: Purchase</t>
  </si>
  <si>
    <t>Purchase of Raw Material &amp; Packing Materials</t>
  </si>
  <si>
    <t>Less:</t>
  </si>
  <si>
    <t>Closing Stock of Raw Material &amp; Packing  Material</t>
  </si>
  <si>
    <t>Opening Stock of Finished Goods</t>
  </si>
  <si>
    <t>Closing Stock of Finished Goods</t>
  </si>
  <si>
    <t>Employees Benefit expenses</t>
  </si>
  <si>
    <t>Wages &amp; Salary</t>
  </si>
  <si>
    <t>Staff Welfare Expenses</t>
  </si>
  <si>
    <t>Depreciations</t>
  </si>
  <si>
    <t>Rent Expenses</t>
  </si>
  <si>
    <t>Clearing &amp; Forwarding Charges</t>
  </si>
  <si>
    <t>Repair &amp; Maintenance Expenses.</t>
  </si>
  <si>
    <t>Audit fee Payable</t>
  </si>
  <si>
    <t>Electrical Fittings</t>
  </si>
  <si>
    <t>Total (c)</t>
  </si>
  <si>
    <t>W.D.V as per company Act.</t>
  </si>
  <si>
    <t>W.D.V as per I.T  Act.</t>
  </si>
  <si>
    <t>Total DTA</t>
  </si>
  <si>
    <t>DTL (Closing)</t>
  </si>
  <si>
    <t>DTL (Opening)</t>
  </si>
  <si>
    <t>DTL (Charged to P&amp;L)</t>
  </si>
  <si>
    <t>Note No. 2.5 Short Term Borrowing</t>
  </si>
  <si>
    <t>Note No. 2.6 Trade Payable</t>
  </si>
  <si>
    <t>Note No. 2.6(a)</t>
  </si>
  <si>
    <t>Note No. 2.7 Other Current Liabilities</t>
  </si>
  <si>
    <t>Note No. 2.8 Short Term Provisions</t>
  </si>
  <si>
    <t>Note No. 2.10 Loan Term Loan &amp; Advances</t>
  </si>
  <si>
    <t>Note No. 2.25</t>
  </si>
  <si>
    <t>Note No. 2.26</t>
  </si>
  <si>
    <t>Note No. 2.27</t>
  </si>
  <si>
    <t>Balances with Trade Receivables / Trade Payables and Loans &amp; advances are Subject to confirmation</t>
  </si>
  <si>
    <t>Note No. 2.28</t>
  </si>
  <si>
    <t>Nature of Transaction</t>
  </si>
  <si>
    <t>Amount of transaction in Rs.</t>
  </si>
  <si>
    <t>Outstanding Balance at the end of the Current year</t>
  </si>
  <si>
    <t>Outstanding Balance at the end of the Previous year</t>
  </si>
  <si>
    <t>During Current Year</t>
  </si>
  <si>
    <t>During  Previous year</t>
  </si>
  <si>
    <t xml:space="preserve">Receipt </t>
  </si>
  <si>
    <t xml:space="preserve">Payment </t>
  </si>
  <si>
    <t>1. Transaction during the year</t>
  </si>
  <si>
    <t>Key Management Personnel</t>
  </si>
  <si>
    <t>II.</t>
  </si>
  <si>
    <t>Laon</t>
  </si>
  <si>
    <t>Loan</t>
  </si>
  <si>
    <t>2. Enterprises in which Key Management Personnel is interested:</t>
  </si>
  <si>
    <t>Interest on Loan</t>
  </si>
  <si>
    <t>Change in Trade Payables</t>
  </si>
  <si>
    <t>Changes in Short term borrowing</t>
  </si>
  <si>
    <t>Capital Introduced</t>
  </si>
  <si>
    <t>Long term Loan &amp; Advances</t>
  </si>
  <si>
    <t>Sale</t>
  </si>
  <si>
    <t>Closing Stock</t>
  </si>
  <si>
    <t xml:space="preserve">Net Profit before Tax </t>
  </si>
  <si>
    <t>N.P Ratio</t>
  </si>
  <si>
    <t>Wages</t>
  </si>
  <si>
    <t xml:space="preserve">  </t>
  </si>
  <si>
    <t>Air Dryer</t>
  </si>
  <si>
    <t>Battery</t>
  </si>
  <si>
    <t>Fan</t>
  </si>
  <si>
    <t>Hand Pallet Truck</t>
  </si>
  <si>
    <t>Computer</t>
  </si>
  <si>
    <t>HP Printer</t>
  </si>
  <si>
    <t>Printer &amp; Conveyor</t>
  </si>
  <si>
    <t>Discount Received</t>
  </si>
  <si>
    <t>Business Promotion Expenses</t>
  </si>
  <si>
    <t>Diwali Bonus</t>
  </si>
  <si>
    <t>Internet Expenses</t>
  </si>
  <si>
    <t>Medical Expenses</t>
  </si>
  <si>
    <t>Special Discount</t>
  </si>
  <si>
    <t>Advance Tax</t>
  </si>
  <si>
    <t>Unsecured Loan</t>
  </si>
  <si>
    <t>(Secured against hypothecation of Vehicle &amp; personal guarantee of directors)</t>
  </si>
  <si>
    <t xml:space="preserve">Total (a+b) </t>
  </si>
  <si>
    <t>Total (a+b)</t>
  </si>
  <si>
    <t>Office Equipments</t>
  </si>
  <si>
    <t>Air Conditioners</t>
  </si>
  <si>
    <t>CCTV Cemara</t>
  </si>
  <si>
    <t>Fiber Tent Cooler</t>
  </si>
  <si>
    <t>UPS Battery</t>
  </si>
  <si>
    <t>Fork Lift</t>
  </si>
  <si>
    <t>Vehicles</t>
  </si>
  <si>
    <t>Mini Cooper</t>
  </si>
  <si>
    <t>Mercedes Benz</t>
  </si>
  <si>
    <t>Fire Extinguisher</t>
  </si>
  <si>
    <t>Inverter</t>
  </si>
  <si>
    <t>Livepure  Glo RO</t>
  </si>
  <si>
    <t xml:space="preserve">Mobile </t>
  </si>
  <si>
    <t>Nexus 160 KVA UPS</t>
  </si>
  <si>
    <t>Wall Fan</t>
  </si>
  <si>
    <t>Furnitures</t>
  </si>
  <si>
    <t>Total (d)</t>
  </si>
  <si>
    <t>Total (e)</t>
  </si>
  <si>
    <t>(Director)                                                                             (Director)</t>
  </si>
  <si>
    <t>Profit on Sales of Fixed Assets</t>
  </si>
  <si>
    <t>Figures as at the end of current reporting period 
                        (`)</t>
  </si>
  <si>
    <t>FY 2020-21</t>
  </si>
  <si>
    <t>Gross Profit (a-b)</t>
  </si>
  <si>
    <t>G.P Ratio</t>
  </si>
  <si>
    <t>G.P &amp; N.P RATIOS</t>
  </si>
  <si>
    <t>Purchase</t>
  </si>
  <si>
    <t>TDS/TCS Payable</t>
  </si>
  <si>
    <t>Provision for Income Tax (net off TDS/TCS &amp; Advance Tax</t>
  </si>
  <si>
    <t>Provision for Income Tax</t>
  </si>
  <si>
    <t>TDS/TCS Receivable</t>
  </si>
  <si>
    <t>Net Income Tax Payable</t>
  </si>
  <si>
    <t>Non Current Maturities</t>
  </si>
  <si>
    <t>Current Maturities</t>
  </si>
  <si>
    <t xml:space="preserve">Secured Loan </t>
  </si>
  <si>
    <t>Note No. 2.3 (a) Terms of Repayment of Loans</t>
  </si>
  <si>
    <t>Current Maturities of Long Term debts (Note no. 2.3)</t>
  </si>
  <si>
    <t>Previous year's figures have been regrouped /rearranged wherever necessary to make them comparable with current year's figures.</t>
  </si>
  <si>
    <t>…................................. PRIVATE LIMITED</t>
  </si>
  <si>
    <t>Balance Sheet as at  31st March, 2022</t>
  </si>
  <si>
    <t>-</t>
  </si>
  <si>
    <t>More than 3 years</t>
  </si>
  <si>
    <t>2-3 years</t>
  </si>
  <si>
    <t>1-2 years</t>
  </si>
  <si>
    <t>Less than 1 year</t>
  </si>
  <si>
    <t>Not due</t>
  </si>
  <si>
    <t>Outstanding for following periods from due date of payment</t>
  </si>
  <si>
    <t>Undisputed dues-MSME</t>
  </si>
  <si>
    <t>Undisputed dues-Other</t>
  </si>
  <si>
    <t>Disputed dues-MSME</t>
  </si>
  <si>
    <t>Disputed dues-Other</t>
  </si>
  <si>
    <t>Total Trade Payable</t>
  </si>
  <si>
    <t>As at March 31, 2022</t>
  </si>
  <si>
    <t>As at March 31, 2021</t>
  </si>
  <si>
    <t>Note No. 2.6(b) Ageing Schedule of Trade Payable is as below</t>
  </si>
  <si>
    <t>a) Property, Plant &amp; Equipments &amp; Intangible Assets</t>
  </si>
  <si>
    <t>i) Property, Plant &amp; Equipments</t>
  </si>
  <si>
    <t>6 months-1 year</t>
  </si>
  <si>
    <t>Less than 6 months</t>
  </si>
  <si>
    <t>Not Due</t>
  </si>
  <si>
    <t>Undisputed-considered good</t>
  </si>
  <si>
    <t>Undisputed-considered doubtful</t>
  </si>
  <si>
    <t>Disputed-considered good</t>
  </si>
  <si>
    <t>Disputed-considered doubtful</t>
  </si>
  <si>
    <t>Total Trade Receivables</t>
  </si>
  <si>
    <t>Accumulated Defereed Tax Assets/(Liabilities) as at 31.03.2021</t>
  </si>
  <si>
    <t>Balance Assets (Liabilities) as at 31.03.2022</t>
  </si>
  <si>
    <t>Note No. 2.10 (a) Loan &amp; Advance in the nature of loan outstanding from prommters, directors, KMPs and related parties</t>
  </si>
  <si>
    <t>Promoters</t>
  </si>
  <si>
    <t>Directors</t>
  </si>
  <si>
    <t>KMPs</t>
  </si>
  <si>
    <t>Related Parties</t>
  </si>
  <si>
    <t xml:space="preserve">% </t>
  </si>
  <si>
    <t>The ratios as per the latest amendment to Schedule III are as below:</t>
  </si>
  <si>
    <t>(Total current assets/Current liabilities)</t>
  </si>
  <si>
    <t>Net Debt Equity Ratio</t>
  </si>
  <si>
    <t>Current Ratio</t>
  </si>
  <si>
    <t>(Net debts/ Average equity)</t>
  </si>
  <si>
    <t>[Current liabilities: Total current liabilities - Current maturities of non-current borrowings and lease obligations]</t>
  </si>
  <si>
    <t>[Equity: Equity share capital + Other equity + Hybrid perpetual securities]</t>
  </si>
  <si>
    <t>Debt service coverage ratio</t>
  </si>
  <si>
    <t>(EBIT/(Net finance charges + Interest income from group companies + Scheduled principal repayments of non-current borrowings and lease obligations (excluding prepayments) during the period))</t>
  </si>
  <si>
    <t>[Net finance charges: Finance costs (excluding interest on current borrowings) - Interest income - Dividend income from current investments - Net gain/(loss) on sale of current investments]</t>
  </si>
  <si>
    <t>Return on Equity (%)</t>
  </si>
  <si>
    <t>(Profit after tax (PAT)/ Average Equity)</t>
  </si>
  <si>
    <t>Inventory turnover ratio (in days)"</t>
  </si>
  <si>
    <t>(Average inventory/Sale of products in days)</t>
  </si>
  <si>
    <t>Debtors turnover ratio (in days)</t>
  </si>
  <si>
    <t>(Average trade receivables/Turnover in days)</t>
  </si>
  <si>
    <t>[Turnover: Revenue from operations]</t>
  </si>
  <si>
    <t>Trade payables turnover ratio (in days)</t>
  </si>
  <si>
    <t>(Average Trade Payables/Expenses)</t>
  </si>
  <si>
    <t>[Expenses: Total Expenses - Finance Cost - Depreciation and Amortisation Expense - Employee Benefit Expenses in respect of Retirement Benefits - Other expenses with respect to Royalty, Rates &amp; Taxes, Provision for Doubtful Debts &amp; Advances, Provision for Impairment and Foreign Exchange Gain/Loss]</t>
  </si>
  <si>
    <t>Net capital turnover ratio (in days)</t>
  </si>
  <si>
    <t>(Average working capital/Turnover)</t>
  </si>
  <si>
    <t>[Working capital: Current assets - Current liabilities] [Current liabilities: Total current liabilities - Current maturities of long-term debt and leases]</t>
  </si>
  <si>
    <t>Net profit ratio (%)*</t>
  </si>
  <si>
    <t>(Net profit after tax/Turnover)</t>
  </si>
  <si>
    <t>Return on Capital Employed (%)"</t>
  </si>
  <si>
    <t>(EBIT/Average capital employed)</t>
  </si>
  <si>
    <t>[Capital Employed: Equity share capital + Other equity + Hybrid perpetual securities + Non current borrowings + Current borrowings + Current maturities of long-term debt and leases + Deferred tax liabilities]</t>
  </si>
  <si>
    <t>[EBIT: Profit before taxes +/(-) Exceptional items + Net finance charges]</t>
  </si>
  <si>
    <t>[Net finance charges: Finance costs - Interest income - Dividend income from current investments - Net gain/(loss) on sale of current investments]</t>
  </si>
  <si>
    <t>Return on investment (%)</t>
  </si>
  <si>
    <t>(Net gain/(loss) on sale/fair value changes of mutual funds/Average investment funds in current investments)</t>
  </si>
  <si>
    <t>Year ended March 31, 2022</t>
  </si>
  <si>
    <t>Year ended March 31, 2021</t>
  </si>
  <si>
    <t xml:space="preserve">[Net debt: Non-current borrowings + Current borrowings + Non-current and current lease liabilities - Current investments - Cash and cash equivalents - Other balances with banks (including non-current earmarked balances)]
</t>
  </si>
  <si>
    <t>e) Other current Assets</t>
  </si>
  <si>
    <r>
      <t>Cash Flow Statement for the year ended 31</t>
    </r>
    <r>
      <rPr>
        <b/>
        <u/>
        <vertAlign val="superscript"/>
        <sz val="12.5"/>
        <rFont val="Times New Roman"/>
        <family val="1"/>
      </rPr>
      <t>st</t>
    </r>
    <r>
      <rPr>
        <b/>
        <u/>
        <sz val="12.5"/>
        <rFont val="Times New Roman"/>
        <family val="1"/>
      </rPr>
      <t xml:space="preserve"> March, 2022</t>
    </r>
  </si>
  <si>
    <r>
      <t xml:space="preserve">…........... Equity Shares of </t>
    </r>
    <r>
      <rPr>
        <sz val="12.5"/>
        <rFont val="Rupee Foradian"/>
        <family val="2"/>
      </rPr>
      <t>`</t>
    </r>
    <r>
      <rPr>
        <sz val="12.5"/>
        <rFont val="Times New Roman"/>
        <family val="1"/>
      </rPr>
      <t xml:space="preserve"> 10/- each</t>
    </r>
  </si>
  <si>
    <r>
      <t xml:space="preserve">(PY …......... Equity Shares of </t>
    </r>
    <r>
      <rPr>
        <sz val="12.5"/>
        <rFont val="Rupee Foradian"/>
        <family val="2"/>
      </rPr>
      <t>`</t>
    </r>
    <r>
      <rPr>
        <sz val="12.5"/>
        <rFont val="Times New Roman"/>
        <family val="1"/>
      </rPr>
      <t xml:space="preserve"> 10/- each)</t>
    </r>
  </si>
  <si>
    <r>
      <t xml:space="preserve">…....... Equity Shares of </t>
    </r>
    <r>
      <rPr>
        <sz val="12.5"/>
        <rFont val="Rupee Foradian"/>
        <family val="2"/>
      </rPr>
      <t>`</t>
    </r>
    <r>
      <rPr>
        <sz val="12.5"/>
        <rFont val="Times New Roman"/>
        <family val="1"/>
      </rPr>
      <t xml:space="preserve"> 10/- each fully paid up</t>
    </r>
  </si>
  <si>
    <r>
      <t xml:space="preserve">(PY …........ Equity Shares of </t>
    </r>
    <r>
      <rPr>
        <sz val="12.5"/>
        <rFont val="Rupee Foradian"/>
        <family val="2"/>
      </rPr>
      <t>`</t>
    </r>
    <r>
      <rPr>
        <sz val="12.5"/>
        <rFont val="Times New Roman"/>
        <family val="1"/>
      </rPr>
      <t xml:space="preserve"> 10/- each fully paid up)</t>
    </r>
  </si>
  <si>
    <t>Shares held Promoters at the end of the year</t>
  </si>
  <si>
    <t>Note No. 2.1(b) Right, Preferences and Restriction attached to Shares</t>
  </si>
  <si>
    <t xml:space="preserve"> Note No. 2.1 (c) Shares held by each sharesholder holding more than 5% of shares</t>
  </si>
  <si>
    <t xml:space="preserve"> Note No. 2.1 (d) Shareholding of Promoters &amp; % of change during the Year</t>
  </si>
  <si>
    <t>….............</t>
  </si>
  <si>
    <t>…..............</t>
  </si>
  <si>
    <t>…....................</t>
  </si>
  <si>
    <t>…...................</t>
  </si>
  <si>
    <t>…........ Bank Ltd</t>
  </si>
  <si>
    <t>…..................... Bank Ltd</t>
  </si>
  <si>
    <r>
      <t xml:space="preserve">Loan from...................Bank was taken during the year................... The Loan is repayable in ...... monthly instalments of </t>
    </r>
    <r>
      <rPr>
        <sz val="12"/>
        <color rgb="FF000000"/>
        <rFont val="Rupee Foradian"/>
        <family val="2"/>
      </rPr>
      <t>`............</t>
    </r>
    <r>
      <rPr>
        <sz val="12"/>
        <color rgb="FF000000"/>
        <rFont val="Times New Roman"/>
        <family val="1"/>
      </rPr>
      <t>/- each starting from ................... along with interest @........., from the date of loan. The Loan is secured by hypothecation of vehicle and personal guarantee of directors of the company. The Loan has Mature in the year ...................</t>
    </r>
  </si>
  <si>
    <t>The Deferred tax liability  has been booked of Rs. …........./- (PY DTA created of Rs. …............../-) in current year has been recognised in the Statement of Profit &amp; Loss.</t>
  </si>
  <si>
    <t>( Secured Against Hypothecation of Stock , Book Debts , Equitable Mortgage of Property Situated at…....................................................)</t>
  </si>
  <si>
    <t>Trade Payable</t>
  </si>
  <si>
    <t>Note No:-2.9  Property, Plant &amp; Equipment &amp; Intangible Assets</t>
  </si>
  <si>
    <t>….................................</t>
  </si>
  <si>
    <t>…........................</t>
  </si>
  <si>
    <t>Note No. 2.11 Other Non-Current Assets</t>
  </si>
  <si>
    <t xml:space="preserve">Note No. 2.12 Inventories </t>
  </si>
  <si>
    <t>Note No. 2.13 Trade Receivable</t>
  </si>
  <si>
    <t>Note No. 2.13 (a) Trade Receivables ageing schedule</t>
  </si>
  <si>
    <t>Note No. 2.14 Cash &amp; Cash Equivalent</t>
  </si>
  <si>
    <t>Note No. 2.15 Short-Term Loans and Advances</t>
  </si>
  <si>
    <t>Note No. 2.15 (a) Loan &amp; Advance in the nature of loan outstanding from promoters, directors, KMPs and related parties</t>
  </si>
  <si>
    <t>….........Bank Limited</t>
  </si>
  <si>
    <t>Note No-2.16 Revenue from operations</t>
  </si>
  <si>
    <t>Note No-2.17 Other Incomes</t>
  </si>
  <si>
    <t>Note No- 2.18 Raw Material Consumed &amp; Packaging</t>
  </si>
  <si>
    <t>Note No- 2.19 Change in Inventories</t>
  </si>
  <si>
    <t>Note No-2.20 Employees Benefit expenses</t>
  </si>
  <si>
    <t>Note No-2.21 Financial Cost</t>
  </si>
  <si>
    <t>Interest on loans</t>
  </si>
  <si>
    <t>Note No-2.22 Depreciation and Amortisation Expenses</t>
  </si>
  <si>
    <t>Note No-2.23 Other Expenses</t>
  </si>
  <si>
    <t>Commission expenses</t>
  </si>
  <si>
    <t xml:space="preserve">Profit before exceptional &amp; extraordinary items and tax </t>
  </si>
  <si>
    <t>Exceptional &amp; extraordinary Items</t>
  </si>
  <si>
    <t>Mr….............</t>
  </si>
  <si>
    <t>M/s…............................</t>
  </si>
  <si>
    <t>…..........................Pvt Ltd.</t>
  </si>
  <si>
    <t>Note No. 2.24      Related Party Disclosure</t>
  </si>
  <si>
    <t>Note No. 2.29</t>
  </si>
  <si>
    <t>Note No. 2.30</t>
  </si>
  <si>
    <t>(1 &amp; 2.1 to 2.30)</t>
  </si>
  <si>
    <t>…...........................                                                          …............</t>
  </si>
  <si>
    <t>DIN: ….............                                                            DIN: ….........</t>
  </si>
  <si>
    <t>Place : ….........</t>
  </si>
  <si>
    <t>Date : …............</t>
  </si>
  <si>
    <t xml:space="preserve"> For ….............................................</t>
  </si>
  <si>
    <t>Firm's Regn. No. …...............................</t>
  </si>
  <si>
    <t>…...............................</t>
  </si>
  <si>
    <t>M. No. …..............</t>
  </si>
  <si>
    <r>
      <t>Statement of Profit and Loss for the year ended 31</t>
    </r>
    <r>
      <rPr>
        <b/>
        <vertAlign val="superscript"/>
        <sz val="12.5"/>
        <rFont val="Times New Roman"/>
        <family val="1"/>
      </rPr>
      <t>st</t>
    </r>
    <r>
      <rPr>
        <b/>
        <sz val="12.5"/>
        <rFont val="Times New Roman"/>
        <family val="1"/>
      </rPr>
      <t xml:space="preserve"> March, 2022</t>
    </r>
  </si>
  <si>
    <t>.</t>
  </si>
  <si>
    <t>% of total shares</t>
  </si>
  <si>
    <t xml:space="preserve">% Change </t>
  </si>
  <si>
    <t>List of Unsecured Loans as on 31.03.2022</t>
  </si>
  <si>
    <t>---------------</t>
  </si>
  <si>
    <t>-----------------</t>
  </si>
  <si>
    <t>….........................</t>
  </si>
  <si>
    <t>List of Sundry Creditors as on 31.03.2022</t>
  </si>
  <si>
    <t>…......................</t>
  </si>
  <si>
    <t>….....................</t>
  </si>
  <si>
    <t>List of Statutory Dues payable as on 31.03.2022</t>
  </si>
  <si>
    <t>Other Payables against expenses as on 31.03.2022</t>
  </si>
  <si>
    <t>List of Advance Received From Parties as on 31.03.2022</t>
  </si>
  <si>
    <t>….......................</t>
  </si>
  <si>
    <t>…..................</t>
  </si>
  <si>
    <t>…...............</t>
  </si>
  <si>
    <t>List of Sundry Debtors as on 31.03.2022</t>
  </si>
  <si>
    <t>…................</t>
  </si>
  <si>
    <t>List of Advances Recoverable in Cash or in Kind as on 31.03.2022</t>
  </si>
  <si>
    <t>List of Advance Payment to Parties as on 31.03.2022</t>
  </si>
  <si>
    <t>Net Block as on 31.03.2022</t>
  </si>
  <si>
    <t>Addition up to 02.10.2021</t>
  </si>
  <si>
    <t>Addition after 02.10.2021</t>
  </si>
  <si>
    <t>FY 2021-22</t>
  </si>
  <si>
    <t>Calculation of Deferred Tax Credit Calculation For F.Y-2021-22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</si>
</sst>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0_);_(* \(#,##0\);_(* &quot;-&quot;_);_(@_)"/>
    <numFmt numFmtId="43" formatCode="_(* #,##0.00_);_(* \(#,##0.00\);_(* &quot;-&quot;??_);_(@_)"/>
    <numFmt numFmtId="164" formatCode="_ * #,##0.00_ ;_ * \-#,##0.00_ ;_ * &quot;-&quot;??_ ;_ @_ "/>
    <numFmt numFmtId="165" formatCode="0.000_)"/>
    <numFmt numFmtId="166" formatCode="0.00000_)"/>
    <numFmt numFmtId="167" formatCode="_-* #,##0\ _D_M_-;\-* #,##0\ _D_M_-;_-* &quot;-&quot;\ _D_M_-;_-@_-"/>
    <numFmt numFmtId="168" formatCode="_-* #,##0.00\ _D_M_-;\-* #,##0.00\ _D_M_-;_-* &quot;-&quot;??\ _D_M_-;_-@_-"/>
    <numFmt numFmtId="169" formatCode="0.00_)"/>
    <numFmt numFmtId="170" formatCode="_(* #,##0_);_(* \(#,##0\);_(* &quot;-&quot;??_);_(@_)"/>
    <numFmt numFmtId="171" formatCode="_-* #,##0.00_-;\-* #,##0.00_-;_-* &quot;-&quot;??_-;_-@_-"/>
    <numFmt numFmtId="172" formatCode="#,##0.0"/>
    <numFmt numFmtId="173" formatCode="0.0"/>
    <numFmt numFmtId="178" formatCode="0.00_);\(0.00\)"/>
    <numFmt numFmtId="180" formatCode="_(* #,##0.000_);_(* \(#,##0.000\);_(* &quot;-&quot;??_);_(@_)"/>
    <numFmt numFmtId="181" formatCode="_-* #,##0_-;\-* #,##0_-;_-* &quot;-&quot;??_-;_-@_-"/>
  </numFmts>
  <fonts count="56"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sz val="11"/>
      <color indexed="8"/>
      <name val="Calibri"/>
      <family val="2"/>
    </font>
    <font>
      <sz val="10"/>
      <color indexed="8"/>
      <name val="Arial"/>
      <family val="2"/>
    </font>
    <font>
      <sz val="10"/>
      <name val="Arial"/>
      <family val="2"/>
    </font>
    <font>
      <b/>
      <sz val="10"/>
      <name val="Arial"/>
      <family val="2"/>
    </font>
    <font>
      <sz val="11"/>
      <name val="Tms Rmn"/>
    </font>
    <font>
      <b/>
      <i/>
      <sz val="16"/>
      <name val="Helv"/>
    </font>
    <font>
      <u/>
      <sz val="11"/>
      <color theme="10"/>
      <name val="Calibri"/>
      <family val="2"/>
    </font>
    <font>
      <sz val="11"/>
      <color theme="1"/>
      <name val="Times New Roman"/>
      <family val="2"/>
    </font>
    <font>
      <b/>
      <sz val="12"/>
      <color theme="1"/>
      <name val="Calibri"/>
      <family val="2"/>
      <scheme val="minor"/>
    </font>
    <font>
      <b/>
      <sz val="14"/>
      <color theme="1"/>
      <name val="Calibri"/>
      <family val="2"/>
      <scheme val="minor"/>
    </font>
    <font>
      <b/>
      <sz val="16"/>
      <color theme="1"/>
      <name val="Calibri"/>
      <family val="2"/>
      <scheme val="minor"/>
    </font>
    <font>
      <sz val="12"/>
      <color theme="1"/>
      <name val="Calibri"/>
      <family val="2"/>
      <scheme val="minor"/>
    </font>
    <font>
      <sz val="11"/>
      <name val="Calibri"/>
      <family val="2"/>
      <scheme val="minor"/>
    </font>
    <font>
      <b/>
      <sz val="14"/>
      <name val="Calibri"/>
      <family val="2"/>
      <scheme val="minor"/>
    </font>
    <font>
      <b/>
      <sz val="11"/>
      <name val="Calibri"/>
      <family val="2"/>
      <scheme val="minor"/>
    </font>
    <font>
      <sz val="12.5"/>
      <color theme="1"/>
      <name val="Times New Roman"/>
      <family val="1"/>
    </font>
    <font>
      <b/>
      <sz val="12.5"/>
      <color indexed="8"/>
      <name val="Times New Roman"/>
      <family val="1"/>
    </font>
    <font>
      <sz val="12.5"/>
      <color indexed="8"/>
      <name val="Times New Roman"/>
      <family val="1"/>
    </font>
    <font>
      <sz val="12.5"/>
      <color theme="0"/>
      <name val="Times New Roman"/>
      <family val="1"/>
    </font>
    <font>
      <b/>
      <u/>
      <sz val="12.5"/>
      <name val="Times New Roman"/>
      <family val="1"/>
    </font>
    <font>
      <sz val="12.5"/>
      <name val="Times New Roman"/>
      <family val="1"/>
    </font>
    <font>
      <b/>
      <sz val="12.5"/>
      <name val="Times New Roman"/>
      <family val="1"/>
    </font>
    <font>
      <b/>
      <sz val="12.5"/>
      <name val="Rupee Foradian"/>
      <family val="2"/>
    </font>
    <font>
      <b/>
      <u/>
      <vertAlign val="superscript"/>
      <sz val="12.5"/>
      <name val="Times New Roman"/>
      <family val="1"/>
    </font>
    <font>
      <b/>
      <sz val="12.5"/>
      <color theme="1"/>
      <name val="Times New Roman"/>
      <family val="1"/>
    </font>
    <font>
      <sz val="12.5"/>
      <name val="Rupee Foradian"/>
      <family val="2"/>
    </font>
    <font>
      <sz val="12.5"/>
      <color indexed="8"/>
      <name val="Rupee Foradian"/>
      <family val="2"/>
    </font>
    <font>
      <b/>
      <sz val="12.5"/>
      <color rgb="FF000000"/>
      <name val="Times New Roman"/>
      <family val="1"/>
    </font>
    <font>
      <b/>
      <u/>
      <sz val="12.5"/>
      <color indexed="8"/>
      <name val="Times New Roman"/>
      <family val="1"/>
    </font>
    <font>
      <u/>
      <sz val="12.5"/>
      <color indexed="8"/>
      <name val="Times New Roman"/>
      <family val="1"/>
    </font>
    <font>
      <b/>
      <u/>
      <sz val="12.5"/>
      <color indexed="8"/>
      <name val="Times New Roman"/>
      <family val="1"/>
    </font>
    <font>
      <sz val="12.5"/>
      <color theme="1"/>
      <name val="Times New Roman"/>
      <family val="1"/>
    </font>
    <font>
      <b/>
      <sz val="12.5"/>
      <color indexed="8"/>
      <name val="Times New Roman"/>
      <family val="1"/>
    </font>
    <font>
      <sz val="12.5"/>
      <color indexed="8"/>
      <name val="Times New Roman"/>
      <family val="1"/>
    </font>
    <font>
      <sz val="12.5"/>
      <color theme="0"/>
      <name val="Times New Roman"/>
      <family val="1"/>
    </font>
    <font>
      <sz val="10"/>
      <color rgb="FF1D1D1C"/>
      <name val="Segoe UI"/>
      <family val="2"/>
    </font>
    <font>
      <b/>
      <vertAlign val="superscript"/>
      <sz val="12.5"/>
      <name val="Times New Roman"/>
      <family val="1"/>
    </font>
    <font>
      <b/>
      <sz val="12"/>
      <color rgb="FF000000"/>
      <name val="Times New Roman"/>
      <family val="1"/>
    </font>
    <font>
      <sz val="12"/>
      <color rgb="FF000000"/>
      <name val="Times New Roman"/>
      <family val="1"/>
    </font>
    <font>
      <b/>
      <sz val="12"/>
      <name val="Rupee Foradian"/>
      <family val="2"/>
    </font>
    <font>
      <b/>
      <u val="singleAccounting"/>
      <sz val="11"/>
      <name val="Calibri"/>
      <family val="2"/>
      <scheme val="minor"/>
    </font>
    <font>
      <sz val="10"/>
      <color rgb="FF000000"/>
      <name val="Arial"/>
      <family val="2"/>
    </font>
    <font>
      <b/>
      <u/>
      <sz val="10"/>
      <color rgb="FF000000"/>
      <name val="Arial"/>
      <family val="2"/>
    </font>
    <font>
      <sz val="10"/>
      <color rgb="FFFF0000"/>
      <name val="Arial"/>
      <family val="2"/>
    </font>
    <font>
      <b/>
      <sz val="11"/>
      <color indexed="8"/>
      <name val="Calibri"/>
      <family val="2"/>
      <scheme val="minor"/>
    </font>
    <font>
      <b/>
      <u/>
      <sz val="12.5"/>
      <color theme="1"/>
      <name val="Times New Roman"/>
      <family val="1"/>
    </font>
    <font>
      <sz val="11"/>
      <color rgb="FF000000"/>
      <name val="Times New Roman"/>
      <family val="1"/>
    </font>
    <font>
      <sz val="12"/>
      <color rgb="FF000000"/>
      <name val="Rupee Foradian"/>
      <family val="2"/>
    </font>
    <font>
      <i/>
      <sz val="12.5"/>
      <color theme="1"/>
      <name val="Times New Roman"/>
      <family val="1"/>
    </font>
    <font>
      <sz val="12.5"/>
      <color rgb="FF000000"/>
      <name val="Times New Roman"/>
      <family val="1"/>
    </font>
    <font>
      <sz val="12.5"/>
      <color theme="1"/>
      <name val="Calibri"/>
      <family val="2"/>
      <scheme val="minor"/>
    </font>
    <font>
      <b/>
      <sz val="12.5"/>
      <color theme="1"/>
      <name val="Calibri"/>
      <family val="2"/>
      <scheme val="minor"/>
    </font>
  </fonts>
  <fills count="2">
    <fill>
      <patternFill patternType="none"/>
    </fill>
    <fill>
      <patternFill patternType="gray125"/>
    </fill>
  </fills>
  <borders count="56">
    <border>
      <left/>
      <right/>
      <top/>
      <bottom/>
      <diagonal/>
    </border>
    <border>
      <left/>
      <right/>
      <top style="thin">
        <color indexed="64"/>
      </top>
      <bottom style="double">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right style="thin">
        <color rgb="FF000000"/>
      </right>
      <top/>
      <bottom/>
      <diagonal/>
    </border>
    <border>
      <left style="thin">
        <color rgb="FF000000"/>
      </left>
      <right style="thin">
        <color indexed="64"/>
      </right>
      <top/>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indexed="64"/>
      </right>
      <top style="thin">
        <color rgb="FF000000"/>
      </top>
      <bottom/>
      <diagonal/>
    </border>
    <border>
      <left style="thin">
        <color indexed="64"/>
      </left>
      <right style="thin">
        <color rgb="FF000000"/>
      </right>
      <top style="thin">
        <color rgb="FF000000"/>
      </top>
      <bottom/>
      <diagonal/>
    </border>
  </borders>
  <cellStyleXfs count="59">
    <xf numFmtId="0" fontId="0" fillId="0" borderId="0"/>
    <xf numFmtId="0" fontId="3" fillId="0" borderId="0"/>
    <xf numFmtId="43" fontId="5" fillId="0" borderId="0" applyFont="0" applyFill="0" applyBorder="0" applyAlignment="0" applyProtection="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165" fontId="8" fillId="0" borderId="0"/>
    <xf numFmtId="43" fontId="5" fillId="0" borderId="0" applyFont="0" applyFill="0" applyBorder="0" applyAlignment="0" applyProtection="0"/>
    <xf numFmtId="164" fontId="4" fillId="0" borderId="0" applyFont="0" applyFill="0" applyBorder="0" applyAlignment="0" applyProtection="0"/>
    <xf numFmtId="43" fontId="6" fillId="0" borderId="0" applyFont="0" applyFill="0" applyBorder="0" applyAlignment="0" applyProtection="0"/>
    <xf numFmtId="0" fontId="6" fillId="0" borderId="0" applyFont="0" applyFill="0" applyBorder="0" applyAlignment="0" applyProtection="0"/>
    <xf numFmtId="43" fontId="5" fillId="0" borderId="0" applyFont="0" applyFill="0" applyBorder="0" applyAlignment="0" applyProtection="0"/>
    <xf numFmtId="166" fontId="6" fillId="0" borderId="0">
      <protection locked="0"/>
    </xf>
    <xf numFmtId="167" fontId="6" fillId="0" borderId="0" applyFont="0" applyFill="0" applyBorder="0" applyAlignment="0" applyProtection="0"/>
    <xf numFmtId="168" fontId="6" fillId="0" borderId="0" applyFont="0" applyFill="0" applyBorder="0" applyAlignment="0" applyProtection="0"/>
    <xf numFmtId="166" fontId="6" fillId="0" borderId="0">
      <protection locked="0"/>
    </xf>
    <xf numFmtId="166" fontId="6" fillId="0" borderId="0">
      <protection locked="0"/>
    </xf>
    <xf numFmtId="166" fontId="6" fillId="0" borderId="0">
      <protection locked="0"/>
    </xf>
    <xf numFmtId="166" fontId="6" fillId="0" borderId="0">
      <protection locked="0"/>
    </xf>
    <xf numFmtId="166" fontId="6" fillId="0" borderId="0">
      <protection locked="0"/>
    </xf>
    <xf numFmtId="166" fontId="6" fillId="0" borderId="0">
      <protection locked="0"/>
    </xf>
    <xf numFmtId="166" fontId="6" fillId="0" borderId="0">
      <protection locked="0"/>
    </xf>
    <xf numFmtId="166" fontId="6" fillId="0" borderId="0">
      <protection locked="0"/>
    </xf>
    <xf numFmtId="166" fontId="6" fillId="0" borderId="0">
      <protection locked="0"/>
    </xf>
    <xf numFmtId="166" fontId="6" fillId="0" borderId="0">
      <protection locked="0"/>
    </xf>
    <xf numFmtId="0" fontId="10" fillId="0" borderId="0" applyNumberFormat="0" applyFill="0" applyBorder="0" applyAlignment="0" applyProtection="0">
      <alignment vertical="top"/>
      <protection locked="0"/>
    </xf>
    <xf numFmtId="169" fontId="9" fillId="0" borderId="0"/>
    <xf numFmtId="0" fontId="11" fillId="0" borderId="0"/>
    <xf numFmtId="0" fontId="1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6" fillId="0" borderId="0"/>
    <xf numFmtId="0" fontId="11" fillId="0" borderId="0"/>
    <xf numFmtId="0" fontId="6" fillId="0" borderId="0"/>
    <xf numFmtId="39" fontId="7" fillId="0" borderId="0"/>
    <xf numFmtId="0" fontId="3" fillId="0" borderId="0"/>
    <xf numFmtId="43" fontId="5" fillId="0" borderId="0" applyFont="0" applyFill="0" applyBorder="0" applyAlignment="0" applyProtection="0"/>
    <xf numFmtId="164" fontId="4" fillId="0" borderId="0" applyFont="0" applyFill="0" applyBorder="0" applyAlignment="0" applyProtection="0"/>
    <xf numFmtId="0" fontId="1" fillId="0" borderId="0"/>
    <xf numFmtId="0" fontId="3" fillId="0" borderId="0"/>
    <xf numFmtId="0" fontId="1" fillId="0" borderId="0"/>
    <xf numFmtId="43" fontId="1" fillId="0" borderId="0" applyFont="0" applyFill="0" applyBorder="0" applyAlignment="0" applyProtection="0"/>
    <xf numFmtId="43" fontId="5" fillId="0" borderId="0" applyFont="0" applyFill="0" applyBorder="0" applyAlignment="0" applyProtection="0"/>
    <xf numFmtId="0" fontId="3" fillId="0" borderId="0"/>
    <xf numFmtId="0" fontId="3" fillId="0" borderId="0"/>
    <xf numFmtId="0" fontId="1" fillId="0" borderId="0"/>
    <xf numFmtId="171" fontId="4" fillId="0" borderId="0" applyFont="0" applyFill="0" applyBorder="0" applyAlignment="0" applyProtection="0"/>
    <xf numFmtId="9" fontId="1" fillId="0" borderId="0" applyFont="0" applyFill="0" applyBorder="0" applyAlignment="0" applyProtection="0"/>
    <xf numFmtId="0" fontId="45" fillId="0" borderId="0"/>
  </cellStyleXfs>
  <cellXfs count="1060">
    <xf numFmtId="0" fontId="0" fillId="0" borderId="0" xfId="0"/>
    <xf numFmtId="0" fontId="12" fillId="0" borderId="0" xfId="0" applyFont="1"/>
    <xf numFmtId="0" fontId="13" fillId="0" borderId="0" xfId="0" applyFont="1"/>
    <xf numFmtId="43" fontId="0" fillId="0" borderId="4" xfId="51" applyFont="1" applyBorder="1"/>
    <xf numFmtId="0" fontId="2" fillId="0" borderId="4" xfId="0" applyFont="1" applyBorder="1" applyAlignment="1">
      <alignment wrapText="1"/>
    </xf>
    <xf numFmtId="0" fontId="2" fillId="0" borderId="4" xfId="0" applyFont="1" applyBorder="1"/>
    <xf numFmtId="0" fontId="2" fillId="0" borderId="4" xfId="0" applyFont="1" applyFill="1" applyBorder="1" applyAlignment="1">
      <alignment wrapText="1"/>
    </xf>
    <xf numFmtId="0" fontId="0" fillId="0" borderId="0" xfId="0"/>
    <xf numFmtId="43" fontId="13" fillId="0" borderId="0" xfId="0" applyNumberFormat="1" applyFont="1" applyFill="1"/>
    <xf numFmtId="0" fontId="0" fillId="0" borderId="0" xfId="0" applyFont="1"/>
    <xf numFmtId="172" fontId="0" fillId="0" borderId="4" xfId="0" applyNumberFormat="1" applyFont="1" applyBorder="1"/>
    <xf numFmtId="4" fontId="0" fillId="0" borderId="4" xfId="0" applyNumberFormat="1" applyFont="1" applyBorder="1"/>
    <xf numFmtId="0" fontId="0" fillId="0" borderId="4" xfId="0" applyFont="1" applyBorder="1"/>
    <xf numFmtId="43" fontId="16" fillId="0" borderId="0" xfId="11" applyFont="1" applyFill="1" applyBorder="1"/>
    <xf numFmtId="43" fontId="17" fillId="0" borderId="0" xfId="11" applyFont="1" applyFill="1" applyBorder="1" applyAlignment="1" applyProtection="1">
      <alignment vertical="top"/>
      <protection locked="0"/>
    </xf>
    <xf numFmtId="43" fontId="16" fillId="0" borderId="0" xfId="11" applyFont="1" applyFill="1" applyBorder="1" applyProtection="1">
      <protection locked="0"/>
    </xf>
    <xf numFmtId="43" fontId="16" fillId="0" borderId="0" xfId="11" applyFont="1" applyFill="1" applyBorder="1" applyProtection="1"/>
    <xf numFmtId="43" fontId="16" fillId="0" borderId="0" xfId="11" applyFont="1" applyFill="1" applyBorder="1" applyProtection="1">
      <protection hidden="1"/>
    </xf>
    <xf numFmtId="43" fontId="18" fillId="0" borderId="0" xfId="11" applyFont="1" applyFill="1" applyBorder="1"/>
    <xf numFmtId="43" fontId="18" fillId="0" borderId="0" xfId="11" applyFont="1" applyFill="1" applyBorder="1" applyAlignment="1" applyProtection="1">
      <alignment vertical="top" wrapText="1"/>
    </xf>
    <xf numFmtId="43" fontId="18" fillId="0" borderId="0" xfId="11" applyFont="1" applyFill="1" applyBorder="1" applyAlignment="1" applyProtection="1">
      <alignment vertical="top" wrapText="1"/>
      <protection locked="0"/>
    </xf>
    <xf numFmtId="43" fontId="18" fillId="0" borderId="0" xfId="11" applyFont="1" applyFill="1" applyBorder="1" applyAlignment="1" applyProtection="1">
      <alignment vertical="top" wrapText="1"/>
      <protection hidden="1"/>
    </xf>
    <xf numFmtId="43" fontId="18" fillId="0" borderId="9" xfId="11" applyFont="1" applyFill="1" applyBorder="1" applyAlignment="1">
      <alignment vertical="center"/>
    </xf>
    <xf numFmtId="43" fontId="18" fillId="0" borderId="0" xfId="11" applyFont="1" applyFill="1" applyBorder="1" applyAlignment="1">
      <alignment vertical="center"/>
    </xf>
    <xf numFmtId="43" fontId="18" fillId="0" borderId="6" xfId="11" applyFont="1" applyFill="1" applyBorder="1" applyAlignment="1" applyProtection="1">
      <alignment horizontal="center" vertical="center" wrapText="1"/>
      <protection locked="0"/>
    </xf>
    <xf numFmtId="0" fontId="18" fillId="0" borderId="6" xfId="0" applyFont="1" applyFill="1" applyBorder="1" applyAlignment="1" applyProtection="1">
      <alignment horizontal="center" vertical="center" wrapText="1"/>
    </xf>
    <xf numFmtId="43" fontId="18" fillId="0" borderId="6" xfId="11" applyFont="1" applyFill="1" applyBorder="1" applyAlignment="1" applyProtection="1">
      <alignment horizontal="center" vertical="center" wrapText="1"/>
      <protection hidden="1"/>
    </xf>
    <xf numFmtId="0" fontId="18" fillId="0" borderId="4" xfId="0" applyFont="1" applyFill="1" applyBorder="1" applyAlignment="1" applyProtection="1">
      <alignment horizontal="center" vertical="center" wrapText="1"/>
    </xf>
    <xf numFmtId="43" fontId="18" fillId="0" borderId="9" xfId="11" applyFont="1" applyFill="1" applyBorder="1"/>
    <xf numFmtId="43" fontId="18" fillId="0" borderId="9" xfId="11" applyFont="1" applyFill="1" applyBorder="1" applyAlignment="1" applyProtection="1">
      <alignment horizontal="center" vertical="top"/>
      <protection locked="0"/>
    </xf>
    <xf numFmtId="43" fontId="18" fillId="0" borderId="9" xfId="11" applyFont="1" applyFill="1" applyBorder="1" applyAlignment="1" applyProtection="1">
      <alignment horizontal="center" vertical="top"/>
    </xf>
    <xf numFmtId="43" fontId="18" fillId="0" borderId="9" xfId="11" applyFont="1" applyFill="1" applyBorder="1" applyAlignment="1" applyProtection="1">
      <alignment horizontal="center" vertical="top"/>
      <protection hidden="1"/>
    </xf>
    <xf numFmtId="43" fontId="18" fillId="0" borderId="8" xfId="11" applyFont="1" applyFill="1" applyBorder="1" applyAlignment="1" applyProtection="1">
      <alignment horizontal="center" vertical="top"/>
    </xf>
    <xf numFmtId="43" fontId="18" fillId="0" borderId="21" xfId="11" applyFont="1" applyFill="1" applyBorder="1" applyAlignment="1" applyProtection="1">
      <alignment horizontal="center" vertical="top"/>
      <protection locked="0"/>
    </xf>
    <xf numFmtId="43" fontId="18" fillId="0" borderId="21" xfId="11" applyFont="1" applyFill="1" applyBorder="1" applyAlignment="1" applyProtection="1">
      <alignment horizontal="center" vertical="top"/>
    </xf>
    <xf numFmtId="43" fontId="18" fillId="0" borderId="21" xfId="11" applyFont="1" applyFill="1" applyBorder="1" applyAlignment="1" applyProtection="1">
      <alignment horizontal="center" vertical="top"/>
      <protection hidden="1"/>
    </xf>
    <xf numFmtId="43" fontId="18" fillId="0" borderId="20" xfId="11" applyFont="1" applyFill="1" applyBorder="1" applyAlignment="1" applyProtection="1">
      <alignment horizontal="center" vertical="top"/>
    </xf>
    <xf numFmtId="43" fontId="16" fillId="0" borderId="9" xfId="11" applyFont="1" applyFill="1" applyBorder="1" applyAlignment="1" applyProtection="1">
      <protection locked="0"/>
    </xf>
    <xf numFmtId="43" fontId="16" fillId="0" borderId="9" xfId="11" applyFont="1" applyFill="1" applyBorder="1" applyAlignment="1" applyProtection="1">
      <alignment horizontal="center"/>
    </xf>
    <xf numFmtId="43" fontId="16" fillId="0" borderId="9" xfId="11" applyFont="1" applyFill="1" applyBorder="1" applyAlignment="1" applyProtection="1">
      <alignment horizontal="center"/>
      <protection locked="0"/>
    </xf>
    <xf numFmtId="43" fontId="16" fillId="0" borderId="9" xfId="11" applyFont="1" applyFill="1" applyBorder="1" applyAlignment="1" applyProtection="1">
      <alignment horizontal="center"/>
      <protection hidden="1"/>
    </xf>
    <xf numFmtId="43" fontId="16" fillId="0" borderId="8" xfId="11" applyFont="1" applyFill="1" applyBorder="1" applyAlignment="1" applyProtection="1">
      <alignment horizontal="center"/>
    </xf>
    <xf numFmtId="43" fontId="16" fillId="0" borderId="9" xfId="11" applyFont="1" applyFill="1" applyBorder="1"/>
    <xf numFmtId="43" fontId="16" fillId="0" borderId="9" xfId="11" applyFont="1" applyFill="1" applyBorder="1" applyAlignment="1" applyProtection="1">
      <alignment horizontal="left" vertical="top" indent="1"/>
      <protection locked="0" hidden="1"/>
    </xf>
    <xf numFmtId="43" fontId="16" fillId="0" borderId="9" xfId="11" applyFont="1" applyFill="1" applyBorder="1" applyAlignment="1" applyProtection="1">
      <alignment vertical="top"/>
    </xf>
    <xf numFmtId="43" fontId="16" fillId="0" borderId="8" xfId="11" applyFont="1" applyFill="1" applyBorder="1" applyAlignment="1" applyProtection="1">
      <alignment horizontal="center" vertical="top"/>
    </xf>
    <xf numFmtId="43" fontId="16" fillId="0" borderId="9" xfId="11" applyFont="1" applyFill="1" applyBorder="1" applyAlignment="1" applyProtection="1">
      <alignment horizontal="left" vertical="top" indent="1"/>
      <protection hidden="1"/>
    </xf>
    <xf numFmtId="43" fontId="16" fillId="0" borderId="8" xfId="11" applyFont="1" applyFill="1" applyBorder="1" applyAlignment="1" applyProtection="1">
      <alignment horizontal="left" vertical="top" indent="1"/>
      <protection hidden="1"/>
    </xf>
    <xf numFmtId="43" fontId="2" fillId="0" borderId="4" xfId="51" applyFont="1" applyBorder="1"/>
    <xf numFmtId="0" fontId="0" fillId="0" borderId="5" xfId="0" applyBorder="1"/>
    <xf numFmtId="0" fontId="0" fillId="0" borderId="8" xfId="0" applyBorder="1"/>
    <xf numFmtId="0" fontId="19" fillId="0" borderId="0" xfId="0" applyFont="1"/>
    <xf numFmtId="0" fontId="20" fillId="0" borderId="19" xfId="0" applyFont="1" applyFill="1" applyBorder="1" applyAlignment="1">
      <alignment horizontal="center" vertical="center" wrapText="1"/>
    </xf>
    <xf numFmtId="0" fontId="21" fillId="0" borderId="0" xfId="0" applyFont="1" applyFill="1" applyBorder="1" applyAlignment="1">
      <alignment horizontal="center"/>
    </xf>
    <xf numFmtId="43" fontId="19" fillId="0" borderId="0" xfId="0" applyNumberFormat="1" applyFont="1"/>
    <xf numFmtId="0" fontId="20" fillId="0" borderId="0" xfId="0" applyFont="1" applyFill="1" applyBorder="1" applyAlignment="1">
      <alignment horizontal="left"/>
    </xf>
    <xf numFmtId="0" fontId="21" fillId="0" borderId="2" xfId="0" applyFont="1" applyFill="1" applyBorder="1"/>
    <xf numFmtId="43" fontId="21" fillId="0" borderId="0" xfId="0" applyNumberFormat="1" applyFont="1" applyFill="1" applyBorder="1"/>
    <xf numFmtId="0" fontId="21" fillId="0" borderId="0" xfId="0" applyFont="1" applyFill="1" applyBorder="1"/>
    <xf numFmtId="0" fontId="21" fillId="0" borderId="0" xfId="0" applyFont="1" applyFill="1" applyBorder="1" applyAlignment="1">
      <alignment horizontal="left"/>
    </xf>
    <xf numFmtId="0" fontId="21" fillId="0" borderId="0" xfId="0" applyFont="1" applyFill="1" applyBorder="1" applyAlignment="1">
      <alignment vertical="top"/>
    </xf>
    <xf numFmtId="0" fontId="21" fillId="0" borderId="0" xfId="0" applyFont="1" applyFill="1" applyBorder="1" applyAlignment="1">
      <alignment horizontal="center" vertical="top"/>
    </xf>
    <xf numFmtId="0" fontId="24" fillId="0" borderId="19" xfId="0" applyFont="1" applyFill="1" applyBorder="1"/>
    <xf numFmtId="0" fontId="21" fillId="0" borderId="19" xfId="0" applyFont="1" applyFill="1" applyBorder="1"/>
    <xf numFmtId="0" fontId="25" fillId="0" borderId="19" xfId="0" applyFont="1" applyFill="1" applyBorder="1" applyAlignment="1">
      <alignment horizontal="right"/>
    </xf>
    <xf numFmtId="0" fontId="20" fillId="0" borderId="19" xfId="0" applyFont="1" applyFill="1" applyBorder="1" applyAlignment="1">
      <alignment horizontal="left" vertical="center"/>
    </xf>
    <xf numFmtId="0" fontId="20" fillId="0" borderId="0" xfId="0" applyFont="1" applyFill="1" applyBorder="1"/>
    <xf numFmtId="43" fontId="21" fillId="0" borderId="0" xfId="11" applyFont="1" applyFill="1" applyBorder="1"/>
    <xf numFmtId="2" fontId="21" fillId="0" borderId="0" xfId="0" applyNumberFormat="1" applyFont="1" applyFill="1" applyBorder="1" applyAlignment="1">
      <alignment horizontal="center"/>
    </xf>
    <xf numFmtId="43" fontId="21" fillId="0" borderId="0" xfId="51" applyFont="1" applyFill="1" applyBorder="1"/>
    <xf numFmtId="43" fontId="21" fillId="0" borderId="0" xfId="46" applyFont="1" applyFill="1" applyBorder="1"/>
    <xf numFmtId="43" fontId="20" fillId="0" borderId="1" xfId="51" applyFont="1" applyFill="1" applyBorder="1"/>
    <xf numFmtId="43" fontId="20" fillId="0" borderId="0" xfId="0" applyNumberFormat="1" applyFont="1" applyFill="1" applyBorder="1"/>
    <xf numFmtId="43" fontId="19" fillId="0" borderId="0" xfId="46" applyFont="1" applyFill="1" applyBorder="1"/>
    <xf numFmtId="43" fontId="20" fillId="0" borderId="1" xfId="0" applyNumberFormat="1" applyFont="1" applyFill="1" applyBorder="1"/>
    <xf numFmtId="0" fontId="20" fillId="0" borderId="0" xfId="0" applyFont="1" applyFill="1" applyBorder="1" applyAlignment="1">
      <alignment horizontal="left" vertical="center" wrapText="1"/>
    </xf>
    <xf numFmtId="0" fontId="21" fillId="0" borderId="0" xfId="0" applyFont="1" applyFill="1" applyBorder="1" applyAlignment="1">
      <alignment vertical="center"/>
    </xf>
    <xf numFmtId="43" fontId="20" fillId="0" borderId="0" xfId="0" applyNumberFormat="1" applyFont="1" applyFill="1" applyBorder="1" applyAlignment="1">
      <alignment vertical="center"/>
    </xf>
    <xf numFmtId="43" fontId="21" fillId="0" borderId="0" xfId="0" applyNumberFormat="1" applyFont="1" applyFill="1" applyBorder="1" applyAlignment="1">
      <alignment vertical="center"/>
    </xf>
    <xf numFmtId="0" fontId="20" fillId="0" borderId="0" xfId="0" applyFont="1" applyFill="1" applyBorder="1" applyAlignment="1">
      <alignment horizontal="left" wrapText="1"/>
    </xf>
    <xf numFmtId="0" fontId="21" fillId="0" borderId="0" xfId="0" applyFont="1" applyFill="1" applyBorder="1" applyAlignment="1">
      <alignment wrapText="1"/>
    </xf>
    <xf numFmtId="0" fontId="21" fillId="0" borderId="2" xfId="0" applyFont="1" applyFill="1" applyBorder="1" applyAlignment="1">
      <alignment wrapText="1"/>
    </xf>
    <xf numFmtId="0" fontId="21" fillId="0" borderId="2" xfId="0" applyFont="1" applyFill="1" applyBorder="1" applyAlignment="1">
      <alignment horizontal="center"/>
    </xf>
    <xf numFmtId="0" fontId="24" fillId="0" borderId="0" xfId="35" applyFont="1"/>
    <xf numFmtId="170" fontId="24" fillId="0" borderId="0" xfId="11" applyNumberFormat="1" applyFont="1" applyAlignment="1">
      <alignment horizontal="center" vertical="center"/>
    </xf>
    <xf numFmtId="0" fontId="24" fillId="0" borderId="0" xfId="35" applyFont="1" applyFill="1"/>
    <xf numFmtId="0" fontId="25" fillId="0" borderId="9" xfId="35" applyFont="1" applyBorder="1"/>
    <xf numFmtId="170" fontId="24" fillId="0" borderId="15" xfId="11" applyNumberFormat="1" applyFont="1" applyBorder="1" applyAlignment="1">
      <alignment horizontal="right" vertical="center"/>
    </xf>
    <xf numFmtId="170" fontId="25" fillId="0" borderId="8" xfId="11" applyNumberFormat="1" applyFont="1" applyFill="1" applyBorder="1"/>
    <xf numFmtId="0" fontId="24" fillId="0" borderId="9" xfId="35" applyFont="1" applyBorder="1"/>
    <xf numFmtId="170" fontId="24" fillId="0" borderId="8" xfId="11" applyNumberFormat="1" applyFont="1" applyFill="1" applyBorder="1"/>
    <xf numFmtId="170" fontId="25" fillId="0" borderId="15" xfId="11" applyNumberFormat="1" applyFont="1" applyBorder="1" applyAlignment="1">
      <alignment horizontal="right" vertical="center"/>
    </xf>
    <xf numFmtId="170" fontId="25" fillId="0" borderId="8" xfId="11" applyNumberFormat="1" applyFont="1" applyFill="1" applyBorder="1" applyAlignment="1">
      <alignment horizontal="right" vertical="center"/>
    </xf>
    <xf numFmtId="0" fontId="24" fillId="0" borderId="9" xfId="35" applyFont="1" applyFill="1" applyBorder="1"/>
    <xf numFmtId="170" fontId="24" fillId="0" borderId="15" xfId="11" applyNumberFormat="1" applyFont="1" applyFill="1" applyBorder="1" applyAlignment="1">
      <alignment horizontal="right" vertical="center"/>
    </xf>
    <xf numFmtId="41" fontId="24" fillId="0" borderId="15" xfId="11" applyNumberFormat="1" applyFont="1" applyBorder="1" applyAlignment="1">
      <alignment horizontal="right" vertical="center"/>
    </xf>
    <xf numFmtId="0" fontId="28" fillId="0" borderId="8" xfId="1" applyFont="1" applyFill="1" applyBorder="1"/>
    <xf numFmtId="0" fontId="25" fillId="0" borderId="13" xfId="35" applyFont="1" applyBorder="1"/>
    <xf numFmtId="170" fontId="25" fillId="0" borderId="18" xfId="11" applyNumberFormat="1" applyFont="1" applyBorder="1" applyAlignment="1">
      <alignment horizontal="right" vertical="center"/>
    </xf>
    <xf numFmtId="170" fontId="25" fillId="0" borderId="7" xfId="11" applyNumberFormat="1" applyFont="1" applyFill="1" applyBorder="1"/>
    <xf numFmtId="43" fontId="24" fillId="0" borderId="0" xfId="35" applyNumberFormat="1" applyFont="1"/>
    <xf numFmtId="0" fontId="24" fillId="0" borderId="0" xfId="35" applyFont="1" applyAlignment="1"/>
    <xf numFmtId="43" fontId="24" fillId="0" borderId="0" xfId="11" applyFont="1" applyAlignment="1">
      <alignment horizontal="center" vertical="center"/>
    </xf>
    <xf numFmtId="0" fontId="21" fillId="0" borderId="0" xfId="34" applyFont="1" applyFill="1" applyBorder="1" applyAlignment="1"/>
    <xf numFmtId="0" fontId="21" fillId="0" borderId="0" xfId="41" applyFont="1" applyBorder="1" applyAlignment="1">
      <alignment horizontal="left"/>
    </xf>
    <xf numFmtId="0" fontId="21" fillId="0" borderId="0" xfId="41" applyFont="1" applyBorder="1"/>
    <xf numFmtId="0" fontId="21" fillId="0" borderId="0" xfId="1" applyFont="1" applyFill="1" applyBorder="1" applyAlignment="1">
      <alignment horizontal="center"/>
    </xf>
    <xf numFmtId="170" fontId="24" fillId="0" borderId="8" xfId="11" applyNumberFormat="1" applyFont="1" applyBorder="1" applyAlignment="1">
      <alignment horizontal="right" vertical="center"/>
    </xf>
    <xf numFmtId="170" fontId="25" fillId="0" borderId="8" xfId="11" applyNumberFormat="1" applyFont="1" applyBorder="1" applyAlignment="1">
      <alignment horizontal="right" vertical="center"/>
    </xf>
    <xf numFmtId="170" fontId="24" fillId="0" borderId="8" xfId="11" applyNumberFormat="1" applyFont="1" applyFill="1" applyBorder="1" applyAlignment="1">
      <alignment horizontal="right" vertical="center"/>
    </xf>
    <xf numFmtId="41" fontId="24" fillId="0" borderId="8" xfId="11" applyNumberFormat="1" applyFont="1" applyBorder="1" applyAlignment="1">
      <alignment horizontal="right" vertical="center"/>
    </xf>
    <xf numFmtId="170" fontId="25" fillId="0" borderId="7" xfId="11" applyNumberFormat="1" applyFont="1" applyBorder="1" applyAlignment="1">
      <alignment horizontal="right" vertical="center"/>
    </xf>
    <xf numFmtId="170" fontId="25" fillId="0" borderId="8" xfId="11" applyNumberFormat="1" applyFont="1" applyBorder="1" applyAlignment="1">
      <alignment horizontal="center" vertical="center"/>
    </xf>
    <xf numFmtId="170" fontId="25" fillId="0" borderId="15" xfId="11" applyNumberFormat="1" applyFont="1" applyBorder="1" applyAlignment="1">
      <alignment horizontal="center" vertical="center"/>
    </xf>
    <xf numFmtId="0" fontId="19" fillId="0" borderId="8" xfId="1" applyFont="1" applyFill="1" applyBorder="1"/>
    <xf numFmtId="178" fontId="25" fillId="0" borderId="2" xfId="0" applyNumberFormat="1" applyFont="1" applyFill="1" applyBorder="1"/>
    <xf numFmtId="0" fontId="25" fillId="0" borderId="12" xfId="0" applyFont="1" applyFill="1" applyBorder="1" applyAlignment="1">
      <alignment horizontal="center" vertical="center"/>
    </xf>
    <xf numFmtId="0" fontId="25" fillId="0" borderId="18" xfId="0" applyFont="1" applyFill="1" applyBorder="1" applyAlignment="1">
      <alignment horizontal="center" vertical="center"/>
    </xf>
    <xf numFmtId="0" fontId="25" fillId="0" borderId="15" xfId="35" applyFont="1" applyBorder="1"/>
    <xf numFmtId="0" fontId="24" fillId="0" borderId="15" xfId="35" applyFont="1" applyBorder="1"/>
    <xf numFmtId="0" fontId="24" fillId="0" borderId="15" xfId="35" applyFont="1" applyFill="1" applyBorder="1"/>
    <xf numFmtId="0" fontId="25" fillId="0" borderId="18" xfId="35" applyFont="1" applyBorder="1"/>
    <xf numFmtId="0" fontId="20" fillId="0" borderId="0" xfId="0" applyFont="1" applyFill="1" applyAlignment="1">
      <alignment vertical="top"/>
    </xf>
    <xf numFmtId="0" fontId="21" fillId="0" borderId="0" xfId="0" applyFont="1" applyFill="1"/>
    <xf numFmtId="171" fontId="24" fillId="0" borderId="15" xfId="11" applyNumberFormat="1" applyFont="1" applyFill="1" applyBorder="1"/>
    <xf numFmtId="0" fontId="20" fillId="0" borderId="0" xfId="0" applyFont="1" applyFill="1" applyAlignment="1">
      <alignment vertical="top" wrapText="1"/>
    </xf>
    <xf numFmtId="0" fontId="21" fillId="0" borderId="7" xfId="0" applyFont="1" applyFill="1" applyBorder="1" applyAlignment="1">
      <alignment wrapText="1"/>
    </xf>
    <xf numFmtId="43" fontId="21" fillId="0" borderId="0" xfId="11" applyFont="1" applyFill="1" applyBorder="1" applyAlignment="1">
      <alignment horizontal="left" vertical="top"/>
    </xf>
    <xf numFmtId="2" fontId="21" fillId="0" borderId="0" xfId="11" applyNumberFormat="1" applyFont="1" applyFill="1" applyBorder="1" applyAlignment="1">
      <alignment horizontal="right" vertical="top"/>
    </xf>
    <xf numFmtId="37" fontId="21" fillId="0" borderId="0" xfId="11" applyNumberFormat="1" applyFont="1" applyFill="1" applyBorder="1" applyAlignment="1">
      <alignment horizontal="right" vertical="top"/>
    </xf>
    <xf numFmtId="0" fontId="21" fillId="0" borderId="0" xfId="0" applyFont="1" applyFill="1" applyAlignment="1">
      <alignment vertical="top"/>
    </xf>
    <xf numFmtId="0" fontId="21" fillId="0" borderId="0" xfId="0" applyFont="1" applyFill="1" applyAlignment="1">
      <alignment horizontal="center" vertical="top"/>
    </xf>
    <xf numFmtId="0" fontId="21" fillId="0" borderId="0" xfId="0" applyFont="1" applyFill="1" applyBorder="1" applyAlignment="1">
      <alignment horizontal="left" vertical="top"/>
    </xf>
    <xf numFmtId="0" fontId="20" fillId="0" borderId="0" xfId="0" applyFont="1" applyFill="1" applyBorder="1" applyAlignment="1">
      <alignment vertical="top" wrapText="1"/>
    </xf>
    <xf numFmtId="10" fontId="20" fillId="0" borderId="0" xfId="0" applyNumberFormat="1" applyFont="1" applyFill="1" applyBorder="1" applyAlignment="1">
      <alignment horizontal="right" vertical="top"/>
    </xf>
    <xf numFmtId="0" fontId="20" fillId="0" borderId="0" xfId="0" applyFont="1" applyFill="1" applyBorder="1" applyAlignment="1">
      <alignment horizontal="right" vertical="top" wrapText="1"/>
    </xf>
    <xf numFmtId="171" fontId="24" fillId="0" borderId="9" xfId="11" applyNumberFormat="1" applyFont="1" applyFill="1" applyBorder="1" applyAlignment="1"/>
    <xf numFmtId="171" fontId="24" fillId="0" borderId="15" xfId="11" applyNumberFormat="1" applyFont="1" applyFill="1" applyBorder="1" applyAlignment="1"/>
    <xf numFmtId="1" fontId="24" fillId="0" borderId="9" xfId="11" applyNumberFormat="1" applyFont="1" applyFill="1" applyBorder="1"/>
    <xf numFmtId="0" fontId="20" fillId="0" borderId="0" xfId="34" applyFont="1" applyFill="1" applyBorder="1" applyAlignment="1"/>
    <xf numFmtId="43" fontId="25" fillId="0" borderId="6" xfId="11" applyNumberFormat="1" applyFont="1" applyFill="1" applyBorder="1" applyAlignment="1">
      <alignment horizontal="center" vertical="center" wrapText="1"/>
    </xf>
    <xf numFmtId="43" fontId="25" fillId="0" borderId="4" xfId="11" applyNumberFormat="1" applyFont="1" applyFill="1" applyBorder="1" applyAlignment="1">
      <alignment horizontal="center" vertical="center" wrapText="1"/>
    </xf>
    <xf numFmtId="0" fontId="20" fillId="0" borderId="13" xfId="0" applyFont="1" applyFill="1" applyBorder="1" applyAlignment="1">
      <alignment horizontal="center" vertical="top"/>
    </xf>
    <xf numFmtId="0" fontId="20" fillId="0" borderId="2" xfId="0" applyFont="1" applyFill="1" applyBorder="1" applyAlignment="1">
      <alignment horizontal="center" vertical="top"/>
    </xf>
    <xf numFmtId="43" fontId="21" fillId="0" borderId="8" xfId="0" applyNumberFormat="1" applyFont="1" applyFill="1" applyBorder="1" applyAlignment="1">
      <alignment horizontal="left" vertical="top" wrapText="1"/>
    </xf>
    <xf numFmtId="0" fontId="20" fillId="0" borderId="3" xfId="0" applyFont="1" applyFill="1" applyBorder="1" applyAlignment="1">
      <alignment vertical="top" wrapText="1"/>
    </xf>
    <xf numFmtId="0" fontId="20" fillId="0" borderId="14" xfId="0" applyFont="1" applyFill="1" applyBorder="1" applyAlignment="1">
      <alignment vertical="top" wrapText="1"/>
    </xf>
    <xf numFmtId="43" fontId="25" fillId="0" borderId="4" xfId="11" applyFont="1" applyFill="1" applyBorder="1"/>
    <xf numFmtId="43" fontId="25" fillId="0" borderId="0" xfId="11" applyFont="1" applyFill="1" applyBorder="1"/>
    <xf numFmtId="0" fontId="21" fillId="0" borderId="8" xfId="0" applyFont="1" applyFill="1" applyBorder="1" applyAlignment="1">
      <alignment horizontal="left" vertical="top" wrapText="1"/>
    </xf>
    <xf numFmtId="43" fontId="21" fillId="0" borderId="8" xfId="51" applyFont="1" applyFill="1" applyBorder="1" applyAlignment="1">
      <alignment horizontal="left" vertical="top" wrapText="1"/>
    </xf>
    <xf numFmtId="0" fontId="19" fillId="0" borderId="0" xfId="0" applyFont="1" applyAlignment="1">
      <alignment horizontal="right"/>
    </xf>
    <xf numFmtId="43" fontId="26" fillId="0" borderId="7" xfId="11" applyNumberFormat="1" applyFont="1" applyFill="1" applyBorder="1" applyAlignment="1">
      <alignment horizontal="center"/>
    </xf>
    <xf numFmtId="43" fontId="21" fillId="0" borderId="15" xfId="51" applyFont="1" applyFill="1" applyBorder="1"/>
    <xf numFmtId="43" fontId="21" fillId="0" borderId="8" xfId="51" applyFont="1" applyFill="1" applyBorder="1" applyAlignment="1">
      <alignment vertical="top"/>
    </xf>
    <xf numFmtId="0" fontId="20" fillId="0" borderId="13" xfId="0" applyFont="1" applyFill="1" applyBorder="1" applyAlignment="1">
      <alignment horizontal="left" vertical="top"/>
    </xf>
    <xf numFmtId="0" fontId="20" fillId="0" borderId="2" xfId="0" applyFont="1" applyFill="1" applyBorder="1" applyAlignment="1">
      <alignment horizontal="left" vertical="top"/>
    </xf>
    <xf numFmtId="0" fontId="20" fillId="0" borderId="13" xfId="0" applyFont="1" applyFill="1" applyBorder="1" applyAlignment="1">
      <alignment horizontal="left" vertical="center"/>
    </xf>
    <xf numFmtId="0" fontId="20" fillId="0" borderId="2" xfId="0" applyFont="1" applyFill="1" applyBorder="1" applyAlignment="1">
      <alignment horizontal="left" vertical="center"/>
    </xf>
    <xf numFmtId="0" fontId="21" fillId="0" borderId="0" xfId="1" applyFont="1" applyFill="1" applyBorder="1"/>
    <xf numFmtId="0" fontId="21" fillId="0" borderId="0" xfId="1" applyFont="1" applyFill="1" applyBorder="1" applyAlignment="1">
      <alignment horizontal="right"/>
    </xf>
    <xf numFmtId="0" fontId="21" fillId="0" borderId="0" xfId="1" applyFont="1" applyFill="1" applyBorder="1" applyAlignment="1">
      <alignment horizontal="left" vertical="top" wrapText="1"/>
    </xf>
    <xf numFmtId="0" fontId="20" fillId="0" borderId="4" xfId="1" applyFont="1" applyFill="1" applyBorder="1" applyAlignment="1">
      <alignment horizontal="center" vertical="center" wrapText="1"/>
    </xf>
    <xf numFmtId="0" fontId="19" fillId="0" borderId="0" xfId="35" applyFont="1"/>
    <xf numFmtId="0" fontId="21" fillId="0" borderId="0" xfId="35" applyFont="1" applyFill="1" applyAlignment="1">
      <alignment vertical="top"/>
    </xf>
    <xf numFmtId="0" fontId="20" fillId="0" borderId="0" xfId="35" applyFont="1" applyFill="1" applyAlignment="1">
      <alignment horizontal="center" vertical="center" wrapText="1"/>
    </xf>
    <xf numFmtId="0" fontId="21" fillId="0" borderId="0" xfId="35" applyFont="1" applyFill="1" applyBorder="1" applyAlignment="1">
      <alignment horizontal="left" vertical="top" wrapText="1"/>
    </xf>
    <xf numFmtId="0" fontId="20" fillId="0" borderId="0" xfId="35" applyFont="1" applyFill="1" applyAlignment="1">
      <alignment horizontal="left" vertical="top" wrapText="1"/>
    </xf>
    <xf numFmtId="0" fontId="21" fillId="0" borderId="0" xfId="35" applyFont="1" applyFill="1" applyAlignment="1">
      <alignment horizontal="left" vertical="top" wrapText="1"/>
    </xf>
    <xf numFmtId="0" fontId="19" fillId="0" borderId="0" xfId="35" applyFont="1" applyAlignment="1">
      <alignment horizontal="right"/>
    </xf>
    <xf numFmtId="0" fontId="19" fillId="0" borderId="0" xfId="55" applyFont="1"/>
    <xf numFmtId="0" fontId="31" fillId="0" borderId="0" xfId="1" applyFont="1" applyFill="1" applyBorder="1" applyAlignment="1">
      <alignment horizontal="right" vertical="top"/>
    </xf>
    <xf numFmtId="0" fontId="31" fillId="0" borderId="0" xfId="1" applyFont="1" applyFill="1" applyBorder="1" applyAlignment="1">
      <alignment vertical="top" wrapText="1"/>
    </xf>
    <xf numFmtId="0" fontId="20" fillId="0" borderId="0" xfId="1" applyFont="1" applyFill="1" applyBorder="1" applyAlignment="1">
      <alignment vertical="top"/>
    </xf>
    <xf numFmtId="0" fontId="21" fillId="0" borderId="0" xfId="1" applyFont="1" applyFill="1" applyBorder="1" applyAlignment="1">
      <alignment horizontal="right" vertical="top"/>
    </xf>
    <xf numFmtId="0" fontId="19" fillId="0" borderId="0" xfId="1" applyFont="1" applyBorder="1" applyAlignment="1"/>
    <xf numFmtId="0" fontId="19" fillId="0" borderId="0" xfId="1" applyFont="1" applyFill="1" applyBorder="1" applyAlignment="1"/>
    <xf numFmtId="0" fontId="21" fillId="0" borderId="0" xfId="1" applyFont="1" applyFill="1" applyBorder="1" applyAlignment="1">
      <alignment vertical="top" wrapText="1"/>
    </xf>
    <xf numFmtId="0" fontId="19" fillId="0" borderId="0" xfId="1" applyFont="1" applyBorder="1" applyAlignment="1">
      <alignment vertical="center"/>
    </xf>
    <xf numFmtId="0" fontId="19" fillId="0" borderId="0" xfId="1" applyFont="1" applyFill="1" applyBorder="1"/>
    <xf numFmtId="0" fontId="19" fillId="0" borderId="0" xfId="1" applyFont="1" applyBorder="1"/>
    <xf numFmtId="0" fontId="21" fillId="0" borderId="0" xfId="1" applyFont="1" applyFill="1" applyBorder="1" applyAlignment="1">
      <alignment horizontal="right" vertical="top" wrapText="1" indent="1"/>
    </xf>
    <xf numFmtId="0" fontId="20" fillId="0" borderId="0" xfId="1" applyFont="1" applyFill="1" applyBorder="1" applyAlignment="1">
      <alignment horizontal="left" vertical="top"/>
    </xf>
    <xf numFmtId="0" fontId="21" fillId="0" borderId="0" xfId="1" applyFont="1" applyFill="1" applyBorder="1" applyAlignment="1">
      <alignment vertical="top"/>
    </xf>
    <xf numFmtId="0" fontId="19" fillId="0" borderId="0" xfId="1" applyFont="1"/>
    <xf numFmtId="0" fontId="31" fillId="0" borderId="0" xfId="1" applyFont="1" applyFill="1" applyBorder="1" applyAlignment="1">
      <alignment horizontal="center"/>
    </xf>
    <xf numFmtId="0" fontId="21" fillId="0" borderId="0" xfId="0" applyFont="1" applyFill="1" applyBorder="1" applyAlignment="1">
      <alignment vertical="center" wrapText="1"/>
    </xf>
    <xf numFmtId="43" fontId="19" fillId="0" borderId="8" xfId="11" applyFont="1" applyFill="1" applyBorder="1"/>
    <xf numFmtId="43" fontId="19" fillId="0" borderId="8" xfId="11" applyFont="1" applyFill="1" applyBorder="1" applyAlignment="1">
      <alignment horizontal="right" vertical="top"/>
    </xf>
    <xf numFmtId="49" fontId="19" fillId="0" borderId="9" xfId="1" applyNumberFormat="1" applyFont="1" applyFill="1" applyBorder="1" applyAlignment="1">
      <alignment vertical="top"/>
    </xf>
    <xf numFmtId="3" fontId="31" fillId="0" borderId="0" xfId="1" applyNumberFormat="1" applyFont="1" applyFill="1" applyBorder="1" applyAlignment="1">
      <alignment horizontal="center" wrapText="1"/>
    </xf>
    <xf numFmtId="0" fontId="21" fillId="0" borderId="0" xfId="1" applyFont="1" applyFill="1" applyBorder="1"/>
    <xf numFmtId="0" fontId="21" fillId="0" borderId="0" xfId="0" applyFont="1" applyFill="1" applyBorder="1" applyAlignment="1">
      <alignment horizontal="justify" vertical="center" wrapText="1"/>
    </xf>
    <xf numFmtId="0" fontId="20" fillId="0" borderId="0" xfId="0" applyFont="1" applyFill="1" applyBorder="1" applyAlignment="1">
      <alignment horizontal="center" vertical="top" wrapText="1"/>
    </xf>
    <xf numFmtId="43" fontId="25" fillId="0" borderId="6" xfId="11" applyNumberFormat="1" applyFont="1" applyFill="1" applyBorder="1" applyAlignment="1">
      <alignment horizontal="center" vertical="center" wrapText="1"/>
    </xf>
    <xf numFmtId="0" fontId="20" fillId="0" borderId="0" xfId="0" applyFont="1" applyFill="1" applyBorder="1" applyAlignment="1">
      <alignment vertical="top" wrapText="1"/>
    </xf>
    <xf numFmtId="0" fontId="20" fillId="0" borderId="8" xfId="0" applyFont="1" applyFill="1" applyBorder="1" applyAlignment="1">
      <alignment vertical="top"/>
    </xf>
    <xf numFmtId="0" fontId="21" fillId="0" borderId="8" xfId="0" applyFont="1" applyFill="1" applyBorder="1" applyAlignment="1">
      <alignment horizontal="left" vertical="top"/>
    </xf>
    <xf numFmtId="0" fontId="20" fillId="0" borderId="4" xfId="0" applyFont="1" applyFill="1" applyBorder="1" applyAlignment="1">
      <alignment vertical="center" wrapText="1"/>
    </xf>
    <xf numFmtId="43" fontId="19" fillId="0" borderId="0" xfId="0" applyNumberFormat="1" applyFont="1" applyBorder="1"/>
    <xf numFmtId="43" fontId="25" fillId="0" borderId="0" xfId="51" applyFont="1" applyFill="1" applyBorder="1"/>
    <xf numFmtId="0" fontId="12" fillId="0" borderId="25" xfId="0" applyFont="1" applyBorder="1" applyAlignment="1">
      <alignment horizontal="center"/>
    </xf>
    <xf numFmtId="0" fontId="15" fillId="0" borderId="28" xfId="0" applyFont="1" applyBorder="1"/>
    <xf numFmtId="0" fontId="15" fillId="0" borderId="20" xfId="0" applyFont="1" applyBorder="1"/>
    <xf numFmtId="0" fontId="15" fillId="0" borderId="24" xfId="0" applyFont="1" applyBorder="1"/>
    <xf numFmtId="0" fontId="15" fillId="0" borderId="8" xfId="0" applyFont="1" applyBorder="1"/>
    <xf numFmtId="0" fontId="12" fillId="0" borderId="24" xfId="0" applyFont="1" applyBorder="1"/>
    <xf numFmtId="0" fontId="21" fillId="0" borderId="0" xfId="1" applyFont="1" applyFill="1" applyBorder="1"/>
    <xf numFmtId="0" fontId="21" fillId="0" borderId="0" xfId="1" applyFont="1" applyFill="1" applyBorder="1" applyAlignment="1"/>
    <xf numFmtId="0" fontId="20" fillId="0" borderId="0" xfId="1" applyFont="1" applyFill="1" applyBorder="1" applyAlignment="1">
      <alignment horizontal="center"/>
    </xf>
    <xf numFmtId="0" fontId="15" fillId="0" borderId="20" xfId="0" applyFont="1" applyBorder="1" applyAlignment="1">
      <alignment wrapText="1"/>
    </xf>
    <xf numFmtId="0" fontId="12" fillId="0" borderId="23" xfId="0" applyFont="1" applyBorder="1" applyAlignment="1"/>
    <xf numFmtId="43" fontId="15" fillId="0" borderId="8" xfId="51" applyFont="1" applyBorder="1"/>
    <xf numFmtId="0" fontId="0" fillId="0" borderId="0" xfId="0" applyAlignment="1">
      <alignment horizontal="center"/>
    </xf>
    <xf numFmtId="0" fontId="15" fillId="0" borderId="20" xfId="0" applyFont="1" applyBorder="1" applyAlignment="1">
      <alignment horizontal="center"/>
    </xf>
    <xf numFmtId="0" fontId="15" fillId="0" borderId="8" xfId="0" applyFont="1" applyBorder="1" applyAlignment="1">
      <alignment horizontal="center"/>
    </xf>
    <xf numFmtId="9" fontId="15" fillId="0" borderId="8" xfId="0" applyNumberFormat="1" applyFont="1" applyBorder="1" applyAlignment="1">
      <alignment horizontal="center"/>
    </xf>
    <xf numFmtId="0" fontId="12" fillId="0" borderId="4" xfId="0" applyFont="1" applyBorder="1"/>
    <xf numFmtId="0" fontId="12" fillId="0" borderId="4" xfId="0" applyFont="1" applyBorder="1" applyAlignment="1">
      <alignment horizontal="center"/>
    </xf>
    <xf numFmtId="43" fontId="12" fillId="0" borderId="4" xfId="51" applyFont="1" applyBorder="1"/>
    <xf numFmtId="0" fontId="12" fillId="0" borderId="23" xfId="0" applyFont="1" applyBorder="1" applyAlignment="1">
      <alignment wrapText="1"/>
    </xf>
    <xf numFmtId="43" fontId="20" fillId="0" borderId="4" xfId="0" applyNumberFormat="1" applyFont="1" applyFill="1" applyBorder="1" applyAlignment="1">
      <alignment vertical="top" wrapText="1"/>
    </xf>
    <xf numFmtId="0" fontId="20" fillId="0" borderId="0" xfId="0" applyFont="1" applyFill="1" applyBorder="1" applyAlignment="1">
      <alignment vertical="top" wrapText="1"/>
    </xf>
    <xf numFmtId="2" fontId="21" fillId="0" borderId="0" xfId="0" applyNumberFormat="1" applyFont="1" applyFill="1"/>
    <xf numFmtId="0" fontId="19" fillId="0" borderId="0" xfId="0" applyFont="1" applyFill="1"/>
    <xf numFmtId="43" fontId="24" fillId="0" borderId="15" xfId="51" applyFont="1" applyFill="1" applyBorder="1" applyAlignment="1">
      <alignment horizontal="center"/>
    </xf>
    <xf numFmtId="43" fontId="26" fillId="0" borderId="6" xfId="11" applyNumberFormat="1" applyFont="1" applyFill="1" applyBorder="1" applyAlignment="1">
      <alignment horizontal="center"/>
    </xf>
    <xf numFmtId="4" fontId="24" fillId="0" borderId="5" xfId="11" applyNumberFormat="1" applyFont="1" applyFill="1" applyBorder="1"/>
    <xf numFmtId="4" fontId="24" fillId="0" borderId="12" xfId="11" applyNumberFormat="1" applyFont="1" applyFill="1" applyBorder="1"/>
    <xf numFmtId="1" fontId="21" fillId="0" borderId="0" xfId="0" applyNumberFormat="1" applyFont="1" applyFill="1" applyBorder="1"/>
    <xf numFmtId="0" fontId="21" fillId="0" borderId="5" xfId="0" applyFont="1" applyFill="1" applyBorder="1" applyAlignment="1">
      <alignment vertical="top"/>
    </xf>
    <xf numFmtId="170" fontId="24" fillId="0" borderId="8" xfId="51" applyNumberFormat="1" applyFont="1" applyFill="1" applyBorder="1" applyAlignment="1">
      <alignment horizontal="center"/>
    </xf>
    <xf numFmtId="170" fontId="24" fillId="0" borderId="15" xfId="51" applyNumberFormat="1" applyFont="1" applyFill="1" applyBorder="1" applyAlignment="1">
      <alignment horizontal="center"/>
    </xf>
    <xf numFmtId="43" fontId="24" fillId="0" borderId="8" xfId="51" applyFont="1" applyFill="1" applyBorder="1" applyAlignment="1"/>
    <xf numFmtId="170" fontId="24" fillId="0" borderId="7" xfId="51" applyNumberFormat="1" applyFont="1" applyFill="1" applyBorder="1" applyAlignment="1"/>
    <xf numFmtId="171" fontId="24" fillId="0" borderId="18" xfId="11" applyNumberFormat="1" applyFont="1" applyFill="1" applyBorder="1" applyAlignment="1"/>
    <xf numFmtId="170" fontId="24" fillId="0" borderId="13" xfId="51" applyNumberFormat="1" applyFont="1" applyFill="1" applyBorder="1" applyAlignment="1"/>
    <xf numFmtId="171" fontId="24" fillId="0" borderId="7" xfId="11" applyNumberFormat="1" applyFont="1" applyFill="1" applyBorder="1"/>
    <xf numFmtId="170" fontId="24" fillId="0" borderId="10" xfId="51" applyNumberFormat="1" applyFont="1" applyFill="1" applyBorder="1" applyAlignment="1">
      <alignment horizontal="center"/>
    </xf>
    <xf numFmtId="171" fontId="24" fillId="0" borderId="4" xfId="11" applyNumberFormat="1" applyFont="1" applyFill="1" applyBorder="1" applyAlignment="1">
      <alignment horizontal="center"/>
    </xf>
    <xf numFmtId="171" fontId="24" fillId="0" borderId="5" xfId="11" applyNumberFormat="1" applyFont="1" applyFill="1" applyBorder="1" applyAlignment="1"/>
    <xf numFmtId="171" fontId="24" fillId="0" borderId="0" xfId="11" applyNumberFormat="1" applyFont="1" applyFill="1" applyBorder="1" applyAlignment="1"/>
    <xf numFmtId="1" fontId="21" fillId="0" borderId="5" xfId="0" applyNumberFormat="1" applyFont="1" applyFill="1" applyBorder="1"/>
    <xf numFmtId="171" fontId="21" fillId="0" borderId="15" xfId="0" applyNumberFormat="1" applyFont="1" applyFill="1" applyBorder="1" applyAlignment="1">
      <alignment vertical="top"/>
    </xf>
    <xf numFmtId="171" fontId="24" fillId="0" borderId="0" xfId="11" applyNumberFormat="1" applyFont="1" applyFill="1" applyBorder="1" applyAlignment="1">
      <alignment horizontal="center"/>
    </xf>
    <xf numFmtId="171" fontId="24" fillId="0" borderId="7" xfId="11" applyNumberFormat="1" applyFont="1" applyFill="1" applyBorder="1" applyAlignment="1"/>
    <xf numFmtId="181" fontId="25" fillId="0" borderId="6" xfId="11" applyNumberFormat="1" applyFont="1" applyFill="1" applyBorder="1" applyAlignment="1">
      <alignment horizontal="center"/>
    </xf>
    <xf numFmtId="171" fontId="25" fillId="0" borderId="4" xfId="11" applyNumberFormat="1" applyFont="1" applyFill="1" applyBorder="1" applyAlignment="1">
      <alignment horizontal="center"/>
    </xf>
    <xf numFmtId="43" fontId="25" fillId="0" borderId="6" xfId="11" applyNumberFormat="1" applyFont="1" applyFill="1" applyBorder="1" applyAlignment="1">
      <alignment horizontal="center"/>
    </xf>
    <xf numFmtId="43" fontId="26" fillId="0" borderId="4" xfId="11" applyNumberFormat="1" applyFont="1" applyFill="1" applyBorder="1" applyAlignment="1">
      <alignment horizontal="center"/>
    </xf>
    <xf numFmtId="0" fontId="20" fillId="0" borderId="5" xfId="0" applyFont="1" applyFill="1" applyBorder="1" applyAlignment="1">
      <alignment horizontal="center" wrapText="1"/>
    </xf>
    <xf numFmtId="0" fontId="20" fillId="0" borderId="5" xfId="0" applyFont="1" applyFill="1" applyBorder="1" applyAlignment="1">
      <alignment horizontal="center"/>
    </xf>
    <xf numFmtId="0" fontId="21" fillId="0" borderId="11" xfId="0" applyFont="1" applyFill="1" applyBorder="1" applyAlignment="1"/>
    <xf numFmtId="171" fontId="20" fillId="0" borderId="8" xfId="0" applyNumberFormat="1" applyFont="1" applyFill="1" applyBorder="1" applyAlignment="1">
      <alignment horizontal="center"/>
    </xf>
    <xf numFmtId="170" fontId="21" fillId="0" borderId="8" xfId="11" applyNumberFormat="1" applyFont="1" applyFill="1" applyBorder="1" applyAlignment="1">
      <alignment horizontal="left" vertical="top"/>
    </xf>
    <xf numFmtId="43" fontId="21" fillId="0" borderId="8" xfId="51" applyFont="1" applyFill="1" applyBorder="1" applyAlignment="1">
      <alignment horizontal="left" vertical="top"/>
    </xf>
    <xf numFmtId="181" fontId="21" fillId="0" borderId="8" xfId="11" applyNumberFormat="1" applyFont="1" applyFill="1" applyBorder="1" applyAlignment="1">
      <alignment horizontal="right" vertical="top"/>
    </xf>
    <xf numFmtId="171" fontId="24" fillId="0" borderId="8" xfId="11" applyNumberFormat="1" applyFont="1" applyFill="1" applyBorder="1" applyAlignment="1">
      <alignment horizontal="right" vertical="top"/>
    </xf>
    <xf numFmtId="181" fontId="21" fillId="0" borderId="8" xfId="11" applyNumberFormat="1" applyFont="1" applyFill="1" applyBorder="1" applyAlignment="1">
      <alignment horizontal="left"/>
    </xf>
    <xf numFmtId="171" fontId="21" fillId="0" borderId="8" xfId="11" applyNumberFormat="1" applyFont="1" applyFill="1" applyBorder="1" applyAlignment="1">
      <alignment horizontal="left"/>
    </xf>
    <xf numFmtId="43" fontId="21" fillId="0" borderId="8" xfId="11" applyNumberFormat="1" applyFont="1" applyFill="1" applyBorder="1" applyAlignment="1">
      <alignment horizontal="left" vertical="top"/>
    </xf>
    <xf numFmtId="43" fontId="21" fillId="0" borderId="8" xfId="11" applyNumberFormat="1" applyFont="1" applyFill="1" applyBorder="1" applyAlignment="1">
      <alignment horizontal="left"/>
    </xf>
    <xf numFmtId="170" fontId="21" fillId="0" borderId="7" xfId="11" applyNumberFormat="1" applyFont="1" applyFill="1" applyBorder="1" applyAlignment="1">
      <alignment horizontal="left" vertical="top"/>
    </xf>
    <xf numFmtId="171" fontId="21" fillId="0" borderId="7" xfId="11" applyNumberFormat="1" applyFont="1" applyFill="1" applyBorder="1" applyAlignment="1">
      <alignment horizontal="right" vertical="top"/>
    </xf>
    <xf numFmtId="181" fontId="21" fillId="0" borderId="7" xfId="11" applyNumberFormat="1" applyFont="1" applyFill="1" applyBorder="1" applyAlignment="1">
      <alignment horizontal="right" vertical="top"/>
    </xf>
    <xf numFmtId="43" fontId="25" fillId="0" borderId="4" xfId="11" applyNumberFormat="1" applyFont="1" applyFill="1" applyBorder="1" applyAlignment="1">
      <alignment horizontal="center" vertical="center" wrapText="1"/>
    </xf>
    <xf numFmtId="0" fontId="35" fillId="0" borderId="0" xfId="0" applyFont="1"/>
    <xf numFmtId="0" fontId="35" fillId="0" borderId="19" xfId="0" applyFont="1" applyBorder="1"/>
    <xf numFmtId="0" fontId="35" fillId="0" borderId="19" xfId="0" applyFont="1" applyBorder="1" applyAlignment="1">
      <alignment horizontal="center"/>
    </xf>
    <xf numFmtId="0" fontId="36" fillId="0" borderId="19" xfId="0" applyFont="1" applyBorder="1" applyAlignment="1">
      <alignment horizontal="right"/>
    </xf>
    <xf numFmtId="0" fontId="36" fillId="0" borderId="19" xfId="0" applyFont="1" applyFill="1" applyBorder="1" applyAlignment="1">
      <alignment vertical="center"/>
    </xf>
    <xf numFmtId="0" fontId="36" fillId="0" borderId="19" xfId="0" applyFont="1" applyFill="1" applyBorder="1" applyAlignment="1">
      <alignment horizontal="center" vertical="center"/>
    </xf>
    <xf numFmtId="0" fontId="36" fillId="0" borderId="19" xfId="0" applyFont="1" applyFill="1" applyBorder="1" applyAlignment="1">
      <alignment horizontal="center" vertical="center" wrapText="1"/>
    </xf>
    <xf numFmtId="0" fontId="37" fillId="0" borderId="0" xfId="0" applyFont="1" applyFill="1" applyBorder="1" applyAlignment="1"/>
    <xf numFmtId="0" fontId="37" fillId="0" borderId="0" xfId="0" applyFont="1" applyFill="1" applyBorder="1" applyAlignment="1">
      <alignment horizontal="center"/>
    </xf>
    <xf numFmtId="0" fontId="34" fillId="0" borderId="0" xfId="0" applyFont="1" applyFill="1" applyBorder="1" applyAlignment="1"/>
    <xf numFmtId="0" fontId="36" fillId="0" borderId="0" xfId="0" applyFont="1" applyFill="1" applyBorder="1" applyAlignment="1"/>
    <xf numFmtId="0" fontId="37" fillId="0" borderId="0" xfId="0" applyFont="1" applyFill="1" applyBorder="1" applyAlignment="1">
      <alignment horizontal="center" vertical="center"/>
    </xf>
    <xf numFmtId="43" fontId="35" fillId="0" borderId="0" xfId="51" applyFont="1" applyFill="1" applyBorder="1" applyAlignment="1">
      <alignment horizontal="center"/>
    </xf>
    <xf numFmtId="43" fontId="37" fillId="0" borderId="0" xfId="2" applyFont="1" applyFill="1" applyBorder="1" applyAlignment="1">
      <alignment horizontal="center"/>
    </xf>
    <xf numFmtId="43" fontId="37" fillId="0" borderId="0" xfId="51" applyFont="1" applyFill="1" applyBorder="1" applyAlignment="1">
      <alignment horizontal="center"/>
    </xf>
    <xf numFmtId="43" fontId="35" fillId="0" borderId="0" xfId="2" applyFont="1" applyFill="1" applyBorder="1" applyAlignment="1">
      <alignment horizontal="center"/>
    </xf>
    <xf numFmtId="43" fontId="37" fillId="0" borderId="0" xfId="0" applyNumberFormat="1" applyFont="1" applyFill="1" applyBorder="1" applyAlignment="1">
      <alignment horizontal="right"/>
    </xf>
    <xf numFmtId="173" fontId="37" fillId="0" borderId="0" xfId="0" applyNumberFormat="1" applyFont="1" applyFill="1" applyBorder="1" applyAlignment="1">
      <alignment horizontal="center" vertical="center"/>
    </xf>
    <xf numFmtId="0" fontId="35" fillId="0" borderId="0" xfId="0" applyFont="1" applyAlignment="1">
      <alignment horizontal="center"/>
    </xf>
    <xf numFmtId="0" fontId="36" fillId="0" borderId="0" xfId="0" applyFont="1" applyFill="1" applyBorder="1" applyAlignment="1">
      <alignment horizontal="left"/>
    </xf>
    <xf numFmtId="0" fontId="36" fillId="0" borderId="0" xfId="0" applyFont="1" applyFill="1" applyBorder="1" applyAlignment="1">
      <alignment horizontal="center" vertical="center"/>
    </xf>
    <xf numFmtId="43" fontId="36" fillId="0" borderId="1" xfId="0" applyNumberFormat="1" applyFont="1" applyFill="1" applyBorder="1" applyAlignment="1">
      <alignment horizontal="right"/>
    </xf>
    <xf numFmtId="43" fontId="36" fillId="0" borderId="0" xfId="0" applyNumberFormat="1" applyFont="1" applyFill="1" applyBorder="1" applyAlignment="1">
      <alignment horizontal="right"/>
    </xf>
    <xf numFmtId="43" fontId="35" fillId="0" borderId="0" xfId="0" applyNumberFormat="1" applyFont="1"/>
    <xf numFmtId="2" fontId="37" fillId="0" borderId="0" xfId="0" applyNumberFormat="1" applyFont="1" applyFill="1" applyBorder="1" applyAlignment="1">
      <alignment horizontal="center" vertical="center"/>
    </xf>
    <xf numFmtId="0" fontId="36" fillId="0" borderId="0" xfId="0" applyFont="1" applyFill="1" applyBorder="1" applyAlignment="1">
      <alignment horizontal="center"/>
    </xf>
    <xf numFmtId="0" fontId="37" fillId="0" borderId="2" xfId="0" applyFont="1" applyFill="1" applyBorder="1" applyAlignment="1">
      <alignment horizontal="left" vertical="center" wrapText="1"/>
    </xf>
    <xf numFmtId="43" fontId="37" fillId="0" borderId="2" xfId="0" applyNumberFormat="1" applyFont="1" applyFill="1" applyBorder="1" applyAlignment="1">
      <alignment vertical="center"/>
    </xf>
    <xf numFmtId="0" fontId="37" fillId="0" borderId="2" xfId="0" applyFont="1" applyFill="1" applyBorder="1" applyAlignment="1">
      <alignment vertical="center"/>
    </xf>
    <xf numFmtId="0" fontId="37" fillId="0" borderId="0" xfId="0" applyFont="1" applyFill="1" applyBorder="1" applyAlignment="1">
      <alignment horizontal="left" vertical="center" wrapText="1"/>
    </xf>
    <xf numFmtId="43" fontId="37" fillId="0" borderId="0" xfId="0" applyNumberFormat="1" applyFont="1" applyFill="1" applyBorder="1"/>
    <xf numFmtId="0" fontId="37" fillId="0" borderId="0" xfId="0" applyFont="1" applyFill="1" applyBorder="1"/>
    <xf numFmtId="0" fontId="37" fillId="0" borderId="0" xfId="0" applyFont="1" applyFill="1" applyBorder="1" applyAlignment="1">
      <alignment horizontal="left"/>
    </xf>
    <xf numFmtId="0" fontId="37" fillId="0" borderId="0" xfId="0" applyFont="1" applyFill="1" applyBorder="1" applyAlignment="1">
      <alignment horizontal="center" vertical="top"/>
    </xf>
    <xf numFmtId="0" fontId="37" fillId="0" borderId="0" xfId="0" applyFont="1" applyFill="1" applyBorder="1" applyAlignment="1">
      <alignment vertical="top" wrapText="1"/>
    </xf>
    <xf numFmtId="180" fontId="38" fillId="0" borderId="0" xfId="0" applyNumberFormat="1" applyFont="1"/>
    <xf numFmtId="0" fontId="39" fillId="0" borderId="0" xfId="0" applyFont="1"/>
    <xf numFmtId="0" fontId="20" fillId="0" borderId="0" xfId="1" applyFont="1" applyFill="1" applyBorder="1" applyAlignment="1">
      <alignment horizontal="center"/>
    </xf>
    <xf numFmtId="173" fontId="21" fillId="0" borderId="0" xfId="0" applyNumberFormat="1" applyFont="1" applyFill="1" applyBorder="1" applyAlignment="1">
      <alignment horizontal="center" vertical="center"/>
    </xf>
    <xf numFmtId="0" fontId="21" fillId="0" borderId="2" xfId="0" applyFont="1" applyFill="1" applyBorder="1" applyAlignment="1">
      <alignment horizontal="center" vertical="center" wrapText="1"/>
    </xf>
    <xf numFmtId="43" fontId="28" fillId="0" borderId="0" xfId="46" applyFont="1" applyFill="1" applyBorder="1"/>
    <xf numFmtId="0" fontId="21" fillId="0" borderId="0" xfId="0" applyFont="1" applyFill="1" applyBorder="1" applyAlignment="1"/>
    <xf numFmtId="0" fontId="20" fillId="0" borderId="0" xfId="0" applyFont="1" applyFill="1" applyBorder="1" applyAlignment="1">
      <alignment vertical="top" wrapText="1"/>
    </xf>
    <xf numFmtId="0" fontId="21" fillId="0" borderId="0" xfId="0" applyFont="1" applyFill="1" applyBorder="1" applyAlignment="1">
      <alignment horizontal="left" vertical="top"/>
    </xf>
    <xf numFmtId="43" fontId="24" fillId="0" borderId="0" xfId="11" applyFont="1" applyAlignment="1">
      <alignment horizontal="center" vertical="center"/>
    </xf>
    <xf numFmtId="0" fontId="21" fillId="0" borderId="0" xfId="1" applyFont="1" applyFill="1" applyBorder="1" applyAlignment="1">
      <alignment horizontal="center"/>
    </xf>
    <xf numFmtId="0" fontId="21" fillId="0" borderId="0" xfId="0" applyFont="1" applyFill="1" applyBorder="1" applyAlignment="1">
      <alignment horizontal="center"/>
    </xf>
    <xf numFmtId="0" fontId="20" fillId="0" borderId="0" xfId="0" applyFont="1" applyFill="1" applyBorder="1" applyAlignment="1">
      <alignment vertical="top" wrapText="1"/>
    </xf>
    <xf numFmtId="0" fontId="21" fillId="0" borderId="0" xfId="0" applyFont="1" applyFill="1" applyBorder="1" applyAlignment="1">
      <alignment horizontal="left" vertical="top" wrapText="1"/>
    </xf>
    <xf numFmtId="0" fontId="21" fillId="0" borderId="9" xfId="0" applyFont="1" applyFill="1" applyBorder="1" applyAlignment="1">
      <alignment horizontal="left" vertical="top"/>
    </xf>
    <xf numFmtId="0" fontId="21" fillId="0" borderId="0" xfId="0" applyFont="1" applyFill="1" applyBorder="1" applyAlignment="1">
      <alignment horizontal="left" vertical="top"/>
    </xf>
    <xf numFmtId="0" fontId="19" fillId="0" borderId="0" xfId="1" applyFont="1" applyBorder="1" applyAlignment="1"/>
    <xf numFmtId="0" fontId="19" fillId="0" borderId="0" xfId="1" applyFont="1" applyBorder="1" applyAlignment="1">
      <alignment horizontal="left" vertical="center" wrapText="1"/>
    </xf>
    <xf numFmtId="0" fontId="21" fillId="0" borderId="0" xfId="1" applyFont="1" applyFill="1" applyBorder="1" applyAlignment="1"/>
    <xf numFmtId="0" fontId="20" fillId="0" borderId="0" xfId="35" applyFont="1" applyFill="1" applyAlignment="1">
      <alignment vertical="top" wrapText="1"/>
    </xf>
    <xf numFmtId="0" fontId="21" fillId="0" borderId="0" xfId="35" applyFont="1" applyFill="1" applyAlignment="1">
      <alignment horizontal="left" vertical="top" wrapText="1"/>
    </xf>
    <xf numFmtId="170" fontId="21" fillId="0" borderId="0" xfId="11" applyNumberFormat="1" applyFont="1" applyFill="1" applyBorder="1" applyAlignment="1">
      <alignment horizontal="left" vertical="top"/>
    </xf>
    <xf numFmtId="171" fontId="21" fillId="0" borderId="0" xfId="11" applyNumberFormat="1" applyFont="1" applyFill="1" applyBorder="1" applyAlignment="1">
      <alignment horizontal="right" vertical="top"/>
    </xf>
    <xf numFmtId="181" fontId="21" fillId="0" borderId="0" xfId="11" applyNumberFormat="1" applyFont="1" applyFill="1" applyBorder="1" applyAlignment="1">
      <alignment horizontal="right" vertical="top"/>
    </xf>
    <xf numFmtId="0" fontId="25" fillId="0" borderId="0" xfId="0" applyFont="1" applyFill="1" applyBorder="1" applyAlignment="1">
      <alignment horizontal="center"/>
    </xf>
    <xf numFmtId="181" fontId="25" fillId="0" borderId="0" xfId="11" applyNumberFormat="1" applyFont="1" applyFill="1" applyBorder="1" applyAlignment="1">
      <alignment horizontal="center"/>
    </xf>
    <xf numFmtId="171" fontId="25" fillId="0" borderId="0" xfId="11" applyNumberFormat="1" applyFont="1" applyFill="1" applyBorder="1" applyAlignment="1">
      <alignment horizontal="center"/>
    </xf>
    <xf numFmtId="0" fontId="20" fillId="0" borderId="0" xfId="34" applyFont="1"/>
    <xf numFmtId="0" fontId="20" fillId="0" borderId="13" xfId="0" applyFont="1" applyBorder="1" applyAlignment="1">
      <alignment horizontal="center" vertical="top"/>
    </xf>
    <xf numFmtId="0" fontId="20" fillId="0" borderId="2" xfId="0" applyFont="1" applyBorder="1" applyAlignment="1">
      <alignment horizontal="center" vertical="top"/>
    </xf>
    <xf numFmtId="0" fontId="21" fillId="0" borderId="5" xfId="0" applyFont="1" applyBorder="1" applyAlignment="1">
      <alignment horizontal="left" vertical="top" wrapText="1"/>
    </xf>
    <xf numFmtId="0" fontId="21" fillId="0" borderId="8" xfId="0" applyFont="1" applyBorder="1" applyAlignment="1">
      <alignment horizontal="left" vertical="top" wrapText="1"/>
    </xf>
    <xf numFmtId="0" fontId="21" fillId="0" borderId="9" xfId="0" applyFont="1" applyBorder="1" applyAlignment="1">
      <alignment horizontal="left" vertical="top"/>
    </xf>
    <xf numFmtId="0" fontId="21" fillId="0" borderId="0" xfId="0" applyFont="1" applyAlignment="1">
      <alignment horizontal="left" vertical="top"/>
    </xf>
    <xf numFmtId="43" fontId="19" fillId="0" borderId="0" xfId="51" applyFont="1"/>
    <xf numFmtId="0" fontId="20" fillId="0" borderId="3" xfId="0" applyFont="1" applyBorder="1" applyAlignment="1">
      <alignment vertical="top" wrapText="1"/>
    </xf>
    <xf numFmtId="43" fontId="25" fillId="0" borderId="4" xfId="51" applyFont="1" applyFill="1" applyBorder="1"/>
    <xf numFmtId="0" fontId="20" fillId="0" borderId="0" xfId="0" applyFont="1" applyBorder="1" applyAlignment="1">
      <alignment horizontal="center" vertical="top" wrapText="1"/>
    </xf>
    <xf numFmtId="0" fontId="20" fillId="0" borderId="0" xfId="0" applyFont="1" applyBorder="1" applyAlignment="1">
      <alignment vertical="top" wrapText="1"/>
    </xf>
    <xf numFmtId="49" fontId="19" fillId="0" borderId="2" xfId="1" applyNumberFormat="1" applyFont="1" applyFill="1" applyBorder="1" applyAlignment="1">
      <alignment vertical="top"/>
    </xf>
    <xf numFmtId="43" fontId="21" fillId="0" borderId="8" xfId="0" applyNumberFormat="1" applyFont="1" applyBorder="1" applyAlignment="1">
      <alignment horizontal="left" vertical="top" wrapText="1"/>
    </xf>
    <xf numFmtId="0" fontId="20" fillId="0" borderId="0" xfId="0" applyFont="1" applyAlignment="1">
      <alignment horizontal="center" vertical="top" wrapText="1"/>
    </xf>
    <xf numFmtId="0" fontId="20" fillId="0" borderId="0" xfId="0" applyFont="1" applyAlignment="1">
      <alignment vertical="top" wrapText="1"/>
    </xf>
    <xf numFmtId="49" fontId="19" fillId="0" borderId="13" xfId="1" applyNumberFormat="1" applyFont="1" applyFill="1" applyBorder="1" applyAlignment="1">
      <alignment vertical="top"/>
    </xf>
    <xf numFmtId="0" fontId="32" fillId="0" borderId="9" xfId="0" applyFont="1" applyFill="1" applyBorder="1" applyAlignment="1">
      <alignment horizontal="left" vertical="top"/>
    </xf>
    <xf numFmtId="0" fontId="41" fillId="0" borderId="34" xfId="0" applyFont="1" applyBorder="1"/>
    <xf numFmtId="43" fontId="35" fillId="0" borderId="0" xfId="51" applyFont="1"/>
    <xf numFmtId="43" fontId="18" fillId="0" borderId="4" xfId="11" applyFont="1" applyFill="1" applyBorder="1" applyAlignment="1" applyProtection="1">
      <alignment horizontal="center"/>
      <protection locked="0"/>
    </xf>
    <xf numFmtId="43" fontId="18" fillId="0" borderId="4" xfId="11" applyFont="1" applyFill="1" applyBorder="1" applyAlignment="1" applyProtection="1">
      <alignment horizontal="center" vertical="center"/>
      <protection locked="0"/>
    </xf>
    <xf numFmtId="49" fontId="43" fillId="0" borderId="4" xfId="2" applyNumberFormat="1" applyFont="1" applyFill="1" applyBorder="1" applyAlignment="1" applyProtection="1">
      <alignment horizontal="center" vertical="top"/>
      <protection locked="0"/>
    </xf>
    <xf numFmtId="0" fontId="20" fillId="0" borderId="0" xfId="0" applyFont="1" applyAlignment="1">
      <alignment horizontal="left"/>
    </xf>
    <xf numFmtId="0" fontId="21" fillId="0" borderId="0" xfId="0" applyFont="1" applyAlignment="1">
      <alignment horizontal="left"/>
    </xf>
    <xf numFmtId="43" fontId="28" fillId="0" borderId="22" xfId="11" applyFont="1" applyFill="1" applyBorder="1"/>
    <xf numFmtId="2" fontId="28" fillId="0" borderId="0" xfId="1" applyNumberFormat="1" applyFont="1" applyFill="1" applyBorder="1"/>
    <xf numFmtId="0" fontId="19" fillId="0" borderId="0" xfId="1" applyFont="1" applyFill="1"/>
    <xf numFmtId="43" fontId="18" fillId="0" borderId="4" xfId="11" applyFont="1" applyFill="1" applyBorder="1" applyAlignment="1" applyProtection="1">
      <alignment horizontal="right" vertical="center" wrapText="1"/>
      <protection locked="0"/>
    </xf>
    <xf numFmtId="43" fontId="16" fillId="0" borderId="4" xfId="11" applyFont="1" applyFill="1" applyBorder="1" applyAlignment="1" applyProtection="1">
      <alignment horizontal="left" vertical="top" indent="1"/>
      <protection locked="0" hidden="1"/>
    </xf>
    <xf numFmtId="0" fontId="46" fillId="0" borderId="0" xfId="58" applyFont="1"/>
    <xf numFmtId="0" fontId="45" fillId="0" borderId="0" xfId="58"/>
    <xf numFmtId="43" fontId="45" fillId="0" borderId="0" xfId="58" applyNumberFormat="1"/>
    <xf numFmtId="0" fontId="46" fillId="0" borderId="0" xfId="58" applyFont="1" applyAlignment="1">
      <alignment horizontal="center"/>
    </xf>
    <xf numFmtId="0" fontId="45" fillId="0" borderId="35" xfId="58" applyBorder="1"/>
    <xf numFmtId="43" fontId="45" fillId="0" borderId="35" xfId="58" applyNumberFormat="1" applyBorder="1"/>
    <xf numFmtId="0" fontId="45" fillId="0" borderId="36" xfId="58" applyBorder="1"/>
    <xf numFmtId="43" fontId="45" fillId="0" borderId="36" xfId="58" applyNumberFormat="1" applyBorder="1"/>
    <xf numFmtId="0" fontId="47" fillId="0" borderId="36" xfId="58" applyFont="1" applyBorder="1"/>
    <xf numFmtId="43" fontId="47" fillId="0" borderId="36" xfId="58" applyNumberFormat="1" applyFont="1" applyBorder="1"/>
    <xf numFmtId="0" fontId="47" fillId="0" borderId="0" xfId="58" applyFont="1"/>
    <xf numFmtId="0" fontId="47" fillId="0" borderId="37" xfId="58" applyFont="1" applyBorder="1"/>
    <xf numFmtId="43" fontId="47" fillId="0" borderId="37" xfId="58" applyNumberFormat="1" applyFont="1" applyBorder="1"/>
    <xf numFmtId="171" fontId="47" fillId="0" borderId="0" xfId="58" applyNumberFormat="1" applyFont="1"/>
    <xf numFmtId="43" fontId="47" fillId="0" borderId="0" xfId="58" applyNumberFormat="1" applyFont="1"/>
    <xf numFmtId="0" fontId="20" fillId="0" borderId="0" xfId="0" applyFont="1" applyAlignment="1">
      <alignment vertical="top"/>
    </xf>
    <xf numFmtId="43" fontId="21" fillId="0" borderId="8" xfId="51" applyFont="1" applyBorder="1" applyAlignment="1">
      <alignment horizontal="left" vertical="top" wrapText="1"/>
    </xf>
    <xf numFmtId="0" fontId="42" fillId="0" borderId="0" xfId="0" applyFont="1"/>
    <xf numFmtId="0" fontId="41" fillId="0" borderId="10" xfId="0" applyFont="1" applyBorder="1" applyAlignment="1">
      <alignment horizontal="left" vertical="center" wrapText="1"/>
    </xf>
    <xf numFmtId="0" fontId="41" fillId="0" borderId="5" xfId="0" applyFont="1" applyBorder="1" applyAlignment="1">
      <alignment horizontal="left"/>
    </xf>
    <xf numFmtId="0" fontId="41" fillId="0" borderId="11" xfId="0" applyFont="1" applyBorder="1" applyAlignment="1">
      <alignment horizontal="center"/>
    </xf>
    <xf numFmtId="0" fontId="41" fillId="0" borderId="5" xfId="0" applyFont="1" applyBorder="1" applyAlignment="1">
      <alignment horizontal="center"/>
    </xf>
    <xf numFmtId="0" fontId="41" fillId="0" borderId="44" xfId="0" applyFont="1" applyBorder="1" applyAlignment="1">
      <alignment horizontal="center"/>
    </xf>
    <xf numFmtId="0" fontId="41" fillId="0" borderId="45" xfId="0" applyFont="1" applyBorder="1" applyAlignment="1">
      <alignment horizontal="center"/>
    </xf>
    <xf numFmtId="0" fontId="41" fillId="0" borderId="46" xfId="0" applyFont="1" applyBorder="1" applyAlignment="1">
      <alignment horizontal="center"/>
    </xf>
    <xf numFmtId="0" fontId="41" fillId="0" borderId="9" xfId="0" applyFont="1" applyBorder="1"/>
    <xf numFmtId="43" fontId="42" fillId="0" borderId="8" xfId="0" applyNumberFormat="1" applyFont="1" applyBorder="1" applyAlignment="1">
      <alignment horizontal="left"/>
    </xf>
    <xf numFmtId="43" fontId="42" fillId="0" borderId="0" xfId="0" applyNumberFormat="1" applyFont="1" applyAlignment="1">
      <alignment horizontal="right"/>
    </xf>
    <xf numFmtId="43" fontId="42" fillId="0" borderId="8" xfId="0" applyNumberFormat="1" applyFont="1" applyBorder="1" applyAlignment="1">
      <alignment horizontal="right"/>
    </xf>
    <xf numFmtId="43" fontId="42" fillId="0" borderId="47" xfId="0" applyNumberFormat="1" applyFont="1" applyBorder="1" applyAlignment="1">
      <alignment horizontal="right"/>
    </xf>
    <xf numFmtId="43" fontId="42" fillId="0" borderId="36" xfId="0" applyNumberFormat="1" applyFont="1" applyBorder="1" applyAlignment="1">
      <alignment horizontal="right"/>
    </xf>
    <xf numFmtId="43" fontId="42" fillId="0" borderId="48" xfId="0" applyNumberFormat="1" applyFont="1" applyBorder="1" applyAlignment="1">
      <alignment horizontal="right"/>
    </xf>
    <xf numFmtId="0" fontId="42" fillId="0" borderId="9" xfId="0" applyFont="1" applyBorder="1" applyAlignment="1">
      <alignment horizontal="left"/>
    </xf>
    <xf numFmtId="0" fontId="42" fillId="0" borderId="8" xfId="0" applyFont="1" applyBorder="1" applyAlignment="1">
      <alignment horizontal="center" wrapText="1"/>
    </xf>
    <xf numFmtId="43" fontId="42" fillId="0" borderId="0" xfId="51" applyFont="1" applyFill="1" applyBorder="1" applyAlignment="1" applyProtection="1">
      <alignment horizontal="center" vertical="center"/>
    </xf>
    <xf numFmtId="43" fontId="42" fillId="0" borderId="8" xfId="51" applyFont="1" applyFill="1" applyBorder="1" applyAlignment="1" applyProtection="1">
      <alignment horizontal="center" vertical="center"/>
    </xf>
    <xf numFmtId="43" fontId="42" fillId="0" borderId="36" xfId="0" applyNumberFormat="1" applyFont="1" applyBorder="1" applyAlignment="1">
      <alignment horizontal="center" vertical="center"/>
    </xf>
    <xf numFmtId="0" fontId="42" fillId="0" borderId="9" xfId="0" applyFont="1" applyBorder="1" applyAlignment="1">
      <alignment horizontal="left" indent="1"/>
    </xf>
    <xf numFmtId="43" fontId="42" fillId="0" borderId="8" xfId="0" applyNumberFormat="1" applyFont="1" applyBorder="1" applyAlignment="1">
      <alignment horizontal="center"/>
    </xf>
    <xf numFmtId="43" fontId="42" fillId="0" borderId="8" xfId="51" applyFont="1" applyFill="1" applyBorder="1" applyProtection="1"/>
    <xf numFmtId="43" fontId="42" fillId="0" borderId="0" xfId="51" applyFont="1" applyFill="1" applyBorder="1" applyAlignment="1" applyProtection="1">
      <alignment horizontal="center"/>
    </xf>
    <xf numFmtId="43" fontId="42" fillId="0" borderId="8" xfId="51" applyFont="1" applyFill="1" applyBorder="1" applyAlignment="1" applyProtection="1">
      <alignment horizontal="center"/>
    </xf>
    <xf numFmtId="0" fontId="41" fillId="0" borderId="13" xfId="0" applyFont="1" applyBorder="1" applyAlignment="1">
      <alignment wrapText="1"/>
    </xf>
    <xf numFmtId="43" fontId="42" fillId="0" borderId="7" xfId="0" applyNumberFormat="1" applyFont="1" applyBorder="1" applyAlignment="1">
      <alignment horizontal="center"/>
    </xf>
    <xf numFmtId="43" fontId="42" fillId="0" borderId="2" xfId="0" applyNumberFormat="1" applyFont="1" applyBorder="1"/>
    <xf numFmtId="43" fontId="42" fillId="0" borderId="7" xfId="0" applyNumberFormat="1" applyFont="1" applyBorder="1"/>
    <xf numFmtId="43" fontId="42" fillId="0" borderId="50" xfId="0" applyNumberFormat="1" applyFont="1" applyBorder="1"/>
    <xf numFmtId="43" fontId="42" fillId="0" borderId="51" xfId="0" applyNumberFormat="1" applyFont="1" applyBorder="1"/>
    <xf numFmtId="0" fontId="41" fillId="0" borderId="41" xfId="0" applyFont="1" applyBorder="1" applyAlignment="1">
      <alignment horizontal="center" vertical="center"/>
    </xf>
    <xf numFmtId="0" fontId="41" fillId="0" borderId="42" xfId="0" applyFont="1" applyBorder="1" applyAlignment="1">
      <alignment horizontal="center" vertical="center"/>
    </xf>
    <xf numFmtId="0" fontId="41" fillId="0" borderId="43" xfId="0" applyFont="1" applyBorder="1" applyAlignment="1">
      <alignment horizontal="center" vertical="center"/>
    </xf>
    <xf numFmtId="0" fontId="41" fillId="0" borderId="0" xfId="0" applyFont="1"/>
    <xf numFmtId="0" fontId="42" fillId="0" borderId="0" xfId="0" applyFont="1" applyAlignment="1">
      <alignment horizontal="left" indent="1"/>
    </xf>
    <xf numFmtId="0" fontId="42" fillId="0" borderId="9" xfId="0" applyFont="1" applyBorder="1" applyAlignment="1"/>
    <xf numFmtId="43" fontId="42" fillId="0" borderId="47" xfId="51" applyFont="1" applyBorder="1" applyAlignment="1">
      <alignment horizontal="center" vertical="center"/>
    </xf>
    <xf numFmtId="43" fontId="42" fillId="0" borderId="47" xfId="51" applyFont="1" applyBorder="1" applyAlignment="1">
      <alignment horizontal="right"/>
    </xf>
    <xf numFmtId="43" fontId="42" fillId="0" borderId="36" xfId="51" applyFont="1" applyBorder="1" applyAlignment="1">
      <alignment horizontal="right"/>
    </xf>
    <xf numFmtId="43" fontId="42" fillId="0" borderId="49" xfId="51" applyFont="1" applyBorder="1"/>
    <xf numFmtId="43" fontId="42" fillId="0" borderId="50" xfId="51" applyFont="1" applyBorder="1"/>
    <xf numFmtId="43" fontId="42" fillId="0" borderId="0" xfId="51" applyFont="1" applyFill="1" applyBorder="1" applyAlignment="1" applyProtection="1">
      <alignment vertical="center"/>
    </xf>
    <xf numFmtId="43" fontId="42" fillId="0" borderId="8" xfId="51" applyFont="1" applyBorder="1" applyAlignment="1">
      <alignment horizontal="center" vertical="center"/>
    </xf>
    <xf numFmtId="0" fontId="42" fillId="0" borderId="9" xfId="0" applyFont="1" applyBorder="1" applyAlignment="1">
      <alignment wrapText="1"/>
    </xf>
    <xf numFmtId="0" fontId="41" fillId="0" borderId="9" xfId="0" applyFont="1" applyBorder="1" applyAlignment="1">
      <alignment wrapText="1"/>
    </xf>
    <xf numFmtId="0" fontId="25" fillId="0" borderId="0" xfId="35" applyFont="1" applyBorder="1"/>
    <xf numFmtId="170" fontId="24" fillId="0" borderId="0" xfId="35" applyNumberFormat="1" applyFont="1"/>
    <xf numFmtId="43" fontId="24" fillId="0" borderId="8" xfId="51" applyFont="1" applyBorder="1" applyAlignment="1">
      <alignment horizontal="right" vertical="center"/>
    </xf>
    <xf numFmtId="0" fontId="24" fillId="0" borderId="0" xfId="35" applyFont="1" applyAlignment="1">
      <alignment horizontal="center"/>
    </xf>
    <xf numFmtId="43" fontId="24" fillId="0" borderId="0" xfId="11" applyFont="1" applyAlignment="1">
      <alignment vertical="center"/>
    </xf>
    <xf numFmtId="43" fontId="21" fillId="0" borderId="7" xfId="51" applyFont="1" applyFill="1" applyBorder="1" applyAlignment="1">
      <alignment horizontal="left" vertical="top" wrapText="1"/>
    </xf>
    <xf numFmtId="43" fontId="18" fillId="0" borderId="4" xfId="11" applyFont="1" applyFill="1" applyBorder="1" applyAlignment="1" applyProtection="1">
      <alignment horizontal="center" vertical="center" wrapText="1"/>
      <protection locked="0"/>
    </xf>
    <xf numFmtId="43" fontId="18" fillId="0" borderId="8" xfId="11" applyFont="1" applyFill="1" applyBorder="1" applyAlignment="1" applyProtection="1">
      <alignment horizontal="center" vertical="top"/>
      <protection locked="0"/>
    </xf>
    <xf numFmtId="43" fontId="18" fillId="0" borderId="20" xfId="11" applyFont="1" applyFill="1" applyBorder="1" applyAlignment="1" applyProtection="1">
      <alignment horizontal="center" vertical="top"/>
      <protection locked="0"/>
    </xf>
    <xf numFmtId="43" fontId="16" fillId="0" borderId="8" xfId="11" applyFont="1" applyFill="1" applyBorder="1" applyAlignment="1" applyProtection="1">
      <alignment horizontal="center"/>
      <protection locked="0"/>
    </xf>
    <xf numFmtId="43" fontId="16" fillId="0" borderId="8" xfId="11" applyFont="1" applyFill="1" applyBorder="1" applyAlignment="1" applyProtection="1">
      <alignment horizontal="left" vertical="top" indent="1"/>
      <protection locked="0" hidden="1"/>
    </xf>
    <xf numFmtId="43" fontId="18" fillId="0" borderId="4" xfId="11" applyFont="1" applyFill="1" applyBorder="1" applyAlignment="1" applyProtection="1">
      <alignment horizontal="left" vertical="center" wrapText="1"/>
      <protection locked="0"/>
    </xf>
    <xf numFmtId="43" fontId="18" fillId="0" borderId="8" xfId="11" applyFont="1" applyFill="1" applyBorder="1" applyAlignment="1" applyProtection="1">
      <alignment horizontal="left" vertical="center" wrapText="1"/>
      <protection locked="0"/>
    </xf>
    <xf numFmtId="43" fontId="18" fillId="0" borderId="20" xfId="11" applyFont="1" applyFill="1" applyBorder="1" applyAlignment="1" applyProtection="1">
      <alignment horizontal="left" vertical="center" wrapText="1"/>
      <protection locked="0"/>
    </xf>
    <xf numFmtId="43" fontId="18" fillId="0" borderId="8" xfId="11" applyFont="1" applyFill="1" applyBorder="1" applyProtection="1">
      <protection locked="0"/>
    </xf>
    <xf numFmtId="43" fontId="44" fillId="0" borderId="8" xfId="11" applyFont="1" applyFill="1" applyBorder="1" applyProtection="1">
      <protection locked="0"/>
    </xf>
    <xf numFmtId="43" fontId="16" fillId="0" borderId="8" xfId="11" applyFont="1" applyFill="1" applyBorder="1" applyAlignment="1" applyProtection="1">
      <alignment horizontal="left" vertical="center" wrapText="1"/>
      <protection locked="0"/>
    </xf>
    <xf numFmtId="43" fontId="44" fillId="0" borderId="8" xfId="11" applyFont="1" applyFill="1" applyBorder="1" applyAlignment="1" applyProtection="1">
      <alignment horizontal="left" vertical="center" wrapText="1"/>
      <protection locked="0"/>
    </xf>
    <xf numFmtId="0" fontId="0" fillId="0" borderId="6" xfId="0" applyBorder="1"/>
    <xf numFmtId="0" fontId="2" fillId="0" borderId="4" xfId="0" applyFont="1" applyBorder="1" applyAlignment="1">
      <alignment horizontal="center"/>
    </xf>
    <xf numFmtId="0" fontId="2" fillId="0" borderId="14" xfId="0" applyFont="1" applyBorder="1" applyAlignment="1">
      <alignment horizontal="center"/>
    </xf>
    <xf numFmtId="0" fontId="0" fillId="0" borderId="8" xfId="0" applyBorder="1" applyAlignment="1">
      <alignment horizontal="center"/>
    </xf>
    <xf numFmtId="0" fontId="0" fillId="0" borderId="15" xfId="0" applyBorder="1" applyAlignment="1">
      <alignment horizontal="center"/>
    </xf>
    <xf numFmtId="43" fontId="0" fillId="0" borderId="8" xfId="51" applyFont="1" applyBorder="1" applyAlignment="1">
      <alignment horizontal="center"/>
    </xf>
    <xf numFmtId="43" fontId="0" fillId="0" borderId="15" xfId="51" applyFont="1" applyBorder="1" applyAlignment="1">
      <alignment horizontal="center"/>
    </xf>
    <xf numFmtId="43" fontId="0" fillId="0" borderId="7" xfId="51" applyFont="1" applyBorder="1" applyAlignment="1">
      <alignment horizontal="center"/>
    </xf>
    <xf numFmtId="43" fontId="0" fillId="0" borderId="18" xfId="51" applyFont="1" applyBorder="1" applyAlignment="1">
      <alignment horizontal="center"/>
    </xf>
    <xf numFmtId="2" fontId="0" fillId="0" borderId="8" xfId="0" applyNumberFormat="1" applyBorder="1" applyAlignment="1">
      <alignment horizontal="center"/>
    </xf>
    <xf numFmtId="2" fontId="0" fillId="0" borderId="15" xfId="0" applyNumberFormat="1" applyBorder="1" applyAlignment="1">
      <alignment horizontal="center"/>
    </xf>
    <xf numFmtId="2" fontId="0" fillId="0" borderId="0" xfId="0" applyNumberFormat="1" applyAlignment="1">
      <alignment horizontal="center"/>
    </xf>
    <xf numFmtId="49" fontId="15" fillId="0" borderId="8" xfId="0" applyNumberFormat="1" applyFont="1" applyBorder="1" applyAlignment="1">
      <alignment vertical="top"/>
    </xf>
    <xf numFmtId="0" fontId="41" fillId="0" borderId="0" xfId="0" applyFont="1" applyBorder="1" applyAlignment="1">
      <alignment horizontal="left" vertical="center" wrapText="1"/>
    </xf>
    <xf numFmtId="43" fontId="20" fillId="0" borderId="4" xfId="51" applyFont="1" applyBorder="1" applyAlignment="1">
      <alignment horizontal="left" vertical="top" wrapText="1"/>
    </xf>
    <xf numFmtId="43" fontId="28" fillId="0" borderId="4" xfId="11" applyFont="1" applyFill="1" applyBorder="1" applyAlignment="1">
      <alignment horizontal="right" vertical="top"/>
    </xf>
    <xf numFmtId="43" fontId="18" fillId="0" borderId="8" xfId="11" applyFont="1" applyFill="1" applyBorder="1" applyAlignment="1" applyProtection="1">
      <alignment horizontal="right" vertical="center" wrapText="1"/>
      <protection locked="0"/>
    </xf>
    <xf numFmtId="0" fontId="22" fillId="0" borderId="0" xfId="0" applyFont="1" applyFill="1" applyBorder="1"/>
    <xf numFmtId="0" fontId="28" fillId="0" borderId="0" xfId="1" applyFont="1" applyFill="1"/>
    <xf numFmtId="0" fontId="28" fillId="0" borderId="4" xfId="1" applyFont="1" applyFill="1" applyBorder="1" applyAlignment="1">
      <alignment horizontal="center" vertical="center"/>
    </xf>
    <xf numFmtId="0" fontId="28" fillId="0" borderId="6" xfId="1" applyFont="1" applyFill="1" applyBorder="1" applyAlignment="1">
      <alignment vertical="center"/>
    </xf>
    <xf numFmtId="0" fontId="28" fillId="0" borderId="3" xfId="1" applyFont="1" applyFill="1" applyBorder="1" applyAlignment="1">
      <alignment vertical="center"/>
    </xf>
    <xf numFmtId="0" fontId="28" fillId="0" borderId="14" xfId="1" applyFont="1" applyFill="1" applyBorder="1" applyAlignment="1">
      <alignment vertical="center"/>
    </xf>
    <xf numFmtId="0" fontId="28" fillId="0" borderId="0" xfId="1" applyFont="1" applyFill="1" applyAlignment="1">
      <alignment vertical="center"/>
    </xf>
    <xf numFmtId="0" fontId="19" fillId="0" borderId="8" xfId="1" applyFont="1" applyFill="1" applyBorder="1" applyAlignment="1">
      <alignment horizontal="center"/>
    </xf>
    <xf numFmtId="49" fontId="19" fillId="0" borderId="10" xfId="1" applyNumberFormat="1" applyFont="1" applyFill="1" applyBorder="1" applyAlignment="1">
      <alignment vertical="top"/>
    </xf>
    <xf numFmtId="49" fontId="19" fillId="0" borderId="11" xfId="1" applyNumberFormat="1" applyFont="1" applyFill="1" applyBorder="1" applyAlignment="1">
      <alignment vertical="top"/>
    </xf>
    <xf numFmtId="49" fontId="19" fillId="0" borderId="12" xfId="1" applyNumberFormat="1" applyFont="1" applyFill="1" applyBorder="1" applyAlignment="1">
      <alignment vertical="top"/>
    </xf>
    <xf numFmtId="49" fontId="19" fillId="0" borderId="18" xfId="1" applyNumberFormat="1" applyFont="1" applyFill="1" applyBorder="1" applyAlignment="1">
      <alignment vertical="top"/>
    </xf>
    <xf numFmtId="0" fontId="28" fillId="0" borderId="0" xfId="1" applyFont="1" applyFill="1" applyBorder="1" applyAlignment="1">
      <alignment horizontal="center"/>
    </xf>
    <xf numFmtId="43" fontId="28" fillId="0" borderId="0" xfId="11" applyFont="1" applyFill="1" applyBorder="1"/>
    <xf numFmtId="49" fontId="19" fillId="0" borderId="0" xfId="1" applyNumberFormat="1" applyFont="1" applyFill="1" applyBorder="1" applyAlignment="1">
      <alignment vertical="top"/>
    </xf>
    <xf numFmtId="49" fontId="19" fillId="0" borderId="15" xfId="1" applyNumberFormat="1" applyFont="1" applyFill="1" applyBorder="1" applyAlignment="1">
      <alignment vertical="top"/>
    </xf>
    <xf numFmtId="0" fontId="19" fillId="0" borderId="0" xfId="1" applyFont="1" applyFill="1" applyBorder="1" applyAlignment="1">
      <alignment horizontal="center"/>
    </xf>
    <xf numFmtId="0" fontId="28" fillId="0" borderId="0" xfId="1" applyFont="1" applyFill="1" applyBorder="1" applyAlignment="1">
      <alignment horizontal="left"/>
    </xf>
    <xf numFmtId="0" fontId="28" fillId="0" borderId="0" xfId="1" applyFont="1" applyFill="1" applyBorder="1" applyAlignment="1">
      <alignment vertical="center"/>
    </xf>
    <xf numFmtId="43" fontId="19" fillId="0" borderId="0" xfId="1" applyNumberFormat="1" applyFont="1" applyFill="1"/>
    <xf numFmtId="2" fontId="19" fillId="0" borderId="0" xfId="1" applyNumberFormat="1" applyFont="1" applyFill="1"/>
    <xf numFmtId="0" fontId="19" fillId="0" borderId="15" xfId="1" applyFont="1" applyFill="1" applyBorder="1"/>
    <xf numFmtId="0" fontId="28" fillId="0" borderId="0" xfId="1" applyFont="1" applyFill="1" applyBorder="1"/>
    <xf numFmtId="0" fontId="28" fillId="0" borderId="10" xfId="1" applyFont="1" applyFill="1" applyBorder="1" applyAlignment="1">
      <alignment vertical="center"/>
    </xf>
    <xf numFmtId="0" fontId="28" fillId="0" borderId="11" xfId="1" applyFont="1" applyFill="1" applyBorder="1" applyAlignment="1">
      <alignment vertical="center"/>
    </xf>
    <xf numFmtId="0" fontId="28" fillId="0" borderId="12" xfId="1" applyFont="1" applyFill="1" applyBorder="1" applyAlignment="1">
      <alignment vertical="center"/>
    </xf>
    <xf numFmtId="43" fontId="28" fillId="0" borderId="33" xfId="11" applyFont="1" applyFill="1" applyBorder="1"/>
    <xf numFmtId="0" fontId="19" fillId="0" borderId="10" xfId="1" applyFont="1" applyFill="1" applyBorder="1"/>
    <xf numFmtId="0" fontId="19" fillId="0" borderId="11" xfId="1" applyFont="1" applyFill="1" applyBorder="1"/>
    <xf numFmtId="0" fontId="19" fillId="0" borderId="12" xfId="1" applyFont="1" applyFill="1" applyBorder="1"/>
    <xf numFmtId="0" fontId="19" fillId="0" borderId="9" xfId="1" applyFont="1" applyFill="1" applyBorder="1"/>
    <xf numFmtId="0" fontId="19" fillId="0" borderId="9" xfId="1" applyFont="1" applyFill="1" applyBorder="1" applyAlignment="1">
      <alignment horizontal="center"/>
    </xf>
    <xf numFmtId="0" fontId="28" fillId="0" borderId="0" xfId="1" applyFont="1" applyFill="1" applyAlignment="1">
      <alignment horizontal="right"/>
    </xf>
    <xf numFmtId="0" fontId="19" fillId="0" borderId="0" xfId="1" applyFont="1" applyFill="1" applyAlignment="1">
      <alignment horizontal="center"/>
    </xf>
    <xf numFmtId="49" fontId="28" fillId="0" borderId="15" xfId="1" applyNumberFormat="1" applyFont="1" applyFill="1" applyBorder="1" applyAlignment="1">
      <alignment vertical="top"/>
    </xf>
    <xf numFmtId="0" fontId="19" fillId="0" borderId="13" xfId="1" applyFont="1" applyFill="1" applyBorder="1" applyAlignment="1">
      <alignment horizontal="center"/>
    </xf>
    <xf numFmtId="43" fontId="19" fillId="0" borderId="18" xfId="11" applyFont="1" applyFill="1" applyBorder="1" applyAlignment="1">
      <alignment horizontal="right" vertical="top"/>
    </xf>
    <xf numFmtId="0" fontId="36" fillId="0" borderId="4" xfId="0" applyFont="1" applyFill="1" applyBorder="1" applyAlignment="1">
      <alignment horizontal="center" vertical="center" wrapText="1"/>
    </xf>
    <xf numFmtId="43" fontId="24" fillId="0" borderId="0" xfId="0" applyNumberFormat="1" applyFont="1" applyFill="1" applyBorder="1" applyAlignment="1">
      <alignment horizontal="center"/>
    </xf>
    <xf numFmtId="0" fontId="24" fillId="0" borderId="0" xfId="0" applyFont="1" applyFill="1" applyBorder="1" applyAlignment="1">
      <alignment horizontal="center"/>
    </xf>
    <xf numFmtId="0" fontId="24" fillId="0" borderId="0" xfId="0" applyFont="1"/>
    <xf numFmtId="0" fontId="24" fillId="0" borderId="0" xfId="0" applyFont="1" applyFill="1" applyBorder="1"/>
    <xf numFmtId="0" fontId="24" fillId="0" borderId="0" xfId="0" applyFont="1" applyFill="1" applyBorder="1" applyAlignment="1">
      <alignment vertical="top" wrapText="1"/>
    </xf>
    <xf numFmtId="0" fontId="24" fillId="0" borderId="0" xfId="0" applyFont="1" applyFill="1" applyBorder="1" applyAlignment="1">
      <alignment vertical="top"/>
    </xf>
    <xf numFmtId="0" fontId="24" fillId="0" borderId="0" xfId="0" applyFont="1" applyFill="1" applyBorder="1" applyAlignment="1"/>
    <xf numFmtId="43" fontId="24" fillId="0" borderId="0" xfId="0" applyNumberFormat="1" applyFont="1" applyFill="1" applyBorder="1"/>
    <xf numFmtId="178" fontId="26" fillId="0" borderId="7" xfId="0" applyNumberFormat="1" applyFont="1" applyFill="1" applyBorder="1" applyAlignment="1">
      <alignment horizontal="center" vertical="center"/>
    </xf>
    <xf numFmtId="178" fontId="26" fillId="0" borderId="4" xfId="0" applyNumberFormat="1" applyFont="1" applyFill="1" applyBorder="1" applyAlignment="1">
      <alignment horizontal="center" vertical="center"/>
    </xf>
    <xf numFmtId="178" fontId="25" fillId="0" borderId="4" xfId="0" applyNumberFormat="1" applyFont="1" applyFill="1" applyBorder="1" applyAlignment="1">
      <alignment horizontal="center" vertical="center" wrapText="1"/>
    </xf>
    <xf numFmtId="178" fontId="25" fillId="0" borderId="11" xfId="0" applyNumberFormat="1" applyFont="1" applyFill="1" applyBorder="1" applyAlignment="1">
      <alignment vertical="center"/>
    </xf>
    <xf numFmtId="170" fontId="21" fillId="0" borderId="5" xfId="51" applyNumberFormat="1" applyFont="1" applyFill="1" applyBorder="1" applyAlignment="1">
      <alignment horizontal="right" vertical="top" wrapText="1"/>
    </xf>
    <xf numFmtId="0" fontId="21" fillId="0" borderId="13" xfId="0" applyFont="1" applyFill="1" applyBorder="1" applyAlignment="1">
      <alignment horizontal="left" vertical="top"/>
    </xf>
    <xf numFmtId="10" fontId="21" fillId="0" borderId="2" xfId="57" applyNumberFormat="1" applyFont="1" applyFill="1" applyBorder="1" applyAlignment="1">
      <alignment horizontal="right" vertical="top"/>
    </xf>
    <xf numFmtId="170" fontId="21" fillId="0" borderId="8" xfId="51" applyNumberFormat="1" applyFont="1" applyFill="1" applyBorder="1" applyAlignment="1">
      <alignment horizontal="right" vertical="top" wrapText="1"/>
    </xf>
    <xf numFmtId="170" fontId="21" fillId="0" borderId="7" xfId="51" applyNumberFormat="1" applyFont="1" applyFill="1" applyBorder="1" applyAlignment="1">
      <alignment horizontal="right" vertical="top" wrapText="1"/>
    </xf>
    <xf numFmtId="43" fontId="20" fillId="0" borderId="7" xfId="51" applyFont="1" applyFill="1" applyBorder="1" applyAlignment="1">
      <alignment horizontal="right" vertical="top" wrapText="1"/>
    </xf>
    <xf numFmtId="43" fontId="20" fillId="0" borderId="5" xfId="51" applyFont="1" applyFill="1" applyBorder="1" applyAlignment="1">
      <alignment horizontal="right" vertical="top" wrapText="1"/>
    </xf>
    <xf numFmtId="43" fontId="25" fillId="0" borderId="0" xfId="51" applyFont="1" applyBorder="1" applyAlignment="1">
      <alignment horizontal="right" vertical="center"/>
    </xf>
    <xf numFmtId="43" fontId="18" fillId="0" borderId="4" xfId="11" applyFont="1" applyFill="1" applyBorder="1" applyProtection="1">
      <protection locked="0"/>
    </xf>
    <xf numFmtId="43" fontId="48" fillId="0" borderId="4" xfId="11" applyFont="1" applyFill="1" applyBorder="1" applyAlignment="1" applyProtection="1">
      <alignment horizontal="right"/>
      <protection locked="0"/>
    </xf>
    <xf numFmtId="43" fontId="48" fillId="0" borderId="4" xfId="11" applyFont="1" applyFill="1" applyBorder="1" applyAlignment="1" applyProtection="1">
      <alignment horizontal="right" vertical="top"/>
      <protection locked="0"/>
    </xf>
    <xf numFmtId="43" fontId="18" fillId="0" borderId="4" xfId="11" applyFont="1" applyFill="1" applyBorder="1" applyAlignment="1" applyProtection="1">
      <alignment horizontal="center" vertical="top"/>
      <protection locked="0"/>
    </xf>
    <xf numFmtId="43" fontId="18" fillId="0" borderId="4" xfId="11" applyFont="1" applyFill="1" applyBorder="1" applyAlignment="1" applyProtection="1">
      <alignment vertical="top"/>
      <protection locked="0"/>
    </xf>
    <xf numFmtId="43" fontId="18" fillId="0" borderId="7" xfId="11" applyFont="1" applyFill="1" applyBorder="1" applyAlignment="1" applyProtection="1">
      <alignment horizontal="center" vertical="top"/>
    </xf>
    <xf numFmtId="49" fontId="49" fillId="0" borderId="0" xfId="0" applyNumberFormat="1" applyFont="1" applyFill="1" applyAlignment="1">
      <alignment vertical="top"/>
    </xf>
    <xf numFmtId="49" fontId="19" fillId="0" borderId="0" xfId="0" applyNumberFormat="1" applyFont="1" applyFill="1" applyAlignment="1">
      <alignment vertical="top"/>
    </xf>
    <xf numFmtId="43" fontId="19" fillId="0" borderId="8" xfId="51" applyFont="1" applyFill="1" applyBorder="1" applyAlignment="1"/>
    <xf numFmtId="43" fontId="19" fillId="0" borderId="8" xfId="51" applyFont="1" applyFill="1" applyBorder="1" applyAlignment="1">
      <alignment horizontal="right" vertical="top"/>
    </xf>
    <xf numFmtId="43" fontId="28" fillId="0" borderId="0" xfId="1" applyNumberFormat="1" applyFont="1" applyFill="1"/>
    <xf numFmtId="0" fontId="28" fillId="0" borderId="4" xfId="1" applyFont="1" applyFill="1" applyBorder="1" applyAlignment="1">
      <alignment vertical="center" wrapText="1"/>
    </xf>
    <xf numFmtId="0" fontId="28" fillId="0" borderId="4" xfId="1" applyFont="1" applyFill="1" applyBorder="1" applyAlignment="1">
      <alignment vertical="center"/>
    </xf>
    <xf numFmtId="0" fontId="19" fillId="0" borderId="7" xfId="1" applyFont="1" applyFill="1" applyBorder="1" applyAlignment="1">
      <alignment horizontal="center"/>
    </xf>
    <xf numFmtId="43" fontId="19" fillId="0" borderId="7" xfId="51" applyFont="1" applyFill="1" applyBorder="1" applyAlignment="1">
      <alignment vertical="top"/>
    </xf>
    <xf numFmtId="43" fontId="19" fillId="0" borderId="15" xfId="51" applyFont="1" applyFill="1" applyBorder="1" applyAlignment="1"/>
    <xf numFmtId="0" fontId="21" fillId="0" borderId="0" xfId="1" applyFont="1" applyFill="1" applyAlignment="1">
      <alignment vertical="top"/>
    </xf>
    <xf numFmtId="43" fontId="28" fillId="0" borderId="33" xfId="51" applyFont="1" applyFill="1" applyBorder="1"/>
    <xf numFmtId="43" fontId="28" fillId="0" borderId="22" xfId="51" applyFont="1" applyFill="1" applyBorder="1"/>
    <xf numFmtId="49" fontId="19" fillId="0" borderId="10" xfId="0" applyNumberFormat="1" applyFont="1" applyFill="1" applyBorder="1" applyAlignment="1">
      <alignment vertical="top"/>
    </xf>
    <xf numFmtId="49" fontId="19" fillId="0" borderId="9" xfId="0" applyNumberFormat="1" applyFont="1" applyFill="1" applyBorder="1" applyAlignment="1">
      <alignment vertical="top"/>
    </xf>
    <xf numFmtId="43" fontId="19" fillId="0" borderId="15" xfId="51" applyFont="1" applyFill="1" applyBorder="1" applyAlignment="1">
      <alignment horizontal="right" vertical="top"/>
    </xf>
    <xf numFmtId="43" fontId="19" fillId="0" borderId="0" xfId="51" applyFont="1" applyFill="1" applyBorder="1" applyAlignment="1"/>
    <xf numFmtId="43" fontId="19" fillId="0" borderId="11" xfId="51" applyFont="1" applyFill="1" applyBorder="1" applyAlignment="1"/>
    <xf numFmtId="43" fontId="19" fillId="0" borderId="12" xfId="51" applyFont="1" applyFill="1" applyBorder="1" applyAlignment="1"/>
    <xf numFmtId="43" fontId="0" fillId="0" borderId="4" xfId="51" applyFont="1" applyBorder="1" applyAlignment="1">
      <alignment horizontal="center"/>
    </xf>
    <xf numFmtId="43" fontId="0" fillId="0" borderId="14" xfId="51" applyFont="1" applyBorder="1" applyAlignment="1">
      <alignment horizontal="center"/>
    </xf>
    <xf numFmtId="43" fontId="2" fillId="0" borderId="4" xfId="51" applyFont="1" applyBorder="1" applyAlignment="1">
      <alignment horizontal="center"/>
    </xf>
    <xf numFmtId="43" fontId="2" fillId="0" borderId="14" xfId="51" applyFont="1" applyBorder="1" applyAlignment="1">
      <alignment horizontal="center"/>
    </xf>
    <xf numFmtId="43" fontId="2" fillId="0" borderId="4" xfId="51" applyFont="1" applyBorder="1" applyAlignment="1"/>
    <xf numFmtId="49" fontId="12" fillId="0" borderId="4" xfId="0" applyNumberFormat="1" applyFont="1" applyBorder="1" applyAlignment="1">
      <alignment vertical="top"/>
    </xf>
    <xf numFmtId="0" fontId="21" fillId="0" borderId="9" xfId="0" applyFont="1" applyBorder="1" applyAlignment="1">
      <alignment horizontal="left" vertical="top"/>
    </xf>
    <xf numFmtId="0" fontId="21" fillId="0" borderId="0" xfId="0" applyFont="1" applyBorder="1" applyAlignment="1">
      <alignment horizontal="left" vertical="top"/>
    </xf>
    <xf numFmtId="0" fontId="20" fillId="0" borderId="6" xfId="0" applyFont="1" applyBorder="1" applyAlignment="1">
      <alignment horizontal="left" vertical="top" wrapText="1"/>
    </xf>
    <xf numFmtId="0" fontId="20" fillId="0" borderId="3" xfId="0" applyFont="1" applyBorder="1" applyAlignment="1">
      <alignment horizontal="left" vertical="top" wrapText="1"/>
    </xf>
    <xf numFmtId="0" fontId="49" fillId="0" borderId="9" xfId="1" applyFont="1" applyFill="1" applyBorder="1"/>
    <xf numFmtId="43" fontId="21" fillId="0" borderId="0" xfId="51" applyFont="1" applyAlignment="1">
      <alignment horizontal="left" vertical="top"/>
    </xf>
    <xf numFmtId="0" fontId="24" fillId="0" borderId="0" xfId="0" applyFont="1" applyFill="1" applyBorder="1" applyAlignment="1">
      <alignment horizontal="center"/>
    </xf>
    <xf numFmtId="0" fontId="24" fillId="0" borderId="0" xfId="35" applyFont="1" applyAlignment="1">
      <alignment horizontal="center"/>
    </xf>
    <xf numFmtId="0" fontId="21" fillId="0" borderId="9" xfId="0" applyFont="1" applyBorder="1" applyAlignment="1">
      <alignment horizontal="left" vertical="top"/>
    </xf>
    <xf numFmtId="0" fontId="21" fillId="0" borderId="15" xfId="0" applyFont="1" applyBorder="1" applyAlignment="1">
      <alignment horizontal="left" vertical="top"/>
    </xf>
    <xf numFmtId="0" fontId="20" fillId="0" borderId="9" xfId="0" applyFont="1" applyBorder="1" applyAlignment="1">
      <alignment horizontal="left" vertical="top"/>
    </xf>
    <xf numFmtId="0" fontId="32" fillId="0" borderId="9" xfId="0" applyFont="1" applyBorder="1" applyAlignment="1">
      <alignment horizontal="left" vertical="top"/>
    </xf>
    <xf numFmtId="0" fontId="21" fillId="0" borderId="0" xfId="0" applyFont="1" applyBorder="1" applyAlignment="1">
      <alignment horizontal="left" vertical="top"/>
    </xf>
    <xf numFmtId="0" fontId="20" fillId="0" borderId="0" xfId="0" applyFont="1" applyBorder="1" applyAlignment="1">
      <alignment horizontal="left" vertical="top"/>
    </xf>
    <xf numFmtId="0" fontId="20" fillId="0" borderId="15" xfId="0" applyFont="1" applyBorder="1" applyAlignment="1">
      <alignment horizontal="left" vertical="top"/>
    </xf>
    <xf numFmtId="0" fontId="21" fillId="0" borderId="0" xfId="1" applyFont="1" applyFill="1" applyBorder="1" applyAlignment="1">
      <alignment horizontal="center"/>
    </xf>
    <xf numFmtId="0" fontId="20" fillId="0" borderId="10" xfId="0" applyFont="1" applyBorder="1" applyAlignment="1">
      <alignment vertical="center"/>
    </xf>
    <xf numFmtId="0" fontId="20" fillId="0" borderId="11" xfId="0" applyFont="1" applyBorder="1" applyAlignment="1">
      <alignment vertical="center"/>
    </xf>
    <xf numFmtId="0" fontId="41" fillId="0" borderId="52" xfId="0" applyFont="1" applyBorder="1" applyAlignment="1">
      <alignment horizontal="center" vertical="top" wrapText="1"/>
    </xf>
    <xf numFmtId="0" fontId="41" fillId="0" borderId="53" xfId="0" applyFont="1" applyBorder="1" applyAlignment="1">
      <alignment horizontal="center" vertical="top" wrapText="1"/>
    </xf>
    <xf numFmtId="0" fontId="21" fillId="0" borderId="12" xfId="0" applyFont="1" applyBorder="1" applyAlignment="1">
      <alignment horizontal="left" vertical="top" wrapText="1"/>
    </xf>
    <xf numFmtId="43" fontId="21" fillId="0" borderId="15" xfId="51" applyFont="1" applyBorder="1" applyAlignment="1">
      <alignment horizontal="left" vertical="top" wrapText="1"/>
    </xf>
    <xf numFmtId="43" fontId="20" fillId="0" borderId="14" xfId="51" applyFont="1" applyBorder="1" applyAlignment="1">
      <alignment horizontal="left" vertical="top" wrapText="1"/>
    </xf>
    <xf numFmtId="0" fontId="21" fillId="0" borderId="15" xfId="0" applyFont="1" applyBorder="1" applyAlignment="1">
      <alignment horizontal="left" vertical="top" wrapText="1"/>
    </xf>
    <xf numFmtId="0" fontId="41" fillId="0" borderId="54" xfId="0" applyFont="1" applyBorder="1" applyAlignment="1">
      <alignment horizontal="center" vertical="top" wrapText="1"/>
    </xf>
    <xf numFmtId="0" fontId="32" fillId="0" borderId="5" xfId="0" applyFont="1" applyBorder="1" applyAlignment="1">
      <alignment vertical="top"/>
    </xf>
    <xf numFmtId="0" fontId="42" fillId="0" borderId="8" xfId="0" applyFont="1" applyBorder="1" applyAlignment="1">
      <alignment vertical="center" wrapText="1"/>
    </xf>
    <xf numFmtId="0" fontId="20" fillId="0" borderId="8" xfId="0" applyFont="1" applyBorder="1" applyAlignment="1">
      <alignment horizontal="left" vertical="top"/>
    </xf>
    <xf numFmtId="0" fontId="42" fillId="0" borderId="7" xfId="0" applyFont="1" applyBorder="1" applyAlignment="1">
      <alignment vertical="center" wrapText="1"/>
    </xf>
    <xf numFmtId="0" fontId="20" fillId="0" borderId="5" xfId="0" applyFont="1" applyBorder="1" applyAlignment="1">
      <alignment horizontal="left" vertical="top"/>
    </xf>
    <xf numFmtId="0" fontId="41" fillId="0" borderId="55" xfId="0" applyFont="1" applyBorder="1" applyAlignment="1">
      <alignment horizontal="center" vertical="top" wrapText="1"/>
    </xf>
    <xf numFmtId="43" fontId="21" fillId="0" borderId="8" xfId="51" applyFont="1" applyBorder="1" applyAlignment="1">
      <alignment horizontal="left" vertical="top"/>
    </xf>
    <xf numFmtId="43" fontId="20" fillId="0" borderId="8" xfId="51" applyFont="1" applyBorder="1" applyAlignment="1">
      <alignment horizontal="left" vertical="top"/>
    </xf>
    <xf numFmtId="43" fontId="21" fillId="0" borderId="7" xfId="51" applyFont="1" applyBorder="1" applyAlignment="1">
      <alignment horizontal="left" vertical="top"/>
    </xf>
    <xf numFmtId="43" fontId="50" fillId="0" borderId="0" xfId="0" applyNumberFormat="1" applyFont="1"/>
    <xf numFmtId="0" fontId="41" fillId="0" borderId="34" xfId="0" applyFont="1" applyBorder="1" applyAlignment="1">
      <alignment horizontal="left" vertical="center"/>
    </xf>
    <xf numFmtId="0" fontId="32" fillId="0" borderId="10" xfId="0" applyFont="1" applyBorder="1" applyAlignment="1">
      <alignment vertical="top"/>
    </xf>
    <xf numFmtId="0" fontId="32" fillId="0" borderId="11" xfId="0" applyFont="1" applyBorder="1" applyAlignment="1">
      <alignment vertical="top"/>
    </xf>
    <xf numFmtId="0" fontId="32" fillId="0" borderId="12" xfId="0" applyFont="1" applyBorder="1" applyAlignment="1">
      <alignment vertical="top"/>
    </xf>
    <xf numFmtId="43" fontId="19" fillId="0" borderId="8" xfId="51" applyFont="1" applyBorder="1"/>
    <xf numFmtId="43" fontId="19" fillId="0" borderId="7" xfId="51" applyFont="1" applyBorder="1"/>
    <xf numFmtId="0" fontId="21" fillId="0" borderId="0" xfId="35" applyFont="1" applyFill="1" applyBorder="1" applyAlignment="1">
      <alignment horizontal="right" vertical="top" wrapText="1"/>
    </xf>
    <xf numFmtId="0" fontId="21" fillId="0" borderId="0" xfId="1" applyFont="1"/>
    <xf numFmtId="0" fontId="25" fillId="0" borderId="0" xfId="0" applyFont="1" applyFill="1" applyBorder="1" applyAlignment="1">
      <alignment horizontal="center"/>
    </xf>
    <xf numFmtId="43" fontId="25" fillId="0" borderId="6" xfId="11" applyNumberFormat="1" applyFont="1" applyFill="1" applyBorder="1" applyAlignment="1">
      <alignment horizontal="center" vertical="center" wrapText="1"/>
    </xf>
    <xf numFmtId="0" fontId="20" fillId="0" borderId="0" xfId="0" applyFont="1" applyFill="1" applyBorder="1" applyAlignment="1">
      <alignment vertical="top" wrapText="1"/>
    </xf>
    <xf numFmtId="0" fontId="21" fillId="0" borderId="0" xfId="0" applyFont="1" applyFill="1" applyBorder="1" applyAlignment="1">
      <alignment horizontal="left" vertical="top" wrapText="1"/>
    </xf>
    <xf numFmtId="0" fontId="21" fillId="0" borderId="9" xfId="0" applyFont="1" applyFill="1" applyBorder="1" applyAlignment="1">
      <alignment horizontal="left" vertical="top"/>
    </xf>
    <xf numFmtId="0" fontId="21" fillId="0" borderId="0" xfId="0" applyFont="1" applyFill="1" applyBorder="1" applyAlignment="1">
      <alignment horizontal="left" vertical="top"/>
    </xf>
    <xf numFmtId="0" fontId="20" fillId="0" borderId="3" xfId="0" applyFont="1" applyFill="1" applyBorder="1" applyAlignment="1">
      <alignment horizontal="center" vertical="top" wrapText="1"/>
    </xf>
    <xf numFmtId="0" fontId="41" fillId="0" borderId="9" xfId="0" applyFont="1" applyBorder="1" applyAlignment="1">
      <alignment horizontal="left" vertical="top" wrapText="1"/>
    </xf>
    <xf numFmtId="0" fontId="41" fillId="0" borderId="0" xfId="0" applyFont="1" applyBorder="1" applyAlignment="1">
      <alignment horizontal="left" vertical="top" wrapText="1"/>
    </xf>
    <xf numFmtId="0" fontId="20" fillId="0" borderId="3" xfId="0" applyFont="1" applyBorder="1" applyAlignment="1">
      <alignment horizontal="center" vertical="top" wrapText="1"/>
    </xf>
    <xf numFmtId="0" fontId="21" fillId="0" borderId="0" xfId="0" applyFont="1" applyAlignment="1">
      <alignment horizontal="left" vertical="top"/>
    </xf>
    <xf numFmtId="0" fontId="21" fillId="0" borderId="0" xfId="0" applyFont="1" applyAlignment="1">
      <alignment horizontal="left" vertical="top" wrapText="1"/>
    </xf>
    <xf numFmtId="0" fontId="21" fillId="0" borderId="0" xfId="0" applyFont="1" applyBorder="1" applyAlignment="1">
      <alignment horizontal="left" vertical="top"/>
    </xf>
    <xf numFmtId="0" fontId="20" fillId="0" borderId="0" xfId="0" applyFont="1" applyBorder="1" applyAlignment="1">
      <alignment horizontal="left" vertical="top"/>
    </xf>
    <xf numFmtId="0" fontId="20" fillId="0" borderId="3" xfId="0" applyFont="1" applyBorder="1" applyAlignment="1">
      <alignment horizontal="left" vertical="top" wrapText="1"/>
    </xf>
    <xf numFmtId="0" fontId="21" fillId="0" borderId="0" xfId="0" applyFont="1" applyFill="1" applyBorder="1" applyAlignment="1">
      <alignment horizontal="left" vertical="top" wrapText="1"/>
    </xf>
    <xf numFmtId="43" fontId="20" fillId="0" borderId="4" xfId="51" applyFont="1" applyFill="1" applyBorder="1" applyAlignment="1">
      <alignment horizontal="center" vertical="top" wrapText="1"/>
    </xf>
    <xf numFmtId="43" fontId="25" fillId="0" borderId="6" xfId="11" applyNumberFormat="1" applyFont="1" applyFill="1" applyBorder="1" applyAlignment="1">
      <alignment horizontal="center" vertical="center" wrapText="1"/>
    </xf>
    <xf numFmtId="0" fontId="20" fillId="0" borderId="0" xfId="0" applyFont="1" applyFill="1" applyBorder="1" applyAlignment="1">
      <alignment vertical="top" wrapText="1"/>
    </xf>
    <xf numFmtId="0" fontId="20" fillId="0" borderId="3" xfId="0" applyFont="1" applyFill="1" applyBorder="1" applyAlignment="1">
      <alignment horizontal="center" vertical="top" wrapText="1"/>
    </xf>
    <xf numFmtId="0" fontId="20" fillId="0" borderId="0" xfId="0" applyFont="1" applyFill="1" applyBorder="1" applyAlignment="1">
      <alignment horizontal="left" vertical="top"/>
    </xf>
    <xf numFmtId="0" fontId="21" fillId="0" borderId="9" xfId="0" applyFont="1" applyFill="1" applyBorder="1" applyAlignment="1">
      <alignment horizontal="left" vertical="top" wrapText="1"/>
    </xf>
    <xf numFmtId="0" fontId="21" fillId="0" borderId="9" xfId="0" applyFont="1" applyFill="1" applyBorder="1" applyAlignment="1">
      <alignment horizontal="left" vertical="top"/>
    </xf>
    <xf numFmtId="0" fontId="21" fillId="0" borderId="0" xfId="0" applyFont="1" applyFill="1" applyBorder="1" applyAlignment="1">
      <alignment horizontal="left" vertical="top"/>
    </xf>
    <xf numFmtId="0" fontId="20" fillId="0" borderId="3" xfId="0" applyFont="1" applyBorder="1" applyAlignment="1">
      <alignment horizontal="center" vertical="top" wrapText="1"/>
    </xf>
    <xf numFmtId="0" fontId="21" fillId="0" borderId="0" xfId="1" applyFont="1" applyFill="1" applyBorder="1" applyAlignment="1">
      <alignment horizontal="center"/>
    </xf>
    <xf numFmtId="0" fontId="20" fillId="0" borderId="4" xfId="0" applyFont="1" applyFill="1" applyBorder="1" applyAlignment="1">
      <alignment horizontal="center" vertical="top"/>
    </xf>
    <xf numFmtId="0" fontId="21" fillId="0" borderId="4" xfId="0" applyFont="1" applyFill="1" applyBorder="1" applyAlignment="1">
      <alignment horizontal="center" vertical="top" wrapText="1"/>
    </xf>
    <xf numFmtId="0" fontId="21" fillId="0" borderId="4" xfId="0" applyFont="1" applyFill="1" applyBorder="1" applyAlignment="1">
      <alignment horizontal="center" vertical="top"/>
    </xf>
    <xf numFmtId="0" fontId="21" fillId="0" borderId="0" xfId="0" applyFont="1" applyBorder="1" applyAlignment="1">
      <alignment horizontal="left" vertical="top" wrapText="1"/>
    </xf>
    <xf numFmtId="0" fontId="21" fillId="0" borderId="7" xfId="0" applyFont="1" applyBorder="1" applyAlignment="1">
      <alignment horizontal="left" vertical="top" wrapText="1"/>
    </xf>
    <xf numFmtId="0" fontId="21" fillId="0" borderId="4" xfId="0" applyFont="1" applyBorder="1" applyAlignment="1">
      <alignment horizontal="center" vertical="top" wrapText="1"/>
    </xf>
    <xf numFmtId="0" fontId="21" fillId="0" borderId="6" xfId="0" applyFont="1" applyBorder="1" applyAlignment="1">
      <alignment horizontal="center" vertical="top" wrapText="1"/>
    </xf>
    <xf numFmtId="43" fontId="21" fillId="0" borderId="5" xfId="51" applyFont="1" applyBorder="1" applyAlignment="1">
      <alignment horizontal="left" vertical="top" wrapText="1"/>
    </xf>
    <xf numFmtId="0" fontId="21" fillId="0" borderId="10" xfId="0" applyFont="1" applyBorder="1" applyAlignment="1">
      <alignment horizontal="left" vertical="top" wrapText="1"/>
    </xf>
    <xf numFmtId="0" fontId="21" fillId="0" borderId="9" xfId="0" applyFont="1" applyBorder="1" applyAlignment="1">
      <alignment horizontal="left" vertical="top" wrapText="1"/>
    </xf>
    <xf numFmtId="0" fontId="21" fillId="0" borderId="13" xfId="0" applyFont="1" applyBorder="1" applyAlignment="1">
      <alignment horizontal="left" vertical="top" wrapText="1"/>
    </xf>
    <xf numFmtId="0" fontId="20" fillId="0" borderId="11" xfId="34" applyFont="1" applyBorder="1" applyAlignment="1">
      <alignment horizontal="center"/>
    </xf>
    <xf numFmtId="0" fontId="20" fillId="0" borderId="0" xfId="34" applyFont="1" applyBorder="1" applyAlignment="1">
      <alignment horizontal="center"/>
    </xf>
    <xf numFmtId="0" fontId="20" fillId="0" borderId="0" xfId="0" applyFont="1" applyFill="1" applyBorder="1" applyAlignment="1">
      <alignment horizontal="center" vertical="top" wrapText="1"/>
    </xf>
    <xf numFmtId="0" fontId="20" fillId="0" borderId="6" xfId="0" applyFont="1" applyBorder="1" applyAlignment="1">
      <alignment vertical="top" wrapText="1"/>
    </xf>
    <xf numFmtId="0" fontId="21" fillId="0" borderId="4" xfId="0" applyFont="1" applyFill="1" applyBorder="1" applyAlignment="1">
      <alignment horizontal="center" vertical="top" wrapText="1"/>
    </xf>
    <xf numFmtId="0" fontId="21" fillId="0" borderId="4" xfId="0" applyFont="1" applyFill="1" applyBorder="1" applyAlignment="1">
      <alignment horizontal="center" vertical="center" wrapText="1"/>
    </xf>
    <xf numFmtId="43" fontId="24" fillId="0" borderId="4" xfId="11" applyFont="1" applyFill="1" applyBorder="1" applyAlignment="1">
      <alignment horizontal="center" vertical="center"/>
    </xf>
    <xf numFmtId="0" fontId="20" fillId="0" borderId="7" xfId="0" applyFont="1" applyFill="1" applyBorder="1" applyAlignment="1">
      <alignment horizontal="center" vertical="top" wrapText="1"/>
    </xf>
    <xf numFmtId="0" fontId="20" fillId="0" borderId="7" xfId="0" applyFont="1" applyFill="1" applyBorder="1" applyAlignment="1">
      <alignment vertical="top" wrapText="1"/>
    </xf>
    <xf numFmtId="43" fontId="25" fillId="0" borderId="5" xfId="11" applyFont="1" applyFill="1" applyBorder="1"/>
    <xf numFmtId="43" fontId="25" fillId="0" borderId="8" xfId="11" applyFont="1" applyFill="1" applyBorder="1"/>
    <xf numFmtId="43" fontId="25" fillId="0" borderId="7" xfId="11" applyFont="1" applyFill="1" applyBorder="1"/>
    <xf numFmtId="43" fontId="20" fillId="0" borderId="5" xfId="51" applyFont="1" applyFill="1" applyBorder="1" applyAlignment="1">
      <alignment horizontal="center" vertical="top" wrapText="1"/>
    </xf>
    <xf numFmtId="43" fontId="20" fillId="0" borderId="0" xfId="51" applyFont="1" applyFill="1" applyBorder="1" applyAlignment="1">
      <alignment horizontal="center" vertical="top" wrapText="1"/>
    </xf>
    <xf numFmtId="43" fontId="20" fillId="0" borderId="5" xfId="51" applyFont="1" applyFill="1" applyBorder="1" applyAlignment="1">
      <alignment vertical="top" wrapText="1"/>
    </xf>
    <xf numFmtId="43" fontId="20" fillId="0" borderId="0" xfId="51" applyFont="1" applyFill="1" applyBorder="1" applyAlignment="1">
      <alignment vertical="top" wrapText="1"/>
    </xf>
    <xf numFmtId="43" fontId="20" fillId="0" borderId="8" xfId="51" applyFont="1" applyFill="1" applyBorder="1" applyAlignment="1">
      <alignment horizontal="center" vertical="top" wrapText="1"/>
    </xf>
    <xf numFmtId="43" fontId="20" fillId="0" borderId="8" xfId="51" applyFont="1" applyFill="1" applyBorder="1" applyAlignment="1">
      <alignment vertical="top" wrapText="1"/>
    </xf>
    <xf numFmtId="0" fontId="20" fillId="0" borderId="10" xfId="0" applyFont="1" applyFill="1" applyBorder="1" applyAlignment="1">
      <alignment vertical="center"/>
    </xf>
    <xf numFmtId="0" fontId="20" fillId="0" borderId="11" xfId="0" applyFont="1" applyFill="1" applyBorder="1" applyAlignment="1">
      <alignment vertical="center"/>
    </xf>
    <xf numFmtId="0" fontId="20" fillId="0" borderId="9" xfId="0" applyFont="1" applyFill="1" applyBorder="1" applyAlignment="1">
      <alignment vertical="top"/>
    </xf>
    <xf numFmtId="0" fontId="20" fillId="0" borderId="0" xfId="0" applyFont="1" applyFill="1" applyBorder="1" applyAlignment="1">
      <alignment vertical="top"/>
    </xf>
    <xf numFmtId="0" fontId="21" fillId="0" borderId="9" xfId="0" applyFont="1" applyFill="1" applyBorder="1" applyAlignment="1">
      <alignment vertical="top"/>
    </xf>
    <xf numFmtId="0" fontId="33" fillId="0" borderId="9" xfId="0" applyFont="1" applyFill="1" applyBorder="1" applyAlignment="1">
      <alignment vertical="top"/>
    </xf>
    <xf numFmtId="0" fontId="33" fillId="0" borderId="0" xfId="0" applyFont="1" applyFill="1" applyBorder="1" applyAlignment="1">
      <alignment vertical="top"/>
    </xf>
    <xf numFmtId="0" fontId="21" fillId="0" borderId="0" xfId="0" applyFont="1" applyFill="1" applyBorder="1" applyAlignment="1">
      <alignment vertical="top" wrapText="1"/>
    </xf>
    <xf numFmtId="0" fontId="20" fillId="0" borderId="10" xfId="0" applyFont="1" applyFill="1" applyBorder="1" applyAlignment="1">
      <alignment vertical="top"/>
    </xf>
    <xf numFmtId="0" fontId="20" fillId="0" borderId="11" xfId="0" applyFont="1" applyFill="1" applyBorder="1" applyAlignment="1">
      <alignment vertical="top"/>
    </xf>
    <xf numFmtId="0" fontId="20" fillId="0" borderId="9" xfId="0" applyFont="1" applyBorder="1" applyAlignment="1">
      <alignment vertical="top"/>
    </xf>
    <xf numFmtId="0" fontId="21" fillId="0" borderId="9" xfId="0" applyFont="1" applyBorder="1" applyAlignment="1">
      <alignment vertical="top"/>
    </xf>
    <xf numFmtId="0" fontId="21" fillId="0" borderId="0" xfId="0" applyFont="1" applyAlignment="1">
      <alignment vertical="top"/>
    </xf>
    <xf numFmtId="0" fontId="21" fillId="0" borderId="0" xfId="0" applyFont="1" applyBorder="1" applyAlignment="1">
      <alignment vertical="top"/>
    </xf>
    <xf numFmtId="0" fontId="20" fillId="0" borderId="10" xfId="0" applyFont="1" applyBorder="1" applyAlignment="1">
      <alignment vertical="top"/>
    </xf>
    <xf numFmtId="0" fontId="20" fillId="0" borderId="11" xfId="0" applyFont="1" applyBorder="1" applyAlignment="1">
      <alignment vertical="top"/>
    </xf>
    <xf numFmtId="0" fontId="20" fillId="0" borderId="6" xfId="0" applyFont="1" applyFill="1" applyBorder="1" applyAlignment="1">
      <alignment vertical="center"/>
    </xf>
    <xf numFmtId="0" fontId="20" fillId="0" borderId="3" xfId="0" applyFont="1" applyFill="1" applyBorder="1" applyAlignment="1">
      <alignment vertical="center"/>
    </xf>
    <xf numFmtId="0" fontId="20" fillId="0" borderId="6" xfId="0" applyFont="1" applyBorder="1" applyAlignment="1">
      <alignment vertical="top"/>
    </xf>
    <xf numFmtId="0" fontId="20" fillId="0" borderId="3" xfId="0" applyFont="1" applyBorder="1" applyAlignment="1">
      <alignment vertical="top"/>
    </xf>
    <xf numFmtId="0" fontId="20" fillId="0" borderId="0" xfId="0" applyFont="1" applyBorder="1" applyAlignment="1">
      <alignment vertical="top"/>
    </xf>
    <xf numFmtId="0" fontId="21" fillId="0" borderId="15" xfId="0" applyFont="1" applyFill="1" applyBorder="1" applyAlignment="1">
      <alignment horizontal="center" vertical="top" wrapText="1"/>
    </xf>
    <xf numFmtId="43" fontId="24" fillId="0" borderId="4" xfId="11" applyFont="1" applyFill="1" applyBorder="1" applyAlignment="1">
      <alignment horizontal="center" vertical="center" wrapText="1"/>
    </xf>
    <xf numFmtId="43" fontId="20" fillId="0" borderId="7" xfId="51" applyFont="1" applyFill="1" applyBorder="1" applyAlignment="1">
      <alignment horizontal="center" vertical="top" wrapText="1"/>
    </xf>
    <xf numFmtId="43" fontId="20" fillId="0" borderId="7" xfId="51" applyFont="1" applyFill="1" applyBorder="1" applyAlignment="1">
      <alignment vertical="top" wrapText="1"/>
    </xf>
    <xf numFmtId="0" fontId="21" fillId="0" borderId="9" xfId="0" applyFont="1" applyFill="1" applyBorder="1" applyAlignment="1">
      <alignment horizontal="center" vertical="top" wrapText="1"/>
    </xf>
    <xf numFmtId="43" fontId="26" fillId="0" borderId="13" xfId="11" applyFont="1" applyFill="1" applyBorder="1" applyAlignment="1">
      <alignment horizontal="center"/>
    </xf>
    <xf numFmtId="43" fontId="25" fillId="0" borderId="6" xfId="51" applyFont="1" applyFill="1" applyBorder="1"/>
    <xf numFmtId="43" fontId="24" fillId="0" borderId="6" xfId="51" applyFont="1" applyFill="1" applyBorder="1"/>
    <xf numFmtId="43" fontId="21" fillId="0" borderId="9" xfId="0" applyNumberFormat="1" applyFont="1" applyFill="1" applyBorder="1" applyAlignment="1">
      <alignment horizontal="center" vertical="top" wrapText="1"/>
    </xf>
    <xf numFmtId="43" fontId="21" fillId="0" borderId="15" xfId="0" applyNumberFormat="1" applyFont="1" applyFill="1" applyBorder="1" applyAlignment="1">
      <alignment horizontal="center" vertical="top" wrapText="1"/>
    </xf>
    <xf numFmtId="0" fontId="21" fillId="0" borderId="3" xfId="0" applyFont="1" applyFill="1" applyBorder="1" applyAlignment="1">
      <alignment horizontal="left" vertical="top"/>
    </xf>
    <xf numFmtId="43" fontId="26" fillId="0" borderId="4" xfId="11" applyFont="1" applyFill="1" applyBorder="1" applyAlignment="1">
      <alignment horizontal="center"/>
    </xf>
    <xf numFmtId="43" fontId="20" fillId="0" borderId="10" xfId="51" applyFont="1" applyFill="1" applyBorder="1" applyAlignment="1">
      <alignment vertical="top"/>
    </xf>
    <xf numFmtId="43" fontId="20" fillId="0" borderId="9" xfId="51" applyFont="1" applyFill="1" applyBorder="1" applyAlignment="1">
      <alignment vertical="top"/>
    </xf>
    <xf numFmtId="43" fontId="20" fillId="0" borderId="9" xfId="51" applyFont="1" applyFill="1" applyBorder="1" applyAlignment="1">
      <alignment horizontal="center" vertical="top"/>
    </xf>
    <xf numFmtId="43" fontId="19" fillId="0" borderId="8" xfId="51" applyFont="1" applyBorder="1" applyAlignment="1"/>
    <xf numFmtId="9" fontId="20" fillId="0" borderId="5" xfId="57" applyFont="1" applyFill="1" applyBorder="1" applyAlignment="1">
      <alignment horizontal="center" vertical="top"/>
    </xf>
    <xf numFmtId="9" fontId="19" fillId="0" borderId="8" xfId="57" applyFont="1" applyBorder="1" applyAlignment="1">
      <alignment horizontal="center"/>
    </xf>
    <xf numFmtId="0" fontId="21" fillId="0" borderId="15" xfId="1" applyFont="1" applyFill="1" applyBorder="1"/>
    <xf numFmtId="0" fontId="20" fillId="0" borderId="2" xfId="1" applyFont="1" applyFill="1" applyBorder="1" applyAlignment="1">
      <alignment horizontal="left" vertical="top"/>
    </xf>
    <xf numFmtId="0" fontId="21" fillId="0" borderId="2" xfId="1" applyFont="1" applyFill="1" applyBorder="1"/>
    <xf numFmtId="0" fontId="21" fillId="0" borderId="18" xfId="1" applyFont="1" applyFill="1" applyBorder="1"/>
    <xf numFmtId="0" fontId="21" fillId="0" borderId="8" xfId="1" applyFont="1" applyFill="1" applyBorder="1"/>
    <xf numFmtId="0" fontId="21" fillId="0" borderId="7" xfId="1" applyFont="1" applyFill="1" applyBorder="1"/>
    <xf numFmtId="0" fontId="20" fillId="0" borderId="11" xfId="1" applyFont="1" applyFill="1" applyBorder="1" applyAlignment="1">
      <alignment horizontal="left" vertical="top"/>
    </xf>
    <xf numFmtId="0" fontId="21" fillId="0" borderId="11" xfId="1" applyFont="1" applyFill="1" applyBorder="1"/>
    <xf numFmtId="0" fontId="31" fillId="0" borderId="0" xfId="1" applyFont="1" applyFill="1" applyBorder="1" applyAlignment="1">
      <alignment horizontal="right"/>
    </xf>
    <xf numFmtId="0" fontId="2" fillId="0" borderId="0" xfId="0" applyFont="1" applyAlignment="1">
      <alignment horizontal="center"/>
    </xf>
    <xf numFmtId="0" fontId="46" fillId="0" borderId="0" xfId="58" applyFont="1" applyAlignment="1">
      <alignment horizontal="center"/>
    </xf>
    <xf numFmtId="0" fontId="2" fillId="0" borderId="2" xfId="0" applyFont="1" applyBorder="1" applyAlignment="1">
      <alignment horizontal="center"/>
    </xf>
    <xf numFmtId="0" fontId="20" fillId="0" borderId="0" xfId="0" applyFont="1" applyFill="1" applyBorder="1" applyAlignment="1">
      <alignment horizontal="center"/>
    </xf>
    <xf numFmtId="0" fontId="24" fillId="0" borderId="0" xfId="0" applyFont="1" applyFill="1" applyBorder="1" applyAlignment="1">
      <alignment horizontal="center"/>
    </xf>
    <xf numFmtId="0" fontId="25" fillId="0" borderId="0" xfId="0" applyFont="1" applyFill="1" applyBorder="1" applyAlignment="1">
      <alignment horizontal="center"/>
    </xf>
    <xf numFmtId="0" fontId="25" fillId="0" borderId="10" xfId="0" applyFont="1" applyFill="1" applyBorder="1" applyAlignment="1">
      <alignment vertical="center"/>
    </xf>
    <xf numFmtId="0" fontId="25" fillId="0" borderId="13" xfId="0" applyFont="1" applyFill="1" applyBorder="1" applyAlignment="1">
      <alignment vertical="center"/>
    </xf>
    <xf numFmtId="0" fontId="23" fillId="0" borderId="0" xfId="41" applyNumberFormat="1" applyFont="1" applyFill="1" applyBorder="1" applyAlignment="1">
      <alignment horizontal="center"/>
    </xf>
    <xf numFmtId="0" fontId="24" fillId="0" borderId="0" xfId="35" applyFont="1" applyAlignment="1">
      <alignment horizontal="center"/>
    </xf>
    <xf numFmtId="0" fontId="24" fillId="0" borderId="9" xfId="0" applyFont="1" applyFill="1" applyBorder="1" applyAlignment="1">
      <alignment horizontal="left" vertical="center"/>
    </xf>
    <xf numFmtId="0" fontId="0" fillId="0" borderId="0" xfId="0" applyAlignment="1">
      <alignment horizontal="left" vertical="center"/>
    </xf>
    <xf numFmtId="0" fontId="0" fillId="0" borderId="15" xfId="0" applyBorder="1" applyAlignment="1">
      <alignment horizontal="left" vertical="center"/>
    </xf>
    <xf numFmtId="0" fontId="24" fillId="0" borderId="13" xfId="0" applyFont="1" applyFill="1" applyBorder="1" applyAlignment="1">
      <alignment horizontal="left" vertical="center"/>
    </xf>
    <xf numFmtId="0" fontId="0" fillId="0" borderId="2" xfId="0" applyBorder="1" applyAlignment="1">
      <alignment horizontal="left" vertical="center"/>
    </xf>
    <xf numFmtId="0" fontId="0" fillId="0" borderId="18" xfId="0" applyBorder="1" applyAlignment="1">
      <alignment horizontal="left" vertical="center"/>
    </xf>
    <xf numFmtId="0" fontId="25" fillId="0" borderId="6" xfId="0" applyFont="1" applyFill="1" applyBorder="1" applyAlignment="1">
      <alignment horizontal="left" vertical="center"/>
    </xf>
    <xf numFmtId="0" fontId="0" fillId="0" borderId="3" xfId="0" applyBorder="1" applyAlignment="1">
      <alignment horizontal="left" vertical="center"/>
    </xf>
    <xf numFmtId="0" fontId="0" fillId="0" borderId="14" xfId="0" applyBorder="1" applyAlignment="1">
      <alignment horizontal="left" vertical="center"/>
    </xf>
    <xf numFmtId="0" fontId="24" fillId="0" borderId="9" xfId="0"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24" fillId="0" borderId="13" xfId="0" applyFont="1" applyFill="1" applyBorder="1" applyAlignment="1">
      <alignment horizontal="left" vertical="center" wrapText="1"/>
    </xf>
    <xf numFmtId="0" fontId="0" fillId="0" borderId="2" xfId="0" applyBorder="1" applyAlignment="1">
      <alignment horizontal="left" vertical="center" wrapText="1"/>
    </xf>
    <xf numFmtId="0" fontId="0" fillId="0" borderId="18" xfId="0" applyBorder="1" applyAlignment="1">
      <alignment horizontal="left" vertical="center" wrapText="1"/>
    </xf>
    <xf numFmtId="0" fontId="25" fillId="0"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14" xfId="0" applyBorder="1" applyAlignment="1">
      <alignment horizontal="center" vertical="center" wrapText="1"/>
    </xf>
    <xf numFmtId="0" fontId="25" fillId="0" borderId="10" xfId="0" applyFont="1" applyFill="1" applyBorder="1" applyAlignment="1">
      <alignment horizontal="left" vertical="center"/>
    </xf>
    <xf numFmtId="0" fontId="25" fillId="0" borderId="11" xfId="0" applyFont="1" applyFill="1" applyBorder="1" applyAlignment="1">
      <alignment horizontal="left" vertical="center"/>
    </xf>
    <xf numFmtId="0" fontId="25" fillId="0" borderId="12" xfId="0" applyFont="1" applyFill="1" applyBorder="1" applyAlignment="1">
      <alignment horizontal="left" vertical="center"/>
    </xf>
    <xf numFmtId="0" fontId="25" fillId="0" borderId="13" xfId="0" applyFont="1" applyFill="1" applyBorder="1" applyAlignment="1">
      <alignment horizontal="left" vertical="center"/>
    </xf>
    <xf numFmtId="0" fontId="25" fillId="0" borderId="2" xfId="0" applyFont="1" applyFill="1" applyBorder="1" applyAlignment="1">
      <alignment horizontal="left" vertical="center"/>
    </xf>
    <xf numFmtId="0" fontId="25" fillId="0" borderId="18" xfId="0" applyFont="1" applyFill="1"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21" fillId="0" borderId="9" xfId="0" applyFont="1" applyFill="1" applyBorder="1" applyAlignment="1">
      <alignment horizontal="left" vertical="top"/>
    </xf>
    <xf numFmtId="0" fontId="0" fillId="0" borderId="0" xfId="0" applyAlignment="1">
      <alignment horizontal="left" vertical="top"/>
    </xf>
    <xf numFmtId="0" fontId="0" fillId="0" borderId="15" xfId="0" applyBorder="1" applyAlignment="1">
      <alignment horizontal="left" vertical="top"/>
    </xf>
    <xf numFmtId="0" fontId="21" fillId="0" borderId="13" xfId="0" applyFont="1" applyFill="1" applyBorder="1" applyAlignment="1">
      <alignment horizontal="left" vertical="top"/>
    </xf>
    <xf numFmtId="0" fontId="0" fillId="0" borderId="2" xfId="0" applyBorder="1" applyAlignment="1">
      <alignment horizontal="left" vertical="top"/>
    </xf>
    <xf numFmtId="0" fontId="0" fillId="0" borderId="18" xfId="0" applyBorder="1" applyAlignment="1">
      <alignment horizontal="left" vertical="top"/>
    </xf>
    <xf numFmtId="0" fontId="20" fillId="0" borderId="10" xfId="0" applyFont="1" applyFill="1" applyBorder="1" applyAlignment="1">
      <alignment horizontal="left" vertical="center"/>
    </xf>
    <xf numFmtId="0" fontId="0" fillId="0" borderId="13" xfId="0" applyBorder="1" applyAlignment="1">
      <alignment horizontal="left" vertical="center"/>
    </xf>
    <xf numFmtId="0" fontId="20" fillId="0" borderId="10"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20" fillId="0" borderId="12"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1" fillId="0" borderId="13" xfId="0" applyFont="1" applyFill="1" applyBorder="1" applyAlignment="1">
      <alignment horizontal="left" vertical="center" wrapText="1"/>
    </xf>
    <xf numFmtId="43" fontId="25" fillId="0" borderId="6" xfId="11" applyNumberFormat="1" applyFont="1" applyFill="1" applyBorder="1" applyAlignment="1">
      <alignment horizontal="center" vertical="center" wrapText="1"/>
    </xf>
    <xf numFmtId="43" fontId="25" fillId="0" borderId="14" xfId="11" applyNumberFormat="1" applyFont="1" applyFill="1" applyBorder="1" applyAlignment="1">
      <alignment horizontal="center" vertical="center" wrapText="1"/>
    </xf>
    <xf numFmtId="0" fontId="20" fillId="0" borderId="0" xfId="0" applyFont="1" applyFill="1" applyBorder="1" applyAlignment="1">
      <alignment vertical="top" wrapText="1"/>
    </xf>
    <xf numFmtId="43" fontId="25" fillId="0" borderId="10" xfId="11" applyNumberFormat="1" applyFont="1" applyFill="1" applyBorder="1" applyAlignment="1">
      <alignment horizontal="center" vertical="center" wrapText="1"/>
    </xf>
    <xf numFmtId="43" fontId="26" fillId="0" borderId="6" xfId="11" applyNumberFormat="1" applyFont="1" applyFill="1" applyBorder="1" applyAlignment="1">
      <alignment horizontal="center"/>
    </xf>
    <xf numFmtId="43" fontId="25" fillId="0" borderId="3" xfId="11" applyNumberFormat="1" applyFont="1" applyFill="1" applyBorder="1" applyAlignment="1">
      <alignment horizontal="center"/>
    </xf>
    <xf numFmtId="43" fontId="25" fillId="0" borderId="14" xfId="11" applyNumberFormat="1" applyFont="1" applyFill="1" applyBorder="1" applyAlignment="1">
      <alignment horizontal="center"/>
    </xf>
    <xf numFmtId="0" fontId="20" fillId="0" borderId="2" xfId="0" applyFont="1" applyFill="1" applyBorder="1" applyAlignment="1">
      <alignment vertical="top" wrapText="1"/>
    </xf>
    <xf numFmtId="0" fontId="25" fillId="0" borderId="10" xfId="0" applyFont="1" applyFill="1"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25" fillId="0" borderId="9" xfId="0" applyFont="1" applyFill="1" applyBorder="1" applyAlignment="1">
      <alignment horizontal="left" vertical="center" wrapText="1"/>
    </xf>
    <xf numFmtId="180" fontId="25" fillId="0" borderId="6" xfId="51" applyNumberFormat="1" applyFont="1" applyFill="1" applyBorder="1" applyAlignment="1">
      <alignment horizontal="center"/>
    </xf>
    <xf numFmtId="180" fontId="25" fillId="0" borderId="14" xfId="51" applyNumberFormat="1" applyFont="1" applyFill="1" applyBorder="1" applyAlignment="1">
      <alignment horizontal="center"/>
    </xf>
    <xf numFmtId="43" fontId="24" fillId="0" borderId="9" xfId="51" applyFont="1" applyFill="1" applyBorder="1" applyAlignment="1">
      <alignment horizontal="center"/>
    </xf>
    <xf numFmtId="43" fontId="24" fillId="0" borderId="15" xfId="51" applyFont="1" applyFill="1" applyBorder="1" applyAlignment="1">
      <alignment horizontal="center"/>
    </xf>
    <xf numFmtId="171" fontId="24" fillId="0" borderId="9" xfId="11" applyNumberFormat="1" applyFont="1" applyFill="1" applyBorder="1" applyAlignment="1">
      <alignment horizontal="center"/>
    </xf>
    <xf numFmtId="171" fontId="24" fillId="0" borderId="15" xfId="11" applyNumberFormat="1" applyFont="1" applyFill="1" applyBorder="1" applyAlignment="1">
      <alignment horizontal="center"/>
    </xf>
    <xf numFmtId="0" fontId="20" fillId="0" borderId="2" xfId="0" applyNumberFormat="1" applyFont="1" applyFill="1" applyBorder="1" applyAlignment="1">
      <alignment vertical="top" wrapText="1"/>
    </xf>
    <xf numFmtId="0" fontId="20" fillId="0" borderId="6" xfId="0" applyFont="1" applyFill="1" applyBorder="1" applyAlignment="1">
      <alignment horizontal="center" vertical="top" wrapText="1"/>
    </xf>
    <xf numFmtId="0" fontId="20" fillId="0" borderId="14" xfId="0" applyFont="1" applyFill="1" applyBorder="1" applyAlignment="1">
      <alignment horizontal="center" vertical="top" wrapText="1"/>
    </xf>
    <xf numFmtId="0" fontId="21" fillId="0" borderId="0" xfId="0" applyFont="1" applyFill="1" applyBorder="1" applyAlignment="1">
      <alignment horizontal="left" vertical="top" wrapText="1"/>
    </xf>
    <xf numFmtId="43" fontId="20" fillId="0" borderId="4" xfId="51" applyFont="1" applyFill="1" applyBorder="1" applyAlignment="1">
      <alignment horizontal="center" vertical="top" wrapText="1"/>
    </xf>
    <xf numFmtId="0" fontId="20" fillId="0" borderId="3" xfId="0" applyFont="1" applyFill="1" applyBorder="1" applyAlignment="1">
      <alignment horizontal="center" vertical="top" wrapText="1"/>
    </xf>
    <xf numFmtId="43" fontId="20" fillId="0" borderId="6" xfId="51" applyFont="1" applyFill="1" applyBorder="1" applyAlignment="1">
      <alignment horizontal="center" vertical="top" wrapText="1"/>
    </xf>
    <xf numFmtId="43" fontId="20" fillId="0" borderId="3" xfId="51" applyFont="1" applyFill="1" applyBorder="1" applyAlignment="1">
      <alignment horizontal="center" vertical="top" wrapText="1"/>
    </xf>
    <xf numFmtId="43" fontId="20" fillId="0" borderId="14" xfId="51" applyFont="1" applyFill="1" applyBorder="1" applyAlignment="1">
      <alignment horizontal="center" vertical="top" wrapText="1"/>
    </xf>
    <xf numFmtId="0" fontId="20" fillId="0" borderId="6" xfId="0" applyFont="1" applyFill="1" applyBorder="1" applyAlignment="1">
      <alignment horizontal="left" vertical="top"/>
    </xf>
    <xf numFmtId="0" fontId="20" fillId="0" borderId="3" xfId="0" applyFont="1" applyFill="1" applyBorder="1" applyAlignment="1">
      <alignment horizontal="left" vertical="top"/>
    </xf>
    <xf numFmtId="0" fontId="20" fillId="0" borderId="14" xfId="0" applyFont="1" applyFill="1" applyBorder="1" applyAlignment="1">
      <alignment horizontal="left" vertical="top"/>
    </xf>
    <xf numFmtId="0" fontId="0" fillId="0" borderId="3" xfId="0" applyBorder="1" applyAlignment="1">
      <alignment horizontal="left" vertical="top"/>
    </xf>
    <xf numFmtId="0" fontId="0" fillId="0" borderId="14" xfId="0" applyBorder="1" applyAlignment="1">
      <alignment horizontal="left" vertical="top"/>
    </xf>
    <xf numFmtId="0" fontId="12" fillId="0" borderId="4" xfId="0" applyFont="1" applyBorder="1" applyAlignment="1"/>
    <xf numFmtId="0" fontId="2" fillId="0" borderId="4" xfId="0" applyFont="1" applyBorder="1" applyAlignment="1">
      <alignment vertical="center" wrapText="1"/>
    </xf>
    <xf numFmtId="0" fontId="2" fillId="0" borderId="4" xfId="0" applyFont="1" applyBorder="1" applyAlignment="1">
      <alignment wrapText="1"/>
    </xf>
    <xf numFmtId="0" fontId="14" fillId="0" borderId="0" xfId="0" applyFont="1" applyAlignment="1">
      <alignment horizontal="center"/>
    </xf>
    <xf numFmtId="0" fontId="2" fillId="0" borderId="5" xfId="0" applyFont="1" applyBorder="1" applyAlignment="1">
      <alignment wrapText="1"/>
    </xf>
    <xf numFmtId="0" fontId="2" fillId="0" borderId="7" xfId="0" applyFont="1" applyBorder="1" applyAlignment="1">
      <alignment wrapText="1"/>
    </xf>
    <xf numFmtId="0" fontId="0" fillId="0" borderId="5" xfId="0" applyFont="1" applyBorder="1"/>
    <xf numFmtId="0" fontId="0" fillId="0" borderId="7" xfId="0" applyFont="1" applyBorder="1"/>
    <xf numFmtId="0" fontId="21" fillId="0" borderId="0" xfId="0" applyFont="1" applyFill="1" applyBorder="1" applyAlignment="1">
      <alignment horizontal="left" vertical="top"/>
    </xf>
    <xf numFmtId="0" fontId="21" fillId="0" borderId="15" xfId="0" applyFont="1" applyFill="1" applyBorder="1" applyAlignment="1">
      <alignment horizontal="left" vertical="top"/>
    </xf>
    <xf numFmtId="0" fontId="20" fillId="0" borderId="11" xfId="0" applyFont="1" applyFill="1" applyBorder="1" applyAlignment="1">
      <alignment horizontal="left" vertical="center"/>
    </xf>
    <xf numFmtId="0" fontId="20" fillId="0" borderId="12" xfId="0" applyFont="1" applyFill="1" applyBorder="1" applyAlignment="1">
      <alignment horizontal="left" vertical="center"/>
    </xf>
    <xf numFmtId="0" fontId="20" fillId="0" borderId="6"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top"/>
    </xf>
    <xf numFmtId="0" fontId="21" fillId="0" borderId="9" xfId="0" applyFont="1" applyFill="1" applyBorder="1" applyAlignment="1">
      <alignment horizontal="left" vertical="top" wrapText="1"/>
    </xf>
    <xf numFmtId="0" fontId="21" fillId="0" borderId="0" xfId="34" applyFont="1" applyFill="1" applyBorder="1" applyAlignment="1">
      <alignment horizontal="left" vertical="center" wrapText="1"/>
    </xf>
    <xf numFmtId="0" fontId="21" fillId="0" borderId="2" xfId="34" applyFont="1" applyFill="1" applyBorder="1" applyAlignment="1">
      <alignment horizontal="left" vertical="center" wrapText="1"/>
    </xf>
    <xf numFmtId="0" fontId="20" fillId="0" borderId="6" xfId="0" applyFont="1" applyFill="1" applyBorder="1" applyAlignment="1">
      <alignment horizontal="center" vertical="top"/>
    </xf>
    <xf numFmtId="0" fontId="20" fillId="0" borderId="3" xfId="0" applyFont="1" applyFill="1" applyBorder="1" applyAlignment="1">
      <alignment horizontal="center" vertical="top"/>
    </xf>
    <xf numFmtId="0" fontId="20" fillId="0" borderId="14" xfId="0" applyFont="1" applyFill="1" applyBorder="1" applyAlignment="1">
      <alignment horizontal="center" vertical="top"/>
    </xf>
    <xf numFmtId="0" fontId="20" fillId="0" borderId="10" xfId="0" applyFont="1" applyFill="1" applyBorder="1" applyAlignment="1">
      <alignment horizontal="center" vertical="top"/>
    </xf>
    <xf numFmtId="0" fontId="20" fillId="0" borderId="11" xfId="0" applyFont="1" applyFill="1" applyBorder="1" applyAlignment="1">
      <alignment horizontal="center" vertical="top"/>
    </xf>
    <xf numFmtId="0" fontId="20" fillId="0" borderId="12" xfId="0" applyFont="1" applyFill="1" applyBorder="1" applyAlignment="1">
      <alignment horizontal="center" vertical="top"/>
    </xf>
    <xf numFmtId="0" fontId="21" fillId="0" borderId="13" xfId="0" applyFont="1" applyFill="1" applyBorder="1" applyAlignment="1">
      <alignment horizontal="center" vertical="top"/>
    </xf>
    <xf numFmtId="0" fontId="21" fillId="0" borderId="2" xfId="0" applyFont="1" applyFill="1" applyBorder="1" applyAlignment="1">
      <alignment horizontal="center" vertical="top"/>
    </xf>
    <xf numFmtId="0" fontId="21" fillId="0" borderId="18" xfId="0" applyFont="1" applyFill="1" applyBorder="1" applyAlignment="1">
      <alignment horizontal="center" vertical="top"/>
    </xf>
    <xf numFmtId="0" fontId="20" fillId="0" borderId="9" xfId="0" applyFont="1" applyFill="1" applyBorder="1" applyAlignment="1">
      <alignment horizontal="center" vertical="top" wrapText="1"/>
    </xf>
    <xf numFmtId="0" fontId="20" fillId="0" borderId="0" xfId="0" applyFont="1" applyFill="1" applyBorder="1" applyAlignment="1">
      <alignment horizontal="center" vertical="top" wrapText="1"/>
    </xf>
    <xf numFmtId="0" fontId="20" fillId="0" borderId="6" xfId="0" applyFont="1" applyBorder="1" applyAlignment="1">
      <alignment horizontal="center" vertical="top" wrapText="1"/>
    </xf>
    <xf numFmtId="0" fontId="20" fillId="0" borderId="3" xfId="0" applyFont="1" applyBorder="1" applyAlignment="1">
      <alignment horizontal="center" vertical="top" wrapText="1"/>
    </xf>
    <xf numFmtId="0" fontId="20" fillId="0" borderId="6" xfId="0" applyFont="1" applyFill="1" applyBorder="1" applyAlignment="1">
      <alignment horizontal="center" vertical="center" wrapText="1"/>
    </xf>
    <xf numFmtId="0" fontId="20" fillId="0" borderId="14" xfId="0" applyFont="1" applyFill="1" applyBorder="1" applyAlignment="1">
      <alignment horizontal="center" vertical="center" wrapText="1"/>
    </xf>
    <xf numFmtId="43" fontId="26" fillId="0" borderId="6" xfId="11" applyFont="1" applyFill="1" applyBorder="1" applyAlignment="1">
      <alignment horizontal="center"/>
    </xf>
    <xf numFmtId="43" fontId="26" fillId="0" borderId="14" xfId="11" applyFont="1" applyFill="1" applyBorder="1" applyAlignment="1">
      <alignment horizontal="center"/>
    </xf>
    <xf numFmtId="0" fontId="20" fillId="0" borderId="10" xfId="0" applyFont="1" applyBorder="1" applyAlignment="1">
      <alignment horizontal="center" vertical="top"/>
    </xf>
    <xf numFmtId="0" fontId="20" fillId="0" borderId="12" xfId="0" applyFont="1" applyBorder="1" applyAlignment="1">
      <alignment horizontal="center" vertical="top"/>
    </xf>
    <xf numFmtId="43" fontId="21" fillId="0" borderId="13" xfId="51" applyFont="1" applyBorder="1" applyAlignment="1">
      <alignment horizontal="center" vertical="top"/>
    </xf>
    <xf numFmtId="43" fontId="21" fillId="0" borderId="18" xfId="51" applyFont="1" applyBorder="1" applyAlignment="1">
      <alignment horizontal="center" vertical="top"/>
    </xf>
    <xf numFmtId="43" fontId="25" fillId="0" borderId="6" xfId="51" applyFont="1" applyFill="1" applyBorder="1" applyAlignment="1">
      <alignment horizontal="center"/>
    </xf>
    <xf numFmtId="43" fontId="25" fillId="0" borderId="14" xfId="51" applyFont="1" applyFill="1" applyBorder="1" applyAlignment="1">
      <alignment horizontal="center"/>
    </xf>
    <xf numFmtId="0" fontId="21" fillId="0" borderId="13" xfId="0" applyFont="1" applyFill="1" applyBorder="1" applyAlignment="1">
      <alignment horizontal="left" vertical="top" wrapText="1"/>
    </xf>
    <xf numFmtId="0" fontId="21" fillId="0" borderId="2" xfId="0" applyFont="1" applyFill="1" applyBorder="1" applyAlignment="1">
      <alignment horizontal="left" vertical="top" wrapText="1"/>
    </xf>
    <xf numFmtId="43" fontId="25" fillId="0" borderId="6" xfId="11" applyFont="1" applyFill="1" applyBorder="1" applyAlignment="1">
      <alignment horizontal="center" vertical="center" wrapText="1"/>
    </xf>
    <xf numFmtId="43" fontId="25" fillId="0" borderId="14" xfId="11" applyFont="1" applyFill="1" applyBorder="1" applyAlignment="1">
      <alignment horizontal="center" vertical="center" wrapText="1"/>
    </xf>
    <xf numFmtId="43" fontId="24" fillId="0" borderId="4" xfId="11" applyFont="1" applyFill="1" applyBorder="1" applyAlignment="1">
      <alignment horizontal="center" vertical="center"/>
    </xf>
    <xf numFmtId="43" fontId="24" fillId="0" borderId="5" xfId="11" applyFont="1" applyFill="1" applyBorder="1" applyAlignment="1">
      <alignment horizontal="center" vertical="center"/>
    </xf>
    <xf numFmtId="0" fontId="20" fillId="0" borderId="2"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4" xfId="0" applyFont="1" applyFill="1" applyBorder="1" applyAlignment="1">
      <alignment horizontal="center" vertical="center" wrapText="1"/>
    </xf>
    <xf numFmtId="0" fontId="21" fillId="0" borderId="4" xfId="0" applyFont="1" applyFill="1" applyBorder="1" applyAlignment="1">
      <alignment horizontal="center" vertical="top" wrapText="1"/>
    </xf>
    <xf numFmtId="43" fontId="24" fillId="0" borderId="9" xfId="11" applyNumberFormat="1" applyFont="1" applyFill="1" applyBorder="1" applyAlignment="1">
      <alignment horizontal="center"/>
    </xf>
    <xf numFmtId="43" fontId="24" fillId="0" borderId="15" xfId="11" applyNumberFormat="1" applyFont="1" applyFill="1" applyBorder="1" applyAlignment="1">
      <alignment horizontal="center"/>
    </xf>
    <xf numFmtId="43" fontId="19" fillId="0" borderId="9" xfId="0" applyNumberFormat="1" applyFont="1" applyBorder="1" applyAlignment="1">
      <alignment horizontal="center"/>
    </xf>
    <xf numFmtId="43" fontId="19" fillId="0" borderId="15" xfId="0" applyNumberFormat="1" applyFont="1" applyBorder="1" applyAlignment="1">
      <alignment horizontal="center"/>
    </xf>
    <xf numFmtId="43" fontId="19" fillId="0" borderId="13" xfId="0" applyNumberFormat="1" applyFont="1" applyBorder="1" applyAlignment="1">
      <alignment horizontal="center"/>
    </xf>
    <xf numFmtId="43" fontId="19" fillId="0" borderId="18" xfId="0" applyNumberFormat="1" applyFont="1" applyBorder="1" applyAlignment="1">
      <alignment horizontal="center"/>
    </xf>
    <xf numFmtId="43" fontId="25" fillId="0" borderId="6" xfId="11" applyFont="1" applyFill="1" applyBorder="1" applyAlignment="1">
      <alignment horizontal="center"/>
    </xf>
    <xf numFmtId="43" fontId="25" fillId="0" borderId="14" xfId="11" applyFont="1" applyFill="1" applyBorder="1" applyAlignment="1">
      <alignment horizontal="center"/>
    </xf>
    <xf numFmtId="0" fontId="42" fillId="0" borderId="9" xfId="0" applyFont="1" applyBorder="1" applyAlignment="1">
      <alignment horizontal="left" vertical="top" wrapText="1"/>
    </xf>
    <xf numFmtId="0" fontId="42" fillId="0" borderId="0" xfId="0" applyFont="1" applyBorder="1" applyAlignment="1">
      <alignment horizontal="left" vertical="top" wrapText="1"/>
    </xf>
    <xf numFmtId="0" fontId="42" fillId="0" borderId="15" xfId="0" applyFont="1" applyBorder="1" applyAlignment="1">
      <alignment horizontal="left" vertical="top" wrapText="1"/>
    </xf>
    <xf numFmtId="0" fontId="36" fillId="0" borderId="6" xfId="0" applyFont="1" applyFill="1" applyBorder="1" applyAlignment="1">
      <alignment horizontal="center" vertical="center" wrapText="1"/>
    </xf>
    <xf numFmtId="0" fontId="36" fillId="0" borderId="14" xfId="0" applyFont="1" applyFill="1" applyBorder="1" applyAlignment="1">
      <alignment horizontal="center" vertical="center" wrapText="1"/>
    </xf>
    <xf numFmtId="43" fontId="21" fillId="0" borderId="9" xfId="0" applyNumberFormat="1" applyFont="1" applyFill="1" applyBorder="1" applyAlignment="1">
      <alignment horizontal="center" vertical="top" wrapText="1"/>
    </xf>
    <xf numFmtId="43" fontId="21" fillId="0" borderId="15" xfId="0" applyNumberFormat="1" applyFont="1" applyFill="1" applyBorder="1" applyAlignment="1">
      <alignment horizontal="center" vertical="top" wrapText="1"/>
    </xf>
    <xf numFmtId="43" fontId="21" fillId="0" borderId="9" xfId="51" applyFont="1" applyFill="1" applyBorder="1" applyAlignment="1">
      <alignment horizontal="center" wrapText="1"/>
    </xf>
    <xf numFmtId="43" fontId="21" fillId="0" borderId="15" xfId="51" applyFont="1" applyFill="1" applyBorder="1" applyAlignment="1">
      <alignment horizontal="center" wrapText="1"/>
    </xf>
    <xf numFmtId="43" fontId="21" fillId="0" borderId="13" xfId="11" applyFont="1" applyFill="1" applyBorder="1" applyAlignment="1">
      <alignment horizontal="center" vertical="top" wrapText="1"/>
    </xf>
    <xf numFmtId="43" fontId="21" fillId="0" borderId="18" xfId="11" applyFont="1" applyFill="1" applyBorder="1" applyAlignment="1">
      <alignment horizontal="center" vertical="top" wrapText="1"/>
    </xf>
    <xf numFmtId="0" fontId="20" fillId="0" borderId="9" xfId="0" applyFont="1" applyFill="1" applyBorder="1" applyAlignment="1">
      <alignment horizontal="center" vertical="top"/>
    </xf>
    <xf numFmtId="0" fontId="21" fillId="0" borderId="9" xfId="0" applyFont="1" applyFill="1" applyBorder="1" applyAlignment="1">
      <alignment horizontal="center" vertical="top"/>
    </xf>
    <xf numFmtId="0" fontId="21" fillId="0" borderId="15" xfId="0" applyFont="1" applyFill="1" applyBorder="1" applyAlignment="1">
      <alignment horizontal="center" vertical="top"/>
    </xf>
    <xf numFmtId="43" fontId="26" fillId="0" borderId="10" xfId="11" applyNumberFormat="1" applyFont="1" applyFill="1" applyBorder="1" applyAlignment="1">
      <alignment horizontal="center"/>
    </xf>
    <xf numFmtId="43" fontId="26" fillId="0" borderId="12" xfId="11" applyNumberFormat="1" applyFont="1" applyFill="1" applyBorder="1" applyAlignment="1">
      <alignment horizontal="center"/>
    </xf>
    <xf numFmtId="0" fontId="21" fillId="0" borderId="10" xfId="0" applyFont="1" applyFill="1" applyBorder="1" applyAlignment="1">
      <alignment horizontal="center" vertical="top" wrapText="1"/>
    </xf>
    <xf numFmtId="0" fontId="21" fillId="0" borderId="12" xfId="0" applyFont="1" applyFill="1" applyBorder="1" applyAlignment="1">
      <alignment horizontal="center" vertical="top" wrapText="1"/>
    </xf>
    <xf numFmtId="43" fontId="21" fillId="0" borderId="9" xfId="51" applyFont="1" applyFill="1" applyBorder="1" applyAlignment="1">
      <alignment horizontal="center" vertical="top" wrapText="1"/>
    </xf>
    <xf numFmtId="43" fontId="21" fillId="0" borderId="15" xfId="51" applyFont="1" applyFill="1" applyBorder="1" applyAlignment="1">
      <alignment horizontal="center" vertical="top" wrapText="1"/>
    </xf>
    <xf numFmtId="0" fontId="21" fillId="0" borderId="9" xfId="0" applyFont="1" applyFill="1" applyBorder="1" applyAlignment="1">
      <alignment horizontal="center" vertical="top" wrapText="1"/>
    </xf>
    <xf numFmtId="0" fontId="21" fillId="0" borderId="15" xfId="0" applyFont="1" applyFill="1" applyBorder="1" applyAlignment="1">
      <alignment horizontal="center" vertical="top" wrapText="1"/>
    </xf>
    <xf numFmtId="0" fontId="21" fillId="0" borderId="13" xfId="0" applyFont="1" applyFill="1" applyBorder="1" applyAlignment="1">
      <alignment horizontal="center" vertical="top" wrapText="1"/>
    </xf>
    <xf numFmtId="0" fontId="21" fillId="0" borderId="18" xfId="0" applyFont="1" applyFill="1" applyBorder="1" applyAlignment="1">
      <alignment horizontal="center" vertical="top" wrapText="1"/>
    </xf>
    <xf numFmtId="43" fontId="26" fillId="0" borderId="13" xfId="11" applyFont="1" applyFill="1" applyBorder="1" applyAlignment="1">
      <alignment horizontal="center"/>
    </xf>
    <xf numFmtId="43" fontId="26" fillId="0" borderId="18" xfId="11" applyFont="1" applyFill="1" applyBorder="1" applyAlignment="1">
      <alignment horizontal="center"/>
    </xf>
    <xf numFmtId="43" fontId="19" fillId="0" borderId="10" xfId="0" applyNumberFormat="1" applyFont="1" applyBorder="1" applyAlignment="1">
      <alignment horizontal="center"/>
    </xf>
    <xf numFmtId="43" fontId="19" fillId="0" borderId="12" xfId="0" applyNumberFormat="1" applyFont="1" applyBorder="1" applyAlignment="1">
      <alignment horizontal="center"/>
    </xf>
    <xf numFmtId="0" fontId="21" fillId="0" borderId="10" xfId="0" applyFont="1" applyFill="1" applyBorder="1" applyAlignment="1">
      <alignment horizontal="center" vertical="top"/>
    </xf>
    <xf numFmtId="0" fontId="21" fillId="0" borderId="12" xfId="0" applyFont="1" applyFill="1" applyBorder="1" applyAlignment="1">
      <alignment horizontal="center" vertical="top"/>
    </xf>
    <xf numFmtId="0" fontId="21" fillId="0" borderId="9" xfId="0" applyFont="1" applyBorder="1" applyAlignment="1">
      <alignment horizontal="center" vertical="top"/>
    </xf>
    <xf numFmtId="0" fontId="21" fillId="0" borderId="15" xfId="0" applyFont="1" applyBorder="1" applyAlignment="1">
      <alignment horizontal="center" vertical="top"/>
    </xf>
    <xf numFmtId="0" fontId="21" fillId="0" borderId="13" xfId="0" applyFont="1" applyBorder="1" applyAlignment="1">
      <alignment horizontal="center" vertical="top"/>
    </xf>
    <xf numFmtId="0" fontId="21" fillId="0" borderId="18" xfId="0" applyFont="1" applyBorder="1" applyAlignment="1">
      <alignment horizontal="center" vertical="top"/>
    </xf>
    <xf numFmtId="0" fontId="21" fillId="0" borderId="10" xfId="0" applyFont="1" applyBorder="1" applyAlignment="1">
      <alignment horizontal="center" vertical="top" wrapText="1"/>
    </xf>
    <xf numFmtId="0" fontId="21" fillId="0" borderId="12" xfId="0" applyFont="1" applyBorder="1" applyAlignment="1">
      <alignment horizontal="center" vertical="top" wrapText="1"/>
    </xf>
    <xf numFmtId="43" fontId="21" fillId="0" borderId="9" xfId="0" applyNumberFormat="1" applyFont="1" applyBorder="1" applyAlignment="1">
      <alignment horizontal="center" vertical="top" wrapText="1"/>
    </xf>
    <xf numFmtId="43" fontId="21" fillId="0" borderId="15" xfId="0" applyNumberFormat="1" applyFont="1" applyBorder="1" applyAlignment="1">
      <alignment horizontal="center" vertical="top" wrapText="1"/>
    </xf>
    <xf numFmtId="43" fontId="21" fillId="0" borderId="13" xfId="51" applyFont="1" applyFill="1" applyBorder="1" applyAlignment="1">
      <alignment horizontal="center" vertical="top" wrapText="1"/>
    </xf>
    <xf numFmtId="43" fontId="21" fillId="0" borderId="18" xfId="51" applyFont="1" applyFill="1" applyBorder="1" applyAlignment="1">
      <alignment horizontal="center" vertical="top" wrapText="1"/>
    </xf>
    <xf numFmtId="43" fontId="21" fillId="0" borderId="13" xfId="51" applyFont="1" applyBorder="1" applyAlignment="1">
      <alignment horizontal="center" vertical="top" wrapText="1"/>
    </xf>
    <xf numFmtId="43" fontId="21" fillId="0" borderId="18" xfId="51" applyFont="1" applyBorder="1" applyAlignment="1">
      <alignment horizontal="center" vertical="top" wrapText="1"/>
    </xf>
    <xf numFmtId="43" fontId="24" fillId="0" borderId="6" xfId="51" applyFont="1" applyFill="1" applyBorder="1" applyAlignment="1">
      <alignment horizontal="center"/>
    </xf>
    <xf numFmtId="43" fontId="24" fillId="0" borderId="14" xfId="51" applyFont="1" applyFill="1" applyBorder="1" applyAlignment="1">
      <alignment horizontal="center"/>
    </xf>
    <xf numFmtId="0" fontId="21" fillId="0" borderId="5"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11" xfId="0" applyFont="1" applyBorder="1" applyAlignment="1">
      <alignment horizontal="center" vertical="top" wrapText="1"/>
    </xf>
    <xf numFmtId="0" fontId="21" fillId="0" borderId="5" xfId="0" applyFont="1" applyBorder="1" applyAlignment="1">
      <alignment horizontal="center" vertical="top" wrapText="1"/>
    </xf>
    <xf numFmtId="0" fontId="21" fillId="0" borderId="8" xfId="0" applyFont="1" applyBorder="1" applyAlignment="1">
      <alignment horizontal="center" vertical="top" wrapText="1"/>
    </xf>
    <xf numFmtId="0" fontId="21" fillId="0" borderId="9" xfId="0" applyFont="1" applyBorder="1" applyAlignment="1">
      <alignment horizontal="left" vertical="top" wrapText="1"/>
    </xf>
    <xf numFmtId="0" fontId="21" fillId="0" borderId="0" xfId="0" applyFont="1" applyBorder="1" applyAlignment="1">
      <alignment horizontal="left" vertical="top" wrapText="1"/>
    </xf>
    <xf numFmtId="0" fontId="20" fillId="0" borderId="14" xfId="0" applyFont="1" applyBorder="1" applyAlignment="1">
      <alignment horizontal="center" vertical="top" wrapText="1"/>
    </xf>
    <xf numFmtId="0" fontId="20" fillId="0" borderId="10" xfId="34" applyFont="1" applyBorder="1" applyAlignment="1">
      <alignment horizontal="center"/>
    </xf>
    <xf numFmtId="0" fontId="20" fillId="0" borderId="11" xfId="34" applyFont="1" applyBorder="1" applyAlignment="1">
      <alignment horizontal="center"/>
    </xf>
    <xf numFmtId="0" fontId="20" fillId="0" borderId="9" xfId="34" applyFont="1" applyBorder="1" applyAlignment="1">
      <alignment horizontal="center"/>
    </xf>
    <xf numFmtId="0" fontId="20" fillId="0" borderId="0" xfId="34" applyFont="1" applyBorder="1" applyAlignment="1">
      <alignment horizontal="center"/>
    </xf>
    <xf numFmtId="0" fontId="20" fillId="0" borderId="10" xfId="0" applyFont="1" applyBorder="1" applyAlignment="1">
      <alignment horizontal="center" vertical="center" wrapText="1"/>
    </xf>
    <xf numFmtId="0" fontId="20" fillId="0" borderId="12" xfId="0" applyFont="1" applyBorder="1" applyAlignment="1">
      <alignment horizontal="center" vertical="center" wrapText="1"/>
    </xf>
    <xf numFmtId="43" fontId="25" fillId="0" borderId="3" xfId="11" applyFont="1" applyFill="1" applyBorder="1" applyAlignment="1">
      <alignment horizontal="center" vertical="center" wrapText="1"/>
    </xf>
    <xf numFmtId="0" fontId="41" fillId="0" borderId="9" xfId="0" applyFont="1" applyBorder="1" applyAlignment="1">
      <alignment horizontal="left" vertical="top" wrapText="1"/>
    </xf>
    <xf numFmtId="0" fontId="41" fillId="0" borderId="0" xfId="0" applyFont="1" applyBorder="1" applyAlignment="1">
      <alignment horizontal="left" vertical="top" wrapText="1"/>
    </xf>
    <xf numFmtId="0" fontId="41" fillId="0" borderId="15" xfId="0" applyFont="1" applyBorder="1" applyAlignment="1">
      <alignment horizontal="left" vertical="top" wrapText="1"/>
    </xf>
    <xf numFmtId="0" fontId="42" fillId="0" borderId="0" xfId="0" applyFont="1" applyAlignment="1">
      <alignment horizontal="left" vertical="top" wrapText="1"/>
    </xf>
    <xf numFmtId="0" fontId="41" fillId="0" borderId="0" xfId="0" applyFont="1" applyAlignment="1">
      <alignment horizontal="left" vertical="top" wrapText="1"/>
    </xf>
    <xf numFmtId="0" fontId="20" fillId="0" borderId="10" xfId="0" applyFont="1" applyFill="1" applyBorder="1" applyAlignment="1">
      <alignment horizontal="left" vertical="top"/>
    </xf>
    <xf numFmtId="0" fontId="20" fillId="0" borderId="11" xfId="0" applyFont="1" applyFill="1" applyBorder="1" applyAlignment="1">
      <alignment horizontal="left" vertical="top"/>
    </xf>
    <xf numFmtId="0" fontId="20" fillId="0" borderId="12" xfId="0" applyFont="1" applyFill="1" applyBorder="1" applyAlignment="1">
      <alignment horizontal="left" vertical="top"/>
    </xf>
    <xf numFmtId="0" fontId="24" fillId="0" borderId="9" xfId="0" applyFont="1" applyFill="1" applyBorder="1" applyAlignment="1">
      <alignment horizontal="left" vertical="top" wrapText="1"/>
    </xf>
    <xf numFmtId="0" fontId="24" fillId="0" borderId="0" xfId="0" applyFont="1" applyFill="1" applyBorder="1" applyAlignment="1">
      <alignment horizontal="left" vertical="top" wrapText="1"/>
    </xf>
    <xf numFmtId="0" fontId="24" fillId="0" borderId="15" xfId="0" applyFont="1" applyFill="1" applyBorder="1" applyAlignment="1">
      <alignment horizontal="left" vertical="top" wrapText="1"/>
    </xf>
    <xf numFmtId="0" fontId="21" fillId="0" borderId="0" xfId="0" applyFont="1" applyFill="1" applyAlignment="1">
      <alignment horizontal="justify" wrapText="1"/>
    </xf>
    <xf numFmtId="0" fontId="21" fillId="0" borderId="11" xfId="0" applyFont="1" applyFill="1" applyBorder="1" applyAlignment="1">
      <alignment horizontal="left" vertical="top"/>
    </xf>
    <xf numFmtId="43" fontId="21" fillId="0" borderId="9" xfId="0" applyNumberFormat="1" applyFont="1" applyFill="1" applyBorder="1" applyAlignment="1">
      <alignment horizontal="center" wrapText="1"/>
    </xf>
    <xf numFmtId="43" fontId="21" fillId="0" borderId="15" xfId="0" applyNumberFormat="1" applyFont="1" applyFill="1" applyBorder="1" applyAlignment="1">
      <alignment horizontal="center" wrapText="1"/>
    </xf>
    <xf numFmtId="0" fontId="33" fillId="0" borderId="9" xfId="0" applyFont="1" applyFill="1" applyBorder="1" applyAlignment="1">
      <alignment horizontal="center" vertical="top"/>
    </xf>
    <xf numFmtId="0" fontId="33" fillId="0" borderId="15" xfId="0" applyFont="1" applyFill="1" applyBorder="1" applyAlignment="1">
      <alignment horizontal="center" vertical="top"/>
    </xf>
    <xf numFmtId="0" fontId="21" fillId="0" borderId="0" xfId="0" applyFont="1" applyAlignment="1">
      <alignment horizontal="left" vertical="top" wrapText="1"/>
    </xf>
    <xf numFmtId="0" fontId="21" fillId="0" borderId="11" xfId="0" applyFont="1" applyFill="1" applyBorder="1" applyAlignment="1">
      <alignment horizontal="left" vertical="top" wrapText="1"/>
    </xf>
    <xf numFmtId="0" fontId="12" fillId="0" borderId="23" xfId="0" applyFont="1" applyBorder="1" applyAlignment="1">
      <alignment horizontal="center"/>
    </xf>
    <xf numFmtId="0" fontId="12" fillId="0" borderId="26" xfId="0" applyFont="1" applyBorder="1" applyAlignment="1">
      <alignment horizontal="center"/>
    </xf>
    <xf numFmtId="0" fontId="12" fillId="0" borderId="29" xfId="0" applyFont="1" applyBorder="1" applyAlignment="1">
      <alignment horizontal="center"/>
    </xf>
    <xf numFmtId="0" fontId="12" fillId="0" borderId="27" xfId="0" applyFont="1" applyBorder="1" applyAlignment="1">
      <alignment horizontal="center"/>
    </xf>
    <xf numFmtId="0" fontId="0" fillId="0" borderId="19" xfId="0" applyBorder="1" applyAlignment="1">
      <alignment horizontal="center"/>
    </xf>
    <xf numFmtId="43" fontId="18" fillId="0" borderId="0" xfId="11" applyFont="1" applyFill="1" applyBorder="1" applyAlignment="1" applyProtection="1">
      <alignment horizontal="center" vertical="top" wrapText="1"/>
      <protection locked="0"/>
    </xf>
    <xf numFmtId="43" fontId="18" fillId="0" borderId="5" xfId="11" applyFont="1" applyFill="1" applyBorder="1" applyAlignment="1" applyProtection="1">
      <alignment horizontal="left" vertical="center" wrapText="1"/>
      <protection locked="0"/>
    </xf>
    <xf numFmtId="43" fontId="18" fillId="0" borderId="7" xfId="11" applyFont="1" applyFill="1" applyBorder="1" applyAlignment="1" applyProtection="1">
      <alignment horizontal="left" vertical="center" wrapText="1"/>
      <protection locked="0"/>
    </xf>
    <xf numFmtId="43" fontId="18" fillId="0" borderId="6" xfId="11" applyFont="1" applyFill="1" applyBorder="1" applyAlignment="1" applyProtection="1">
      <alignment horizontal="center" vertical="center" wrapText="1"/>
      <protection locked="0"/>
    </xf>
    <xf numFmtId="43" fontId="18" fillId="0" borderId="3" xfId="11" applyFont="1" applyFill="1" applyBorder="1" applyAlignment="1" applyProtection="1">
      <alignment horizontal="center" vertical="center" wrapText="1"/>
      <protection locked="0"/>
    </xf>
    <xf numFmtId="43" fontId="18" fillId="0" borderId="14" xfId="11" applyFont="1" applyFill="1" applyBorder="1" applyAlignment="1" applyProtection="1">
      <alignment horizontal="center" vertical="center" wrapText="1"/>
      <protection locked="0"/>
    </xf>
    <xf numFmtId="43" fontId="18" fillId="0" borderId="6" xfId="11" applyFont="1" applyFill="1" applyBorder="1" applyAlignment="1" applyProtection="1">
      <alignment horizontal="center" vertical="center" wrapText="1"/>
    </xf>
    <xf numFmtId="43" fontId="18" fillId="0" borderId="14" xfId="11" applyFont="1" applyFill="1" applyBorder="1" applyAlignment="1" applyProtection="1">
      <alignment horizontal="center" vertical="center" wrapText="1"/>
    </xf>
    <xf numFmtId="0" fontId="21" fillId="0" borderId="0" xfId="35" applyFont="1" applyFill="1" applyAlignment="1">
      <alignment horizontal="left" vertical="top" wrapText="1"/>
    </xf>
    <xf numFmtId="0" fontId="21" fillId="0" borderId="0" xfId="1" applyFont="1" applyFill="1" applyBorder="1" applyAlignment="1"/>
    <xf numFmtId="0" fontId="21" fillId="0" borderId="0" xfId="1" applyFont="1" applyFill="1" applyBorder="1" applyAlignment="1">
      <alignment horizontal="center"/>
    </xf>
    <xf numFmtId="0" fontId="19" fillId="0" borderId="0" xfId="1" applyFont="1" applyBorder="1" applyAlignment="1">
      <alignment horizontal="left" vertical="center" wrapText="1"/>
    </xf>
    <xf numFmtId="0" fontId="20" fillId="0" borderId="0" xfId="1" applyFont="1" applyFill="1" applyBorder="1" applyAlignment="1">
      <alignment horizontal="center"/>
    </xf>
    <xf numFmtId="0" fontId="21" fillId="0" borderId="0" xfId="1" applyFont="1" applyFill="1" applyBorder="1" applyAlignment="1">
      <alignment horizontal="left"/>
    </xf>
    <xf numFmtId="0" fontId="20" fillId="0" borderId="0" xfId="35" applyFont="1" applyFill="1" applyAlignment="1">
      <alignment horizontal="left" vertical="center" wrapText="1"/>
    </xf>
    <xf numFmtId="0" fontId="20" fillId="0" borderId="0" xfId="35" applyFont="1" applyFill="1" applyAlignment="1">
      <alignment horizontal="left" vertical="top" wrapText="1"/>
    </xf>
    <xf numFmtId="0" fontId="41" fillId="0" borderId="5" xfId="0" applyFont="1" applyBorder="1" applyAlignment="1">
      <alignment horizontal="left" vertical="center" wrapText="1"/>
    </xf>
    <xf numFmtId="0" fontId="41" fillId="0" borderId="8" xfId="0" applyFont="1" applyBorder="1" applyAlignment="1">
      <alignment horizontal="left" vertical="center" wrapText="1"/>
    </xf>
    <xf numFmtId="0" fontId="41" fillId="0" borderId="7" xfId="0" applyFont="1" applyBorder="1" applyAlignment="1">
      <alignment horizontal="left" vertical="center" wrapText="1"/>
    </xf>
    <xf numFmtId="0" fontId="41" fillId="0" borderId="6"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14" xfId="0" applyFont="1" applyBorder="1" applyAlignment="1">
      <alignment horizontal="center" vertical="center" wrapText="1"/>
    </xf>
    <xf numFmtId="0" fontId="21" fillId="0" borderId="0" xfId="1" applyFont="1" applyBorder="1" applyAlignment="1"/>
    <xf numFmtId="0" fontId="19" fillId="0" borderId="0" xfId="1" applyFont="1" applyBorder="1" applyAlignment="1"/>
    <xf numFmtId="0" fontId="41" fillId="0" borderId="38" xfId="0" applyFont="1" applyBorder="1" applyAlignment="1">
      <alignment horizontal="center" vertical="center" wrapText="1"/>
    </xf>
    <xf numFmtId="0" fontId="41" fillId="0" borderId="39" xfId="0" applyFont="1" applyBorder="1" applyAlignment="1">
      <alignment horizontal="center" vertical="center" wrapText="1"/>
    </xf>
    <xf numFmtId="0" fontId="41" fillId="0" borderId="40" xfId="0" applyFont="1" applyBorder="1" applyAlignment="1">
      <alignment horizontal="center" vertical="center" wrapText="1"/>
    </xf>
    <xf numFmtId="0" fontId="41" fillId="0" borderId="11" xfId="0" applyFont="1" applyBorder="1" applyAlignment="1">
      <alignment horizontal="center" vertical="center" wrapText="1"/>
    </xf>
    <xf numFmtId="0" fontId="41" fillId="0" borderId="0" xfId="0" applyFont="1" applyAlignment="1">
      <alignment horizontal="center" vertical="center" wrapText="1"/>
    </xf>
    <xf numFmtId="0" fontId="41" fillId="0" borderId="2" xfId="0" applyFont="1" applyBorder="1" applyAlignment="1">
      <alignment horizontal="center" vertical="center" wrapText="1"/>
    </xf>
    <xf numFmtId="0" fontId="41" fillId="0" borderId="5" xfId="0" applyFont="1" applyBorder="1" applyAlignment="1">
      <alignment horizontal="center" vertical="center" wrapText="1"/>
    </xf>
    <xf numFmtId="0" fontId="41" fillId="0" borderId="8" xfId="0" applyFont="1" applyBorder="1" applyAlignment="1">
      <alignment horizontal="center" vertical="center" wrapText="1"/>
    </xf>
    <xf numFmtId="0" fontId="41" fillId="0" borderId="7" xfId="0" applyFont="1" applyBorder="1" applyAlignment="1">
      <alignment horizontal="center" vertical="center" wrapText="1"/>
    </xf>
    <xf numFmtId="0" fontId="28" fillId="0" borderId="16" xfId="1" applyFont="1" applyFill="1" applyBorder="1" applyAlignment="1">
      <alignment horizontal="center"/>
    </xf>
    <xf numFmtId="0" fontId="28" fillId="0" borderId="1" xfId="1" applyFont="1" applyFill="1" applyBorder="1" applyAlignment="1">
      <alignment horizontal="center"/>
    </xf>
    <xf numFmtId="0" fontId="28" fillId="0" borderId="0" xfId="1" applyFont="1" applyFill="1" applyAlignment="1">
      <alignment horizontal="center"/>
    </xf>
    <xf numFmtId="0" fontId="31" fillId="0" borderId="0" xfId="1" applyFont="1" applyFill="1" applyAlignment="1">
      <alignment vertical="top" wrapText="1"/>
    </xf>
    <xf numFmtId="0" fontId="28" fillId="0" borderId="17" xfId="1" applyFont="1" applyFill="1" applyBorder="1" applyAlignment="1">
      <alignment horizontal="center"/>
    </xf>
    <xf numFmtId="0" fontId="31" fillId="0" borderId="0" xfId="1" applyFont="1" applyFill="1"/>
    <xf numFmtId="0" fontId="28" fillId="0" borderId="30" xfId="1" applyFont="1" applyFill="1" applyBorder="1" applyAlignment="1">
      <alignment horizontal="center"/>
    </xf>
    <xf numFmtId="0" fontId="28" fillId="0" borderId="31" xfId="1" applyFont="1" applyFill="1" applyBorder="1" applyAlignment="1">
      <alignment horizontal="center"/>
    </xf>
    <xf numFmtId="0" fontId="28" fillId="0" borderId="32" xfId="1" applyFont="1" applyFill="1" applyBorder="1" applyAlignment="1">
      <alignment horizontal="center"/>
    </xf>
    <xf numFmtId="0" fontId="28" fillId="0" borderId="0" xfId="1" applyFont="1" applyFill="1" applyAlignment="1">
      <alignment horizontal="left"/>
    </xf>
    <xf numFmtId="0" fontId="20" fillId="0" borderId="4" xfId="0" applyFont="1" applyFill="1" applyBorder="1" applyAlignment="1">
      <alignment horizontal="left" vertical="top" wrapText="1"/>
    </xf>
    <xf numFmtId="170" fontId="21" fillId="0" borderId="8" xfId="51" applyNumberFormat="1" applyFont="1" applyFill="1" applyBorder="1" applyAlignment="1">
      <alignment horizontal="center" vertical="top" wrapText="1"/>
    </xf>
    <xf numFmtId="170" fontId="21" fillId="0" borderId="7" xfId="51" applyNumberFormat="1" applyFont="1" applyFill="1" applyBorder="1" applyAlignment="1">
      <alignment horizontal="center" vertical="top" wrapText="1"/>
    </xf>
    <xf numFmtId="10" fontId="21" fillId="0" borderId="11" xfId="57" applyNumberFormat="1" applyFont="1" applyFill="1" applyBorder="1" applyAlignment="1">
      <alignment horizontal="right" vertical="top"/>
    </xf>
    <xf numFmtId="43" fontId="20" fillId="0" borderId="5" xfId="51" applyFont="1" applyBorder="1" applyAlignment="1">
      <alignment horizontal="left" vertical="top" wrapText="1"/>
    </xf>
    <xf numFmtId="43" fontId="20" fillId="0" borderId="7" xfId="51" applyFont="1" applyBorder="1" applyAlignment="1">
      <alignment horizontal="left" vertical="top" wrapText="1"/>
    </xf>
    <xf numFmtId="0" fontId="21" fillId="0" borderId="6" xfId="0" applyFont="1" applyBorder="1" applyAlignment="1">
      <alignment horizontal="left" vertical="top"/>
    </xf>
    <xf numFmtId="0" fontId="41" fillId="0" borderId="3" xfId="0" applyFont="1" applyBorder="1" applyAlignment="1">
      <alignment horizontal="left" vertical="center" wrapText="1"/>
    </xf>
    <xf numFmtId="0" fontId="21" fillId="0" borderId="14" xfId="0" applyFont="1" applyBorder="1" applyAlignment="1">
      <alignment horizontal="left" vertical="top"/>
    </xf>
    <xf numFmtId="0" fontId="42" fillId="0" borderId="6" xfId="0" applyFont="1" applyBorder="1" applyAlignment="1">
      <alignment horizontal="left" vertical="center" wrapText="1"/>
    </xf>
    <xf numFmtId="0" fontId="42" fillId="0" borderId="14" xfId="0" applyFont="1" applyBorder="1" applyAlignment="1">
      <alignment horizontal="left" vertical="center" wrapText="1"/>
    </xf>
    <xf numFmtId="0" fontId="20" fillId="0" borderId="14" xfId="0" applyFont="1" applyBorder="1" applyAlignment="1">
      <alignment vertical="top" wrapText="1"/>
    </xf>
    <xf numFmtId="43" fontId="25" fillId="0" borderId="0" xfId="11" applyFont="1" applyFill="1" applyBorder="1" applyAlignment="1">
      <alignment horizontal="center"/>
    </xf>
    <xf numFmtId="0" fontId="20" fillId="0" borderId="6" xfId="0" applyFont="1" applyBorder="1" applyAlignment="1">
      <alignment horizontal="left" vertical="top" wrapText="1"/>
    </xf>
    <xf numFmtId="0" fontId="20" fillId="0" borderId="3" xfId="0" applyFont="1" applyBorder="1" applyAlignment="1">
      <alignment horizontal="left" vertical="top" wrapText="1"/>
    </xf>
    <xf numFmtId="0" fontId="20" fillId="0" borderId="14" xfId="0" applyFont="1" applyBorder="1" applyAlignment="1">
      <alignment horizontal="left" vertical="top" wrapText="1"/>
    </xf>
    <xf numFmtId="43" fontId="20" fillId="0" borderId="9" xfId="51" applyFont="1" applyFill="1" applyBorder="1" applyAlignment="1">
      <alignment horizontal="center" vertical="top"/>
    </xf>
    <xf numFmtId="43" fontId="20" fillId="0" borderId="15" xfId="51" applyFont="1" applyFill="1" applyBorder="1" applyAlignment="1">
      <alignment horizontal="center" vertical="top"/>
    </xf>
    <xf numFmtId="43" fontId="29" fillId="0" borderId="9" xfId="11" applyNumberFormat="1" applyFont="1" applyFill="1" applyBorder="1" applyAlignment="1">
      <alignment horizontal="center"/>
    </xf>
    <xf numFmtId="43" fontId="29" fillId="0" borderId="15" xfId="11" applyNumberFormat="1" applyFont="1" applyFill="1" applyBorder="1" applyAlignment="1">
      <alignment horizontal="center"/>
    </xf>
    <xf numFmtId="43" fontId="20" fillId="0" borderId="8" xfId="51" applyFont="1" applyFill="1" applyBorder="1" applyAlignment="1">
      <alignment horizontal="center" vertical="top"/>
    </xf>
    <xf numFmtId="43" fontId="20" fillId="0" borderId="7" xfId="51" applyFont="1" applyFill="1" applyBorder="1" applyAlignment="1">
      <alignment horizontal="center" vertical="top"/>
    </xf>
    <xf numFmtId="43" fontId="20" fillId="0" borderId="4" xfId="51" applyFont="1" applyFill="1" applyBorder="1" applyAlignment="1">
      <alignment horizontal="left" vertical="top"/>
    </xf>
    <xf numFmtId="9" fontId="20" fillId="0" borderId="4" xfId="57" applyFont="1" applyFill="1" applyBorder="1" applyAlignment="1">
      <alignment horizontal="center" vertical="top"/>
    </xf>
    <xf numFmtId="43" fontId="21" fillId="0" borderId="9" xfId="51" applyFont="1" applyFill="1" applyBorder="1" applyAlignment="1">
      <alignment horizontal="center" vertical="top"/>
    </xf>
    <xf numFmtId="43" fontId="21" fillId="0" borderId="15" xfId="51" applyFont="1" applyFill="1" applyBorder="1" applyAlignment="1">
      <alignment horizontal="center" vertical="top"/>
    </xf>
    <xf numFmtId="43" fontId="21" fillId="0" borderId="0" xfId="1" applyNumberFormat="1" applyFont="1" applyFill="1" applyBorder="1"/>
    <xf numFmtId="43" fontId="25" fillId="0" borderId="4" xfId="11" applyNumberFormat="1" applyFont="1" applyFill="1" applyBorder="1" applyAlignment="1">
      <alignment horizontal="center" wrapText="1"/>
    </xf>
    <xf numFmtId="2" fontId="21" fillId="0" borderId="0" xfId="1" applyNumberFormat="1" applyFont="1" applyFill="1" applyBorder="1"/>
    <xf numFmtId="43" fontId="21" fillId="0" borderId="8" xfId="11" applyFont="1" applyFill="1" applyBorder="1" applyAlignment="1">
      <alignment horizontal="right"/>
    </xf>
    <xf numFmtId="0" fontId="20" fillId="0" borderId="0" xfId="1" applyFont="1" applyFill="1" applyBorder="1"/>
    <xf numFmtId="43" fontId="20" fillId="0" borderId="0" xfId="1" applyNumberFormat="1" applyFont="1"/>
    <xf numFmtId="0" fontId="20" fillId="0" borderId="0" xfId="1" applyFont="1"/>
    <xf numFmtId="0" fontId="20" fillId="0" borderId="4" xfId="1" applyFont="1" applyBorder="1" applyAlignment="1">
      <alignment vertical="center"/>
    </xf>
    <xf numFmtId="0" fontId="20" fillId="0" borderId="4" xfId="1" applyFont="1" applyBorder="1" applyAlignment="1">
      <alignment horizontal="center" vertical="center" wrapText="1"/>
    </xf>
    <xf numFmtId="0" fontId="20" fillId="0" borderId="5" xfId="1" applyFont="1" applyBorder="1" applyAlignment="1">
      <alignment vertical="center"/>
    </xf>
    <xf numFmtId="0" fontId="20" fillId="0" borderId="5" xfId="1" applyFont="1" applyBorder="1" applyAlignment="1">
      <alignment horizontal="center" vertical="top" wrapText="1"/>
    </xf>
    <xf numFmtId="0" fontId="20" fillId="0" borderId="8" xfId="1" applyFont="1" applyBorder="1" applyAlignment="1">
      <alignment horizontal="center" vertical="top" wrapText="1"/>
    </xf>
    <xf numFmtId="49" fontId="19" fillId="0" borderId="8" xfId="0" applyNumberFormat="1" applyFont="1" applyBorder="1" applyAlignment="1">
      <alignment vertical="top"/>
    </xf>
    <xf numFmtId="43" fontId="21" fillId="0" borderId="8" xfId="51" applyFont="1" applyFill="1" applyBorder="1" applyAlignment="1">
      <alignment horizontal="center" vertical="top" wrapText="1"/>
    </xf>
    <xf numFmtId="0" fontId="21" fillId="0" borderId="7" xfId="1" applyFont="1" applyBorder="1" applyAlignment="1">
      <alignment horizontal="left"/>
    </xf>
    <xf numFmtId="43" fontId="21" fillId="0" borderId="7" xfId="11" applyFont="1" applyFill="1" applyBorder="1" applyAlignment="1">
      <alignment horizontal="right"/>
    </xf>
    <xf numFmtId="0" fontId="20" fillId="0" borderId="0" xfId="1" applyFont="1" applyAlignment="1">
      <alignment horizontal="left"/>
    </xf>
    <xf numFmtId="43" fontId="20" fillId="0" borderId="0" xfId="1" applyNumberFormat="1" applyFont="1" applyAlignment="1">
      <alignment horizontal="center"/>
    </xf>
    <xf numFmtId="43" fontId="21" fillId="0" borderId="8" xfId="51" applyFont="1" applyFill="1" applyBorder="1"/>
    <xf numFmtId="0" fontId="21" fillId="0" borderId="7" xfId="1" applyFont="1" applyBorder="1" applyAlignment="1">
      <alignment vertical="top"/>
    </xf>
    <xf numFmtId="43" fontId="21" fillId="0" borderId="7" xfId="51" applyFont="1" applyFill="1" applyBorder="1" applyAlignment="1">
      <alignment horizontal="right"/>
    </xf>
    <xf numFmtId="0" fontId="20" fillId="0" borderId="10" xfId="1" applyFont="1" applyBorder="1" applyAlignment="1">
      <alignment vertical="center"/>
    </xf>
    <xf numFmtId="0" fontId="20" fillId="0" borderId="9" xfId="1" applyFont="1" applyBorder="1" applyAlignment="1">
      <alignment vertical="center"/>
    </xf>
    <xf numFmtId="49" fontId="19" fillId="0" borderId="9" xfId="0" applyNumberFormat="1" applyFont="1" applyBorder="1" applyAlignment="1">
      <alignment vertical="top"/>
    </xf>
    <xf numFmtId="49" fontId="28" fillId="0" borderId="9" xfId="0" applyNumberFormat="1" applyFont="1" applyBorder="1" applyAlignment="1">
      <alignment vertical="top"/>
    </xf>
    <xf numFmtId="0" fontId="21" fillId="0" borderId="13" xfId="1" applyFont="1" applyBorder="1" applyAlignment="1">
      <alignment vertical="top"/>
    </xf>
    <xf numFmtId="0" fontId="21" fillId="0" borderId="8" xfId="1" applyFont="1" applyBorder="1" applyAlignment="1">
      <alignment vertical="top"/>
    </xf>
    <xf numFmtId="49" fontId="19" fillId="0" borderId="7" xfId="0" applyNumberFormat="1" applyFont="1" applyBorder="1" applyAlignment="1">
      <alignment horizontal="left" vertical="top" indent="2"/>
    </xf>
    <xf numFmtId="0" fontId="20" fillId="0" borderId="7" xfId="1" applyFont="1" applyBorder="1" applyAlignment="1">
      <alignment horizontal="center" vertical="top" wrapText="1"/>
    </xf>
    <xf numFmtId="0" fontId="20" fillId="0" borderId="0" xfId="1" applyFont="1" applyAlignment="1">
      <alignment horizontal="center" vertical="top" wrapText="1"/>
    </xf>
    <xf numFmtId="43" fontId="20" fillId="0" borderId="0" xfId="11" applyFont="1" applyFill="1" applyBorder="1" applyAlignment="1">
      <alignment horizontal="center"/>
    </xf>
    <xf numFmtId="0" fontId="20" fillId="0" borderId="0" xfId="1" applyFont="1" applyAlignment="1">
      <alignment horizontal="left" vertical="top" wrapText="1"/>
    </xf>
    <xf numFmtId="0" fontId="21" fillId="0" borderId="10" xfId="1" applyFont="1" applyBorder="1" applyAlignment="1">
      <alignment horizontal="left" vertical="top" wrapText="1"/>
    </xf>
    <xf numFmtId="43" fontId="21" fillId="0" borderId="5" xfId="11" applyFont="1" applyFill="1" applyBorder="1" applyAlignment="1">
      <alignment horizontal="center"/>
    </xf>
    <xf numFmtId="43" fontId="21" fillId="0" borderId="12" xfId="11" applyFont="1" applyFill="1" applyBorder="1" applyAlignment="1">
      <alignment horizontal="center"/>
    </xf>
    <xf numFmtId="0" fontId="21" fillId="0" borderId="9" xfId="1" applyFont="1" applyBorder="1" applyAlignment="1">
      <alignment horizontal="left" vertical="top" wrapText="1"/>
    </xf>
    <xf numFmtId="43" fontId="21" fillId="0" borderId="8" xfId="11" applyFont="1" applyFill="1" applyBorder="1" applyAlignment="1">
      <alignment horizontal="center"/>
    </xf>
    <xf numFmtId="0" fontId="20" fillId="0" borderId="9" xfId="1" applyFont="1" applyBorder="1" applyAlignment="1">
      <alignment horizontal="center" vertical="top" wrapText="1"/>
    </xf>
    <xf numFmtId="43" fontId="20" fillId="0" borderId="7" xfId="11" applyFont="1" applyFill="1" applyBorder="1" applyAlignment="1">
      <alignment horizontal="center"/>
    </xf>
    <xf numFmtId="43" fontId="20" fillId="0" borderId="15" xfId="11" applyFont="1" applyFill="1" applyBorder="1" applyAlignment="1">
      <alignment horizontal="center"/>
    </xf>
    <xf numFmtId="49" fontId="52" fillId="0" borderId="7" xfId="0" applyNumberFormat="1" applyFont="1" applyBorder="1" applyAlignment="1">
      <alignment horizontal="left" vertical="top" indent="2"/>
    </xf>
    <xf numFmtId="0" fontId="32" fillId="0" borderId="9" xfId="1" applyFont="1" applyBorder="1" applyAlignment="1">
      <alignment vertical="center"/>
    </xf>
    <xf numFmtId="43" fontId="21" fillId="0" borderId="8" xfId="51" applyFont="1" applyBorder="1" applyAlignment="1">
      <alignment horizontal="center" vertical="top" wrapText="1"/>
    </xf>
    <xf numFmtId="43" fontId="21" fillId="0" borderId="8" xfId="1" applyNumberFormat="1" applyFont="1" applyBorder="1" applyAlignment="1">
      <alignment horizontal="center" vertical="top" wrapText="1"/>
    </xf>
    <xf numFmtId="0" fontId="20" fillId="0" borderId="9" xfId="1" applyFont="1" applyBorder="1" applyAlignment="1">
      <alignment horizontal="center" vertical="center"/>
    </xf>
    <xf numFmtId="49" fontId="52" fillId="0" borderId="9" xfId="0" applyNumberFormat="1" applyFont="1" applyBorder="1" applyAlignment="1">
      <alignment horizontal="left" vertical="top" indent="2"/>
    </xf>
    <xf numFmtId="0" fontId="32" fillId="0" borderId="9" xfId="1" applyFont="1" applyBorder="1" applyAlignment="1">
      <alignment horizontal="left"/>
    </xf>
    <xf numFmtId="43" fontId="21" fillId="0" borderId="8" xfId="51" applyFont="1" applyFill="1" applyBorder="1" applyAlignment="1">
      <alignment horizontal="right"/>
    </xf>
    <xf numFmtId="0" fontId="21" fillId="0" borderId="9" xfId="1" applyFont="1" applyBorder="1" applyAlignment="1">
      <alignment horizontal="left"/>
    </xf>
    <xf numFmtId="43" fontId="21" fillId="0" borderId="8" xfId="1" applyNumberFormat="1" applyFont="1" applyBorder="1"/>
    <xf numFmtId="0" fontId="20" fillId="0" borderId="9" xfId="1" applyFont="1" applyBorder="1" applyAlignment="1">
      <alignment horizontal="center"/>
    </xf>
    <xf numFmtId="43" fontId="20" fillId="0" borderId="4" xfId="1" applyNumberFormat="1" applyFont="1" applyBorder="1"/>
    <xf numFmtId="0" fontId="20" fillId="0" borderId="6" xfId="1" applyFont="1" applyBorder="1" applyAlignment="1">
      <alignment horizontal="center" vertical="top" wrapText="1"/>
    </xf>
    <xf numFmtId="43" fontId="20" fillId="0" borderId="4" xfId="11" applyFont="1" applyFill="1" applyBorder="1" applyAlignment="1">
      <alignment horizontal="center"/>
    </xf>
    <xf numFmtId="43" fontId="20" fillId="0" borderId="8" xfId="11" applyFont="1" applyFill="1" applyBorder="1" applyAlignment="1">
      <alignment horizontal="center"/>
    </xf>
    <xf numFmtId="43" fontId="20" fillId="0" borderId="7" xfId="51" applyFont="1" applyFill="1" applyBorder="1" applyAlignment="1">
      <alignment horizontal="center"/>
    </xf>
    <xf numFmtId="43" fontId="20" fillId="0" borderId="4" xfId="51" applyFont="1" applyFill="1" applyBorder="1" applyAlignment="1">
      <alignment horizontal="center"/>
    </xf>
    <xf numFmtId="43" fontId="21" fillId="0" borderId="4" xfId="11" applyFont="1" applyFill="1" applyBorder="1" applyAlignment="1">
      <alignment horizontal="center"/>
    </xf>
    <xf numFmtId="0" fontId="53" fillId="0" borderId="0" xfId="0" applyFont="1"/>
    <xf numFmtId="0" fontId="53" fillId="0" borderId="6" xfId="0" applyFont="1" applyBorder="1" applyAlignment="1">
      <alignment horizontal="center"/>
    </xf>
    <xf numFmtId="0" fontId="53" fillId="0" borderId="3" xfId="0" applyFont="1" applyBorder="1" applyAlignment="1">
      <alignment horizontal="center"/>
    </xf>
    <xf numFmtId="0" fontId="53" fillId="0" borderId="14" xfId="0" applyFont="1" applyBorder="1" applyAlignment="1">
      <alignment horizontal="center"/>
    </xf>
    <xf numFmtId="0" fontId="31" fillId="0" borderId="10" xfId="0" applyFont="1" applyBorder="1"/>
    <xf numFmtId="0" fontId="53" fillId="0" borderId="9" xfId="0" applyFont="1" applyBorder="1"/>
    <xf numFmtId="0" fontId="54" fillId="0" borderId="9" xfId="0" applyFont="1" applyBorder="1" applyAlignment="1">
      <alignment vertical="center"/>
    </xf>
    <xf numFmtId="0" fontId="53" fillId="0" borderId="13" xfId="0" applyFont="1" applyBorder="1"/>
    <xf numFmtId="0" fontId="54" fillId="0" borderId="9" xfId="0" applyFont="1" applyBorder="1" applyAlignment="1">
      <alignment horizontal="left" vertical="center" wrapText="1"/>
    </xf>
    <xf numFmtId="0" fontId="54" fillId="0" borderId="0" xfId="0" applyFont="1" applyBorder="1" applyAlignment="1">
      <alignment horizontal="left" vertical="center" wrapText="1"/>
    </xf>
    <xf numFmtId="0" fontId="55" fillId="0" borderId="10" xfId="0" applyFont="1" applyBorder="1" applyAlignment="1">
      <alignment vertical="center"/>
    </xf>
    <xf numFmtId="0" fontId="55" fillId="0" borderId="10" xfId="0" applyFont="1" applyBorder="1"/>
    <xf numFmtId="0" fontId="55" fillId="0" borderId="9" xfId="0" applyFont="1" applyBorder="1" applyAlignment="1">
      <alignment vertical="center"/>
    </xf>
    <xf numFmtId="43" fontId="21" fillId="0" borderId="5" xfId="51" applyFont="1" applyFill="1" applyBorder="1"/>
    <xf numFmtId="43" fontId="21" fillId="0" borderId="12" xfId="51" applyFont="1" applyFill="1" applyBorder="1"/>
    <xf numFmtId="43" fontId="21" fillId="0" borderId="7" xfId="51" applyFont="1" applyFill="1" applyBorder="1"/>
    <xf numFmtId="43" fontId="21" fillId="0" borderId="18" xfId="51" applyFont="1" applyFill="1" applyBorder="1"/>
  </cellXfs>
  <cellStyles count="59">
    <cellStyle name="Comma" xfId="51" builtinId="3"/>
    <cellStyle name="Comma  - Style1" xfId="3" xr:uid="{00000000-0005-0000-0000-000001000000}"/>
    <cellStyle name="Comma  - Style2" xfId="4" xr:uid="{00000000-0005-0000-0000-000002000000}"/>
    <cellStyle name="Comma  - Style3" xfId="5" xr:uid="{00000000-0005-0000-0000-000003000000}"/>
    <cellStyle name="Comma  - Style4" xfId="6" xr:uid="{00000000-0005-0000-0000-000004000000}"/>
    <cellStyle name="Comma  - Style5" xfId="7" xr:uid="{00000000-0005-0000-0000-000005000000}"/>
    <cellStyle name="Comma  - Style6" xfId="8" xr:uid="{00000000-0005-0000-0000-000006000000}"/>
    <cellStyle name="Comma  - Style7" xfId="9" xr:uid="{00000000-0005-0000-0000-000007000000}"/>
    <cellStyle name="Comma  - Style8" xfId="10" xr:uid="{00000000-0005-0000-0000-000008000000}"/>
    <cellStyle name="Comma 10" xfId="11" xr:uid="{00000000-0005-0000-0000-000009000000}"/>
    <cellStyle name="Comma 2" xfId="2" xr:uid="{00000000-0005-0000-0000-00000A000000}"/>
    <cellStyle name="Comma 2 2" xfId="12" xr:uid="{00000000-0005-0000-0000-00000B000000}"/>
    <cellStyle name="Comma 2 3" xfId="47" xr:uid="{00000000-0005-0000-0000-00000C000000}"/>
    <cellStyle name="Comma 3" xfId="13" xr:uid="{00000000-0005-0000-0000-00000D000000}"/>
    <cellStyle name="Comma 3 2" xfId="52" xr:uid="{00000000-0005-0000-0000-00000E000000}"/>
    <cellStyle name="Comma 4" xfId="46" xr:uid="{00000000-0005-0000-0000-00000F000000}"/>
    <cellStyle name="Comma 4 2" xfId="56" xr:uid="{00000000-0005-0000-0000-000010000000}"/>
    <cellStyle name="Comma 6" xfId="14" xr:uid="{00000000-0005-0000-0000-000011000000}"/>
    <cellStyle name="Comma 7" xfId="15" xr:uid="{00000000-0005-0000-0000-000012000000}"/>
    <cellStyle name="Date" xfId="16" xr:uid="{00000000-0005-0000-0000-000013000000}"/>
    <cellStyle name="Dezimal [0]_NEGS" xfId="17" xr:uid="{00000000-0005-0000-0000-000014000000}"/>
    <cellStyle name="Dezimal_NEGS" xfId="18" xr:uid="{00000000-0005-0000-0000-000015000000}"/>
    <cellStyle name="F2" xfId="19" xr:uid="{00000000-0005-0000-0000-000016000000}"/>
    <cellStyle name="F3" xfId="20" xr:uid="{00000000-0005-0000-0000-000017000000}"/>
    <cellStyle name="F4" xfId="21" xr:uid="{00000000-0005-0000-0000-000018000000}"/>
    <cellStyle name="F5" xfId="22" xr:uid="{00000000-0005-0000-0000-000019000000}"/>
    <cellStyle name="F6" xfId="23" xr:uid="{00000000-0005-0000-0000-00001A000000}"/>
    <cellStyle name="F7" xfId="24" xr:uid="{00000000-0005-0000-0000-00001B000000}"/>
    <cellStyle name="F8" xfId="25" xr:uid="{00000000-0005-0000-0000-00001C000000}"/>
    <cellStyle name="Fixed" xfId="26" xr:uid="{00000000-0005-0000-0000-00001D000000}"/>
    <cellStyle name="Heading1" xfId="27" xr:uid="{00000000-0005-0000-0000-00001E000000}"/>
    <cellStyle name="Heading2" xfId="28" xr:uid="{00000000-0005-0000-0000-00001F000000}"/>
    <cellStyle name="Hyperlink 2" xfId="29" xr:uid="{00000000-0005-0000-0000-000020000000}"/>
    <cellStyle name="Normal" xfId="0" builtinId="0"/>
    <cellStyle name="Normal - Style1" xfId="30" xr:uid="{00000000-0005-0000-0000-000022000000}"/>
    <cellStyle name="Normal 10 2" xfId="31" xr:uid="{00000000-0005-0000-0000-000023000000}"/>
    <cellStyle name="Normal 13" xfId="32" xr:uid="{00000000-0005-0000-0000-000024000000}"/>
    <cellStyle name="Normal 15" xfId="33" xr:uid="{00000000-0005-0000-0000-000025000000}"/>
    <cellStyle name="Normal 2" xfId="1" xr:uid="{00000000-0005-0000-0000-000026000000}"/>
    <cellStyle name="Normal 2 2" xfId="34" xr:uid="{00000000-0005-0000-0000-000027000000}"/>
    <cellStyle name="Normal 2 2 2" xfId="35" xr:uid="{00000000-0005-0000-0000-000028000000}"/>
    <cellStyle name="Normal 2 2 2 2" xfId="36" xr:uid="{00000000-0005-0000-0000-000029000000}"/>
    <cellStyle name="Normal 2 2 2 3" xfId="50" xr:uid="{00000000-0005-0000-0000-00002A000000}"/>
    <cellStyle name="Normal 2 2 3" xfId="49" xr:uid="{00000000-0005-0000-0000-00002B000000}"/>
    <cellStyle name="Normal 2 3" xfId="37" xr:uid="{00000000-0005-0000-0000-00002C000000}"/>
    <cellStyle name="Normal 2 4" xfId="48" xr:uid="{00000000-0005-0000-0000-00002D000000}"/>
    <cellStyle name="Normal 2 5" xfId="53" xr:uid="{00000000-0005-0000-0000-00002E000000}"/>
    <cellStyle name="Normal 3" xfId="45" xr:uid="{00000000-0005-0000-0000-00002F000000}"/>
    <cellStyle name="Normal 32" xfId="38" xr:uid="{00000000-0005-0000-0000-000030000000}"/>
    <cellStyle name="Normal 4" xfId="39" xr:uid="{00000000-0005-0000-0000-000031000000}"/>
    <cellStyle name="Normal 5" xfId="40" xr:uid="{00000000-0005-0000-0000-000032000000}"/>
    <cellStyle name="Normal 6" xfId="41" xr:uid="{00000000-0005-0000-0000-000033000000}"/>
    <cellStyle name="Normal 7" xfId="58" xr:uid="{00000000-0005-0000-0000-000034000000}"/>
    <cellStyle name="Normal 7 4" xfId="54" xr:uid="{00000000-0005-0000-0000-000035000000}"/>
    <cellStyle name="Normal 8" xfId="55" xr:uid="{00000000-0005-0000-0000-000036000000}"/>
    <cellStyle name="Normal 9 2" xfId="42" xr:uid="{00000000-0005-0000-0000-000037000000}"/>
    <cellStyle name="Percent" xfId="57" builtinId="5"/>
    <cellStyle name="Standard_NEGS" xfId="43" xr:uid="{00000000-0005-0000-0000-000039000000}"/>
    <cellStyle name="umed" xfId="44" xr:uid="{00000000-0005-0000-0000-00003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bcd\D\format-in%20word%20file\balance%20sheet\balance%20sheet%20-big%20co\conso%20de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bcd\D\balance%20sheet\Balance%20Sheet\Balance%20Sheet%20New\Markwell%20Group\ATM%20Credit\31.03.2015\Balance%20sheet\de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balance%20sheet/Balance%20Sheet/Balance%20Sheet%20New/Markwell%20Group/ATM%20Credit/31.03.2015/Balance%20sheet/dep.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bcd\D\companies\vanshaj%20clothing%20pvt%20ltd\FY%202019-20\BS%2031.03.2020\balance%20sheet%2031.03.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ng term provisions"/>
      <sheetName val="FIXEd ASSETS"/>
      <sheetName val="F. A"/>
      <sheetName val="Sheet1 (2)"/>
      <sheetName val="List T R"/>
      <sheetName val="R&amp;P &amp; Tele Exp"/>
      <sheetName val="DTA"/>
      <sheetName val="Compu"/>
      <sheetName val="Sheet2"/>
      <sheetName val="rate"/>
      <sheetName val="Sheet1"/>
      <sheetName val="Sheet3"/>
    </sheetNames>
    <sheetDataSet>
      <sheetData sheetId="0"/>
      <sheetData sheetId="1"/>
      <sheetData sheetId="2"/>
      <sheetData sheetId="3"/>
      <sheetData sheetId="4"/>
      <sheetData sheetId="5"/>
      <sheetData sheetId="6"/>
      <sheetData sheetId="7"/>
      <sheetData sheetId="8">
        <row r="4">
          <cell r="A4" t="str">
            <v>SLM</v>
          </cell>
        </row>
        <row r="5">
          <cell r="A5" t="str">
            <v>WDV</v>
          </cell>
        </row>
      </sheetData>
      <sheetData sheetId="9">
        <row r="1">
          <cell r="A1" t="str">
            <v xml:space="preserve"> Buildings RCC Frame Structure</v>
          </cell>
        </row>
        <row r="2">
          <cell r="A2" t="str">
            <v>Buildings  other than RCC Frame Structure</v>
          </cell>
        </row>
        <row r="3">
          <cell r="A3" t="str">
            <v xml:space="preserve"> Factory buildings</v>
          </cell>
        </row>
        <row r="4">
          <cell r="A4" t="str">
            <v xml:space="preserve"> Fences, wells, tube wells</v>
          </cell>
        </row>
        <row r="5">
          <cell r="A5" t="str">
            <v>Others (including temporary structure, etc.)</v>
          </cell>
        </row>
        <row r="6">
          <cell r="A6" t="str">
            <v>Motor cycles, scooters and other mopeds</v>
          </cell>
        </row>
        <row r="7">
          <cell r="A7" t="str">
            <v xml:space="preserve"> Motor buses, motor lorries, motor cars and motor taxies used in a business of running them on hire</v>
          </cell>
        </row>
        <row r="8">
          <cell r="A8" t="str">
            <v>Motor buses, motor lorries and motor cars other than those used in a business of running them on hire</v>
          </cell>
        </row>
        <row r="9">
          <cell r="A9" t="str">
            <v>land</v>
          </cell>
        </row>
        <row r="10">
          <cell r="A10" t="str">
            <v>Plant &amp; Machine</v>
          </cell>
        </row>
        <row r="11">
          <cell r="A11" t="str">
            <v xml:space="preserve"> Motor tractors, harvesting combines and heavy vehicles</v>
          </cell>
        </row>
        <row r="12">
          <cell r="A12" t="str">
            <v>Electrically operated vehicles including battery powered or fuel cell powered vehicles</v>
          </cell>
        </row>
        <row r="13">
          <cell r="A13" t="str">
            <v>Office equipment [NESD]</v>
          </cell>
        </row>
        <row r="14">
          <cell r="A14" t="str">
            <v>Servers and networks</v>
          </cell>
        </row>
        <row r="15">
          <cell r="A15" t="str">
            <v>Computer, desktops, laptops, etc.</v>
          </cell>
        </row>
        <row r="16">
          <cell r="A16" t="str">
            <v>Electrical Installations and Equipment [NESD]</v>
          </cell>
        </row>
        <row r="17">
          <cell r="A17" t="str">
            <v>Hydraulic works, pipelines and sluices [NESD]</v>
          </cell>
        </row>
        <row r="18">
          <cell r="A18" t="str">
            <v>General furniture and fittings</v>
          </cell>
        </row>
        <row r="19">
          <cell r="A19" t="str">
            <v>Furniture and fittings used in hotels, restaurants and boarding houses, schools, colleges and other educational institutions, libraries; welfare centres; meeting halls, cinema houses; theatres and circuses; and furniture and fittings let out on hire for use on the occasion of marriages and similar functions.</v>
          </cell>
        </row>
      </sheetData>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ng term provisions"/>
      <sheetName val="FIXEd ASSETS"/>
      <sheetName val="F. A"/>
      <sheetName val="List T R"/>
      <sheetName val="R&amp;P &amp; Tele Exp"/>
      <sheetName val="DTA"/>
      <sheetName val="Compu"/>
      <sheetName val="Sheet2"/>
      <sheetName val="rate"/>
      <sheetName val="Sheet1"/>
    </sheetNames>
    <sheetDataSet>
      <sheetData sheetId="0"/>
      <sheetData sheetId="1"/>
      <sheetData sheetId="2"/>
      <sheetData sheetId="3"/>
      <sheetData sheetId="4"/>
      <sheetData sheetId="5"/>
      <sheetData sheetId="6"/>
      <sheetData sheetId="7">
        <row r="4">
          <cell r="A4" t="str">
            <v>SLM</v>
          </cell>
        </row>
        <row r="5">
          <cell r="A5" t="str">
            <v>WDV</v>
          </cell>
        </row>
      </sheetData>
      <sheetData sheetId="8">
        <row r="1">
          <cell r="A1" t="str">
            <v xml:space="preserve"> Buildings RCC Frame Structure</v>
          </cell>
        </row>
        <row r="2">
          <cell r="A2" t="str">
            <v>Buildings  other than RCC Frame Structure</v>
          </cell>
        </row>
        <row r="3">
          <cell r="A3" t="str">
            <v xml:space="preserve"> Factory buildings</v>
          </cell>
        </row>
        <row r="4">
          <cell r="A4" t="str">
            <v xml:space="preserve"> Fences, wells, tube wells</v>
          </cell>
        </row>
        <row r="5">
          <cell r="A5" t="str">
            <v>Others (including temporary structure, etc.)</v>
          </cell>
        </row>
        <row r="6">
          <cell r="A6" t="str">
            <v>Motor cycles, scooters and other mopeds</v>
          </cell>
        </row>
        <row r="7">
          <cell r="A7" t="str">
            <v xml:space="preserve"> Motor buses, motor lorries, motor cars and motor taxies used in a business of running them on hire</v>
          </cell>
        </row>
        <row r="8">
          <cell r="A8" t="str">
            <v>Motor buses, motor lorries and motor cars other than those used in a business of running them on hire</v>
          </cell>
        </row>
        <row r="9">
          <cell r="A9" t="str">
            <v>land</v>
          </cell>
        </row>
        <row r="10">
          <cell r="A10" t="str">
            <v>Plant &amp; Machine</v>
          </cell>
        </row>
        <row r="11">
          <cell r="A11" t="str">
            <v xml:space="preserve"> Motor tractors, harvesting combines and heavy vehicles</v>
          </cell>
        </row>
        <row r="12">
          <cell r="A12" t="str">
            <v>Electrically operated vehicles including battery powered or fuel cell powered vehicles</v>
          </cell>
        </row>
        <row r="13">
          <cell r="A13" t="str">
            <v>Office equipment [NESD]</v>
          </cell>
        </row>
        <row r="14">
          <cell r="A14" t="str">
            <v>Servers and networks</v>
          </cell>
        </row>
        <row r="15">
          <cell r="A15" t="str">
            <v>Computer, desktops, laptops, etc.</v>
          </cell>
        </row>
        <row r="16">
          <cell r="A16" t="str">
            <v>Electrical Installations and Equipment [NESD]</v>
          </cell>
        </row>
        <row r="17">
          <cell r="A17" t="str">
            <v>Hydraulic works, pipelines and sluices [NESD]</v>
          </cell>
        </row>
        <row r="18">
          <cell r="A18" t="str">
            <v>General furniture and fittings</v>
          </cell>
        </row>
        <row r="19">
          <cell r="A19" t="str">
            <v>Furniture and fittings used in hotels, restaurants and boarding houses, schools, colleges and other educational institutions, libraries; welfare centres; meeting halls, cinema houses; theatres and circuses; and furniture and fittings let out on hire for use on the occasion of marriages and similar functions.</v>
          </cell>
        </row>
      </sheetData>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ng term provisions"/>
      <sheetName val="FIXEd ASSETS"/>
      <sheetName val="F. A"/>
      <sheetName val="List T R"/>
      <sheetName val="R&amp;P &amp; Tele Exp"/>
      <sheetName val="DTA"/>
      <sheetName val="Compu"/>
      <sheetName val="Sheet2"/>
      <sheetName val="rate"/>
      <sheetName val="Sheet1"/>
    </sheetNames>
    <sheetDataSet>
      <sheetData sheetId="0"/>
      <sheetData sheetId="1"/>
      <sheetData sheetId="2"/>
      <sheetData sheetId="3"/>
      <sheetData sheetId="4"/>
      <sheetData sheetId="5"/>
      <sheetData sheetId="6"/>
      <sheetData sheetId="7">
        <row r="4">
          <cell r="A4" t="str">
            <v>SLM</v>
          </cell>
        </row>
        <row r="5">
          <cell r="A5" t="str">
            <v>WDV</v>
          </cell>
        </row>
      </sheetData>
      <sheetData sheetId="8">
        <row r="1">
          <cell r="A1" t="str">
            <v xml:space="preserve"> Buildings RCC Frame Structure</v>
          </cell>
        </row>
        <row r="2">
          <cell r="A2" t="str">
            <v>Buildings  other than RCC Frame Structure</v>
          </cell>
        </row>
        <row r="3">
          <cell r="A3" t="str">
            <v xml:space="preserve"> Factory buildings</v>
          </cell>
        </row>
        <row r="4">
          <cell r="A4" t="str">
            <v xml:space="preserve"> Fences, wells, tube wells</v>
          </cell>
        </row>
        <row r="5">
          <cell r="A5" t="str">
            <v>Others (including temporary structure, etc.)</v>
          </cell>
        </row>
        <row r="6">
          <cell r="A6" t="str">
            <v>Motor cycles, scooters and other mopeds</v>
          </cell>
        </row>
        <row r="7">
          <cell r="A7" t="str">
            <v xml:space="preserve"> Motor buses, motor lorries, motor cars and motor taxies used in a business of running them on hire</v>
          </cell>
        </row>
        <row r="8">
          <cell r="A8" t="str">
            <v>Motor buses, motor lorries and motor cars other than those used in a business of running them on hire</v>
          </cell>
        </row>
        <row r="9">
          <cell r="A9" t="str">
            <v>land</v>
          </cell>
        </row>
        <row r="10">
          <cell r="A10" t="str">
            <v>Plant &amp; Machine</v>
          </cell>
        </row>
        <row r="11">
          <cell r="A11" t="str">
            <v xml:space="preserve"> Motor tractors, harvesting combines and heavy vehicles</v>
          </cell>
        </row>
        <row r="12">
          <cell r="A12" t="str">
            <v>Electrically operated vehicles including battery powered or fuel cell powered vehicles</v>
          </cell>
        </row>
        <row r="13">
          <cell r="A13" t="str">
            <v>Office equipment [NESD]</v>
          </cell>
        </row>
        <row r="14">
          <cell r="A14" t="str">
            <v>Servers and networks</v>
          </cell>
        </row>
        <row r="15">
          <cell r="A15" t="str">
            <v>Computer, desktops, laptops, etc.</v>
          </cell>
        </row>
        <row r="16">
          <cell r="A16" t="str">
            <v>Electrical Installations and Equipment [NESD]</v>
          </cell>
        </row>
        <row r="17">
          <cell r="A17" t="str">
            <v>Hydraulic works, pipelines and sluices [NESD]</v>
          </cell>
        </row>
        <row r="18">
          <cell r="A18" t="str">
            <v>General furniture and fittings</v>
          </cell>
        </row>
        <row r="19">
          <cell r="A19" t="str">
            <v>Furniture and fittings used in hotels, restaurants and boarding houses, schools, colleges and other educational institutions, libraries; welfare centres; meeting halls, cinema houses; theatres and circuses; and furniture and fittings let out on hire for use on the occasion of marriages and similar functions.</v>
          </cell>
        </row>
      </sheetData>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Profit &amp; Loss"/>
      <sheetName val="CFS"/>
      <sheetName val="F. A"/>
      <sheetName val="G.P"/>
      <sheetName val="Computation"/>
      <sheetName val="Balance Sheet "/>
      <sheetName val="P &amp; L"/>
      <sheetName val="Share Capital"/>
      <sheetName val="Statement of Change in equity"/>
      <sheetName val="Trial"/>
      <sheetName val="Assets"/>
      <sheetName val=" Assets &amp; lia."/>
      <sheetName val="F.A Chart "/>
      <sheetName val="OTHER EXPENSES"/>
      <sheetName val="AS-18"/>
      <sheetName val="List"/>
      <sheetName val="TB20"/>
      <sheetName val="NTB20"/>
      <sheetName val="F.A Chart  (2)"/>
      <sheetName val="new trial"/>
      <sheetName val="old trial"/>
      <sheetName val="Sheet1"/>
      <sheetName val="final Trial Balance"/>
      <sheetName val="ESIC ,Debtor ageing"/>
      <sheetName val="TDS Deduction"/>
      <sheetName val="new Trial bal"/>
      <sheetName val="old "/>
      <sheetName val="new"/>
    </sheetNames>
    <sheetDataSet>
      <sheetData sheetId="0"/>
      <sheetData sheetId="1"/>
      <sheetData sheetId="2"/>
      <sheetData sheetId="3"/>
      <sheetData sheetId="4"/>
      <sheetData sheetId="5"/>
      <sheetData sheetId="6">
        <row r="52">
          <cell r="C52" t="str">
            <v xml:space="preserve"> For V.K JHA &amp; CO</v>
          </cell>
        </row>
      </sheetData>
      <sheetData sheetId="7"/>
      <sheetData sheetId="8"/>
      <sheetData sheetId="9"/>
      <sheetData sheetId="10"/>
      <sheetData sheetId="11"/>
      <sheetData sheetId="12"/>
      <sheetData sheetId="13"/>
      <sheetData sheetId="14"/>
      <sheetData sheetId="15">
        <row r="17">
          <cell r="B17" t="str">
            <v>Enterprises/Personnel under Significant Influence of Key Management Personnel and their Relatives [Para 3(e) of AS-18]:</v>
          </cell>
          <cell r="C17">
            <v>0</v>
          </cell>
          <cell r="D17">
            <v>0</v>
          </cell>
          <cell r="E17">
            <v>0</v>
          </cell>
          <cell r="F17">
            <v>0</v>
          </cell>
          <cell r="G17">
            <v>0</v>
          </cell>
          <cell r="H17">
            <v>0</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67"/>
  <sheetViews>
    <sheetView view="pageBreakPreview" zoomScale="95" zoomScaleSheetLayoutView="95" workbookViewId="0">
      <selection activeCell="E47" sqref="E47"/>
    </sheetView>
  </sheetViews>
  <sheetFormatPr defaultRowHeight="16.5" x14ac:dyDescent="0.25"/>
  <cols>
    <col min="1" max="1" width="68.140625" style="266" customWidth="1"/>
    <col min="2" max="2" width="24.7109375" style="266" customWidth="1"/>
    <col min="3" max="3" width="27.7109375" style="266" customWidth="1"/>
    <col min="4" max="4" width="2.28515625" style="266" customWidth="1"/>
    <col min="5" max="5" width="21.85546875" style="266" customWidth="1"/>
    <col min="6" max="7" width="14.5703125" style="266" bestFit="1" customWidth="1"/>
    <col min="8" max="9" width="9.140625" style="266"/>
    <col min="10" max="10" width="10.28515625" style="266" bestFit="1" customWidth="1"/>
    <col min="11" max="16384" width="9.140625" style="266"/>
  </cols>
  <sheetData>
    <row r="1" spans="1:10" ht="18" customHeight="1" x14ac:dyDescent="0.25">
      <c r="A1" s="694" t="s">
        <v>393</v>
      </c>
      <c r="B1" s="694"/>
      <c r="C1" s="694"/>
      <c r="D1" s="694"/>
      <c r="E1" s="694"/>
    </row>
    <row r="2" spans="1:10" ht="18" customHeight="1" x14ac:dyDescent="0.25">
      <c r="A2" s="694" t="s">
        <v>394</v>
      </c>
      <c r="B2" s="694"/>
      <c r="C2" s="694"/>
      <c r="D2" s="694"/>
      <c r="E2" s="694"/>
    </row>
    <row r="3" spans="1:10" ht="17.25" thickBot="1" x14ac:dyDescent="0.3">
      <c r="A3" s="267"/>
      <c r="B3" s="268"/>
      <c r="C3" s="269" t="s">
        <v>226</v>
      </c>
      <c r="D3" s="267"/>
      <c r="E3" s="269" t="s">
        <v>226</v>
      </c>
    </row>
    <row r="4" spans="1:10" ht="57" customHeight="1" thickBot="1" x14ac:dyDescent="0.3">
      <c r="A4" s="270" t="s">
        <v>0</v>
      </c>
      <c r="B4" s="271" t="s">
        <v>1</v>
      </c>
      <c r="C4" s="272" t="s">
        <v>2</v>
      </c>
      <c r="D4" s="272"/>
      <c r="E4" s="272" t="s">
        <v>3</v>
      </c>
    </row>
    <row r="5" spans="1:10" x14ac:dyDescent="0.25">
      <c r="A5" s="273"/>
      <c r="B5" s="274"/>
      <c r="C5" s="273"/>
      <c r="D5" s="273"/>
      <c r="E5" s="273"/>
    </row>
    <row r="6" spans="1:10" x14ac:dyDescent="0.25">
      <c r="A6" s="275" t="s">
        <v>153</v>
      </c>
      <c r="B6" s="274"/>
      <c r="C6" s="273"/>
      <c r="D6" s="273"/>
      <c r="E6" s="273"/>
    </row>
    <row r="7" spans="1:10" x14ac:dyDescent="0.25">
      <c r="A7" s="276" t="s">
        <v>194</v>
      </c>
      <c r="B7" s="274"/>
      <c r="C7" s="273"/>
      <c r="D7" s="273"/>
      <c r="E7" s="273"/>
    </row>
    <row r="8" spans="1:10" x14ac:dyDescent="0.25">
      <c r="A8" s="273" t="s">
        <v>154</v>
      </c>
      <c r="B8" s="277">
        <v>2.1</v>
      </c>
      <c r="C8" s="278">
        <f>'Share Capital'!E14</f>
        <v>0</v>
      </c>
      <c r="D8" s="279"/>
      <c r="E8" s="280">
        <f>'Share Capital'!G14</f>
        <v>0</v>
      </c>
      <c r="G8" s="266">
        <v>65092500</v>
      </c>
      <c r="J8" s="266">
        <f>5060442+349984</f>
        <v>5410426</v>
      </c>
    </row>
    <row r="9" spans="1:10" x14ac:dyDescent="0.25">
      <c r="A9" s="273" t="s">
        <v>155</v>
      </c>
      <c r="B9" s="277">
        <v>2.2000000000000002</v>
      </c>
      <c r="C9" s="281">
        <f>'Share Capital'!D52</f>
        <v>0</v>
      </c>
      <c r="D9" s="279"/>
      <c r="E9" s="279">
        <f>'Share Capital'!F52</f>
        <v>0</v>
      </c>
      <c r="G9" s="266">
        <v>328434</v>
      </c>
    </row>
    <row r="10" spans="1:10" x14ac:dyDescent="0.25">
      <c r="A10" s="273" t="s">
        <v>156</v>
      </c>
      <c r="B10" s="277"/>
      <c r="C10" s="282">
        <v>0</v>
      </c>
      <c r="D10" s="282"/>
      <c r="E10" s="282">
        <v>0</v>
      </c>
      <c r="G10" s="266">
        <v>4552</v>
      </c>
    </row>
    <row r="11" spans="1:10" x14ac:dyDescent="0.25">
      <c r="A11" s="273"/>
      <c r="B11" s="277"/>
      <c r="C11" s="282"/>
      <c r="D11" s="282"/>
      <c r="E11" s="282"/>
      <c r="G11" s="266">
        <f>SUM(G8:G10)</f>
        <v>65425486</v>
      </c>
    </row>
    <row r="12" spans="1:10" x14ac:dyDescent="0.25">
      <c r="A12" s="276" t="s">
        <v>157</v>
      </c>
      <c r="B12" s="277"/>
      <c r="C12" s="282"/>
      <c r="D12" s="282"/>
      <c r="E12" s="282"/>
    </row>
    <row r="13" spans="1:10" x14ac:dyDescent="0.25">
      <c r="A13" s="276"/>
      <c r="B13" s="277"/>
      <c r="C13" s="282"/>
      <c r="D13" s="282"/>
      <c r="E13" s="282"/>
    </row>
    <row r="14" spans="1:10" x14ac:dyDescent="0.25">
      <c r="A14" s="276" t="s">
        <v>195</v>
      </c>
      <c r="B14" s="277"/>
      <c r="C14" s="282"/>
      <c r="D14" s="282"/>
      <c r="E14" s="282"/>
    </row>
    <row r="15" spans="1:10" x14ac:dyDescent="0.25">
      <c r="A15" s="273" t="s">
        <v>196</v>
      </c>
      <c r="B15" s="277">
        <v>2.2999999999999998</v>
      </c>
      <c r="C15" s="281">
        <f>Liabilities!F18</f>
        <v>0</v>
      </c>
      <c r="D15" s="279"/>
      <c r="E15" s="279">
        <f>Liabilities!H18</f>
        <v>0</v>
      </c>
    </row>
    <row r="16" spans="1:10" x14ac:dyDescent="0.25">
      <c r="A16" s="273" t="s">
        <v>197</v>
      </c>
      <c r="B16" s="283">
        <v>2.4</v>
      </c>
      <c r="C16" s="282">
        <f>Liabilities!H35</f>
        <v>0</v>
      </c>
      <c r="D16" s="282"/>
      <c r="E16" s="282">
        <f>Liabilities!E35:F35</f>
        <v>0</v>
      </c>
    </row>
    <row r="17" spans="1:5" x14ac:dyDescent="0.25">
      <c r="A17" s="273" t="s">
        <v>198</v>
      </c>
      <c r="B17" s="284"/>
      <c r="C17" s="282">
        <v>0</v>
      </c>
      <c r="D17" s="282"/>
      <c r="E17" s="282">
        <v>0</v>
      </c>
    </row>
    <row r="18" spans="1:5" x14ac:dyDescent="0.25">
      <c r="A18" s="273" t="s">
        <v>199</v>
      </c>
      <c r="B18" s="277"/>
      <c r="C18" s="279">
        <v>0</v>
      </c>
      <c r="D18" s="279"/>
      <c r="E18" s="279">
        <v>0</v>
      </c>
    </row>
    <row r="19" spans="1:5" x14ac:dyDescent="0.25">
      <c r="A19" s="273"/>
      <c r="B19" s="277"/>
      <c r="C19" s="282"/>
      <c r="D19" s="282"/>
      <c r="E19" s="282"/>
    </row>
    <row r="20" spans="1:5" x14ac:dyDescent="0.25">
      <c r="A20" s="276" t="s">
        <v>200</v>
      </c>
      <c r="B20" s="277"/>
      <c r="C20" s="282"/>
      <c r="D20" s="282"/>
      <c r="E20" s="282"/>
    </row>
    <row r="21" spans="1:5" x14ac:dyDescent="0.25">
      <c r="A21" s="273" t="s">
        <v>158</v>
      </c>
      <c r="B21" s="277">
        <v>2.5</v>
      </c>
      <c r="C21" s="282">
        <f>Liabilities!F51</f>
        <v>0</v>
      </c>
      <c r="D21" s="282"/>
      <c r="E21" s="282">
        <f>Liabilities!H51</f>
        <v>0</v>
      </c>
    </row>
    <row r="22" spans="1:5" x14ac:dyDescent="0.25">
      <c r="A22" s="273" t="s">
        <v>159</v>
      </c>
      <c r="B22" s="277">
        <v>2.6</v>
      </c>
      <c r="C22" s="281">
        <f>Liabilities!F60</f>
        <v>0</v>
      </c>
      <c r="D22" s="279"/>
      <c r="E22" s="279">
        <f>Liabilities!H60</f>
        <v>0</v>
      </c>
    </row>
    <row r="23" spans="1:5" x14ac:dyDescent="0.25">
      <c r="A23" s="273" t="s">
        <v>201</v>
      </c>
      <c r="B23" s="304">
        <v>2.7</v>
      </c>
      <c r="C23" s="281">
        <f>Liabilities!F104</f>
        <v>0</v>
      </c>
      <c r="D23" s="279"/>
      <c r="E23" s="281">
        <f>Liabilities!H104</f>
        <v>0</v>
      </c>
    </row>
    <row r="24" spans="1:5" x14ac:dyDescent="0.25">
      <c r="A24" s="273" t="s">
        <v>160</v>
      </c>
      <c r="B24" s="284">
        <v>2.8</v>
      </c>
      <c r="C24" s="281">
        <f>Liabilities!F112</f>
        <v>0</v>
      </c>
      <c r="D24" s="282"/>
      <c r="E24" s="282">
        <f>Liabilities!H112</f>
        <v>0</v>
      </c>
    </row>
    <row r="25" spans="1:5" ht="17.25" thickBot="1" x14ac:dyDescent="0.3">
      <c r="A25" s="285" t="s">
        <v>4</v>
      </c>
      <c r="B25" s="286"/>
      <c r="C25" s="287">
        <f>SUM(C7:C24)</f>
        <v>0</v>
      </c>
      <c r="D25" s="288"/>
      <c r="E25" s="287">
        <f>SUM(E7:E24)</f>
        <v>0</v>
      </c>
    </row>
    <row r="26" spans="1:5" ht="17.25" thickTop="1" x14ac:dyDescent="0.25">
      <c r="A26" s="273"/>
      <c r="B26" s="277"/>
      <c r="C26" s="282"/>
      <c r="D26" s="282"/>
      <c r="E26" s="282"/>
    </row>
    <row r="27" spans="1:5" x14ac:dyDescent="0.25">
      <c r="A27" s="275" t="s">
        <v>161</v>
      </c>
      <c r="B27" s="277"/>
      <c r="C27" s="282"/>
      <c r="D27" s="282"/>
      <c r="E27" s="282"/>
    </row>
    <row r="28" spans="1:5" x14ac:dyDescent="0.25">
      <c r="A28" s="276" t="s">
        <v>162</v>
      </c>
      <c r="B28" s="277"/>
      <c r="C28" s="282"/>
      <c r="D28" s="282"/>
      <c r="E28" s="282"/>
    </row>
    <row r="29" spans="1:5" x14ac:dyDescent="0.25">
      <c r="A29" s="307" t="s">
        <v>410</v>
      </c>
      <c r="B29" s="277"/>
      <c r="C29" s="282"/>
      <c r="D29" s="282"/>
      <c r="E29" s="282"/>
    </row>
    <row r="30" spans="1:5" x14ac:dyDescent="0.25">
      <c r="A30" s="307" t="s">
        <v>411</v>
      </c>
      <c r="B30" s="283">
        <v>2.9</v>
      </c>
      <c r="C30" s="281">
        <f>'Dep Chart'!L57</f>
        <v>0</v>
      </c>
      <c r="D30" s="279"/>
      <c r="E30" s="281">
        <f>'Dep Chart'!M57</f>
        <v>0</v>
      </c>
    </row>
    <row r="31" spans="1:5" x14ac:dyDescent="0.25">
      <c r="A31" s="273" t="s">
        <v>163</v>
      </c>
      <c r="B31" s="277"/>
      <c r="C31" s="282">
        <v>0</v>
      </c>
      <c r="D31" s="282"/>
      <c r="E31" s="282">
        <v>0</v>
      </c>
    </row>
    <row r="32" spans="1:5" x14ac:dyDescent="0.25">
      <c r="A32" s="273" t="s">
        <v>164</v>
      </c>
      <c r="B32" s="277"/>
      <c r="C32" s="282">
        <v>0</v>
      </c>
      <c r="D32" s="282">
        <v>0</v>
      </c>
      <c r="E32" s="282">
        <v>0</v>
      </c>
    </row>
    <row r="33" spans="1:7" x14ac:dyDescent="0.25">
      <c r="A33" s="273" t="s">
        <v>165</v>
      </c>
      <c r="B33" s="277"/>
      <c r="C33" s="282">
        <v>0</v>
      </c>
      <c r="D33" s="282"/>
      <c r="E33" s="282">
        <v>0</v>
      </c>
    </row>
    <row r="34" spans="1:7" x14ac:dyDescent="0.25">
      <c r="A34" s="273" t="s">
        <v>166</v>
      </c>
      <c r="B34" s="283"/>
      <c r="C34" s="282">
        <v>0</v>
      </c>
      <c r="D34" s="282"/>
      <c r="E34" s="282">
        <v>0</v>
      </c>
      <c r="F34" s="289"/>
    </row>
    <row r="35" spans="1:7" x14ac:dyDescent="0.25">
      <c r="A35" s="273" t="s">
        <v>167</v>
      </c>
      <c r="B35" s="283"/>
      <c r="C35" s="281">
        <v>0</v>
      </c>
      <c r="D35" s="279"/>
      <c r="E35" s="281">
        <v>0</v>
      </c>
    </row>
    <row r="36" spans="1:7" x14ac:dyDescent="0.25">
      <c r="A36" s="273" t="s">
        <v>168</v>
      </c>
      <c r="B36" s="290">
        <v>2.1</v>
      </c>
      <c r="C36" s="282">
        <f>Assets!F7</f>
        <v>0</v>
      </c>
      <c r="D36" s="282"/>
      <c r="E36" s="282">
        <f>Assets!H7</f>
        <v>0</v>
      </c>
    </row>
    <row r="37" spans="1:7" x14ac:dyDescent="0.25">
      <c r="A37" s="273" t="s">
        <v>169</v>
      </c>
      <c r="B37" s="290">
        <v>2.11</v>
      </c>
      <c r="C37" s="281">
        <f>Assets!F25</f>
        <v>0</v>
      </c>
      <c r="D37" s="279"/>
      <c r="E37" s="281">
        <f>Assets!H25</f>
        <v>0</v>
      </c>
    </row>
    <row r="38" spans="1:7" x14ac:dyDescent="0.25">
      <c r="A38" s="273"/>
      <c r="B38" s="277"/>
      <c r="C38" s="282"/>
      <c r="D38" s="282"/>
      <c r="E38" s="282"/>
    </row>
    <row r="39" spans="1:7" x14ac:dyDescent="0.25">
      <c r="A39" s="276" t="s">
        <v>16</v>
      </c>
      <c r="B39" s="277"/>
      <c r="C39" s="282"/>
      <c r="D39" s="282"/>
      <c r="E39" s="282"/>
    </row>
    <row r="40" spans="1:7" x14ac:dyDescent="0.25">
      <c r="A40" s="273" t="s">
        <v>170</v>
      </c>
      <c r="B40" s="290"/>
      <c r="C40" s="347">
        <v>0</v>
      </c>
      <c r="D40" s="282"/>
      <c r="E40" s="282">
        <v>0</v>
      </c>
      <c r="F40" s="289"/>
    </row>
    <row r="41" spans="1:7" x14ac:dyDescent="0.25">
      <c r="A41" s="273" t="s">
        <v>171</v>
      </c>
      <c r="B41" s="290">
        <v>2.12</v>
      </c>
      <c r="C41" s="282">
        <f>Assets!F36</f>
        <v>0</v>
      </c>
      <c r="D41" s="279"/>
      <c r="E41" s="281">
        <f>Assets!H36</f>
        <v>0</v>
      </c>
      <c r="G41" s="289">
        <f>E41-36736519.1</f>
        <v>-36736519.100000001</v>
      </c>
    </row>
    <row r="42" spans="1:7" x14ac:dyDescent="0.25">
      <c r="A42" s="273" t="s">
        <v>172</v>
      </c>
      <c r="B42" s="290">
        <v>2.13</v>
      </c>
      <c r="C42" s="281">
        <f>Assets!F46</f>
        <v>0</v>
      </c>
      <c r="D42" s="279"/>
      <c r="E42" s="279">
        <f>Assets!H46</f>
        <v>0</v>
      </c>
    </row>
    <row r="43" spans="1:7" x14ac:dyDescent="0.25">
      <c r="A43" s="273" t="s">
        <v>173</v>
      </c>
      <c r="B43" s="290">
        <v>2.14</v>
      </c>
      <c r="C43" s="281">
        <f>Assets!F79</f>
        <v>0</v>
      </c>
      <c r="D43" s="279"/>
      <c r="E43" s="279">
        <f>Assets!H79</f>
        <v>0</v>
      </c>
    </row>
    <row r="44" spans="1:7" x14ac:dyDescent="0.25">
      <c r="A44" s="307" t="s">
        <v>174</v>
      </c>
      <c r="B44" s="290">
        <v>2.15</v>
      </c>
      <c r="C44" s="281">
        <f>Assets!F89</f>
        <v>0</v>
      </c>
      <c r="D44" s="279"/>
      <c r="E44" s="281">
        <f>Assets!H89</f>
        <v>0</v>
      </c>
    </row>
    <row r="45" spans="1:7" x14ac:dyDescent="0.25">
      <c r="A45" s="307" t="s">
        <v>463</v>
      </c>
      <c r="B45" s="283"/>
      <c r="C45" s="281">
        <v>0</v>
      </c>
      <c r="D45" s="279"/>
      <c r="E45" s="281">
        <v>0</v>
      </c>
    </row>
    <row r="46" spans="1:7" ht="17.25" thickBot="1" x14ac:dyDescent="0.3">
      <c r="A46" s="285" t="s">
        <v>4</v>
      </c>
      <c r="B46" s="291"/>
      <c r="C46" s="287">
        <f>SUM(C29:C45)</f>
        <v>0</v>
      </c>
      <c r="D46" s="288"/>
      <c r="E46" s="287">
        <f>SUM(E29:E45)</f>
        <v>0</v>
      </c>
    </row>
    <row r="47" spans="1:7" ht="17.25" thickTop="1" x14ac:dyDescent="0.25">
      <c r="B47" s="284"/>
      <c r="C47" s="289"/>
    </row>
    <row r="48" spans="1:7" ht="27" customHeight="1" x14ac:dyDescent="0.25">
      <c r="A48" s="292" t="s">
        <v>175</v>
      </c>
      <c r="B48" s="305" t="s">
        <v>512</v>
      </c>
      <c r="C48" s="293">
        <f>+C46-C25</f>
        <v>0</v>
      </c>
      <c r="D48" s="294"/>
      <c r="E48" s="293">
        <f>+E46-E25</f>
        <v>0</v>
      </c>
      <c r="F48" s="289">
        <f>C48/2</f>
        <v>0</v>
      </c>
      <c r="G48" s="289"/>
    </row>
    <row r="49" spans="1:5" x14ac:dyDescent="0.25">
      <c r="A49" s="295"/>
      <c r="B49" s="274"/>
      <c r="C49" s="296"/>
      <c r="D49" s="297"/>
      <c r="E49" s="296"/>
    </row>
    <row r="50" spans="1:5" x14ac:dyDescent="0.25">
      <c r="A50" s="297" t="s">
        <v>132</v>
      </c>
      <c r="B50" s="695" t="s">
        <v>139</v>
      </c>
      <c r="C50" s="695"/>
      <c r="D50" s="695"/>
      <c r="E50" s="695"/>
    </row>
    <row r="51" spans="1:5" x14ac:dyDescent="0.25">
      <c r="B51" s="695" t="s">
        <v>113</v>
      </c>
      <c r="C51" s="695"/>
      <c r="D51" s="695"/>
      <c r="E51" s="695"/>
    </row>
    <row r="52" spans="1:5" x14ac:dyDescent="0.25">
      <c r="A52" s="297"/>
      <c r="B52" s="494"/>
      <c r="C52" s="495"/>
      <c r="D52" s="274"/>
      <c r="E52" s="274"/>
    </row>
    <row r="53" spans="1:5" x14ac:dyDescent="0.25">
      <c r="A53" s="298"/>
      <c r="B53" s="696" t="s">
        <v>517</v>
      </c>
      <c r="C53" s="696"/>
      <c r="D53" s="696"/>
      <c r="E53" s="696"/>
    </row>
    <row r="54" spans="1:5" x14ac:dyDescent="0.25">
      <c r="A54" s="297"/>
      <c r="B54" s="695" t="s">
        <v>5</v>
      </c>
      <c r="C54" s="695"/>
      <c r="D54" s="695"/>
      <c r="E54" s="695"/>
    </row>
    <row r="55" spans="1:5" x14ac:dyDescent="0.25">
      <c r="A55"/>
      <c r="B55" s="695" t="s">
        <v>518</v>
      </c>
      <c r="C55" s="695"/>
      <c r="D55" s="695"/>
      <c r="E55" s="695"/>
    </row>
    <row r="56" spans="1:5" x14ac:dyDescent="0.25">
      <c r="A56" s="297"/>
      <c r="B56" s="494"/>
      <c r="C56" s="496"/>
    </row>
    <row r="57" spans="1:5" x14ac:dyDescent="0.25">
      <c r="A57" s="297"/>
      <c r="B57" s="551"/>
      <c r="C57" s="551"/>
      <c r="D57" s="274"/>
      <c r="E57" s="274"/>
    </row>
    <row r="58" spans="1:5" x14ac:dyDescent="0.25">
      <c r="A58" s="297"/>
      <c r="B58" s="551"/>
      <c r="C58" s="551"/>
      <c r="D58" s="274"/>
      <c r="E58" s="274"/>
    </row>
    <row r="59" spans="1:5" x14ac:dyDescent="0.25">
      <c r="A59" s="274"/>
      <c r="B59" s="495"/>
      <c r="C59" s="497"/>
      <c r="D59" s="297"/>
      <c r="E59" s="297"/>
    </row>
    <row r="60" spans="1:5" x14ac:dyDescent="0.25">
      <c r="A60" s="59" t="s">
        <v>513</v>
      </c>
      <c r="B60" s="695" t="s">
        <v>519</v>
      </c>
      <c r="C60" s="695"/>
      <c r="D60" s="695"/>
      <c r="E60" s="695"/>
    </row>
    <row r="61" spans="1:5" x14ac:dyDescent="0.25">
      <c r="A61" s="59" t="s">
        <v>374</v>
      </c>
      <c r="B61" s="695" t="s">
        <v>232</v>
      </c>
      <c r="C61" s="695"/>
      <c r="D61" s="695"/>
      <c r="E61" s="695"/>
    </row>
    <row r="62" spans="1:5" x14ac:dyDescent="0.25">
      <c r="A62" s="59" t="s">
        <v>514</v>
      </c>
      <c r="B62" s="695" t="s">
        <v>520</v>
      </c>
      <c r="C62" s="695"/>
      <c r="D62" s="695"/>
      <c r="E62" s="695"/>
    </row>
    <row r="63" spans="1:5" x14ac:dyDescent="0.25">
      <c r="A63" s="299"/>
      <c r="B63" s="498"/>
      <c r="C63" s="499"/>
      <c r="D63" s="300"/>
      <c r="E63" s="300"/>
    </row>
    <row r="64" spans="1:5" x14ac:dyDescent="0.25">
      <c r="A64" s="58" t="s">
        <v>515</v>
      </c>
      <c r="C64" s="500" t="str">
        <f>A64</f>
        <v>Place : ….........</v>
      </c>
      <c r="D64" s="297"/>
      <c r="E64" s="297"/>
    </row>
    <row r="65" spans="1:5" x14ac:dyDescent="0.25">
      <c r="A65" s="58" t="s">
        <v>516</v>
      </c>
      <c r="C65" s="500" t="str">
        <f>A65</f>
        <v>Date : …............</v>
      </c>
      <c r="E65" s="301">
        <v>0</v>
      </c>
    </row>
    <row r="66" spans="1:5" x14ac:dyDescent="0.25">
      <c r="A66" s="302"/>
    </row>
    <row r="67" spans="1:5" x14ac:dyDescent="0.25">
      <c r="B67" s="302"/>
    </row>
  </sheetData>
  <mergeCells count="10">
    <mergeCell ref="A1:E1"/>
    <mergeCell ref="A2:E2"/>
    <mergeCell ref="B50:E50"/>
    <mergeCell ref="B51:E51"/>
    <mergeCell ref="B62:E62"/>
    <mergeCell ref="B53:E53"/>
    <mergeCell ref="B54:E54"/>
    <mergeCell ref="B55:E55"/>
    <mergeCell ref="B60:E60"/>
    <mergeCell ref="B61:E61"/>
  </mergeCells>
  <pageMargins left="0.54" right="0.3" top="0.45" bottom="0.3" header="0.18" footer="0.18"/>
  <pageSetup scale="67"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2:I108"/>
  <sheetViews>
    <sheetView view="pageBreakPreview" topLeftCell="A78" zoomScaleNormal="70" zoomScaleSheetLayoutView="100" workbookViewId="0">
      <selection activeCell="F80" sqref="F80"/>
    </sheetView>
  </sheetViews>
  <sheetFormatPr defaultRowHeight="16.5" x14ac:dyDescent="0.25"/>
  <cols>
    <col min="1" max="1" width="16.42578125" style="184" customWidth="1"/>
    <col min="2" max="2" width="33" style="184" customWidth="1"/>
    <col min="3" max="3" width="16.5703125" style="184" customWidth="1"/>
    <col min="4" max="4" width="15.7109375" style="184" bestFit="1" customWidth="1"/>
    <col min="5" max="5" width="16.5703125" style="184" customWidth="1"/>
    <col min="6" max="6" width="15.7109375" style="184" customWidth="1"/>
    <col min="7" max="7" width="15.5703125" style="184" customWidth="1"/>
    <col min="8" max="8" width="17.5703125" style="184" customWidth="1"/>
    <col min="9" max="9" width="17.7109375" style="184" customWidth="1"/>
    <col min="10" max="256" width="9.140625" style="184"/>
    <col min="257" max="257" width="14" style="184" customWidth="1"/>
    <col min="258" max="258" width="46.5703125" style="184" bestFit="1" customWidth="1"/>
    <col min="259" max="259" width="25.28515625" style="184" bestFit="1" customWidth="1"/>
    <col min="260" max="260" width="18.85546875" style="184" customWidth="1"/>
    <col min="261" max="261" width="19.42578125" style="184" customWidth="1"/>
    <col min="262" max="263" width="21.5703125" style="184" bestFit="1" customWidth="1"/>
    <col min="264" max="264" width="24.140625" style="184" customWidth="1"/>
    <col min="265" max="265" width="21.42578125" style="184" customWidth="1"/>
    <col min="266" max="512" width="9.140625" style="184"/>
    <col min="513" max="513" width="14" style="184" customWidth="1"/>
    <col min="514" max="514" width="46.5703125" style="184" bestFit="1" customWidth="1"/>
    <col min="515" max="515" width="25.28515625" style="184" bestFit="1" customWidth="1"/>
    <col min="516" max="516" width="18.85546875" style="184" customWidth="1"/>
    <col min="517" max="517" width="19.42578125" style="184" customWidth="1"/>
    <col min="518" max="519" width="21.5703125" style="184" bestFit="1" customWidth="1"/>
    <col min="520" max="520" width="24.140625" style="184" customWidth="1"/>
    <col min="521" max="521" width="21.42578125" style="184" customWidth="1"/>
    <col min="522" max="768" width="9.140625" style="184"/>
    <col min="769" max="769" width="14" style="184" customWidth="1"/>
    <col min="770" max="770" width="46.5703125" style="184" bestFit="1" customWidth="1"/>
    <col min="771" max="771" width="25.28515625" style="184" bestFit="1" customWidth="1"/>
    <col min="772" max="772" width="18.85546875" style="184" customWidth="1"/>
    <col min="773" max="773" width="19.42578125" style="184" customWidth="1"/>
    <col min="774" max="775" width="21.5703125" style="184" bestFit="1" customWidth="1"/>
    <col min="776" max="776" width="24.140625" style="184" customWidth="1"/>
    <col min="777" max="777" width="21.42578125" style="184" customWidth="1"/>
    <col min="778" max="1024" width="9.140625" style="184"/>
    <col min="1025" max="1025" width="14" style="184" customWidth="1"/>
    <col min="1026" max="1026" width="46.5703125" style="184" bestFit="1" customWidth="1"/>
    <col min="1027" max="1027" width="25.28515625" style="184" bestFit="1" customWidth="1"/>
    <col min="1028" max="1028" width="18.85546875" style="184" customWidth="1"/>
    <col min="1029" max="1029" width="19.42578125" style="184" customWidth="1"/>
    <col min="1030" max="1031" width="21.5703125" style="184" bestFit="1" customWidth="1"/>
    <col min="1032" max="1032" width="24.140625" style="184" customWidth="1"/>
    <col min="1033" max="1033" width="21.42578125" style="184" customWidth="1"/>
    <col min="1034" max="1280" width="9.140625" style="184"/>
    <col min="1281" max="1281" width="14" style="184" customWidth="1"/>
    <col min="1282" max="1282" width="46.5703125" style="184" bestFit="1" customWidth="1"/>
    <col min="1283" max="1283" width="25.28515625" style="184" bestFit="1" customWidth="1"/>
    <col min="1284" max="1284" width="18.85546875" style="184" customWidth="1"/>
    <col min="1285" max="1285" width="19.42578125" style="184" customWidth="1"/>
    <col min="1286" max="1287" width="21.5703125" style="184" bestFit="1" customWidth="1"/>
    <col min="1288" max="1288" width="24.140625" style="184" customWidth="1"/>
    <col min="1289" max="1289" width="21.42578125" style="184" customWidth="1"/>
    <col min="1290" max="1536" width="9.140625" style="184"/>
    <col min="1537" max="1537" width="14" style="184" customWidth="1"/>
    <col min="1538" max="1538" width="46.5703125" style="184" bestFit="1" customWidth="1"/>
    <col min="1539" max="1539" width="25.28515625" style="184" bestFit="1" customWidth="1"/>
    <col min="1540" max="1540" width="18.85546875" style="184" customWidth="1"/>
    <col min="1541" max="1541" width="19.42578125" style="184" customWidth="1"/>
    <col min="1542" max="1543" width="21.5703125" style="184" bestFit="1" customWidth="1"/>
    <col min="1544" max="1544" width="24.140625" style="184" customWidth="1"/>
    <col min="1545" max="1545" width="21.42578125" style="184" customWidth="1"/>
    <col min="1546" max="1792" width="9.140625" style="184"/>
    <col min="1793" max="1793" width="14" style="184" customWidth="1"/>
    <col min="1794" max="1794" width="46.5703125" style="184" bestFit="1" customWidth="1"/>
    <col min="1795" max="1795" width="25.28515625" style="184" bestFit="1" customWidth="1"/>
    <col min="1796" max="1796" width="18.85546875" style="184" customWidth="1"/>
    <col min="1797" max="1797" width="19.42578125" style="184" customWidth="1"/>
    <col min="1798" max="1799" width="21.5703125" style="184" bestFit="1" customWidth="1"/>
    <col min="1800" max="1800" width="24.140625" style="184" customWidth="1"/>
    <col min="1801" max="1801" width="21.42578125" style="184" customWidth="1"/>
    <col min="1802" max="2048" width="9.140625" style="184"/>
    <col min="2049" max="2049" width="14" style="184" customWidth="1"/>
    <col min="2050" max="2050" width="46.5703125" style="184" bestFit="1" customWidth="1"/>
    <col min="2051" max="2051" width="25.28515625" style="184" bestFit="1" customWidth="1"/>
    <col min="2052" max="2052" width="18.85546875" style="184" customWidth="1"/>
    <col min="2053" max="2053" width="19.42578125" style="184" customWidth="1"/>
    <col min="2054" max="2055" width="21.5703125" style="184" bestFit="1" customWidth="1"/>
    <col min="2056" max="2056" width="24.140625" style="184" customWidth="1"/>
    <col min="2057" max="2057" width="21.42578125" style="184" customWidth="1"/>
    <col min="2058" max="2304" width="9.140625" style="184"/>
    <col min="2305" max="2305" width="14" style="184" customWidth="1"/>
    <col min="2306" max="2306" width="46.5703125" style="184" bestFit="1" customWidth="1"/>
    <col min="2307" max="2307" width="25.28515625" style="184" bestFit="1" customWidth="1"/>
    <col min="2308" max="2308" width="18.85546875" style="184" customWidth="1"/>
    <col min="2309" max="2309" width="19.42578125" style="184" customWidth="1"/>
    <col min="2310" max="2311" width="21.5703125" style="184" bestFit="1" customWidth="1"/>
    <col min="2312" max="2312" width="24.140625" style="184" customWidth="1"/>
    <col min="2313" max="2313" width="21.42578125" style="184" customWidth="1"/>
    <col min="2314" max="2560" width="9.140625" style="184"/>
    <col min="2561" max="2561" width="14" style="184" customWidth="1"/>
    <col min="2562" max="2562" width="46.5703125" style="184" bestFit="1" customWidth="1"/>
    <col min="2563" max="2563" width="25.28515625" style="184" bestFit="1" customWidth="1"/>
    <col min="2564" max="2564" width="18.85546875" style="184" customWidth="1"/>
    <col min="2565" max="2565" width="19.42578125" style="184" customWidth="1"/>
    <col min="2566" max="2567" width="21.5703125" style="184" bestFit="1" customWidth="1"/>
    <col min="2568" max="2568" width="24.140625" style="184" customWidth="1"/>
    <col min="2569" max="2569" width="21.42578125" style="184" customWidth="1"/>
    <col min="2570" max="2816" width="9.140625" style="184"/>
    <col min="2817" max="2817" width="14" style="184" customWidth="1"/>
    <col min="2818" max="2818" width="46.5703125" style="184" bestFit="1" customWidth="1"/>
    <col min="2819" max="2819" width="25.28515625" style="184" bestFit="1" customWidth="1"/>
    <col min="2820" max="2820" width="18.85546875" style="184" customWidth="1"/>
    <col min="2821" max="2821" width="19.42578125" style="184" customWidth="1"/>
    <col min="2822" max="2823" width="21.5703125" style="184" bestFit="1" customWidth="1"/>
    <col min="2824" max="2824" width="24.140625" style="184" customWidth="1"/>
    <col min="2825" max="2825" width="21.42578125" style="184" customWidth="1"/>
    <col min="2826" max="3072" width="9.140625" style="184"/>
    <col min="3073" max="3073" width="14" style="184" customWidth="1"/>
    <col min="3074" max="3074" width="46.5703125" style="184" bestFit="1" customWidth="1"/>
    <col min="3075" max="3075" width="25.28515625" style="184" bestFit="1" customWidth="1"/>
    <col min="3076" max="3076" width="18.85546875" style="184" customWidth="1"/>
    <col min="3077" max="3077" width="19.42578125" style="184" customWidth="1"/>
    <col min="3078" max="3079" width="21.5703125" style="184" bestFit="1" customWidth="1"/>
    <col min="3080" max="3080" width="24.140625" style="184" customWidth="1"/>
    <col min="3081" max="3081" width="21.42578125" style="184" customWidth="1"/>
    <col min="3082" max="3328" width="9.140625" style="184"/>
    <col min="3329" max="3329" width="14" style="184" customWidth="1"/>
    <col min="3330" max="3330" width="46.5703125" style="184" bestFit="1" customWidth="1"/>
    <col min="3331" max="3331" width="25.28515625" style="184" bestFit="1" customWidth="1"/>
    <col min="3332" max="3332" width="18.85546875" style="184" customWidth="1"/>
    <col min="3333" max="3333" width="19.42578125" style="184" customWidth="1"/>
    <col min="3334" max="3335" width="21.5703125" style="184" bestFit="1" customWidth="1"/>
    <col min="3336" max="3336" width="24.140625" style="184" customWidth="1"/>
    <col min="3337" max="3337" width="21.42578125" style="184" customWidth="1"/>
    <col min="3338" max="3584" width="9.140625" style="184"/>
    <col min="3585" max="3585" width="14" style="184" customWidth="1"/>
    <col min="3586" max="3586" width="46.5703125" style="184" bestFit="1" customWidth="1"/>
    <col min="3587" max="3587" width="25.28515625" style="184" bestFit="1" customWidth="1"/>
    <col min="3588" max="3588" width="18.85546875" style="184" customWidth="1"/>
    <col min="3589" max="3589" width="19.42578125" style="184" customWidth="1"/>
    <col min="3590" max="3591" width="21.5703125" style="184" bestFit="1" customWidth="1"/>
    <col min="3592" max="3592" width="24.140625" style="184" customWidth="1"/>
    <col min="3593" max="3593" width="21.42578125" style="184" customWidth="1"/>
    <col min="3594" max="3840" width="9.140625" style="184"/>
    <col min="3841" max="3841" width="14" style="184" customWidth="1"/>
    <col min="3842" max="3842" width="46.5703125" style="184" bestFit="1" customWidth="1"/>
    <col min="3843" max="3843" width="25.28515625" style="184" bestFit="1" customWidth="1"/>
    <col min="3844" max="3844" width="18.85546875" style="184" customWidth="1"/>
    <col min="3845" max="3845" width="19.42578125" style="184" customWidth="1"/>
    <col min="3846" max="3847" width="21.5703125" style="184" bestFit="1" customWidth="1"/>
    <col min="3848" max="3848" width="24.140625" style="184" customWidth="1"/>
    <col min="3849" max="3849" width="21.42578125" style="184" customWidth="1"/>
    <col min="3850" max="4096" width="9.140625" style="184"/>
    <col min="4097" max="4097" width="14" style="184" customWidth="1"/>
    <col min="4098" max="4098" width="46.5703125" style="184" bestFit="1" customWidth="1"/>
    <col min="4099" max="4099" width="25.28515625" style="184" bestFit="1" customWidth="1"/>
    <col min="4100" max="4100" width="18.85546875" style="184" customWidth="1"/>
    <col min="4101" max="4101" width="19.42578125" style="184" customWidth="1"/>
    <col min="4102" max="4103" width="21.5703125" style="184" bestFit="1" customWidth="1"/>
    <col min="4104" max="4104" width="24.140625" style="184" customWidth="1"/>
    <col min="4105" max="4105" width="21.42578125" style="184" customWidth="1"/>
    <col min="4106" max="4352" width="9.140625" style="184"/>
    <col min="4353" max="4353" width="14" style="184" customWidth="1"/>
    <col min="4354" max="4354" width="46.5703125" style="184" bestFit="1" customWidth="1"/>
    <col min="4355" max="4355" width="25.28515625" style="184" bestFit="1" customWidth="1"/>
    <col min="4356" max="4356" width="18.85546875" style="184" customWidth="1"/>
    <col min="4357" max="4357" width="19.42578125" style="184" customWidth="1"/>
    <col min="4358" max="4359" width="21.5703125" style="184" bestFit="1" customWidth="1"/>
    <col min="4360" max="4360" width="24.140625" style="184" customWidth="1"/>
    <col min="4361" max="4361" width="21.42578125" style="184" customWidth="1"/>
    <col min="4362" max="4608" width="9.140625" style="184"/>
    <col min="4609" max="4609" width="14" style="184" customWidth="1"/>
    <col min="4610" max="4610" width="46.5703125" style="184" bestFit="1" customWidth="1"/>
    <col min="4611" max="4611" width="25.28515625" style="184" bestFit="1" customWidth="1"/>
    <col min="4612" max="4612" width="18.85546875" style="184" customWidth="1"/>
    <col min="4613" max="4613" width="19.42578125" style="184" customWidth="1"/>
    <col min="4614" max="4615" width="21.5703125" style="184" bestFit="1" customWidth="1"/>
    <col min="4616" max="4616" width="24.140625" style="184" customWidth="1"/>
    <col min="4617" max="4617" width="21.42578125" style="184" customWidth="1"/>
    <col min="4618" max="4864" width="9.140625" style="184"/>
    <col min="4865" max="4865" width="14" style="184" customWidth="1"/>
    <col min="4866" max="4866" width="46.5703125" style="184" bestFit="1" customWidth="1"/>
    <col min="4867" max="4867" width="25.28515625" style="184" bestFit="1" customWidth="1"/>
    <col min="4868" max="4868" width="18.85546875" style="184" customWidth="1"/>
    <col min="4869" max="4869" width="19.42578125" style="184" customWidth="1"/>
    <col min="4870" max="4871" width="21.5703125" style="184" bestFit="1" customWidth="1"/>
    <col min="4872" max="4872" width="24.140625" style="184" customWidth="1"/>
    <col min="4873" max="4873" width="21.42578125" style="184" customWidth="1"/>
    <col min="4874" max="5120" width="9.140625" style="184"/>
    <col min="5121" max="5121" width="14" style="184" customWidth="1"/>
    <col min="5122" max="5122" width="46.5703125" style="184" bestFit="1" customWidth="1"/>
    <col min="5123" max="5123" width="25.28515625" style="184" bestFit="1" customWidth="1"/>
    <col min="5124" max="5124" width="18.85546875" style="184" customWidth="1"/>
    <col min="5125" max="5125" width="19.42578125" style="184" customWidth="1"/>
    <col min="5126" max="5127" width="21.5703125" style="184" bestFit="1" customWidth="1"/>
    <col min="5128" max="5128" width="24.140625" style="184" customWidth="1"/>
    <col min="5129" max="5129" width="21.42578125" style="184" customWidth="1"/>
    <col min="5130" max="5376" width="9.140625" style="184"/>
    <col min="5377" max="5377" width="14" style="184" customWidth="1"/>
    <col min="5378" max="5378" width="46.5703125" style="184" bestFit="1" customWidth="1"/>
    <col min="5379" max="5379" width="25.28515625" style="184" bestFit="1" customWidth="1"/>
    <col min="5380" max="5380" width="18.85546875" style="184" customWidth="1"/>
    <col min="5381" max="5381" width="19.42578125" style="184" customWidth="1"/>
    <col min="5382" max="5383" width="21.5703125" style="184" bestFit="1" customWidth="1"/>
    <col min="5384" max="5384" width="24.140625" style="184" customWidth="1"/>
    <col min="5385" max="5385" width="21.42578125" style="184" customWidth="1"/>
    <col min="5386" max="5632" width="9.140625" style="184"/>
    <col min="5633" max="5633" width="14" style="184" customWidth="1"/>
    <col min="5634" max="5634" width="46.5703125" style="184" bestFit="1" customWidth="1"/>
    <col min="5635" max="5635" width="25.28515625" style="184" bestFit="1" customWidth="1"/>
    <col min="5636" max="5636" width="18.85546875" style="184" customWidth="1"/>
    <col min="5637" max="5637" width="19.42578125" style="184" customWidth="1"/>
    <col min="5638" max="5639" width="21.5703125" style="184" bestFit="1" customWidth="1"/>
    <col min="5640" max="5640" width="24.140625" style="184" customWidth="1"/>
    <col min="5641" max="5641" width="21.42578125" style="184" customWidth="1"/>
    <col min="5642" max="5888" width="9.140625" style="184"/>
    <col min="5889" max="5889" width="14" style="184" customWidth="1"/>
    <col min="5890" max="5890" width="46.5703125" style="184" bestFit="1" customWidth="1"/>
    <col min="5891" max="5891" width="25.28515625" style="184" bestFit="1" customWidth="1"/>
    <col min="5892" max="5892" width="18.85546875" style="184" customWidth="1"/>
    <col min="5893" max="5893" width="19.42578125" style="184" customWidth="1"/>
    <col min="5894" max="5895" width="21.5703125" style="184" bestFit="1" customWidth="1"/>
    <col min="5896" max="5896" width="24.140625" style="184" customWidth="1"/>
    <col min="5897" max="5897" width="21.42578125" style="184" customWidth="1"/>
    <col min="5898" max="6144" width="9.140625" style="184"/>
    <col min="6145" max="6145" width="14" style="184" customWidth="1"/>
    <col min="6146" max="6146" width="46.5703125" style="184" bestFit="1" customWidth="1"/>
    <col min="6147" max="6147" width="25.28515625" style="184" bestFit="1" customWidth="1"/>
    <col min="6148" max="6148" width="18.85546875" style="184" customWidth="1"/>
    <col min="6149" max="6149" width="19.42578125" style="184" customWidth="1"/>
    <col min="6150" max="6151" width="21.5703125" style="184" bestFit="1" customWidth="1"/>
    <col min="6152" max="6152" width="24.140625" style="184" customWidth="1"/>
    <col min="6153" max="6153" width="21.42578125" style="184" customWidth="1"/>
    <col min="6154" max="6400" width="9.140625" style="184"/>
    <col min="6401" max="6401" width="14" style="184" customWidth="1"/>
    <col min="6402" max="6402" width="46.5703125" style="184" bestFit="1" customWidth="1"/>
    <col min="6403" max="6403" width="25.28515625" style="184" bestFit="1" customWidth="1"/>
    <col min="6404" max="6404" width="18.85546875" style="184" customWidth="1"/>
    <col min="6405" max="6405" width="19.42578125" style="184" customWidth="1"/>
    <col min="6406" max="6407" width="21.5703125" style="184" bestFit="1" customWidth="1"/>
    <col min="6408" max="6408" width="24.140625" style="184" customWidth="1"/>
    <col min="6409" max="6409" width="21.42578125" style="184" customWidth="1"/>
    <col min="6410" max="6656" width="9.140625" style="184"/>
    <col min="6657" max="6657" width="14" style="184" customWidth="1"/>
    <col min="6658" max="6658" width="46.5703125" style="184" bestFit="1" customWidth="1"/>
    <col min="6659" max="6659" width="25.28515625" style="184" bestFit="1" customWidth="1"/>
    <col min="6660" max="6660" width="18.85546875" style="184" customWidth="1"/>
    <col min="6661" max="6661" width="19.42578125" style="184" customWidth="1"/>
    <col min="6662" max="6663" width="21.5703125" style="184" bestFit="1" customWidth="1"/>
    <col min="6664" max="6664" width="24.140625" style="184" customWidth="1"/>
    <col min="6665" max="6665" width="21.42578125" style="184" customWidth="1"/>
    <col min="6666" max="6912" width="9.140625" style="184"/>
    <col min="6913" max="6913" width="14" style="184" customWidth="1"/>
    <col min="6914" max="6914" width="46.5703125" style="184" bestFit="1" customWidth="1"/>
    <col min="6915" max="6915" width="25.28515625" style="184" bestFit="1" customWidth="1"/>
    <col min="6916" max="6916" width="18.85546875" style="184" customWidth="1"/>
    <col min="6917" max="6917" width="19.42578125" style="184" customWidth="1"/>
    <col min="6918" max="6919" width="21.5703125" style="184" bestFit="1" customWidth="1"/>
    <col min="6920" max="6920" width="24.140625" style="184" customWidth="1"/>
    <col min="6921" max="6921" width="21.42578125" style="184" customWidth="1"/>
    <col min="6922" max="7168" width="9.140625" style="184"/>
    <col min="7169" max="7169" width="14" style="184" customWidth="1"/>
    <col min="7170" max="7170" width="46.5703125" style="184" bestFit="1" customWidth="1"/>
    <col min="7171" max="7171" width="25.28515625" style="184" bestFit="1" customWidth="1"/>
    <col min="7172" max="7172" width="18.85546875" style="184" customWidth="1"/>
    <col min="7173" max="7173" width="19.42578125" style="184" customWidth="1"/>
    <col min="7174" max="7175" width="21.5703125" style="184" bestFit="1" customWidth="1"/>
    <col min="7176" max="7176" width="24.140625" style="184" customWidth="1"/>
    <col min="7177" max="7177" width="21.42578125" style="184" customWidth="1"/>
    <col min="7178" max="7424" width="9.140625" style="184"/>
    <col min="7425" max="7425" width="14" style="184" customWidth="1"/>
    <col min="7426" max="7426" width="46.5703125" style="184" bestFit="1" customWidth="1"/>
    <col min="7427" max="7427" width="25.28515625" style="184" bestFit="1" customWidth="1"/>
    <col min="7428" max="7428" width="18.85546875" style="184" customWidth="1"/>
    <col min="7429" max="7429" width="19.42578125" style="184" customWidth="1"/>
    <col min="7430" max="7431" width="21.5703125" style="184" bestFit="1" customWidth="1"/>
    <col min="7432" max="7432" width="24.140625" style="184" customWidth="1"/>
    <col min="7433" max="7433" width="21.42578125" style="184" customWidth="1"/>
    <col min="7434" max="7680" width="9.140625" style="184"/>
    <col min="7681" max="7681" width="14" style="184" customWidth="1"/>
    <col min="7682" max="7682" width="46.5703125" style="184" bestFit="1" customWidth="1"/>
    <col min="7683" max="7683" width="25.28515625" style="184" bestFit="1" customWidth="1"/>
    <col min="7684" max="7684" width="18.85546875" style="184" customWidth="1"/>
    <col min="7685" max="7685" width="19.42578125" style="184" customWidth="1"/>
    <col min="7686" max="7687" width="21.5703125" style="184" bestFit="1" customWidth="1"/>
    <col min="7688" max="7688" width="24.140625" style="184" customWidth="1"/>
    <col min="7689" max="7689" width="21.42578125" style="184" customWidth="1"/>
    <col min="7690" max="7936" width="9.140625" style="184"/>
    <col min="7937" max="7937" width="14" style="184" customWidth="1"/>
    <col min="7938" max="7938" width="46.5703125" style="184" bestFit="1" customWidth="1"/>
    <col min="7939" max="7939" width="25.28515625" style="184" bestFit="1" customWidth="1"/>
    <col min="7940" max="7940" width="18.85546875" style="184" customWidth="1"/>
    <col min="7941" max="7941" width="19.42578125" style="184" customWidth="1"/>
    <col min="7942" max="7943" width="21.5703125" style="184" bestFit="1" customWidth="1"/>
    <col min="7944" max="7944" width="24.140625" style="184" customWidth="1"/>
    <col min="7945" max="7945" width="21.42578125" style="184" customWidth="1"/>
    <col min="7946" max="8192" width="9.140625" style="184"/>
    <col min="8193" max="8193" width="14" style="184" customWidth="1"/>
    <col min="8194" max="8194" width="46.5703125" style="184" bestFit="1" customWidth="1"/>
    <col min="8195" max="8195" width="25.28515625" style="184" bestFit="1" customWidth="1"/>
    <col min="8196" max="8196" width="18.85546875" style="184" customWidth="1"/>
    <col min="8197" max="8197" width="19.42578125" style="184" customWidth="1"/>
    <col min="8198" max="8199" width="21.5703125" style="184" bestFit="1" customWidth="1"/>
    <col min="8200" max="8200" width="24.140625" style="184" customWidth="1"/>
    <col min="8201" max="8201" width="21.42578125" style="184" customWidth="1"/>
    <col min="8202" max="8448" width="9.140625" style="184"/>
    <col min="8449" max="8449" width="14" style="184" customWidth="1"/>
    <col min="8450" max="8450" width="46.5703125" style="184" bestFit="1" customWidth="1"/>
    <col min="8451" max="8451" width="25.28515625" style="184" bestFit="1" customWidth="1"/>
    <col min="8452" max="8452" width="18.85546875" style="184" customWidth="1"/>
    <col min="8453" max="8453" width="19.42578125" style="184" customWidth="1"/>
    <col min="8454" max="8455" width="21.5703125" style="184" bestFit="1" customWidth="1"/>
    <col min="8456" max="8456" width="24.140625" style="184" customWidth="1"/>
    <col min="8457" max="8457" width="21.42578125" style="184" customWidth="1"/>
    <col min="8458" max="8704" width="9.140625" style="184"/>
    <col min="8705" max="8705" width="14" style="184" customWidth="1"/>
    <col min="8706" max="8706" width="46.5703125" style="184" bestFit="1" customWidth="1"/>
    <col min="8707" max="8707" width="25.28515625" style="184" bestFit="1" customWidth="1"/>
    <col min="8708" max="8708" width="18.85546875" style="184" customWidth="1"/>
    <col min="8709" max="8709" width="19.42578125" style="184" customWidth="1"/>
    <col min="8710" max="8711" width="21.5703125" style="184" bestFit="1" customWidth="1"/>
    <col min="8712" max="8712" width="24.140625" style="184" customWidth="1"/>
    <col min="8713" max="8713" width="21.42578125" style="184" customWidth="1"/>
    <col min="8714" max="8960" width="9.140625" style="184"/>
    <col min="8961" max="8961" width="14" style="184" customWidth="1"/>
    <col min="8962" max="8962" width="46.5703125" style="184" bestFit="1" customWidth="1"/>
    <col min="8963" max="8963" width="25.28515625" style="184" bestFit="1" customWidth="1"/>
    <col min="8964" max="8964" width="18.85546875" style="184" customWidth="1"/>
    <col min="8965" max="8965" width="19.42578125" style="184" customWidth="1"/>
    <col min="8966" max="8967" width="21.5703125" style="184" bestFit="1" customWidth="1"/>
    <col min="8968" max="8968" width="24.140625" style="184" customWidth="1"/>
    <col min="8969" max="8969" width="21.42578125" style="184" customWidth="1"/>
    <col min="8970" max="9216" width="9.140625" style="184"/>
    <col min="9217" max="9217" width="14" style="184" customWidth="1"/>
    <col min="9218" max="9218" width="46.5703125" style="184" bestFit="1" customWidth="1"/>
    <col min="9219" max="9219" width="25.28515625" style="184" bestFit="1" customWidth="1"/>
    <col min="9220" max="9220" width="18.85546875" style="184" customWidth="1"/>
    <col min="9221" max="9221" width="19.42578125" style="184" customWidth="1"/>
    <col min="9222" max="9223" width="21.5703125" style="184" bestFit="1" customWidth="1"/>
    <col min="9224" max="9224" width="24.140625" style="184" customWidth="1"/>
    <col min="9225" max="9225" width="21.42578125" style="184" customWidth="1"/>
    <col min="9226" max="9472" width="9.140625" style="184"/>
    <col min="9473" max="9473" width="14" style="184" customWidth="1"/>
    <col min="9474" max="9474" width="46.5703125" style="184" bestFit="1" customWidth="1"/>
    <col min="9475" max="9475" width="25.28515625" style="184" bestFit="1" customWidth="1"/>
    <col min="9476" max="9476" width="18.85546875" style="184" customWidth="1"/>
    <col min="9477" max="9477" width="19.42578125" style="184" customWidth="1"/>
    <col min="9478" max="9479" width="21.5703125" style="184" bestFit="1" customWidth="1"/>
    <col min="9480" max="9480" width="24.140625" style="184" customWidth="1"/>
    <col min="9481" max="9481" width="21.42578125" style="184" customWidth="1"/>
    <col min="9482" max="9728" width="9.140625" style="184"/>
    <col min="9729" max="9729" width="14" style="184" customWidth="1"/>
    <col min="9730" max="9730" width="46.5703125" style="184" bestFit="1" customWidth="1"/>
    <col min="9731" max="9731" width="25.28515625" style="184" bestFit="1" customWidth="1"/>
    <col min="9732" max="9732" width="18.85546875" style="184" customWidth="1"/>
    <col min="9733" max="9733" width="19.42578125" style="184" customWidth="1"/>
    <col min="9734" max="9735" width="21.5703125" style="184" bestFit="1" customWidth="1"/>
    <col min="9736" max="9736" width="24.140625" style="184" customWidth="1"/>
    <col min="9737" max="9737" width="21.42578125" style="184" customWidth="1"/>
    <col min="9738" max="9984" width="9.140625" style="184"/>
    <col min="9985" max="9985" width="14" style="184" customWidth="1"/>
    <col min="9986" max="9986" width="46.5703125" style="184" bestFit="1" customWidth="1"/>
    <col min="9987" max="9987" width="25.28515625" style="184" bestFit="1" customWidth="1"/>
    <col min="9988" max="9988" width="18.85546875" style="184" customWidth="1"/>
    <col min="9989" max="9989" width="19.42578125" style="184" customWidth="1"/>
    <col min="9990" max="9991" width="21.5703125" style="184" bestFit="1" customWidth="1"/>
    <col min="9992" max="9992" width="24.140625" style="184" customWidth="1"/>
    <col min="9993" max="9993" width="21.42578125" style="184" customWidth="1"/>
    <col min="9994" max="10240" width="9.140625" style="184"/>
    <col min="10241" max="10241" width="14" style="184" customWidth="1"/>
    <col min="10242" max="10242" width="46.5703125" style="184" bestFit="1" customWidth="1"/>
    <col min="10243" max="10243" width="25.28515625" style="184" bestFit="1" customWidth="1"/>
    <col min="10244" max="10244" width="18.85546875" style="184" customWidth="1"/>
    <col min="10245" max="10245" width="19.42578125" style="184" customWidth="1"/>
    <col min="10246" max="10247" width="21.5703125" style="184" bestFit="1" customWidth="1"/>
    <col min="10248" max="10248" width="24.140625" style="184" customWidth="1"/>
    <col min="10249" max="10249" width="21.42578125" style="184" customWidth="1"/>
    <col min="10250" max="10496" width="9.140625" style="184"/>
    <col min="10497" max="10497" width="14" style="184" customWidth="1"/>
    <col min="10498" max="10498" width="46.5703125" style="184" bestFit="1" customWidth="1"/>
    <col min="10499" max="10499" width="25.28515625" style="184" bestFit="1" customWidth="1"/>
    <col min="10500" max="10500" width="18.85546875" style="184" customWidth="1"/>
    <col min="10501" max="10501" width="19.42578125" style="184" customWidth="1"/>
    <col min="10502" max="10503" width="21.5703125" style="184" bestFit="1" customWidth="1"/>
    <col min="10504" max="10504" width="24.140625" style="184" customWidth="1"/>
    <col min="10505" max="10505" width="21.42578125" style="184" customWidth="1"/>
    <col min="10506" max="10752" width="9.140625" style="184"/>
    <col min="10753" max="10753" width="14" style="184" customWidth="1"/>
    <col min="10754" max="10754" width="46.5703125" style="184" bestFit="1" customWidth="1"/>
    <col min="10755" max="10755" width="25.28515625" style="184" bestFit="1" customWidth="1"/>
    <col min="10756" max="10756" width="18.85546875" style="184" customWidth="1"/>
    <col min="10757" max="10757" width="19.42578125" style="184" customWidth="1"/>
    <col min="10758" max="10759" width="21.5703125" style="184" bestFit="1" customWidth="1"/>
    <col min="10760" max="10760" width="24.140625" style="184" customWidth="1"/>
    <col min="10761" max="10761" width="21.42578125" style="184" customWidth="1"/>
    <col min="10762" max="11008" width="9.140625" style="184"/>
    <col min="11009" max="11009" width="14" style="184" customWidth="1"/>
    <col min="11010" max="11010" width="46.5703125" style="184" bestFit="1" customWidth="1"/>
    <col min="11011" max="11011" width="25.28515625" style="184" bestFit="1" customWidth="1"/>
    <col min="11012" max="11012" width="18.85546875" style="184" customWidth="1"/>
    <col min="11013" max="11013" width="19.42578125" style="184" customWidth="1"/>
    <col min="11014" max="11015" width="21.5703125" style="184" bestFit="1" customWidth="1"/>
    <col min="11016" max="11016" width="24.140625" style="184" customWidth="1"/>
    <col min="11017" max="11017" width="21.42578125" style="184" customWidth="1"/>
    <col min="11018" max="11264" width="9.140625" style="184"/>
    <col min="11265" max="11265" width="14" style="184" customWidth="1"/>
    <col min="11266" max="11266" width="46.5703125" style="184" bestFit="1" customWidth="1"/>
    <col min="11267" max="11267" width="25.28515625" style="184" bestFit="1" customWidth="1"/>
    <col min="11268" max="11268" width="18.85546875" style="184" customWidth="1"/>
    <col min="11269" max="11269" width="19.42578125" style="184" customWidth="1"/>
    <col min="11270" max="11271" width="21.5703125" style="184" bestFit="1" customWidth="1"/>
    <col min="11272" max="11272" width="24.140625" style="184" customWidth="1"/>
    <col min="11273" max="11273" width="21.42578125" style="184" customWidth="1"/>
    <col min="11274" max="11520" width="9.140625" style="184"/>
    <col min="11521" max="11521" width="14" style="184" customWidth="1"/>
    <col min="11522" max="11522" width="46.5703125" style="184" bestFit="1" customWidth="1"/>
    <col min="11523" max="11523" width="25.28515625" style="184" bestFit="1" customWidth="1"/>
    <col min="11524" max="11524" width="18.85546875" style="184" customWidth="1"/>
    <col min="11525" max="11525" width="19.42578125" style="184" customWidth="1"/>
    <col min="11526" max="11527" width="21.5703125" style="184" bestFit="1" customWidth="1"/>
    <col min="11528" max="11528" width="24.140625" style="184" customWidth="1"/>
    <col min="11529" max="11529" width="21.42578125" style="184" customWidth="1"/>
    <col min="11530" max="11776" width="9.140625" style="184"/>
    <col min="11777" max="11777" width="14" style="184" customWidth="1"/>
    <col min="11778" max="11778" width="46.5703125" style="184" bestFit="1" customWidth="1"/>
    <col min="11779" max="11779" width="25.28515625" style="184" bestFit="1" customWidth="1"/>
    <col min="11780" max="11780" width="18.85546875" style="184" customWidth="1"/>
    <col min="11781" max="11781" width="19.42578125" style="184" customWidth="1"/>
    <col min="11782" max="11783" width="21.5703125" style="184" bestFit="1" customWidth="1"/>
    <col min="11784" max="11784" width="24.140625" style="184" customWidth="1"/>
    <col min="11785" max="11785" width="21.42578125" style="184" customWidth="1"/>
    <col min="11786" max="12032" width="9.140625" style="184"/>
    <col min="12033" max="12033" width="14" style="184" customWidth="1"/>
    <col min="12034" max="12034" width="46.5703125" style="184" bestFit="1" customWidth="1"/>
    <col min="12035" max="12035" width="25.28515625" style="184" bestFit="1" customWidth="1"/>
    <col min="12036" max="12036" width="18.85546875" style="184" customWidth="1"/>
    <col min="12037" max="12037" width="19.42578125" style="184" customWidth="1"/>
    <col min="12038" max="12039" width="21.5703125" style="184" bestFit="1" customWidth="1"/>
    <col min="12040" max="12040" width="24.140625" style="184" customWidth="1"/>
    <col min="12041" max="12041" width="21.42578125" style="184" customWidth="1"/>
    <col min="12042" max="12288" width="9.140625" style="184"/>
    <col min="12289" max="12289" width="14" style="184" customWidth="1"/>
    <col min="12290" max="12290" width="46.5703125" style="184" bestFit="1" customWidth="1"/>
    <col min="12291" max="12291" width="25.28515625" style="184" bestFit="1" customWidth="1"/>
    <col min="12292" max="12292" width="18.85546875" style="184" customWidth="1"/>
    <col min="12293" max="12293" width="19.42578125" style="184" customWidth="1"/>
    <col min="12294" max="12295" width="21.5703125" style="184" bestFit="1" customWidth="1"/>
    <col min="12296" max="12296" width="24.140625" style="184" customWidth="1"/>
    <col min="12297" max="12297" width="21.42578125" style="184" customWidth="1"/>
    <col min="12298" max="12544" width="9.140625" style="184"/>
    <col min="12545" max="12545" width="14" style="184" customWidth="1"/>
    <col min="12546" max="12546" width="46.5703125" style="184" bestFit="1" customWidth="1"/>
    <col min="12547" max="12547" width="25.28515625" style="184" bestFit="1" customWidth="1"/>
    <col min="12548" max="12548" width="18.85546875" style="184" customWidth="1"/>
    <col min="12549" max="12549" width="19.42578125" style="184" customWidth="1"/>
    <col min="12550" max="12551" width="21.5703125" style="184" bestFit="1" customWidth="1"/>
    <col min="12552" max="12552" width="24.140625" style="184" customWidth="1"/>
    <col min="12553" max="12553" width="21.42578125" style="184" customWidth="1"/>
    <col min="12554" max="12800" width="9.140625" style="184"/>
    <col min="12801" max="12801" width="14" style="184" customWidth="1"/>
    <col min="12802" max="12802" width="46.5703125" style="184" bestFit="1" customWidth="1"/>
    <col min="12803" max="12803" width="25.28515625" style="184" bestFit="1" customWidth="1"/>
    <col min="12804" max="12804" width="18.85546875" style="184" customWidth="1"/>
    <col min="12805" max="12805" width="19.42578125" style="184" customWidth="1"/>
    <col min="12806" max="12807" width="21.5703125" style="184" bestFit="1" customWidth="1"/>
    <col min="12808" max="12808" width="24.140625" style="184" customWidth="1"/>
    <col min="12809" max="12809" width="21.42578125" style="184" customWidth="1"/>
    <col min="12810" max="13056" width="9.140625" style="184"/>
    <col min="13057" max="13057" width="14" style="184" customWidth="1"/>
    <col min="13058" max="13058" width="46.5703125" style="184" bestFit="1" customWidth="1"/>
    <col min="13059" max="13059" width="25.28515625" style="184" bestFit="1" customWidth="1"/>
    <col min="13060" max="13060" width="18.85546875" style="184" customWidth="1"/>
    <col min="13061" max="13061" width="19.42578125" style="184" customWidth="1"/>
    <col min="13062" max="13063" width="21.5703125" style="184" bestFit="1" customWidth="1"/>
    <col min="13064" max="13064" width="24.140625" style="184" customWidth="1"/>
    <col min="13065" max="13065" width="21.42578125" style="184" customWidth="1"/>
    <col min="13066" max="13312" width="9.140625" style="184"/>
    <col min="13313" max="13313" width="14" style="184" customWidth="1"/>
    <col min="13314" max="13314" width="46.5703125" style="184" bestFit="1" customWidth="1"/>
    <col min="13315" max="13315" width="25.28515625" style="184" bestFit="1" customWidth="1"/>
    <col min="13316" max="13316" width="18.85546875" style="184" customWidth="1"/>
    <col min="13317" max="13317" width="19.42578125" style="184" customWidth="1"/>
    <col min="13318" max="13319" width="21.5703125" style="184" bestFit="1" customWidth="1"/>
    <col min="13320" max="13320" width="24.140625" style="184" customWidth="1"/>
    <col min="13321" max="13321" width="21.42578125" style="184" customWidth="1"/>
    <col min="13322" max="13568" width="9.140625" style="184"/>
    <col min="13569" max="13569" width="14" style="184" customWidth="1"/>
    <col min="13570" max="13570" width="46.5703125" style="184" bestFit="1" customWidth="1"/>
    <col min="13571" max="13571" width="25.28515625" style="184" bestFit="1" customWidth="1"/>
    <col min="13572" max="13572" width="18.85546875" style="184" customWidth="1"/>
    <col min="13573" max="13573" width="19.42578125" style="184" customWidth="1"/>
    <col min="13574" max="13575" width="21.5703125" style="184" bestFit="1" customWidth="1"/>
    <col min="13576" max="13576" width="24.140625" style="184" customWidth="1"/>
    <col min="13577" max="13577" width="21.42578125" style="184" customWidth="1"/>
    <col min="13578" max="13824" width="9.140625" style="184"/>
    <col min="13825" max="13825" width="14" style="184" customWidth="1"/>
    <col min="13826" max="13826" width="46.5703125" style="184" bestFit="1" customWidth="1"/>
    <col min="13827" max="13827" width="25.28515625" style="184" bestFit="1" customWidth="1"/>
    <col min="13828" max="13828" width="18.85546875" style="184" customWidth="1"/>
    <col min="13829" max="13829" width="19.42578125" style="184" customWidth="1"/>
    <col min="13830" max="13831" width="21.5703125" style="184" bestFit="1" customWidth="1"/>
    <col min="13832" max="13832" width="24.140625" style="184" customWidth="1"/>
    <col min="13833" max="13833" width="21.42578125" style="184" customWidth="1"/>
    <col min="13834" max="14080" width="9.140625" style="184"/>
    <col min="14081" max="14081" width="14" style="184" customWidth="1"/>
    <col min="14082" max="14082" width="46.5703125" style="184" bestFit="1" customWidth="1"/>
    <col min="14083" max="14083" width="25.28515625" style="184" bestFit="1" customWidth="1"/>
    <col min="14084" max="14084" width="18.85546875" style="184" customWidth="1"/>
    <col min="14085" max="14085" width="19.42578125" style="184" customWidth="1"/>
    <col min="14086" max="14087" width="21.5703125" style="184" bestFit="1" customWidth="1"/>
    <col min="14088" max="14088" width="24.140625" style="184" customWidth="1"/>
    <col min="14089" max="14089" width="21.42578125" style="184" customWidth="1"/>
    <col min="14090" max="14336" width="9.140625" style="184"/>
    <col min="14337" max="14337" width="14" style="184" customWidth="1"/>
    <col min="14338" max="14338" width="46.5703125" style="184" bestFit="1" customWidth="1"/>
    <col min="14339" max="14339" width="25.28515625" style="184" bestFit="1" customWidth="1"/>
    <col min="14340" max="14340" width="18.85546875" style="184" customWidth="1"/>
    <col min="14341" max="14341" width="19.42578125" style="184" customWidth="1"/>
    <col min="14342" max="14343" width="21.5703125" style="184" bestFit="1" customWidth="1"/>
    <col min="14344" max="14344" width="24.140625" style="184" customWidth="1"/>
    <col min="14345" max="14345" width="21.42578125" style="184" customWidth="1"/>
    <col min="14346" max="14592" width="9.140625" style="184"/>
    <col min="14593" max="14593" width="14" style="184" customWidth="1"/>
    <col min="14594" max="14594" width="46.5703125" style="184" bestFit="1" customWidth="1"/>
    <col min="14595" max="14595" width="25.28515625" style="184" bestFit="1" customWidth="1"/>
    <col min="14596" max="14596" width="18.85546875" style="184" customWidth="1"/>
    <col min="14597" max="14597" width="19.42578125" style="184" customWidth="1"/>
    <col min="14598" max="14599" width="21.5703125" style="184" bestFit="1" customWidth="1"/>
    <col min="14600" max="14600" width="24.140625" style="184" customWidth="1"/>
    <col min="14601" max="14601" width="21.42578125" style="184" customWidth="1"/>
    <col min="14602" max="14848" width="9.140625" style="184"/>
    <col min="14849" max="14849" width="14" style="184" customWidth="1"/>
    <col min="14850" max="14850" width="46.5703125" style="184" bestFit="1" customWidth="1"/>
    <col min="14851" max="14851" width="25.28515625" style="184" bestFit="1" customWidth="1"/>
    <col min="14852" max="14852" width="18.85546875" style="184" customWidth="1"/>
    <col min="14853" max="14853" width="19.42578125" style="184" customWidth="1"/>
    <col min="14854" max="14855" width="21.5703125" style="184" bestFit="1" customWidth="1"/>
    <col min="14856" max="14856" width="24.140625" style="184" customWidth="1"/>
    <col min="14857" max="14857" width="21.42578125" style="184" customWidth="1"/>
    <col min="14858" max="15104" width="9.140625" style="184"/>
    <col min="15105" max="15105" width="14" style="184" customWidth="1"/>
    <col min="15106" max="15106" width="46.5703125" style="184" bestFit="1" customWidth="1"/>
    <col min="15107" max="15107" width="25.28515625" style="184" bestFit="1" customWidth="1"/>
    <col min="15108" max="15108" width="18.85546875" style="184" customWidth="1"/>
    <col min="15109" max="15109" width="19.42578125" style="184" customWidth="1"/>
    <col min="15110" max="15111" width="21.5703125" style="184" bestFit="1" customWidth="1"/>
    <col min="15112" max="15112" width="24.140625" style="184" customWidth="1"/>
    <col min="15113" max="15113" width="21.42578125" style="184" customWidth="1"/>
    <col min="15114" max="15360" width="9.140625" style="184"/>
    <col min="15361" max="15361" width="14" style="184" customWidth="1"/>
    <col min="15362" max="15362" width="46.5703125" style="184" bestFit="1" customWidth="1"/>
    <col min="15363" max="15363" width="25.28515625" style="184" bestFit="1" customWidth="1"/>
    <col min="15364" max="15364" width="18.85546875" style="184" customWidth="1"/>
    <col min="15365" max="15365" width="19.42578125" style="184" customWidth="1"/>
    <col min="15366" max="15367" width="21.5703125" style="184" bestFit="1" customWidth="1"/>
    <col min="15368" max="15368" width="24.140625" style="184" customWidth="1"/>
    <col min="15369" max="15369" width="21.42578125" style="184" customWidth="1"/>
    <col min="15370" max="15616" width="9.140625" style="184"/>
    <col min="15617" max="15617" width="14" style="184" customWidth="1"/>
    <col min="15618" max="15618" width="46.5703125" style="184" bestFit="1" customWidth="1"/>
    <col min="15619" max="15619" width="25.28515625" style="184" bestFit="1" customWidth="1"/>
    <col min="15620" max="15620" width="18.85546875" style="184" customWidth="1"/>
    <col min="15621" max="15621" width="19.42578125" style="184" customWidth="1"/>
    <col min="15622" max="15623" width="21.5703125" style="184" bestFit="1" customWidth="1"/>
    <col min="15624" max="15624" width="24.140625" style="184" customWidth="1"/>
    <col min="15625" max="15625" width="21.42578125" style="184" customWidth="1"/>
    <col min="15626" max="15872" width="9.140625" style="184"/>
    <col min="15873" max="15873" width="14" style="184" customWidth="1"/>
    <col min="15874" max="15874" width="46.5703125" style="184" bestFit="1" customWidth="1"/>
    <col min="15875" max="15875" width="25.28515625" style="184" bestFit="1" customWidth="1"/>
    <col min="15876" max="15876" width="18.85546875" style="184" customWidth="1"/>
    <col min="15877" max="15877" width="19.42578125" style="184" customWidth="1"/>
    <col min="15878" max="15879" width="21.5703125" style="184" bestFit="1" customWidth="1"/>
    <col min="15880" max="15880" width="24.140625" style="184" customWidth="1"/>
    <col min="15881" max="15881" width="21.42578125" style="184" customWidth="1"/>
    <col min="15882" max="16128" width="9.140625" style="184"/>
    <col min="16129" max="16129" width="14" style="184" customWidth="1"/>
    <col min="16130" max="16130" width="46.5703125" style="184" bestFit="1" customWidth="1"/>
    <col min="16131" max="16131" width="25.28515625" style="184" bestFit="1" customWidth="1"/>
    <col min="16132" max="16132" width="18.85546875" style="184" customWidth="1"/>
    <col min="16133" max="16133" width="19.42578125" style="184" customWidth="1"/>
    <col min="16134" max="16135" width="21.5703125" style="184" bestFit="1" customWidth="1"/>
    <col min="16136" max="16136" width="24.140625" style="184" customWidth="1"/>
    <col min="16137" max="16137" width="21.42578125" style="184" customWidth="1"/>
    <col min="16138" max="16384" width="9.140625" style="184"/>
  </cols>
  <sheetData>
    <row r="2" spans="1:9" s="163" customFormat="1" x14ac:dyDescent="0.25">
      <c r="A2" s="930" t="s">
        <v>509</v>
      </c>
      <c r="B2" s="930"/>
      <c r="C2" s="930"/>
    </row>
    <row r="3" spans="1:9" s="163" customFormat="1" x14ac:dyDescent="0.25">
      <c r="A3" s="164"/>
      <c r="B3" s="164"/>
      <c r="C3" s="164"/>
      <c r="D3" s="164"/>
      <c r="E3" s="164"/>
      <c r="F3" s="164"/>
      <c r="G3" s="164"/>
      <c r="H3" s="164"/>
    </row>
    <row r="4" spans="1:9" s="163" customFormat="1" x14ac:dyDescent="0.25">
      <c r="A4" s="165" t="s">
        <v>106</v>
      </c>
      <c r="B4" s="931" t="s">
        <v>107</v>
      </c>
      <c r="C4" s="931"/>
      <c r="D4" s="931"/>
    </row>
    <row r="5" spans="1:9" s="163" customFormat="1" x14ac:dyDescent="0.25">
      <c r="A5" s="165"/>
      <c r="B5" s="166"/>
      <c r="C5" s="167"/>
    </row>
    <row r="6" spans="1:9" s="163" customFormat="1" x14ac:dyDescent="0.25">
      <c r="A6" s="165" t="s">
        <v>108</v>
      </c>
      <c r="B6" s="931" t="s">
        <v>208</v>
      </c>
      <c r="C6" s="931"/>
      <c r="D6" s="931"/>
      <c r="E6" s="931"/>
    </row>
    <row r="7" spans="1:9" s="163" customFormat="1" x14ac:dyDescent="0.25">
      <c r="A7" s="169">
        <v>1</v>
      </c>
      <c r="B7" s="163" t="s">
        <v>506</v>
      </c>
      <c r="C7" s="166"/>
      <c r="D7" s="168" t="s">
        <v>109</v>
      </c>
    </row>
    <row r="8" spans="1:9" s="163" customFormat="1" x14ac:dyDescent="0.25">
      <c r="A8" s="169">
        <v>2</v>
      </c>
      <c r="B8" s="163" t="s">
        <v>506</v>
      </c>
      <c r="C8" s="166"/>
      <c r="D8" s="168" t="s">
        <v>109</v>
      </c>
      <c r="E8" s="168"/>
    </row>
    <row r="9" spans="1:9" s="163" customFormat="1" x14ac:dyDescent="0.25">
      <c r="A9" s="169"/>
      <c r="C9" s="166"/>
      <c r="D9" s="321"/>
      <c r="E9" s="321"/>
    </row>
    <row r="10" spans="1:9" s="163" customFormat="1" x14ac:dyDescent="0.25">
      <c r="A10" s="165" t="s">
        <v>323</v>
      </c>
      <c r="B10" s="409" t="str">
        <f>'[4]AS-18'!$B$17:$H$17</f>
        <v>Enterprises/Personnel under Significant Influence of Key Management Personnel and their Relatives [Para 3(e) of AS-18]:</v>
      </c>
      <c r="C10" s="166"/>
      <c r="D10" s="321"/>
      <c r="E10" s="321"/>
    </row>
    <row r="11" spans="1:9" s="163" customFormat="1" x14ac:dyDescent="0.25">
      <c r="A11" s="169"/>
      <c r="B11" s="410" t="s">
        <v>507</v>
      </c>
      <c r="C11" s="586"/>
      <c r="D11" s="924"/>
      <c r="E11" s="924"/>
      <c r="F11" s="924"/>
      <c r="G11" s="924"/>
    </row>
    <row r="12" spans="1:9" s="163" customFormat="1" x14ac:dyDescent="0.25">
      <c r="A12" s="169"/>
      <c r="B12" s="410" t="s">
        <v>507</v>
      </c>
      <c r="C12" s="586"/>
      <c r="D12" s="924"/>
      <c r="E12" s="924"/>
      <c r="F12" s="924"/>
      <c r="G12" s="924"/>
    </row>
    <row r="13" spans="1:9" s="163" customFormat="1" x14ac:dyDescent="0.25">
      <c r="C13" s="170"/>
    </row>
    <row r="14" spans="1:9" s="163" customFormat="1" ht="16.5" customHeight="1" x14ac:dyDescent="0.25">
      <c r="A14" s="165" t="s">
        <v>125</v>
      </c>
      <c r="B14" s="320" t="s">
        <v>126</v>
      </c>
      <c r="C14" s="924"/>
      <c r="D14" s="924"/>
      <c r="E14" s="924"/>
      <c r="F14" s="924"/>
    </row>
    <row r="15" spans="1:9" s="163" customFormat="1" ht="16.5" customHeight="1" x14ac:dyDescent="0.25">
      <c r="A15" s="165"/>
      <c r="B15" s="940" t="s">
        <v>313</v>
      </c>
      <c r="C15" s="932" t="s">
        <v>313</v>
      </c>
      <c r="D15" s="935" t="s">
        <v>314</v>
      </c>
      <c r="E15" s="936"/>
      <c r="F15" s="936"/>
      <c r="G15" s="937"/>
      <c r="H15" s="943" t="s">
        <v>315</v>
      </c>
      <c r="I15" s="946" t="s">
        <v>316</v>
      </c>
    </row>
    <row r="16" spans="1:9" s="163" customFormat="1" ht="16.5" customHeight="1" x14ac:dyDescent="0.25">
      <c r="A16" s="165"/>
      <c r="B16" s="941"/>
      <c r="C16" s="933"/>
      <c r="D16" s="935" t="s">
        <v>317</v>
      </c>
      <c r="E16" s="937"/>
      <c r="F16" s="935" t="s">
        <v>318</v>
      </c>
      <c r="G16" s="937"/>
      <c r="H16" s="944"/>
      <c r="I16" s="947"/>
    </row>
    <row r="17" spans="1:9" s="163" customFormat="1" ht="33.75" customHeight="1" x14ac:dyDescent="0.25">
      <c r="A17" s="165"/>
      <c r="B17" s="942"/>
      <c r="C17" s="934"/>
      <c r="D17" s="406" t="s">
        <v>319</v>
      </c>
      <c r="E17" s="407" t="s">
        <v>320</v>
      </c>
      <c r="F17" s="407" t="s">
        <v>319</v>
      </c>
      <c r="G17" s="408" t="s">
        <v>320</v>
      </c>
      <c r="H17" s="945"/>
      <c r="I17" s="948"/>
    </row>
    <row r="18" spans="1:9" s="163" customFormat="1" ht="16.5" customHeight="1" x14ac:dyDescent="0.25">
      <c r="A18" s="165"/>
      <c r="B18" s="376" t="s">
        <v>321</v>
      </c>
      <c r="C18" s="377"/>
      <c r="D18" s="378"/>
      <c r="E18" s="379"/>
      <c r="F18" s="380"/>
      <c r="G18" s="381"/>
      <c r="H18" s="381"/>
      <c r="I18" s="382"/>
    </row>
    <row r="19" spans="1:9" s="163" customFormat="1" ht="16.5" customHeight="1" x14ac:dyDescent="0.25">
      <c r="A19" s="165"/>
      <c r="B19" s="383" t="s">
        <v>322</v>
      </c>
      <c r="C19" s="384"/>
      <c r="D19" s="385"/>
      <c r="E19" s="386"/>
      <c r="F19" s="387"/>
      <c r="G19" s="388"/>
      <c r="H19" s="388"/>
      <c r="I19" s="389"/>
    </row>
    <row r="20" spans="1:9" s="163" customFormat="1" ht="16.5" customHeight="1" x14ac:dyDescent="0.25">
      <c r="A20" s="165"/>
      <c r="B20" s="390" t="str">
        <f>B8</f>
        <v>Mr….............</v>
      </c>
      <c r="C20" s="391" t="s">
        <v>324</v>
      </c>
      <c r="D20" s="392">
        <v>0</v>
      </c>
      <c r="E20" s="393">
        <v>0</v>
      </c>
      <c r="F20" s="412">
        <v>0</v>
      </c>
      <c r="G20" s="412">
        <v>0</v>
      </c>
      <c r="H20" s="394">
        <v>0</v>
      </c>
      <c r="I20" s="388">
        <v>0</v>
      </c>
    </row>
    <row r="21" spans="1:9" s="163" customFormat="1" ht="16.5" customHeight="1" x14ac:dyDescent="0.25">
      <c r="A21" s="165"/>
      <c r="B21" s="411" t="str">
        <f>B7</f>
        <v>Mr….............</v>
      </c>
      <c r="C21" s="396" t="s">
        <v>325</v>
      </c>
      <c r="D21" s="417">
        <v>0</v>
      </c>
      <c r="E21" s="397">
        <v>0</v>
      </c>
      <c r="F21" s="412">
        <v>0</v>
      </c>
      <c r="G21" s="412">
        <v>0</v>
      </c>
      <c r="H21" s="388">
        <v>0</v>
      </c>
      <c r="I21" s="388">
        <v>0</v>
      </c>
    </row>
    <row r="22" spans="1:9" s="163" customFormat="1" ht="16.5" customHeight="1" x14ac:dyDescent="0.25">
      <c r="A22" s="165"/>
      <c r="B22" s="395"/>
      <c r="C22" s="396"/>
      <c r="D22" s="398"/>
      <c r="E22" s="399"/>
      <c r="F22" s="413"/>
      <c r="G22" s="414"/>
      <c r="H22" s="388"/>
      <c r="I22" s="389"/>
    </row>
    <row r="23" spans="1:9" s="163" customFormat="1" ht="47.25" customHeight="1" x14ac:dyDescent="0.25">
      <c r="A23" s="165"/>
      <c r="B23" s="420" t="s">
        <v>326</v>
      </c>
      <c r="C23" s="396"/>
      <c r="D23" s="398"/>
      <c r="E23" s="399"/>
      <c r="F23" s="413"/>
      <c r="G23" s="414"/>
      <c r="H23" s="388"/>
      <c r="I23" s="389"/>
    </row>
    <row r="24" spans="1:9" s="163" customFormat="1" x14ac:dyDescent="0.25">
      <c r="A24" s="165"/>
      <c r="B24" s="419" t="s">
        <v>508</v>
      </c>
      <c r="C24" s="396" t="s">
        <v>325</v>
      </c>
      <c r="D24" s="398">
        <v>0</v>
      </c>
      <c r="E24" s="418">
        <v>0</v>
      </c>
      <c r="F24" s="412">
        <v>0</v>
      </c>
      <c r="G24" s="412">
        <v>0</v>
      </c>
      <c r="H24" s="388">
        <v>0</v>
      </c>
      <c r="I24" s="388">
        <v>0</v>
      </c>
    </row>
    <row r="25" spans="1:9" s="163" customFormat="1" ht="16.5" customHeight="1" x14ac:dyDescent="0.25">
      <c r="A25" s="165"/>
      <c r="B25" s="419" t="s">
        <v>508</v>
      </c>
      <c r="C25" s="396" t="s">
        <v>325</v>
      </c>
      <c r="D25" s="392">
        <v>0</v>
      </c>
      <c r="E25" s="418">
        <v>0</v>
      </c>
      <c r="F25" s="412">
        <v>0</v>
      </c>
      <c r="G25" s="412">
        <v>0</v>
      </c>
      <c r="H25" s="388">
        <v>0</v>
      </c>
      <c r="I25" s="388">
        <v>0</v>
      </c>
    </row>
    <row r="26" spans="1:9" s="163" customFormat="1" ht="16.5" customHeight="1" x14ac:dyDescent="0.25">
      <c r="A26" s="165"/>
      <c r="B26" s="400"/>
      <c r="C26" s="401"/>
      <c r="D26" s="402"/>
      <c r="E26" s="403"/>
      <c r="F26" s="415"/>
      <c r="G26" s="416"/>
      <c r="H26" s="404"/>
      <c r="I26" s="405"/>
    </row>
    <row r="27" spans="1:9" s="163" customFormat="1" ht="16.5" customHeight="1" x14ac:dyDescent="0.25">
      <c r="A27" s="165"/>
      <c r="B27" s="320"/>
      <c r="C27" s="321"/>
      <c r="D27" s="321"/>
      <c r="E27" s="321"/>
      <c r="F27" s="321"/>
    </row>
    <row r="28" spans="1:9" s="159" customFormat="1" x14ac:dyDescent="0.25">
      <c r="A28" s="171"/>
      <c r="B28" s="172" t="s">
        <v>127</v>
      </c>
      <c r="C28" s="173"/>
      <c r="D28" s="173"/>
      <c r="E28" s="173"/>
    </row>
    <row r="29" spans="1:9" s="159" customFormat="1" x14ac:dyDescent="0.25">
      <c r="A29" s="185" t="s">
        <v>308</v>
      </c>
      <c r="B29" s="938" t="s">
        <v>128</v>
      </c>
      <c r="C29" s="939"/>
      <c r="D29" s="939"/>
      <c r="E29" s="939"/>
      <c r="F29" s="161"/>
    </row>
    <row r="30" spans="1:9" s="159" customFormat="1" x14ac:dyDescent="0.25">
      <c r="A30" s="174"/>
      <c r="C30" s="175"/>
      <c r="E30" s="176" t="s">
        <v>110</v>
      </c>
      <c r="F30" s="177"/>
    </row>
    <row r="31" spans="1:9" s="159" customFormat="1" x14ac:dyDescent="0.25">
      <c r="A31" s="174"/>
      <c r="C31" s="173"/>
      <c r="E31" s="175" t="s">
        <v>111</v>
      </c>
      <c r="G31" s="106"/>
    </row>
    <row r="32" spans="1:9" s="159" customFormat="1" x14ac:dyDescent="0.25">
      <c r="A32" s="174"/>
      <c r="C32" s="173"/>
      <c r="E32" s="175"/>
      <c r="G32" s="106"/>
    </row>
    <row r="33" spans="1:9" s="159" customFormat="1" x14ac:dyDescent="0.25">
      <c r="A33" s="185" t="s">
        <v>309</v>
      </c>
      <c r="B33" s="317" t="s">
        <v>129</v>
      </c>
      <c r="C33" s="317"/>
      <c r="D33" s="317"/>
      <c r="E33" s="317"/>
      <c r="F33" s="178"/>
      <c r="G33" s="311"/>
    </row>
    <row r="34" spans="1:9" s="159" customFormat="1" x14ac:dyDescent="0.25">
      <c r="A34" s="174"/>
      <c r="C34" s="173"/>
      <c r="D34" s="173"/>
      <c r="E34" s="179" t="s">
        <v>110</v>
      </c>
    </row>
    <row r="35" spans="1:9" s="159" customFormat="1" x14ac:dyDescent="0.25">
      <c r="A35" s="174"/>
      <c r="C35" s="173"/>
      <c r="D35" s="173"/>
      <c r="E35" s="180" t="s">
        <v>111</v>
      </c>
    </row>
    <row r="36" spans="1:9" s="159" customFormat="1" x14ac:dyDescent="0.25">
      <c r="A36" s="174"/>
      <c r="C36" s="173"/>
      <c r="D36" s="173"/>
      <c r="E36" s="180"/>
    </row>
    <row r="37" spans="1:9" s="159" customFormat="1" ht="24" customHeight="1" x14ac:dyDescent="0.25">
      <c r="A37" s="185" t="s">
        <v>310</v>
      </c>
      <c r="B37" s="927" t="s">
        <v>130</v>
      </c>
      <c r="C37" s="927"/>
      <c r="D37" s="927"/>
      <c r="E37" s="927"/>
      <c r="F37" s="927"/>
      <c r="G37" s="927"/>
      <c r="H37" s="927"/>
      <c r="I37" s="927"/>
    </row>
    <row r="38" spans="1:9" s="159" customFormat="1" ht="19.5" customHeight="1" x14ac:dyDescent="0.25">
      <c r="A38" s="174"/>
      <c r="B38" s="927"/>
      <c r="C38" s="927"/>
      <c r="D38" s="927"/>
      <c r="E38" s="927"/>
      <c r="F38" s="927"/>
      <c r="G38" s="927"/>
      <c r="H38" s="927"/>
      <c r="I38" s="927"/>
    </row>
    <row r="39" spans="1:9" s="207" customFormat="1" ht="19.5" customHeight="1" x14ac:dyDescent="0.25">
      <c r="A39" s="174"/>
      <c r="B39" s="318"/>
      <c r="C39" s="318"/>
      <c r="D39" s="318"/>
      <c r="E39" s="318"/>
      <c r="F39" s="318"/>
      <c r="G39" s="318"/>
      <c r="H39" s="318"/>
      <c r="I39" s="318"/>
    </row>
    <row r="40" spans="1:9" s="159" customFormat="1" x14ac:dyDescent="0.25">
      <c r="A40" s="185" t="s">
        <v>312</v>
      </c>
      <c r="B40" s="1043" t="s">
        <v>311</v>
      </c>
      <c r="C40" s="182"/>
      <c r="D40" s="182"/>
      <c r="E40" s="182"/>
      <c r="F40" s="207"/>
    </row>
    <row r="41" spans="1:9" s="207" customFormat="1" x14ac:dyDescent="0.25">
      <c r="A41" s="185"/>
      <c r="B41" s="375"/>
      <c r="C41" s="182"/>
      <c r="D41" s="182"/>
      <c r="E41" s="182"/>
    </row>
    <row r="42" spans="1:9" s="207" customFormat="1" x14ac:dyDescent="0.25">
      <c r="A42" s="185"/>
      <c r="B42" s="375"/>
      <c r="C42" s="182"/>
      <c r="D42" s="182"/>
      <c r="E42" s="182"/>
    </row>
    <row r="43" spans="1:9" s="207" customFormat="1" x14ac:dyDescent="0.25">
      <c r="A43" s="185" t="s">
        <v>510</v>
      </c>
      <c r="B43" s="1043" t="s">
        <v>428</v>
      </c>
      <c r="C43" s="182"/>
      <c r="D43" s="182"/>
      <c r="E43" s="182"/>
    </row>
    <row r="44" spans="1:9" s="207" customFormat="1" ht="49.5" x14ac:dyDescent="0.25">
      <c r="A44" s="185"/>
      <c r="B44" s="1044"/>
      <c r="C44" s="1045"/>
      <c r="D44" s="1045"/>
      <c r="E44" s="1045"/>
      <c r="F44" s="1045"/>
      <c r="G44" s="1046"/>
      <c r="H44" s="162" t="s">
        <v>460</v>
      </c>
      <c r="I44" s="162" t="s">
        <v>461</v>
      </c>
    </row>
    <row r="45" spans="1:9" s="207" customFormat="1" x14ac:dyDescent="0.25">
      <c r="A45" s="690">
        <v>1</v>
      </c>
      <c r="B45" s="1047" t="s">
        <v>431</v>
      </c>
      <c r="C45" s="688"/>
      <c r="D45" s="688"/>
      <c r="E45" s="688"/>
      <c r="F45" s="689"/>
      <c r="G45" s="689"/>
      <c r="H45" s="1056">
        <v>0</v>
      </c>
      <c r="I45" s="1057">
        <v>0</v>
      </c>
    </row>
    <row r="46" spans="1:9" s="207" customFormat="1" x14ac:dyDescent="0.25">
      <c r="A46" s="690"/>
      <c r="B46" s="1048" t="s">
        <v>429</v>
      </c>
      <c r="C46" s="182"/>
      <c r="D46" s="182"/>
      <c r="E46" s="182"/>
      <c r="H46" s="686"/>
      <c r="I46" s="682"/>
    </row>
    <row r="47" spans="1:9" s="207" customFormat="1" ht="17.25" x14ac:dyDescent="0.25">
      <c r="A47" s="690"/>
      <c r="B47" s="1049" t="s">
        <v>433</v>
      </c>
      <c r="C47" s="182"/>
      <c r="D47" s="182"/>
      <c r="E47" s="182"/>
      <c r="H47" s="686"/>
      <c r="I47" s="682"/>
    </row>
    <row r="48" spans="1:9" s="207" customFormat="1" x14ac:dyDescent="0.25">
      <c r="A48" s="690"/>
      <c r="B48" s="1050"/>
      <c r="C48" s="683"/>
      <c r="D48" s="683"/>
      <c r="E48" s="683"/>
      <c r="F48" s="684"/>
      <c r="G48" s="684"/>
      <c r="H48" s="687"/>
      <c r="I48" s="685"/>
    </row>
    <row r="49" spans="1:9" s="207" customFormat="1" x14ac:dyDescent="0.25">
      <c r="A49" s="690">
        <v>2</v>
      </c>
      <c r="B49" s="1047" t="s">
        <v>430</v>
      </c>
      <c r="C49" s="688"/>
      <c r="D49" s="688"/>
      <c r="E49" s="688"/>
      <c r="F49" s="689"/>
      <c r="G49" s="689"/>
      <c r="H49" s="1056">
        <v>0</v>
      </c>
      <c r="I49" s="1057">
        <v>0</v>
      </c>
    </row>
    <row r="50" spans="1:9" s="207" customFormat="1" x14ac:dyDescent="0.25">
      <c r="A50" s="690"/>
      <c r="B50" s="1048" t="s">
        <v>432</v>
      </c>
      <c r="C50" s="182"/>
      <c r="D50" s="182"/>
      <c r="E50" s="182"/>
      <c r="H50" s="1003"/>
      <c r="I50" s="153"/>
    </row>
    <row r="51" spans="1:9" s="207" customFormat="1" ht="40.5" customHeight="1" x14ac:dyDescent="0.25">
      <c r="A51" s="690"/>
      <c r="B51" s="1051" t="s">
        <v>462</v>
      </c>
      <c r="C51" s="1052"/>
      <c r="D51" s="1052"/>
      <c r="E51" s="1052"/>
      <c r="F51" s="1052"/>
      <c r="G51" s="1052"/>
      <c r="H51" s="1003"/>
      <c r="I51" s="153"/>
    </row>
    <row r="52" spans="1:9" s="207" customFormat="1" ht="17.25" x14ac:dyDescent="0.25">
      <c r="A52" s="690"/>
      <c r="B52" s="1049" t="s">
        <v>434</v>
      </c>
      <c r="C52" s="182"/>
      <c r="D52" s="182"/>
      <c r="E52" s="182"/>
      <c r="H52" s="1003"/>
      <c r="I52" s="153"/>
    </row>
    <row r="53" spans="1:9" s="207" customFormat="1" x14ac:dyDescent="0.25">
      <c r="A53" s="690"/>
      <c r="B53" s="1050"/>
      <c r="C53" s="683"/>
      <c r="D53" s="683"/>
      <c r="E53" s="683"/>
      <c r="F53" s="684"/>
      <c r="G53" s="684"/>
      <c r="H53" s="1058"/>
      <c r="I53" s="1059"/>
    </row>
    <row r="54" spans="1:9" s="207" customFormat="1" ht="17.25" x14ac:dyDescent="0.25">
      <c r="A54" s="690">
        <v>3</v>
      </c>
      <c r="B54" s="1053" t="s">
        <v>435</v>
      </c>
      <c r="C54" s="688"/>
      <c r="D54" s="688"/>
      <c r="E54" s="688"/>
      <c r="F54" s="689"/>
      <c r="G54" s="689"/>
      <c r="H54" s="1056">
        <v>0</v>
      </c>
      <c r="I54" s="1057">
        <v>0</v>
      </c>
    </row>
    <row r="55" spans="1:9" s="207" customFormat="1" ht="50.25" customHeight="1" x14ac:dyDescent="0.25">
      <c r="A55" s="690"/>
      <c r="B55" s="1051" t="s">
        <v>436</v>
      </c>
      <c r="C55" s="1052"/>
      <c r="D55" s="1052"/>
      <c r="E55" s="1052"/>
      <c r="F55" s="1052"/>
      <c r="G55" s="1052"/>
      <c r="H55" s="1003"/>
      <c r="I55" s="153"/>
    </row>
    <row r="56" spans="1:9" s="207" customFormat="1" ht="40.5" customHeight="1" x14ac:dyDescent="0.25">
      <c r="A56" s="690"/>
      <c r="B56" s="1051" t="s">
        <v>437</v>
      </c>
      <c r="C56" s="1052"/>
      <c r="D56" s="1052"/>
      <c r="E56" s="1052"/>
      <c r="F56" s="1052"/>
      <c r="G56" s="1052"/>
      <c r="H56" s="1003"/>
      <c r="I56" s="153"/>
    </row>
    <row r="57" spans="1:9" s="207" customFormat="1" x14ac:dyDescent="0.25">
      <c r="A57" s="690"/>
      <c r="B57" s="1050"/>
      <c r="C57" s="683"/>
      <c r="D57" s="683"/>
      <c r="E57" s="683"/>
      <c r="F57" s="684"/>
      <c r="G57" s="684"/>
      <c r="H57" s="1058"/>
      <c r="I57" s="1059"/>
    </row>
    <row r="58" spans="1:9" s="207" customFormat="1" ht="17.25" x14ac:dyDescent="0.3">
      <c r="A58" s="690">
        <v>4</v>
      </c>
      <c r="B58" s="1054" t="s">
        <v>438</v>
      </c>
      <c r="C58" s="688"/>
      <c r="D58" s="688"/>
      <c r="E58" s="688"/>
      <c r="F58" s="689"/>
      <c r="G58" s="689"/>
      <c r="H58" s="1056">
        <v>0</v>
      </c>
      <c r="I58" s="1057">
        <v>0</v>
      </c>
    </row>
    <row r="59" spans="1:9" s="207" customFormat="1" ht="17.25" x14ac:dyDescent="0.25">
      <c r="A59" s="690"/>
      <c r="B59" s="1049" t="s">
        <v>439</v>
      </c>
      <c r="C59" s="182"/>
      <c r="D59" s="182"/>
      <c r="E59" s="182"/>
      <c r="H59" s="1003"/>
      <c r="I59" s="153"/>
    </row>
    <row r="60" spans="1:9" s="207" customFormat="1" ht="17.25" x14ac:dyDescent="0.25">
      <c r="A60" s="690"/>
      <c r="B60" s="1049" t="s">
        <v>434</v>
      </c>
      <c r="C60" s="182"/>
      <c r="D60" s="182"/>
      <c r="E60" s="182"/>
      <c r="H60" s="1003"/>
      <c r="I60" s="153"/>
    </row>
    <row r="61" spans="1:9" s="207" customFormat="1" x14ac:dyDescent="0.25">
      <c r="A61" s="690"/>
      <c r="B61" s="1050"/>
      <c r="C61" s="683"/>
      <c r="D61" s="683"/>
      <c r="E61" s="683"/>
      <c r="F61" s="684"/>
      <c r="G61" s="684"/>
      <c r="H61" s="1058"/>
      <c r="I61" s="1059"/>
    </row>
    <row r="62" spans="1:9" s="207" customFormat="1" ht="17.25" x14ac:dyDescent="0.25">
      <c r="A62" s="690">
        <v>5</v>
      </c>
      <c r="B62" s="1053" t="s">
        <v>440</v>
      </c>
      <c r="C62" s="688"/>
      <c r="D62" s="688"/>
      <c r="E62" s="688"/>
      <c r="F62" s="689"/>
      <c r="G62" s="689"/>
      <c r="H62" s="1056">
        <v>0</v>
      </c>
      <c r="I62" s="1057">
        <v>0</v>
      </c>
    </row>
    <row r="63" spans="1:9" s="207" customFormat="1" ht="17.25" x14ac:dyDescent="0.25">
      <c r="A63" s="690"/>
      <c r="B63" s="1049" t="s">
        <v>441</v>
      </c>
      <c r="C63" s="182"/>
      <c r="D63" s="182"/>
      <c r="E63" s="182"/>
      <c r="H63" s="1003"/>
      <c r="I63" s="153"/>
    </row>
    <row r="64" spans="1:9" s="207" customFormat="1" x14ac:dyDescent="0.25">
      <c r="A64" s="690"/>
      <c r="B64" s="1050"/>
      <c r="C64" s="683"/>
      <c r="D64" s="683"/>
      <c r="E64" s="683"/>
      <c r="F64" s="684"/>
      <c r="G64" s="684"/>
      <c r="H64" s="1058"/>
      <c r="I64" s="1059"/>
    </row>
    <row r="65" spans="1:9" s="207" customFormat="1" ht="17.25" x14ac:dyDescent="0.25">
      <c r="A65" s="690">
        <v>6</v>
      </c>
      <c r="B65" s="1053" t="s">
        <v>442</v>
      </c>
      <c r="C65" s="688"/>
      <c r="D65" s="688"/>
      <c r="E65" s="688"/>
      <c r="F65" s="689"/>
      <c r="G65" s="689"/>
      <c r="H65" s="1056">
        <v>0</v>
      </c>
      <c r="I65" s="1057">
        <v>0</v>
      </c>
    </row>
    <row r="66" spans="1:9" s="207" customFormat="1" ht="17.25" x14ac:dyDescent="0.25">
      <c r="A66" s="690"/>
      <c r="B66" s="1049" t="s">
        <v>443</v>
      </c>
      <c r="C66" s="182"/>
      <c r="D66" s="182"/>
      <c r="E66" s="182"/>
      <c r="H66" s="1003"/>
      <c r="I66" s="153"/>
    </row>
    <row r="67" spans="1:9" s="207" customFormat="1" ht="17.25" x14ac:dyDescent="0.25">
      <c r="A67" s="690"/>
      <c r="B67" s="1049" t="s">
        <v>444</v>
      </c>
      <c r="C67" s="182"/>
      <c r="D67" s="182"/>
      <c r="E67" s="182"/>
      <c r="H67" s="1003"/>
      <c r="I67" s="153"/>
    </row>
    <row r="68" spans="1:9" s="207" customFormat="1" x14ac:dyDescent="0.25">
      <c r="A68" s="690"/>
      <c r="B68" s="1050"/>
      <c r="C68" s="683"/>
      <c r="D68" s="683"/>
      <c r="E68" s="683"/>
      <c r="F68" s="684"/>
      <c r="G68" s="684"/>
      <c r="H68" s="1058"/>
      <c r="I68" s="1059"/>
    </row>
    <row r="69" spans="1:9" s="207" customFormat="1" ht="17.25" x14ac:dyDescent="0.25">
      <c r="A69" s="690">
        <v>7</v>
      </c>
      <c r="B69" s="1053" t="s">
        <v>445</v>
      </c>
      <c r="C69" s="688"/>
      <c r="D69" s="688"/>
      <c r="E69" s="688"/>
      <c r="F69" s="689"/>
      <c r="G69" s="689"/>
      <c r="H69" s="1056">
        <v>0</v>
      </c>
      <c r="I69" s="1057">
        <v>0</v>
      </c>
    </row>
    <row r="70" spans="1:9" s="207" customFormat="1" ht="17.25" x14ac:dyDescent="0.25">
      <c r="A70" s="690"/>
      <c r="B70" s="1049" t="s">
        <v>446</v>
      </c>
      <c r="C70" s="182"/>
      <c r="D70" s="182"/>
      <c r="E70" s="182"/>
      <c r="H70" s="1003"/>
      <c r="I70" s="153"/>
    </row>
    <row r="71" spans="1:9" s="207" customFormat="1" ht="54.75" customHeight="1" x14ac:dyDescent="0.25">
      <c r="A71" s="690"/>
      <c r="B71" s="1051" t="s">
        <v>447</v>
      </c>
      <c r="C71" s="1052"/>
      <c r="D71" s="1052"/>
      <c r="E71" s="1052"/>
      <c r="F71" s="1052"/>
      <c r="G71" s="1052"/>
      <c r="H71" s="1003"/>
      <c r="I71" s="153"/>
    </row>
    <row r="72" spans="1:9" s="207" customFormat="1" x14ac:dyDescent="0.25">
      <c r="A72" s="690"/>
      <c r="B72" s="1050"/>
      <c r="C72" s="683"/>
      <c r="D72" s="683"/>
      <c r="E72" s="683"/>
      <c r="F72" s="684"/>
      <c r="G72" s="684"/>
      <c r="H72" s="1058"/>
      <c r="I72" s="1059"/>
    </row>
    <row r="73" spans="1:9" s="207" customFormat="1" ht="17.25" x14ac:dyDescent="0.25">
      <c r="A73" s="690">
        <v>8</v>
      </c>
      <c r="B73" s="1053" t="s">
        <v>448</v>
      </c>
      <c r="C73" s="688"/>
      <c r="D73" s="688"/>
      <c r="E73" s="688"/>
      <c r="F73" s="689"/>
      <c r="G73" s="689"/>
      <c r="H73" s="1056">
        <v>0</v>
      </c>
      <c r="I73" s="1057">
        <v>0</v>
      </c>
    </row>
    <row r="74" spans="1:9" s="207" customFormat="1" ht="17.25" x14ac:dyDescent="0.25">
      <c r="A74" s="690"/>
      <c r="B74" s="1049" t="s">
        <v>449</v>
      </c>
      <c r="C74" s="182"/>
      <c r="D74" s="182"/>
      <c r="E74" s="182"/>
      <c r="H74" s="1003"/>
      <c r="I74" s="153"/>
    </row>
    <row r="75" spans="1:9" s="207" customFormat="1" ht="30.75" customHeight="1" x14ac:dyDescent="0.25">
      <c r="A75" s="690"/>
      <c r="B75" s="1051" t="s">
        <v>450</v>
      </c>
      <c r="C75" s="1052"/>
      <c r="D75" s="1052"/>
      <c r="E75" s="1052"/>
      <c r="F75" s="1052"/>
      <c r="G75" s="1052"/>
      <c r="H75" s="1003"/>
      <c r="I75" s="153"/>
    </row>
    <row r="76" spans="1:9" s="207" customFormat="1" ht="17.25" x14ac:dyDescent="0.25">
      <c r="A76" s="690"/>
      <c r="B76" s="1049" t="s">
        <v>444</v>
      </c>
      <c r="C76" s="182"/>
      <c r="D76" s="182"/>
      <c r="E76" s="182"/>
      <c r="H76" s="1003"/>
      <c r="I76" s="153"/>
    </row>
    <row r="77" spans="1:9" s="207" customFormat="1" x14ac:dyDescent="0.25">
      <c r="A77" s="690"/>
      <c r="B77" s="1050"/>
      <c r="C77" s="683"/>
      <c r="D77" s="683"/>
      <c r="E77" s="683"/>
      <c r="F77" s="684"/>
      <c r="G77" s="684"/>
      <c r="H77" s="1058"/>
      <c r="I77" s="1059"/>
    </row>
    <row r="78" spans="1:9" s="207" customFormat="1" ht="17.25" x14ac:dyDescent="0.25">
      <c r="A78" s="690">
        <v>9</v>
      </c>
      <c r="B78" s="1053" t="s">
        <v>451</v>
      </c>
      <c r="C78" s="688"/>
      <c r="D78" s="688"/>
      <c r="E78" s="688"/>
      <c r="F78" s="689"/>
      <c r="G78" s="689"/>
      <c r="H78" s="1056">
        <v>0</v>
      </c>
      <c r="I78" s="1057">
        <v>0</v>
      </c>
    </row>
    <row r="79" spans="1:9" s="207" customFormat="1" ht="17.25" x14ac:dyDescent="0.25">
      <c r="A79" s="690"/>
      <c r="B79" s="1049" t="s">
        <v>452</v>
      </c>
      <c r="C79" s="182"/>
      <c r="D79" s="182"/>
      <c r="E79" s="182"/>
      <c r="H79" s="1003"/>
      <c r="I79" s="153"/>
    </row>
    <row r="80" spans="1:9" s="207" customFormat="1" ht="17.25" x14ac:dyDescent="0.25">
      <c r="A80" s="690"/>
      <c r="B80" s="1049" t="s">
        <v>444</v>
      </c>
      <c r="C80" s="182"/>
      <c r="D80" s="182"/>
      <c r="E80" s="182"/>
      <c r="H80" s="1003"/>
      <c r="I80" s="153"/>
    </row>
    <row r="81" spans="1:9" s="207" customFormat="1" x14ac:dyDescent="0.25">
      <c r="A81" s="690"/>
      <c r="B81" s="1050"/>
      <c r="C81" s="683"/>
      <c r="D81" s="683"/>
      <c r="E81" s="683"/>
      <c r="F81" s="684"/>
      <c r="G81" s="684"/>
      <c r="H81" s="1058"/>
      <c r="I81" s="1059"/>
    </row>
    <row r="82" spans="1:9" s="207" customFormat="1" ht="17.25" x14ac:dyDescent="0.25">
      <c r="A82" s="690">
        <v>10</v>
      </c>
      <c r="B82" s="1053" t="s">
        <v>453</v>
      </c>
      <c r="C82" s="688"/>
      <c r="D82" s="688"/>
      <c r="E82" s="688"/>
      <c r="F82" s="689"/>
      <c r="G82" s="689"/>
      <c r="H82" s="1056">
        <v>0</v>
      </c>
      <c r="I82" s="1057">
        <v>0</v>
      </c>
    </row>
    <row r="83" spans="1:9" s="207" customFormat="1" ht="17.25" x14ac:dyDescent="0.25">
      <c r="A83" s="690"/>
      <c r="B83" s="1049" t="s">
        <v>454</v>
      </c>
      <c r="C83" s="182"/>
      <c r="D83" s="182"/>
      <c r="E83" s="182"/>
      <c r="H83" s="1003"/>
      <c r="I83" s="153"/>
    </row>
    <row r="84" spans="1:9" s="207" customFormat="1" ht="33" customHeight="1" x14ac:dyDescent="0.25">
      <c r="A84" s="690"/>
      <c r="B84" s="1051" t="s">
        <v>455</v>
      </c>
      <c r="C84" s="1052"/>
      <c r="D84" s="1052"/>
      <c r="E84" s="1052"/>
      <c r="F84" s="1052"/>
      <c r="G84" s="1052"/>
      <c r="H84" s="1003"/>
      <c r="I84" s="153"/>
    </row>
    <row r="85" spans="1:9" s="207" customFormat="1" ht="17.25" x14ac:dyDescent="0.25">
      <c r="A85" s="690"/>
      <c r="B85" s="1049" t="s">
        <v>456</v>
      </c>
      <c r="C85" s="182"/>
      <c r="D85" s="182"/>
      <c r="E85" s="182"/>
      <c r="H85" s="1003"/>
      <c r="I85" s="153"/>
    </row>
    <row r="86" spans="1:9" s="207" customFormat="1" ht="27.75" customHeight="1" x14ac:dyDescent="0.25">
      <c r="A86" s="690"/>
      <c r="B86" s="1051" t="s">
        <v>457</v>
      </c>
      <c r="C86" s="1052"/>
      <c r="D86" s="1052"/>
      <c r="E86" s="1052"/>
      <c r="F86" s="1052"/>
      <c r="G86" s="1052"/>
      <c r="H86" s="1003"/>
      <c r="I86" s="153"/>
    </row>
    <row r="87" spans="1:9" s="207" customFormat="1" x14ac:dyDescent="0.25">
      <c r="A87" s="690"/>
      <c r="B87" s="1050"/>
      <c r="C87" s="683"/>
      <c r="D87" s="683"/>
      <c r="E87" s="683"/>
      <c r="F87" s="684"/>
      <c r="G87" s="684"/>
      <c r="H87" s="1058"/>
      <c r="I87" s="1059"/>
    </row>
    <row r="88" spans="1:9" s="207" customFormat="1" ht="17.25" x14ac:dyDescent="0.25">
      <c r="A88" s="690">
        <v>11</v>
      </c>
      <c r="B88" s="1055" t="s">
        <v>458</v>
      </c>
      <c r="C88" s="182"/>
      <c r="D88" s="182"/>
      <c r="E88" s="182"/>
      <c r="H88" s="1003">
        <v>0</v>
      </c>
      <c r="I88" s="153">
        <v>0</v>
      </c>
    </row>
    <row r="89" spans="1:9" s="207" customFormat="1" ht="17.25" x14ac:dyDescent="0.25">
      <c r="A89" s="690"/>
      <c r="B89" s="1049" t="s">
        <v>459</v>
      </c>
      <c r="C89" s="182"/>
      <c r="D89" s="182"/>
      <c r="E89" s="182"/>
      <c r="H89" s="1003"/>
      <c r="I89" s="153"/>
    </row>
    <row r="90" spans="1:9" s="207" customFormat="1" x14ac:dyDescent="0.25">
      <c r="A90" s="690"/>
      <c r="B90" s="1050"/>
      <c r="C90" s="683"/>
      <c r="D90" s="683"/>
      <c r="E90" s="683"/>
      <c r="F90" s="684"/>
      <c r="G90" s="684"/>
      <c r="H90" s="1058"/>
      <c r="I90" s="1059"/>
    </row>
    <row r="91" spans="1:9" s="207" customFormat="1" x14ac:dyDescent="0.25">
      <c r="A91" s="185"/>
      <c r="B91" s="375"/>
      <c r="C91" s="182"/>
      <c r="D91" s="182"/>
      <c r="E91" s="182"/>
    </row>
    <row r="92" spans="1:9" s="191" customFormat="1" ht="21" customHeight="1" x14ac:dyDescent="0.25">
      <c r="A92" s="181"/>
      <c r="B92" s="192"/>
      <c r="C92" s="192"/>
      <c r="D92" s="192"/>
      <c r="E92" s="192"/>
      <c r="F92" s="192"/>
      <c r="G92" s="192"/>
      <c r="H92" s="186"/>
      <c r="I92" s="186"/>
    </row>
    <row r="93" spans="1:9" s="159" customFormat="1" x14ac:dyDescent="0.25">
      <c r="A93" s="303" t="s">
        <v>511</v>
      </c>
      <c r="B93" s="587" t="s">
        <v>392</v>
      </c>
      <c r="C93" s="183"/>
      <c r="D93" s="183"/>
      <c r="E93" s="183"/>
      <c r="F93" s="183"/>
    </row>
    <row r="94" spans="1:9" s="207" customFormat="1" x14ac:dyDescent="0.25">
      <c r="A94" s="209"/>
      <c r="B94" s="208"/>
      <c r="C94" s="183"/>
      <c r="D94" s="183"/>
      <c r="E94" s="183"/>
      <c r="F94" s="183"/>
    </row>
    <row r="95" spans="1:9" s="159" customFormat="1" x14ac:dyDescent="0.25">
      <c r="A95" s="160"/>
      <c r="B95" s="177"/>
      <c r="C95" s="177" t="s">
        <v>131</v>
      </c>
      <c r="D95" s="177"/>
      <c r="E95" s="177"/>
    </row>
    <row r="96" spans="1:9" s="159" customFormat="1" x14ac:dyDescent="0.25">
      <c r="A96" s="159" t="s">
        <v>132</v>
      </c>
      <c r="C96" s="183"/>
      <c r="F96" s="928" t="str">
        <f>'Balance Sheet '!B53</f>
        <v xml:space="preserve"> For ….............................................</v>
      </c>
      <c r="G96" s="928"/>
      <c r="H96" s="928"/>
      <c r="I96" s="928"/>
    </row>
    <row r="97" spans="1:9" s="159" customFormat="1" x14ac:dyDescent="0.25">
      <c r="F97" s="926" t="s">
        <v>5</v>
      </c>
      <c r="G97" s="926"/>
      <c r="H97" s="926"/>
      <c r="I97" s="926"/>
    </row>
    <row r="98" spans="1:9" s="159" customFormat="1" x14ac:dyDescent="0.25">
      <c r="A98" s="160"/>
      <c r="F98" s="926" t="str">
        <f>'Balance Sheet '!B55</f>
        <v>Firm's Regn. No. …...............................</v>
      </c>
      <c r="G98" s="926"/>
      <c r="H98" s="926"/>
      <c r="I98" s="926"/>
    </row>
    <row r="99" spans="1:9" s="159" customFormat="1" x14ac:dyDescent="0.25">
      <c r="A99" s="160"/>
      <c r="G99" s="106"/>
      <c r="H99" s="106"/>
    </row>
    <row r="100" spans="1:9" s="207" customFormat="1" x14ac:dyDescent="0.25">
      <c r="A100" s="160"/>
      <c r="G100" s="560"/>
      <c r="H100" s="560"/>
    </row>
    <row r="101" spans="1:9" s="159" customFormat="1" x14ac:dyDescent="0.25">
      <c r="A101" s="160"/>
    </row>
    <row r="102" spans="1:9" s="159" customFormat="1" x14ac:dyDescent="0.25">
      <c r="A102" s="160"/>
    </row>
    <row r="103" spans="1:9" s="159" customFormat="1" x14ac:dyDescent="0.25">
      <c r="A103" s="926" t="str">
        <f>'Balance Sheet '!A60</f>
        <v>…...........................                                                          …............</v>
      </c>
      <c r="B103" s="926"/>
      <c r="C103" s="926"/>
      <c r="D103" s="926"/>
      <c r="E103" s="926"/>
      <c r="F103" s="926" t="str">
        <f>'Balance Sheet '!B60</f>
        <v>…...............................</v>
      </c>
      <c r="G103" s="926"/>
      <c r="H103" s="926"/>
      <c r="I103" s="926"/>
    </row>
    <row r="104" spans="1:9" s="159" customFormat="1" x14ac:dyDescent="0.25">
      <c r="A104" s="926" t="str">
        <f>'Balance Sheet '!A61</f>
        <v>(Director)                                                                             (Director)</v>
      </c>
      <c r="B104" s="926"/>
      <c r="C104" s="926"/>
      <c r="D104" s="926"/>
      <c r="E104" s="926"/>
      <c r="F104" s="926" t="str">
        <f>'Balance Sheet '!B61</f>
        <v>(Prop.)</v>
      </c>
      <c r="G104" s="926"/>
      <c r="H104" s="926"/>
      <c r="I104" s="926"/>
    </row>
    <row r="105" spans="1:9" s="159" customFormat="1" x14ac:dyDescent="0.25">
      <c r="A105" s="926" t="str">
        <f>'Balance Sheet '!A62</f>
        <v>DIN: ….............                                                            DIN: ….........</v>
      </c>
      <c r="B105" s="926"/>
      <c r="C105" s="926"/>
      <c r="D105" s="926"/>
      <c r="E105" s="926"/>
      <c r="F105" s="926" t="str">
        <f>'Balance Sheet '!B62</f>
        <v>M. No. …..............</v>
      </c>
      <c r="G105" s="926"/>
      <c r="H105" s="926"/>
      <c r="I105" s="926"/>
    </row>
    <row r="106" spans="1:9" s="159" customFormat="1" x14ac:dyDescent="0.25">
      <c r="A106" s="926"/>
      <c r="B106" s="926"/>
      <c r="C106" s="106"/>
      <c r="E106" s="106"/>
      <c r="F106" s="926"/>
      <c r="G106" s="926"/>
    </row>
    <row r="107" spans="1:9" s="159" customFormat="1" x14ac:dyDescent="0.25">
      <c r="A107" s="925" t="str">
        <f>'Balance Sheet '!A64</f>
        <v>Place : ….........</v>
      </c>
      <c r="B107" s="925"/>
      <c r="F107" s="929" t="str">
        <f>'Balance Sheet '!C64</f>
        <v>Place : ….........</v>
      </c>
      <c r="G107" s="929"/>
      <c r="H107" s="929"/>
      <c r="I107" s="929"/>
    </row>
    <row r="108" spans="1:9" s="159" customFormat="1" x14ac:dyDescent="0.25">
      <c r="A108" s="925" t="str">
        <f>'Balance Sheet '!A65</f>
        <v>Date : …............</v>
      </c>
      <c r="B108" s="925"/>
      <c r="F108" s="929" t="str">
        <f>'Balance Sheet '!C65</f>
        <v>Date : …............</v>
      </c>
      <c r="G108" s="929"/>
      <c r="H108" s="929"/>
      <c r="I108" s="929"/>
    </row>
  </sheetData>
  <mergeCells count="38">
    <mergeCell ref="A2:C2"/>
    <mergeCell ref="B4:D4"/>
    <mergeCell ref="B6:E6"/>
    <mergeCell ref="A103:E103"/>
    <mergeCell ref="A104:E104"/>
    <mergeCell ref="C15:C17"/>
    <mergeCell ref="D15:G15"/>
    <mergeCell ref="B29:E29"/>
    <mergeCell ref="B15:B17"/>
    <mergeCell ref="C14:F14"/>
    <mergeCell ref="F98:I98"/>
    <mergeCell ref="F103:I103"/>
    <mergeCell ref="H15:H17"/>
    <mergeCell ref="I15:I17"/>
    <mergeCell ref="D16:E16"/>
    <mergeCell ref="F16:G16"/>
    <mergeCell ref="D11:G11"/>
    <mergeCell ref="D12:G12"/>
    <mergeCell ref="A108:B108"/>
    <mergeCell ref="A107:B107"/>
    <mergeCell ref="A106:B106"/>
    <mergeCell ref="B37:I38"/>
    <mergeCell ref="F96:I96"/>
    <mergeCell ref="F97:I97"/>
    <mergeCell ref="F107:I107"/>
    <mergeCell ref="F108:I108"/>
    <mergeCell ref="F106:G106"/>
    <mergeCell ref="F104:I104"/>
    <mergeCell ref="F105:I105"/>
    <mergeCell ref="A105:E105"/>
    <mergeCell ref="B86:G86"/>
    <mergeCell ref="B44:G44"/>
    <mergeCell ref="B51:G51"/>
    <mergeCell ref="B55:G55"/>
    <mergeCell ref="B56:G56"/>
    <mergeCell ref="B71:G71"/>
    <mergeCell ref="B84:G84"/>
    <mergeCell ref="B75:G75"/>
  </mergeCells>
  <pageMargins left="0.45" right="0.3" top="0.56999999999999995" bottom="0.45" header="0.3" footer="0.3"/>
  <pageSetup paperSize="9" scale="58" fitToHeight="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G92"/>
  <sheetViews>
    <sheetView view="pageBreakPreview" topLeftCell="A88" zoomScaleSheetLayoutView="100" workbookViewId="0">
      <selection activeCell="E107" sqref="E107"/>
    </sheetView>
  </sheetViews>
  <sheetFormatPr defaultRowHeight="16.5" x14ac:dyDescent="0.25"/>
  <cols>
    <col min="1" max="1" width="10.28515625" style="489" bestFit="1" customWidth="1"/>
    <col min="2" max="2" width="45.5703125" style="355" customWidth="1"/>
    <col min="3" max="3" width="20.85546875" style="355" customWidth="1"/>
    <col min="4" max="4" width="23.140625" style="355" customWidth="1"/>
    <col min="5" max="5" width="30.5703125" style="355" customWidth="1"/>
    <col min="6" max="6" width="20.42578125" style="355" hidden="1" customWidth="1"/>
    <col min="7" max="7" width="19.85546875" style="355" bestFit="1" customWidth="1"/>
    <col min="8" max="8" width="24.140625" style="355" bestFit="1" customWidth="1"/>
    <col min="9" max="256" width="9.140625" style="355"/>
    <col min="257" max="257" width="10.28515625" style="355" bestFit="1" customWidth="1"/>
    <col min="258" max="258" width="50.85546875" style="355" customWidth="1"/>
    <col min="259" max="259" width="25.5703125" style="355" customWidth="1"/>
    <col min="260" max="260" width="27.42578125" style="355" customWidth="1"/>
    <col min="261" max="261" width="28.85546875" style="355" customWidth="1"/>
    <col min="262" max="262" width="16" style="355" bestFit="1" customWidth="1"/>
    <col min="263" max="263" width="19.85546875" style="355" bestFit="1" customWidth="1"/>
    <col min="264" max="264" width="24.140625" style="355" bestFit="1" customWidth="1"/>
    <col min="265" max="512" width="9.140625" style="355"/>
    <col min="513" max="513" width="10.28515625" style="355" bestFit="1" customWidth="1"/>
    <col min="514" max="514" width="50.85546875" style="355" customWidth="1"/>
    <col min="515" max="515" width="25.5703125" style="355" customWidth="1"/>
    <col min="516" max="516" width="27.42578125" style="355" customWidth="1"/>
    <col min="517" max="517" width="28.85546875" style="355" customWidth="1"/>
    <col min="518" max="518" width="16" style="355" bestFit="1" customWidth="1"/>
    <col min="519" max="519" width="19.85546875" style="355" bestFit="1" customWidth="1"/>
    <col min="520" max="520" width="24.140625" style="355" bestFit="1" customWidth="1"/>
    <col min="521" max="768" width="9.140625" style="355"/>
    <col min="769" max="769" width="10.28515625" style="355" bestFit="1" customWidth="1"/>
    <col min="770" max="770" width="50.85546875" style="355" customWidth="1"/>
    <col min="771" max="771" width="25.5703125" style="355" customWidth="1"/>
    <col min="772" max="772" width="27.42578125" style="355" customWidth="1"/>
    <col min="773" max="773" width="28.85546875" style="355" customWidth="1"/>
    <col min="774" max="774" width="16" style="355" bestFit="1" customWidth="1"/>
    <col min="775" max="775" width="19.85546875" style="355" bestFit="1" customWidth="1"/>
    <col min="776" max="776" width="24.140625" style="355" bestFit="1" customWidth="1"/>
    <col min="777" max="1024" width="9.140625" style="355"/>
    <col min="1025" max="1025" width="10.28515625" style="355" bestFit="1" customWidth="1"/>
    <col min="1026" max="1026" width="50.85546875" style="355" customWidth="1"/>
    <col min="1027" max="1027" width="25.5703125" style="355" customWidth="1"/>
    <col min="1028" max="1028" width="27.42578125" style="355" customWidth="1"/>
    <col min="1029" max="1029" width="28.85546875" style="355" customWidth="1"/>
    <col min="1030" max="1030" width="16" style="355" bestFit="1" customWidth="1"/>
    <col min="1031" max="1031" width="19.85546875" style="355" bestFit="1" customWidth="1"/>
    <col min="1032" max="1032" width="24.140625" style="355" bestFit="1" customWidth="1"/>
    <col min="1033" max="1280" width="9.140625" style="355"/>
    <col min="1281" max="1281" width="10.28515625" style="355" bestFit="1" customWidth="1"/>
    <col min="1282" max="1282" width="50.85546875" style="355" customWidth="1"/>
    <col min="1283" max="1283" width="25.5703125" style="355" customWidth="1"/>
    <col min="1284" max="1284" width="27.42578125" style="355" customWidth="1"/>
    <col min="1285" max="1285" width="28.85546875" style="355" customWidth="1"/>
    <col min="1286" max="1286" width="16" style="355" bestFit="1" customWidth="1"/>
    <col min="1287" max="1287" width="19.85546875" style="355" bestFit="1" customWidth="1"/>
    <col min="1288" max="1288" width="24.140625" style="355" bestFit="1" customWidth="1"/>
    <col min="1289" max="1536" width="9.140625" style="355"/>
    <col min="1537" max="1537" width="10.28515625" style="355" bestFit="1" customWidth="1"/>
    <col min="1538" max="1538" width="50.85546875" style="355" customWidth="1"/>
    <col min="1539" max="1539" width="25.5703125" style="355" customWidth="1"/>
    <col min="1540" max="1540" width="27.42578125" style="355" customWidth="1"/>
    <col min="1541" max="1541" width="28.85546875" style="355" customWidth="1"/>
    <col min="1542" max="1542" width="16" style="355" bestFit="1" customWidth="1"/>
    <col min="1543" max="1543" width="19.85546875" style="355" bestFit="1" customWidth="1"/>
    <col min="1544" max="1544" width="24.140625" style="355" bestFit="1" customWidth="1"/>
    <col min="1545" max="1792" width="9.140625" style="355"/>
    <col min="1793" max="1793" width="10.28515625" style="355" bestFit="1" customWidth="1"/>
    <col min="1794" max="1794" width="50.85546875" style="355" customWidth="1"/>
    <col min="1795" max="1795" width="25.5703125" style="355" customWidth="1"/>
    <col min="1796" max="1796" width="27.42578125" style="355" customWidth="1"/>
    <col min="1797" max="1797" width="28.85546875" style="355" customWidth="1"/>
    <col min="1798" max="1798" width="16" style="355" bestFit="1" customWidth="1"/>
    <col min="1799" max="1799" width="19.85546875" style="355" bestFit="1" customWidth="1"/>
    <col min="1800" max="1800" width="24.140625" style="355" bestFit="1" customWidth="1"/>
    <col min="1801" max="2048" width="9.140625" style="355"/>
    <col min="2049" max="2049" width="10.28515625" style="355" bestFit="1" customWidth="1"/>
    <col min="2050" max="2050" width="50.85546875" style="355" customWidth="1"/>
    <col min="2051" max="2051" width="25.5703125" style="355" customWidth="1"/>
    <col min="2052" max="2052" width="27.42578125" style="355" customWidth="1"/>
    <col min="2053" max="2053" width="28.85546875" style="355" customWidth="1"/>
    <col min="2054" max="2054" width="16" style="355" bestFit="1" customWidth="1"/>
    <col min="2055" max="2055" width="19.85546875" style="355" bestFit="1" customWidth="1"/>
    <col min="2056" max="2056" width="24.140625" style="355" bestFit="1" customWidth="1"/>
    <col min="2057" max="2304" width="9.140625" style="355"/>
    <col min="2305" max="2305" width="10.28515625" style="355" bestFit="1" customWidth="1"/>
    <col min="2306" max="2306" width="50.85546875" style="355" customWidth="1"/>
    <col min="2307" max="2307" width="25.5703125" style="355" customWidth="1"/>
    <col min="2308" max="2308" width="27.42578125" style="355" customWidth="1"/>
    <col min="2309" max="2309" width="28.85546875" style="355" customWidth="1"/>
    <col min="2310" max="2310" width="16" style="355" bestFit="1" customWidth="1"/>
    <col min="2311" max="2311" width="19.85546875" style="355" bestFit="1" customWidth="1"/>
    <col min="2312" max="2312" width="24.140625" style="355" bestFit="1" customWidth="1"/>
    <col min="2313" max="2560" width="9.140625" style="355"/>
    <col min="2561" max="2561" width="10.28515625" style="355" bestFit="1" customWidth="1"/>
    <col min="2562" max="2562" width="50.85546875" style="355" customWidth="1"/>
    <col min="2563" max="2563" width="25.5703125" style="355" customWidth="1"/>
    <col min="2564" max="2564" width="27.42578125" style="355" customWidth="1"/>
    <col min="2565" max="2565" width="28.85546875" style="355" customWidth="1"/>
    <col min="2566" max="2566" width="16" style="355" bestFit="1" customWidth="1"/>
    <col min="2567" max="2567" width="19.85546875" style="355" bestFit="1" customWidth="1"/>
    <col min="2568" max="2568" width="24.140625" style="355" bestFit="1" customWidth="1"/>
    <col min="2569" max="2816" width="9.140625" style="355"/>
    <col min="2817" max="2817" width="10.28515625" style="355" bestFit="1" customWidth="1"/>
    <col min="2818" max="2818" width="50.85546875" style="355" customWidth="1"/>
    <col min="2819" max="2819" width="25.5703125" style="355" customWidth="1"/>
    <col min="2820" max="2820" width="27.42578125" style="355" customWidth="1"/>
    <col min="2821" max="2821" width="28.85546875" style="355" customWidth="1"/>
    <col min="2822" max="2822" width="16" style="355" bestFit="1" customWidth="1"/>
    <col min="2823" max="2823" width="19.85546875" style="355" bestFit="1" customWidth="1"/>
    <col min="2824" max="2824" width="24.140625" style="355" bestFit="1" customWidth="1"/>
    <col min="2825" max="3072" width="9.140625" style="355"/>
    <col min="3073" max="3073" width="10.28515625" style="355" bestFit="1" customWidth="1"/>
    <col min="3074" max="3074" width="50.85546875" style="355" customWidth="1"/>
    <col min="3075" max="3075" width="25.5703125" style="355" customWidth="1"/>
    <col min="3076" max="3076" width="27.42578125" style="355" customWidth="1"/>
    <col min="3077" max="3077" width="28.85546875" style="355" customWidth="1"/>
    <col min="3078" max="3078" width="16" style="355" bestFit="1" customWidth="1"/>
    <col min="3079" max="3079" width="19.85546875" style="355" bestFit="1" customWidth="1"/>
    <col min="3080" max="3080" width="24.140625" style="355" bestFit="1" customWidth="1"/>
    <col min="3081" max="3328" width="9.140625" style="355"/>
    <col min="3329" max="3329" width="10.28515625" style="355" bestFit="1" customWidth="1"/>
    <col min="3330" max="3330" width="50.85546875" style="355" customWidth="1"/>
    <col min="3331" max="3331" width="25.5703125" style="355" customWidth="1"/>
    <col min="3332" max="3332" width="27.42578125" style="355" customWidth="1"/>
    <col min="3333" max="3333" width="28.85546875" style="355" customWidth="1"/>
    <col min="3334" max="3334" width="16" style="355" bestFit="1" customWidth="1"/>
    <col min="3335" max="3335" width="19.85546875" style="355" bestFit="1" customWidth="1"/>
    <col min="3336" max="3336" width="24.140625" style="355" bestFit="1" customWidth="1"/>
    <col min="3337" max="3584" width="9.140625" style="355"/>
    <col min="3585" max="3585" width="10.28515625" style="355" bestFit="1" customWidth="1"/>
    <col min="3586" max="3586" width="50.85546875" style="355" customWidth="1"/>
    <col min="3587" max="3587" width="25.5703125" style="355" customWidth="1"/>
    <col min="3588" max="3588" width="27.42578125" style="355" customWidth="1"/>
    <col min="3589" max="3589" width="28.85546875" style="355" customWidth="1"/>
    <col min="3590" max="3590" width="16" style="355" bestFit="1" customWidth="1"/>
    <col min="3591" max="3591" width="19.85546875" style="355" bestFit="1" customWidth="1"/>
    <col min="3592" max="3592" width="24.140625" style="355" bestFit="1" customWidth="1"/>
    <col min="3593" max="3840" width="9.140625" style="355"/>
    <col min="3841" max="3841" width="10.28515625" style="355" bestFit="1" customWidth="1"/>
    <col min="3842" max="3842" width="50.85546875" style="355" customWidth="1"/>
    <col min="3843" max="3843" width="25.5703125" style="355" customWidth="1"/>
    <col min="3844" max="3844" width="27.42578125" style="355" customWidth="1"/>
    <col min="3845" max="3845" width="28.85546875" style="355" customWidth="1"/>
    <col min="3846" max="3846" width="16" style="355" bestFit="1" customWidth="1"/>
    <col min="3847" max="3847" width="19.85546875" style="355" bestFit="1" customWidth="1"/>
    <col min="3848" max="3848" width="24.140625" style="355" bestFit="1" customWidth="1"/>
    <col min="3849" max="4096" width="9.140625" style="355"/>
    <col min="4097" max="4097" width="10.28515625" style="355" bestFit="1" customWidth="1"/>
    <col min="4098" max="4098" width="50.85546875" style="355" customWidth="1"/>
    <col min="4099" max="4099" width="25.5703125" style="355" customWidth="1"/>
    <col min="4100" max="4100" width="27.42578125" style="355" customWidth="1"/>
    <col min="4101" max="4101" width="28.85546875" style="355" customWidth="1"/>
    <col min="4102" max="4102" width="16" style="355" bestFit="1" customWidth="1"/>
    <col min="4103" max="4103" width="19.85546875" style="355" bestFit="1" customWidth="1"/>
    <col min="4104" max="4104" width="24.140625" style="355" bestFit="1" customWidth="1"/>
    <col min="4105" max="4352" width="9.140625" style="355"/>
    <col min="4353" max="4353" width="10.28515625" style="355" bestFit="1" customWidth="1"/>
    <col min="4354" max="4354" width="50.85546875" style="355" customWidth="1"/>
    <col min="4355" max="4355" width="25.5703125" style="355" customWidth="1"/>
    <col min="4356" max="4356" width="27.42578125" style="355" customWidth="1"/>
    <col min="4357" max="4357" width="28.85546875" style="355" customWidth="1"/>
    <col min="4358" max="4358" width="16" style="355" bestFit="1" customWidth="1"/>
    <col min="4359" max="4359" width="19.85546875" style="355" bestFit="1" customWidth="1"/>
    <col min="4360" max="4360" width="24.140625" style="355" bestFit="1" customWidth="1"/>
    <col min="4361" max="4608" width="9.140625" style="355"/>
    <col min="4609" max="4609" width="10.28515625" style="355" bestFit="1" customWidth="1"/>
    <col min="4610" max="4610" width="50.85546875" style="355" customWidth="1"/>
    <col min="4611" max="4611" width="25.5703125" style="355" customWidth="1"/>
    <col min="4612" max="4612" width="27.42578125" style="355" customWidth="1"/>
    <col min="4613" max="4613" width="28.85546875" style="355" customWidth="1"/>
    <col min="4614" max="4614" width="16" style="355" bestFit="1" customWidth="1"/>
    <col min="4615" max="4615" width="19.85546875" style="355" bestFit="1" customWidth="1"/>
    <col min="4616" max="4616" width="24.140625" style="355" bestFit="1" customWidth="1"/>
    <col min="4617" max="4864" width="9.140625" style="355"/>
    <col min="4865" max="4865" width="10.28515625" style="355" bestFit="1" customWidth="1"/>
    <col min="4866" max="4866" width="50.85546875" style="355" customWidth="1"/>
    <col min="4867" max="4867" width="25.5703125" style="355" customWidth="1"/>
    <col min="4868" max="4868" width="27.42578125" style="355" customWidth="1"/>
    <col min="4869" max="4869" width="28.85546875" style="355" customWidth="1"/>
    <col min="4870" max="4870" width="16" style="355" bestFit="1" customWidth="1"/>
    <col min="4871" max="4871" width="19.85546875" style="355" bestFit="1" customWidth="1"/>
    <col min="4872" max="4872" width="24.140625" style="355" bestFit="1" customWidth="1"/>
    <col min="4873" max="5120" width="9.140625" style="355"/>
    <col min="5121" max="5121" width="10.28515625" style="355" bestFit="1" customWidth="1"/>
    <col min="5122" max="5122" width="50.85546875" style="355" customWidth="1"/>
    <col min="5123" max="5123" width="25.5703125" style="355" customWidth="1"/>
    <col min="5124" max="5124" width="27.42578125" style="355" customWidth="1"/>
    <col min="5125" max="5125" width="28.85546875" style="355" customWidth="1"/>
    <col min="5126" max="5126" width="16" style="355" bestFit="1" customWidth="1"/>
    <col min="5127" max="5127" width="19.85546875" style="355" bestFit="1" customWidth="1"/>
    <col min="5128" max="5128" width="24.140625" style="355" bestFit="1" customWidth="1"/>
    <col min="5129" max="5376" width="9.140625" style="355"/>
    <col min="5377" max="5377" width="10.28515625" style="355" bestFit="1" customWidth="1"/>
    <col min="5378" max="5378" width="50.85546875" style="355" customWidth="1"/>
    <col min="5379" max="5379" width="25.5703125" style="355" customWidth="1"/>
    <col min="5380" max="5380" width="27.42578125" style="355" customWidth="1"/>
    <col min="5381" max="5381" width="28.85546875" style="355" customWidth="1"/>
    <col min="5382" max="5382" width="16" style="355" bestFit="1" customWidth="1"/>
    <col min="5383" max="5383" width="19.85546875" style="355" bestFit="1" customWidth="1"/>
    <col min="5384" max="5384" width="24.140625" style="355" bestFit="1" customWidth="1"/>
    <col min="5385" max="5632" width="9.140625" style="355"/>
    <col min="5633" max="5633" width="10.28515625" style="355" bestFit="1" customWidth="1"/>
    <col min="5634" max="5634" width="50.85546875" style="355" customWidth="1"/>
    <col min="5635" max="5635" width="25.5703125" style="355" customWidth="1"/>
    <col min="5636" max="5636" width="27.42578125" style="355" customWidth="1"/>
    <col min="5637" max="5637" width="28.85546875" style="355" customWidth="1"/>
    <col min="5638" max="5638" width="16" style="355" bestFit="1" customWidth="1"/>
    <col min="5639" max="5639" width="19.85546875" style="355" bestFit="1" customWidth="1"/>
    <col min="5640" max="5640" width="24.140625" style="355" bestFit="1" customWidth="1"/>
    <col min="5641" max="5888" width="9.140625" style="355"/>
    <col min="5889" max="5889" width="10.28515625" style="355" bestFit="1" customWidth="1"/>
    <col min="5890" max="5890" width="50.85546875" style="355" customWidth="1"/>
    <col min="5891" max="5891" width="25.5703125" style="355" customWidth="1"/>
    <col min="5892" max="5892" width="27.42578125" style="355" customWidth="1"/>
    <col min="5893" max="5893" width="28.85546875" style="355" customWidth="1"/>
    <col min="5894" max="5894" width="16" style="355" bestFit="1" customWidth="1"/>
    <col min="5895" max="5895" width="19.85546875" style="355" bestFit="1" customWidth="1"/>
    <col min="5896" max="5896" width="24.140625" style="355" bestFit="1" customWidth="1"/>
    <col min="5897" max="6144" width="9.140625" style="355"/>
    <col min="6145" max="6145" width="10.28515625" style="355" bestFit="1" customWidth="1"/>
    <col min="6146" max="6146" width="50.85546875" style="355" customWidth="1"/>
    <col min="6147" max="6147" width="25.5703125" style="355" customWidth="1"/>
    <col min="6148" max="6148" width="27.42578125" style="355" customWidth="1"/>
    <col min="6149" max="6149" width="28.85546875" style="355" customWidth="1"/>
    <col min="6150" max="6150" width="16" style="355" bestFit="1" customWidth="1"/>
    <col min="6151" max="6151" width="19.85546875" style="355" bestFit="1" customWidth="1"/>
    <col min="6152" max="6152" width="24.140625" style="355" bestFit="1" customWidth="1"/>
    <col min="6153" max="6400" width="9.140625" style="355"/>
    <col min="6401" max="6401" width="10.28515625" style="355" bestFit="1" customWidth="1"/>
    <col min="6402" max="6402" width="50.85546875" style="355" customWidth="1"/>
    <col min="6403" max="6403" width="25.5703125" style="355" customWidth="1"/>
    <col min="6404" max="6404" width="27.42578125" style="355" customWidth="1"/>
    <col min="6405" max="6405" width="28.85546875" style="355" customWidth="1"/>
    <col min="6406" max="6406" width="16" style="355" bestFit="1" customWidth="1"/>
    <col min="6407" max="6407" width="19.85546875" style="355" bestFit="1" customWidth="1"/>
    <col min="6408" max="6408" width="24.140625" style="355" bestFit="1" customWidth="1"/>
    <col min="6409" max="6656" width="9.140625" style="355"/>
    <col min="6657" max="6657" width="10.28515625" style="355" bestFit="1" customWidth="1"/>
    <col min="6658" max="6658" width="50.85546875" style="355" customWidth="1"/>
    <col min="6659" max="6659" width="25.5703125" style="355" customWidth="1"/>
    <col min="6660" max="6660" width="27.42578125" style="355" customWidth="1"/>
    <col min="6661" max="6661" width="28.85546875" style="355" customWidth="1"/>
    <col min="6662" max="6662" width="16" style="355" bestFit="1" customWidth="1"/>
    <col min="6663" max="6663" width="19.85546875" style="355" bestFit="1" customWidth="1"/>
    <col min="6664" max="6664" width="24.140625" style="355" bestFit="1" customWidth="1"/>
    <col min="6665" max="6912" width="9.140625" style="355"/>
    <col min="6913" max="6913" width="10.28515625" style="355" bestFit="1" customWidth="1"/>
    <col min="6914" max="6914" width="50.85546875" style="355" customWidth="1"/>
    <col min="6915" max="6915" width="25.5703125" style="355" customWidth="1"/>
    <col min="6916" max="6916" width="27.42578125" style="355" customWidth="1"/>
    <col min="6917" max="6917" width="28.85546875" style="355" customWidth="1"/>
    <col min="6918" max="6918" width="16" style="355" bestFit="1" customWidth="1"/>
    <col min="6919" max="6919" width="19.85546875" style="355" bestFit="1" customWidth="1"/>
    <col min="6920" max="6920" width="24.140625" style="355" bestFit="1" customWidth="1"/>
    <col min="6921" max="7168" width="9.140625" style="355"/>
    <col min="7169" max="7169" width="10.28515625" style="355" bestFit="1" customWidth="1"/>
    <col min="7170" max="7170" width="50.85546875" style="355" customWidth="1"/>
    <col min="7171" max="7171" width="25.5703125" style="355" customWidth="1"/>
    <col min="7172" max="7172" width="27.42578125" style="355" customWidth="1"/>
    <col min="7173" max="7173" width="28.85546875" style="355" customWidth="1"/>
    <col min="7174" max="7174" width="16" style="355" bestFit="1" customWidth="1"/>
    <col min="7175" max="7175" width="19.85546875" style="355" bestFit="1" customWidth="1"/>
    <col min="7176" max="7176" width="24.140625" style="355" bestFit="1" customWidth="1"/>
    <col min="7177" max="7424" width="9.140625" style="355"/>
    <col min="7425" max="7425" width="10.28515625" style="355" bestFit="1" customWidth="1"/>
    <col min="7426" max="7426" width="50.85546875" style="355" customWidth="1"/>
    <col min="7427" max="7427" width="25.5703125" style="355" customWidth="1"/>
    <col min="7428" max="7428" width="27.42578125" style="355" customWidth="1"/>
    <col min="7429" max="7429" width="28.85546875" style="355" customWidth="1"/>
    <col min="7430" max="7430" width="16" style="355" bestFit="1" customWidth="1"/>
    <col min="7431" max="7431" width="19.85546875" style="355" bestFit="1" customWidth="1"/>
    <col min="7432" max="7432" width="24.140625" style="355" bestFit="1" customWidth="1"/>
    <col min="7433" max="7680" width="9.140625" style="355"/>
    <col min="7681" max="7681" width="10.28515625" style="355" bestFit="1" customWidth="1"/>
    <col min="7682" max="7682" width="50.85546875" style="355" customWidth="1"/>
    <col min="7683" max="7683" width="25.5703125" style="355" customWidth="1"/>
    <col min="7684" max="7684" width="27.42578125" style="355" customWidth="1"/>
    <col min="7685" max="7685" width="28.85546875" style="355" customWidth="1"/>
    <col min="7686" max="7686" width="16" style="355" bestFit="1" customWidth="1"/>
    <col min="7687" max="7687" width="19.85546875" style="355" bestFit="1" customWidth="1"/>
    <col min="7688" max="7688" width="24.140625" style="355" bestFit="1" customWidth="1"/>
    <col min="7689" max="7936" width="9.140625" style="355"/>
    <col min="7937" max="7937" width="10.28515625" style="355" bestFit="1" customWidth="1"/>
    <col min="7938" max="7938" width="50.85546875" style="355" customWidth="1"/>
    <col min="7939" max="7939" width="25.5703125" style="355" customWidth="1"/>
    <col min="7940" max="7940" width="27.42578125" style="355" customWidth="1"/>
    <col min="7941" max="7941" width="28.85546875" style="355" customWidth="1"/>
    <col min="7942" max="7942" width="16" style="355" bestFit="1" customWidth="1"/>
    <col min="7943" max="7943" width="19.85546875" style="355" bestFit="1" customWidth="1"/>
    <col min="7944" max="7944" width="24.140625" style="355" bestFit="1" customWidth="1"/>
    <col min="7945" max="8192" width="9.140625" style="355"/>
    <col min="8193" max="8193" width="10.28515625" style="355" bestFit="1" customWidth="1"/>
    <col min="8194" max="8194" width="50.85546875" style="355" customWidth="1"/>
    <col min="8195" max="8195" width="25.5703125" style="355" customWidth="1"/>
    <col min="8196" max="8196" width="27.42578125" style="355" customWidth="1"/>
    <col min="8197" max="8197" width="28.85546875" style="355" customWidth="1"/>
    <col min="8198" max="8198" width="16" style="355" bestFit="1" customWidth="1"/>
    <col min="8199" max="8199" width="19.85546875" style="355" bestFit="1" customWidth="1"/>
    <col min="8200" max="8200" width="24.140625" style="355" bestFit="1" customWidth="1"/>
    <col min="8201" max="8448" width="9.140625" style="355"/>
    <col min="8449" max="8449" width="10.28515625" style="355" bestFit="1" customWidth="1"/>
    <col min="8450" max="8450" width="50.85546875" style="355" customWidth="1"/>
    <col min="8451" max="8451" width="25.5703125" style="355" customWidth="1"/>
    <col min="8452" max="8452" width="27.42578125" style="355" customWidth="1"/>
    <col min="8453" max="8453" width="28.85546875" style="355" customWidth="1"/>
    <col min="8454" max="8454" width="16" style="355" bestFit="1" customWidth="1"/>
    <col min="8455" max="8455" width="19.85546875" style="355" bestFit="1" customWidth="1"/>
    <col min="8456" max="8456" width="24.140625" style="355" bestFit="1" customWidth="1"/>
    <col min="8457" max="8704" width="9.140625" style="355"/>
    <col min="8705" max="8705" width="10.28515625" style="355" bestFit="1" customWidth="1"/>
    <col min="8706" max="8706" width="50.85546875" style="355" customWidth="1"/>
    <col min="8707" max="8707" width="25.5703125" style="355" customWidth="1"/>
    <col min="8708" max="8708" width="27.42578125" style="355" customWidth="1"/>
    <col min="8709" max="8709" width="28.85546875" style="355" customWidth="1"/>
    <col min="8710" max="8710" width="16" style="355" bestFit="1" customWidth="1"/>
    <col min="8711" max="8711" width="19.85546875" style="355" bestFit="1" customWidth="1"/>
    <col min="8712" max="8712" width="24.140625" style="355" bestFit="1" customWidth="1"/>
    <col min="8713" max="8960" width="9.140625" style="355"/>
    <col min="8961" max="8961" width="10.28515625" style="355" bestFit="1" customWidth="1"/>
    <col min="8962" max="8962" width="50.85546875" style="355" customWidth="1"/>
    <col min="8963" max="8963" width="25.5703125" style="355" customWidth="1"/>
    <col min="8964" max="8964" width="27.42578125" style="355" customWidth="1"/>
    <col min="8965" max="8965" width="28.85546875" style="355" customWidth="1"/>
    <col min="8966" max="8966" width="16" style="355" bestFit="1" customWidth="1"/>
    <col min="8967" max="8967" width="19.85546875" style="355" bestFit="1" customWidth="1"/>
    <col min="8968" max="8968" width="24.140625" style="355" bestFit="1" customWidth="1"/>
    <col min="8969" max="9216" width="9.140625" style="355"/>
    <col min="9217" max="9217" width="10.28515625" style="355" bestFit="1" customWidth="1"/>
    <col min="9218" max="9218" width="50.85546875" style="355" customWidth="1"/>
    <col min="9219" max="9219" width="25.5703125" style="355" customWidth="1"/>
    <col min="9220" max="9220" width="27.42578125" style="355" customWidth="1"/>
    <col min="9221" max="9221" width="28.85546875" style="355" customWidth="1"/>
    <col min="9222" max="9222" width="16" style="355" bestFit="1" customWidth="1"/>
    <col min="9223" max="9223" width="19.85546875" style="355" bestFit="1" customWidth="1"/>
    <col min="9224" max="9224" width="24.140625" style="355" bestFit="1" customWidth="1"/>
    <col min="9225" max="9472" width="9.140625" style="355"/>
    <col min="9473" max="9473" width="10.28515625" style="355" bestFit="1" customWidth="1"/>
    <col min="9474" max="9474" width="50.85546875" style="355" customWidth="1"/>
    <col min="9475" max="9475" width="25.5703125" style="355" customWidth="1"/>
    <col min="9476" max="9476" width="27.42578125" style="355" customWidth="1"/>
    <col min="9477" max="9477" width="28.85546875" style="355" customWidth="1"/>
    <col min="9478" max="9478" width="16" style="355" bestFit="1" customWidth="1"/>
    <col min="9479" max="9479" width="19.85546875" style="355" bestFit="1" customWidth="1"/>
    <col min="9480" max="9480" width="24.140625" style="355" bestFit="1" customWidth="1"/>
    <col min="9481" max="9728" width="9.140625" style="355"/>
    <col min="9729" max="9729" width="10.28515625" style="355" bestFit="1" customWidth="1"/>
    <col min="9730" max="9730" width="50.85546875" style="355" customWidth="1"/>
    <col min="9731" max="9731" width="25.5703125" style="355" customWidth="1"/>
    <col min="9732" max="9732" width="27.42578125" style="355" customWidth="1"/>
    <col min="9733" max="9733" width="28.85546875" style="355" customWidth="1"/>
    <col min="9734" max="9734" width="16" style="355" bestFit="1" customWidth="1"/>
    <col min="9735" max="9735" width="19.85546875" style="355" bestFit="1" customWidth="1"/>
    <col min="9736" max="9736" width="24.140625" style="355" bestFit="1" customWidth="1"/>
    <col min="9737" max="9984" width="9.140625" style="355"/>
    <col min="9985" max="9985" width="10.28515625" style="355" bestFit="1" customWidth="1"/>
    <col min="9986" max="9986" width="50.85546875" style="355" customWidth="1"/>
    <col min="9987" max="9987" width="25.5703125" style="355" customWidth="1"/>
    <col min="9988" max="9988" width="27.42578125" style="355" customWidth="1"/>
    <col min="9989" max="9989" width="28.85546875" style="355" customWidth="1"/>
    <col min="9990" max="9990" width="16" style="355" bestFit="1" customWidth="1"/>
    <col min="9991" max="9991" width="19.85546875" style="355" bestFit="1" customWidth="1"/>
    <col min="9992" max="9992" width="24.140625" style="355" bestFit="1" customWidth="1"/>
    <col min="9993" max="10240" width="9.140625" style="355"/>
    <col min="10241" max="10241" width="10.28515625" style="355" bestFit="1" customWidth="1"/>
    <col min="10242" max="10242" width="50.85546875" style="355" customWidth="1"/>
    <col min="10243" max="10243" width="25.5703125" style="355" customWidth="1"/>
    <col min="10244" max="10244" width="27.42578125" style="355" customWidth="1"/>
    <col min="10245" max="10245" width="28.85546875" style="355" customWidth="1"/>
    <col min="10246" max="10246" width="16" style="355" bestFit="1" customWidth="1"/>
    <col min="10247" max="10247" width="19.85546875" style="355" bestFit="1" customWidth="1"/>
    <col min="10248" max="10248" width="24.140625" style="355" bestFit="1" customWidth="1"/>
    <col min="10249" max="10496" width="9.140625" style="355"/>
    <col min="10497" max="10497" width="10.28515625" style="355" bestFit="1" customWidth="1"/>
    <col min="10498" max="10498" width="50.85546875" style="355" customWidth="1"/>
    <col min="10499" max="10499" width="25.5703125" style="355" customWidth="1"/>
    <col min="10500" max="10500" width="27.42578125" style="355" customWidth="1"/>
    <col min="10501" max="10501" width="28.85546875" style="355" customWidth="1"/>
    <col min="10502" max="10502" width="16" style="355" bestFit="1" customWidth="1"/>
    <col min="10503" max="10503" width="19.85546875" style="355" bestFit="1" customWidth="1"/>
    <col min="10504" max="10504" width="24.140625" style="355" bestFit="1" customWidth="1"/>
    <col min="10505" max="10752" width="9.140625" style="355"/>
    <col min="10753" max="10753" width="10.28515625" style="355" bestFit="1" customWidth="1"/>
    <col min="10754" max="10754" width="50.85546875" style="355" customWidth="1"/>
    <col min="10755" max="10755" width="25.5703125" style="355" customWidth="1"/>
    <col min="10756" max="10756" width="27.42578125" style="355" customWidth="1"/>
    <col min="10757" max="10757" width="28.85546875" style="355" customWidth="1"/>
    <col min="10758" max="10758" width="16" style="355" bestFit="1" customWidth="1"/>
    <col min="10759" max="10759" width="19.85546875" style="355" bestFit="1" customWidth="1"/>
    <col min="10760" max="10760" width="24.140625" style="355" bestFit="1" customWidth="1"/>
    <col min="10761" max="11008" width="9.140625" style="355"/>
    <col min="11009" max="11009" width="10.28515625" style="355" bestFit="1" customWidth="1"/>
    <col min="11010" max="11010" width="50.85546875" style="355" customWidth="1"/>
    <col min="11011" max="11011" width="25.5703125" style="355" customWidth="1"/>
    <col min="11012" max="11012" width="27.42578125" style="355" customWidth="1"/>
    <col min="11013" max="11013" width="28.85546875" style="355" customWidth="1"/>
    <col min="11014" max="11014" width="16" style="355" bestFit="1" customWidth="1"/>
    <col min="11015" max="11015" width="19.85546875" style="355" bestFit="1" customWidth="1"/>
    <col min="11016" max="11016" width="24.140625" style="355" bestFit="1" customWidth="1"/>
    <col min="11017" max="11264" width="9.140625" style="355"/>
    <col min="11265" max="11265" width="10.28515625" style="355" bestFit="1" customWidth="1"/>
    <col min="11266" max="11266" width="50.85546875" style="355" customWidth="1"/>
    <col min="11267" max="11267" width="25.5703125" style="355" customWidth="1"/>
    <col min="11268" max="11268" width="27.42578125" style="355" customWidth="1"/>
    <col min="11269" max="11269" width="28.85546875" style="355" customWidth="1"/>
    <col min="11270" max="11270" width="16" style="355" bestFit="1" customWidth="1"/>
    <col min="11271" max="11271" width="19.85546875" style="355" bestFit="1" customWidth="1"/>
    <col min="11272" max="11272" width="24.140625" style="355" bestFit="1" customWidth="1"/>
    <col min="11273" max="11520" width="9.140625" style="355"/>
    <col min="11521" max="11521" width="10.28515625" style="355" bestFit="1" customWidth="1"/>
    <col min="11522" max="11522" width="50.85546875" style="355" customWidth="1"/>
    <col min="11523" max="11523" width="25.5703125" style="355" customWidth="1"/>
    <col min="11524" max="11524" width="27.42578125" style="355" customWidth="1"/>
    <col min="11525" max="11525" width="28.85546875" style="355" customWidth="1"/>
    <col min="11526" max="11526" width="16" style="355" bestFit="1" customWidth="1"/>
    <col min="11527" max="11527" width="19.85546875" style="355" bestFit="1" customWidth="1"/>
    <col min="11528" max="11528" width="24.140625" style="355" bestFit="1" customWidth="1"/>
    <col min="11529" max="11776" width="9.140625" style="355"/>
    <col min="11777" max="11777" width="10.28515625" style="355" bestFit="1" customWidth="1"/>
    <col min="11778" max="11778" width="50.85546875" style="355" customWidth="1"/>
    <col min="11779" max="11779" width="25.5703125" style="355" customWidth="1"/>
    <col min="11780" max="11780" width="27.42578125" style="355" customWidth="1"/>
    <col min="11781" max="11781" width="28.85546875" style="355" customWidth="1"/>
    <col min="11782" max="11782" width="16" style="355" bestFit="1" customWidth="1"/>
    <col min="11783" max="11783" width="19.85546875" style="355" bestFit="1" customWidth="1"/>
    <col min="11784" max="11784" width="24.140625" style="355" bestFit="1" customWidth="1"/>
    <col min="11785" max="12032" width="9.140625" style="355"/>
    <col min="12033" max="12033" width="10.28515625" style="355" bestFit="1" customWidth="1"/>
    <col min="12034" max="12034" width="50.85546875" style="355" customWidth="1"/>
    <col min="12035" max="12035" width="25.5703125" style="355" customWidth="1"/>
    <col min="12036" max="12036" width="27.42578125" style="355" customWidth="1"/>
    <col min="12037" max="12037" width="28.85546875" style="355" customWidth="1"/>
    <col min="12038" max="12038" width="16" style="355" bestFit="1" customWidth="1"/>
    <col min="12039" max="12039" width="19.85546875" style="355" bestFit="1" customWidth="1"/>
    <col min="12040" max="12040" width="24.140625" style="355" bestFit="1" customWidth="1"/>
    <col min="12041" max="12288" width="9.140625" style="355"/>
    <col min="12289" max="12289" width="10.28515625" style="355" bestFit="1" customWidth="1"/>
    <col min="12290" max="12290" width="50.85546875" style="355" customWidth="1"/>
    <col min="12291" max="12291" width="25.5703125" style="355" customWidth="1"/>
    <col min="12292" max="12292" width="27.42578125" style="355" customWidth="1"/>
    <col min="12293" max="12293" width="28.85546875" style="355" customWidth="1"/>
    <col min="12294" max="12294" width="16" style="355" bestFit="1" customWidth="1"/>
    <col min="12295" max="12295" width="19.85546875" style="355" bestFit="1" customWidth="1"/>
    <col min="12296" max="12296" width="24.140625" style="355" bestFit="1" customWidth="1"/>
    <col min="12297" max="12544" width="9.140625" style="355"/>
    <col min="12545" max="12545" width="10.28515625" style="355" bestFit="1" customWidth="1"/>
    <col min="12546" max="12546" width="50.85546875" style="355" customWidth="1"/>
    <col min="12547" max="12547" width="25.5703125" style="355" customWidth="1"/>
    <col min="12548" max="12548" width="27.42578125" style="355" customWidth="1"/>
    <col min="12549" max="12549" width="28.85546875" style="355" customWidth="1"/>
    <col min="12550" max="12550" width="16" style="355" bestFit="1" customWidth="1"/>
    <col min="12551" max="12551" width="19.85546875" style="355" bestFit="1" customWidth="1"/>
    <col min="12552" max="12552" width="24.140625" style="355" bestFit="1" customWidth="1"/>
    <col min="12553" max="12800" width="9.140625" style="355"/>
    <col min="12801" max="12801" width="10.28515625" style="355" bestFit="1" customWidth="1"/>
    <col min="12802" max="12802" width="50.85546875" style="355" customWidth="1"/>
    <col min="12803" max="12803" width="25.5703125" style="355" customWidth="1"/>
    <col min="12804" max="12804" width="27.42578125" style="355" customWidth="1"/>
    <col min="12805" max="12805" width="28.85546875" style="355" customWidth="1"/>
    <col min="12806" max="12806" width="16" style="355" bestFit="1" customWidth="1"/>
    <col min="12807" max="12807" width="19.85546875" style="355" bestFit="1" customWidth="1"/>
    <col min="12808" max="12808" width="24.140625" style="355" bestFit="1" customWidth="1"/>
    <col min="12809" max="13056" width="9.140625" style="355"/>
    <col min="13057" max="13057" width="10.28515625" style="355" bestFit="1" customWidth="1"/>
    <col min="13058" max="13058" width="50.85546875" style="355" customWidth="1"/>
    <col min="13059" max="13059" width="25.5703125" style="355" customWidth="1"/>
    <col min="13060" max="13060" width="27.42578125" style="355" customWidth="1"/>
    <col min="13061" max="13061" width="28.85546875" style="355" customWidth="1"/>
    <col min="13062" max="13062" width="16" style="355" bestFit="1" customWidth="1"/>
    <col min="13063" max="13063" width="19.85546875" style="355" bestFit="1" customWidth="1"/>
    <col min="13064" max="13064" width="24.140625" style="355" bestFit="1" customWidth="1"/>
    <col min="13065" max="13312" width="9.140625" style="355"/>
    <col min="13313" max="13313" width="10.28515625" style="355" bestFit="1" customWidth="1"/>
    <col min="13314" max="13314" width="50.85546875" style="355" customWidth="1"/>
    <col min="13315" max="13315" width="25.5703125" style="355" customWidth="1"/>
    <col min="13316" max="13316" width="27.42578125" style="355" customWidth="1"/>
    <col min="13317" max="13317" width="28.85546875" style="355" customWidth="1"/>
    <col min="13318" max="13318" width="16" style="355" bestFit="1" customWidth="1"/>
    <col min="13319" max="13319" width="19.85546875" style="355" bestFit="1" customWidth="1"/>
    <col min="13320" max="13320" width="24.140625" style="355" bestFit="1" customWidth="1"/>
    <col min="13321" max="13568" width="9.140625" style="355"/>
    <col min="13569" max="13569" width="10.28515625" style="355" bestFit="1" customWidth="1"/>
    <col min="13570" max="13570" width="50.85546875" style="355" customWidth="1"/>
    <col min="13571" max="13571" width="25.5703125" style="355" customWidth="1"/>
    <col min="13572" max="13572" width="27.42578125" style="355" customWidth="1"/>
    <col min="13573" max="13573" width="28.85546875" style="355" customWidth="1"/>
    <col min="13574" max="13574" width="16" style="355" bestFit="1" customWidth="1"/>
    <col min="13575" max="13575" width="19.85546875" style="355" bestFit="1" customWidth="1"/>
    <col min="13576" max="13576" width="24.140625" style="355" bestFit="1" customWidth="1"/>
    <col min="13577" max="13824" width="9.140625" style="355"/>
    <col min="13825" max="13825" width="10.28515625" style="355" bestFit="1" customWidth="1"/>
    <col min="13826" max="13826" width="50.85546875" style="355" customWidth="1"/>
    <col min="13827" max="13827" width="25.5703125" style="355" customWidth="1"/>
    <col min="13828" max="13828" width="27.42578125" style="355" customWidth="1"/>
    <col min="13829" max="13829" width="28.85546875" style="355" customWidth="1"/>
    <col min="13830" max="13830" width="16" style="355" bestFit="1" customWidth="1"/>
    <col min="13831" max="13831" width="19.85546875" style="355" bestFit="1" customWidth="1"/>
    <col min="13832" max="13832" width="24.140625" style="355" bestFit="1" customWidth="1"/>
    <col min="13833" max="14080" width="9.140625" style="355"/>
    <col min="14081" max="14081" width="10.28515625" style="355" bestFit="1" customWidth="1"/>
    <col min="14082" max="14082" width="50.85546875" style="355" customWidth="1"/>
    <col min="14083" max="14083" width="25.5703125" style="355" customWidth="1"/>
    <col min="14084" max="14084" width="27.42578125" style="355" customWidth="1"/>
    <col min="14085" max="14085" width="28.85546875" style="355" customWidth="1"/>
    <col min="14086" max="14086" width="16" style="355" bestFit="1" customWidth="1"/>
    <col min="14087" max="14087" width="19.85546875" style="355" bestFit="1" customWidth="1"/>
    <col min="14088" max="14088" width="24.140625" style="355" bestFit="1" customWidth="1"/>
    <col min="14089" max="14336" width="9.140625" style="355"/>
    <col min="14337" max="14337" width="10.28515625" style="355" bestFit="1" customWidth="1"/>
    <col min="14338" max="14338" width="50.85546875" style="355" customWidth="1"/>
    <col min="14339" max="14339" width="25.5703125" style="355" customWidth="1"/>
    <col min="14340" max="14340" width="27.42578125" style="355" customWidth="1"/>
    <col min="14341" max="14341" width="28.85546875" style="355" customWidth="1"/>
    <col min="14342" max="14342" width="16" style="355" bestFit="1" customWidth="1"/>
    <col min="14343" max="14343" width="19.85546875" style="355" bestFit="1" customWidth="1"/>
    <col min="14344" max="14344" width="24.140625" style="355" bestFit="1" customWidth="1"/>
    <col min="14345" max="14592" width="9.140625" style="355"/>
    <col min="14593" max="14593" width="10.28515625" style="355" bestFit="1" customWidth="1"/>
    <col min="14594" max="14594" width="50.85546875" style="355" customWidth="1"/>
    <col min="14595" max="14595" width="25.5703125" style="355" customWidth="1"/>
    <col min="14596" max="14596" width="27.42578125" style="355" customWidth="1"/>
    <col min="14597" max="14597" width="28.85546875" style="355" customWidth="1"/>
    <col min="14598" max="14598" width="16" style="355" bestFit="1" customWidth="1"/>
    <col min="14599" max="14599" width="19.85546875" style="355" bestFit="1" customWidth="1"/>
    <col min="14600" max="14600" width="24.140625" style="355" bestFit="1" customWidth="1"/>
    <col min="14601" max="14848" width="9.140625" style="355"/>
    <col min="14849" max="14849" width="10.28515625" style="355" bestFit="1" customWidth="1"/>
    <col min="14850" max="14850" width="50.85546875" style="355" customWidth="1"/>
    <col min="14851" max="14851" width="25.5703125" style="355" customWidth="1"/>
    <col min="14852" max="14852" width="27.42578125" style="355" customWidth="1"/>
    <col min="14853" max="14853" width="28.85546875" style="355" customWidth="1"/>
    <col min="14854" max="14854" width="16" style="355" bestFit="1" customWidth="1"/>
    <col min="14855" max="14855" width="19.85546875" style="355" bestFit="1" customWidth="1"/>
    <col min="14856" max="14856" width="24.140625" style="355" bestFit="1" customWidth="1"/>
    <col min="14857" max="15104" width="9.140625" style="355"/>
    <col min="15105" max="15105" width="10.28515625" style="355" bestFit="1" customWidth="1"/>
    <col min="15106" max="15106" width="50.85546875" style="355" customWidth="1"/>
    <col min="15107" max="15107" width="25.5703125" style="355" customWidth="1"/>
    <col min="15108" max="15108" width="27.42578125" style="355" customWidth="1"/>
    <col min="15109" max="15109" width="28.85546875" style="355" customWidth="1"/>
    <col min="15110" max="15110" width="16" style="355" bestFit="1" customWidth="1"/>
    <col min="15111" max="15111" width="19.85546875" style="355" bestFit="1" customWidth="1"/>
    <col min="15112" max="15112" width="24.140625" style="355" bestFit="1" customWidth="1"/>
    <col min="15113" max="15360" width="9.140625" style="355"/>
    <col min="15361" max="15361" width="10.28515625" style="355" bestFit="1" customWidth="1"/>
    <col min="15362" max="15362" width="50.85546875" style="355" customWidth="1"/>
    <col min="15363" max="15363" width="25.5703125" style="355" customWidth="1"/>
    <col min="15364" max="15364" width="27.42578125" style="355" customWidth="1"/>
    <col min="15365" max="15365" width="28.85546875" style="355" customWidth="1"/>
    <col min="15366" max="15366" width="16" style="355" bestFit="1" customWidth="1"/>
    <col min="15367" max="15367" width="19.85546875" style="355" bestFit="1" customWidth="1"/>
    <col min="15368" max="15368" width="24.140625" style="355" bestFit="1" customWidth="1"/>
    <col min="15369" max="15616" width="9.140625" style="355"/>
    <col min="15617" max="15617" width="10.28515625" style="355" bestFit="1" customWidth="1"/>
    <col min="15618" max="15618" width="50.85546875" style="355" customWidth="1"/>
    <col min="15619" max="15619" width="25.5703125" style="355" customWidth="1"/>
    <col min="15620" max="15620" width="27.42578125" style="355" customWidth="1"/>
    <col min="15621" max="15621" width="28.85546875" style="355" customWidth="1"/>
    <col min="15622" max="15622" width="16" style="355" bestFit="1" customWidth="1"/>
    <col min="15623" max="15623" width="19.85546875" style="355" bestFit="1" customWidth="1"/>
    <col min="15624" max="15624" width="24.140625" style="355" bestFit="1" customWidth="1"/>
    <col min="15625" max="15872" width="9.140625" style="355"/>
    <col min="15873" max="15873" width="10.28515625" style="355" bestFit="1" customWidth="1"/>
    <col min="15874" max="15874" width="50.85546875" style="355" customWidth="1"/>
    <col min="15875" max="15875" width="25.5703125" style="355" customWidth="1"/>
    <col min="15876" max="15876" width="27.42578125" style="355" customWidth="1"/>
    <col min="15877" max="15877" width="28.85546875" style="355" customWidth="1"/>
    <col min="15878" max="15878" width="16" style="355" bestFit="1" customWidth="1"/>
    <col min="15879" max="15879" width="19.85546875" style="355" bestFit="1" customWidth="1"/>
    <col min="15880" max="15880" width="24.140625" style="355" bestFit="1" customWidth="1"/>
    <col min="15881" max="16128" width="9.140625" style="355"/>
    <col min="16129" max="16129" width="10.28515625" style="355" bestFit="1" customWidth="1"/>
    <col min="16130" max="16130" width="50.85546875" style="355" customWidth="1"/>
    <col min="16131" max="16131" width="25.5703125" style="355" customWidth="1"/>
    <col min="16132" max="16132" width="27.42578125" style="355" customWidth="1"/>
    <col min="16133" max="16133" width="28.85546875" style="355" customWidth="1"/>
    <col min="16134" max="16134" width="16" style="355" bestFit="1" customWidth="1"/>
    <col min="16135" max="16135" width="19.85546875" style="355" bestFit="1" customWidth="1"/>
    <col min="16136" max="16136" width="24.140625" style="355" bestFit="1" customWidth="1"/>
    <col min="16137" max="16384" width="9.140625" style="355"/>
  </cols>
  <sheetData>
    <row r="1" spans="1:7" s="457" customFormat="1" ht="18" customHeight="1" x14ac:dyDescent="0.25">
      <c r="A1" s="951" t="s">
        <v>148</v>
      </c>
      <c r="B1" s="951"/>
      <c r="C1" s="951"/>
      <c r="D1" s="951"/>
      <c r="E1" s="951"/>
    </row>
    <row r="2" spans="1:7" s="457" customFormat="1" hidden="1" x14ac:dyDescent="0.25">
      <c r="A2" s="952" t="s">
        <v>150</v>
      </c>
      <c r="B2" s="952"/>
      <c r="C2" s="952"/>
      <c r="D2" s="952"/>
      <c r="E2" s="952"/>
    </row>
    <row r="3" spans="1:7" s="462" customFormat="1" ht="66.75" hidden="1" customHeight="1" x14ac:dyDescent="0.25">
      <c r="A3" s="458" t="s">
        <v>149</v>
      </c>
      <c r="B3" s="459" t="s">
        <v>0</v>
      </c>
      <c r="C3" s="460"/>
      <c r="D3" s="461"/>
      <c r="E3" s="162" t="s">
        <v>151</v>
      </c>
    </row>
    <row r="4" spans="1:7" s="457" customFormat="1" hidden="1" x14ac:dyDescent="0.25">
      <c r="A4" s="463">
        <v>1</v>
      </c>
      <c r="B4" s="464" t="e">
        <f>+#REF!</f>
        <v>#REF!</v>
      </c>
      <c r="C4" s="465"/>
      <c r="D4" s="466"/>
      <c r="E4" s="187" t="e">
        <f>+#REF!</f>
        <v>#REF!</v>
      </c>
    </row>
    <row r="5" spans="1:7" s="457" customFormat="1" hidden="1" x14ac:dyDescent="0.25">
      <c r="A5" s="463">
        <v>2</v>
      </c>
      <c r="B5" s="189" t="e">
        <f>+#REF!</f>
        <v>#REF!</v>
      </c>
      <c r="C5" s="340"/>
      <c r="D5" s="467"/>
      <c r="E5" s="187" t="e">
        <f>+#REF!</f>
        <v>#REF!</v>
      </c>
    </row>
    <row r="6" spans="1:7" s="457" customFormat="1" ht="21" hidden="1" customHeight="1" thickBot="1" x14ac:dyDescent="0.3">
      <c r="A6" s="949" t="s">
        <v>36</v>
      </c>
      <c r="B6" s="950"/>
      <c r="C6" s="950"/>
      <c r="D6" s="953"/>
      <c r="E6" s="353" t="e">
        <f>SUM(E4:E5)</f>
        <v>#REF!</v>
      </c>
    </row>
    <row r="7" spans="1:7" s="457" customFormat="1" ht="21" customHeight="1" x14ac:dyDescent="0.25">
      <c r="A7" s="468"/>
      <c r="B7" s="468"/>
      <c r="C7" s="468"/>
      <c r="D7" s="468"/>
      <c r="E7" s="469"/>
    </row>
    <row r="8" spans="1:7" s="457" customFormat="1" ht="21" customHeight="1" x14ac:dyDescent="0.25">
      <c r="A8" s="954" t="s">
        <v>525</v>
      </c>
      <c r="B8" s="954"/>
      <c r="C8" s="954"/>
      <c r="D8" s="954"/>
      <c r="E8" s="954"/>
    </row>
    <row r="9" spans="1:7" s="457" customFormat="1" ht="30.75" customHeight="1" x14ac:dyDescent="0.25">
      <c r="A9" s="458" t="s">
        <v>205</v>
      </c>
      <c r="B9" s="459" t="s">
        <v>0</v>
      </c>
      <c r="C9" s="460"/>
      <c r="D9" s="461"/>
      <c r="E9" s="162" t="s">
        <v>256</v>
      </c>
    </row>
    <row r="10" spans="1:7" s="457" customFormat="1" ht="21" customHeight="1" x14ac:dyDescent="0.25">
      <c r="A10" s="463"/>
      <c r="B10" s="520" t="s">
        <v>252</v>
      </c>
      <c r="C10" s="470"/>
      <c r="D10" s="471"/>
      <c r="E10" s="188"/>
    </row>
    <row r="11" spans="1:7" s="457" customFormat="1" ht="21" customHeight="1" x14ac:dyDescent="0.25">
      <c r="A11" s="463">
        <v>1</v>
      </c>
      <c r="B11" s="521"/>
      <c r="C11" s="470"/>
      <c r="D11" s="471"/>
      <c r="E11" s="188">
        <v>0</v>
      </c>
      <c r="G11" s="355" t="str">
        <f t="shared" ref="G11:G12" si="0">PROPER(B11)</f>
        <v/>
      </c>
    </row>
    <row r="12" spans="1:7" s="457" customFormat="1" ht="21" customHeight="1" x14ac:dyDescent="0.25">
      <c r="A12" s="463">
        <v>2</v>
      </c>
      <c r="B12" s="521"/>
      <c r="C12" s="470"/>
      <c r="D12" s="471"/>
      <c r="E12" s="188">
        <v>0</v>
      </c>
      <c r="G12" s="355" t="str">
        <f t="shared" si="0"/>
        <v/>
      </c>
    </row>
    <row r="13" spans="1:7" s="457" customFormat="1" ht="21" customHeight="1" x14ac:dyDescent="0.25">
      <c r="A13" s="463"/>
      <c r="B13" s="521"/>
      <c r="C13" s="470"/>
      <c r="D13" s="490" t="s">
        <v>218</v>
      </c>
      <c r="E13" s="454">
        <f>SUM(E10:E12)</f>
        <v>0</v>
      </c>
      <c r="G13" s="355"/>
    </row>
    <row r="14" spans="1:7" s="457" customFormat="1" ht="21" customHeight="1" x14ac:dyDescent="0.25">
      <c r="A14" s="463"/>
      <c r="B14" s="520" t="s">
        <v>253</v>
      </c>
      <c r="C14" s="470"/>
      <c r="D14" s="471"/>
      <c r="E14" s="188"/>
      <c r="G14" s="355"/>
    </row>
    <row r="15" spans="1:7" s="457" customFormat="1" ht="21" customHeight="1" x14ac:dyDescent="0.25">
      <c r="A15" s="463">
        <v>3</v>
      </c>
      <c r="B15" s="521" t="s">
        <v>526</v>
      </c>
      <c r="C15" s="470"/>
      <c r="D15" s="471"/>
      <c r="E15" s="188">
        <v>0</v>
      </c>
      <c r="G15" s="355"/>
    </row>
    <row r="16" spans="1:7" s="457" customFormat="1" ht="21" customHeight="1" x14ac:dyDescent="0.25">
      <c r="A16" s="463">
        <v>4</v>
      </c>
      <c r="B16" s="521" t="s">
        <v>527</v>
      </c>
      <c r="C16" s="470"/>
      <c r="D16" s="471"/>
      <c r="E16" s="188">
        <v>0</v>
      </c>
      <c r="G16" s="355"/>
    </row>
    <row r="17" spans="1:7" s="457" customFormat="1" ht="21" customHeight="1" x14ac:dyDescent="0.25">
      <c r="A17" s="463">
        <v>5</v>
      </c>
      <c r="B17" s="521" t="s">
        <v>528</v>
      </c>
      <c r="C17" s="470"/>
      <c r="D17" s="471"/>
      <c r="E17" s="188">
        <v>0</v>
      </c>
      <c r="G17" s="355"/>
    </row>
    <row r="18" spans="1:7" s="457" customFormat="1" ht="21" customHeight="1" x14ac:dyDescent="0.25">
      <c r="A18" s="463"/>
      <c r="B18" s="521"/>
      <c r="C18" s="470"/>
      <c r="D18" s="490" t="s">
        <v>219</v>
      </c>
      <c r="E18" s="454">
        <f>SUM(E15:E17)</f>
        <v>0</v>
      </c>
      <c r="G18" s="355"/>
    </row>
    <row r="19" spans="1:7" s="457" customFormat="1" ht="21" customHeight="1" x14ac:dyDescent="0.25">
      <c r="A19" s="463"/>
      <c r="B19" s="521"/>
      <c r="C19" s="470"/>
      <c r="D19" s="471"/>
      <c r="E19" s="188"/>
    </row>
    <row r="20" spans="1:7" s="457" customFormat="1" ht="21" customHeight="1" thickBot="1" x14ac:dyDescent="0.3">
      <c r="A20" s="949" t="s">
        <v>355</v>
      </c>
      <c r="B20" s="950"/>
      <c r="C20" s="950"/>
      <c r="D20" s="953"/>
      <c r="E20" s="353">
        <f>E18+E13</f>
        <v>0</v>
      </c>
    </row>
    <row r="21" spans="1:7" s="457" customFormat="1" ht="21" customHeight="1" thickTop="1" x14ac:dyDescent="0.25">
      <c r="A21" s="468"/>
      <c r="B21" s="468"/>
      <c r="C21" s="468"/>
      <c r="D21" s="468"/>
      <c r="E21" s="469"/>
    </row>
    <row r="22" spans="1:7" s="457" customFormat="1" x14ac:dyDescent="0.25">
      <c r="A22" s="472"/>
      <c r="B22" s="473"/>
      <c r="C22" s="473"/>
      <c r="D22" s="473"/>
      <c r="E22" s="354"/>
    </row>
    <row r="23" spans="1:7" ht="18" customHeight="1" x14ac:dyDescent="0.25">
      <c r="A23" s="954" t="s">
        <v>529</v>
      </c>
      <c r="B23" s="954"/>
      <c r="C23" s="954"/>
      <c r="D23" s="954"/>
      <c r="E23" s="954"/>
    </row>
    <row r="24" spans="1:7" s="474" customFormat="1" ht="57" customHeight="1" x14ac:dyDescent="0.25">
      <c r="A24" s="458" t="s">
        <v>205</v>
      </c>
      <c r="B24" s="459" t="s">
        <v>0</v>
      </c>
      <c r="C24" s="460"/>
      <c r="D24" s="461"/>
      <c r="E24" s="162" t="s">
        <v>376</v>
      </c>
    </row>
    <row r="25" spans="1:7" x14ac:dyDescent="0.25">
      <c r="A25" s="463">
        <v>1</v>
      </c>
      <c r="B25" s="521" t="s">
        <v>530</v>
      </c>
      <c r="C25" s="470"/>
      <c r="D25" s="471"/>
      <c r="E25" s="188">
        <v>0</v>
      </c>
      <c r="F25" s="183"/>
      <c r="G25" s="355" t="str">
        <f t="shared" ref="G25:G27" si="1">PROPER(B25)</f>
        <v>…......................</v>
      </c>
    </row>
    <row r="26" spans="1:7" x14ac:dyDescent="0.25">
      <c r="A26" s="463">
        <f t="shared" ref="A26:A27" si="2">A25+1</f>
        <v>2</v>
      </c>
      <c r="B26" s="521" t="s">
        <v>531</v>
      </c>
      <c r="C26" s="470"/>
      <c r="D26" s="471"/>
      <c r="E26" s="188">
        <v>0</v>
      </c>
      <c r="F26" s="183"/>
      <c r="G26" s="355" t="str">
        <f t="shared" si="1"/>
        <v>….....................</v>
      </c>
    </row>
    <row r="27" spans="1:7" x14ac:dyDescent="0.25">
      <c r="A27" s="463">
        <f t="shared" si="2"/>
        <v>3</v>
      </c>
      <c r="B27" s="521" t="s">
        <v>531</v>
      </c>
      <c r="C27" s="470"/>
      <c r="D27" s="471"/>
      <c r="E27" s="188">
        <v>0</v>
      </c>
      <c r="F27" s="183"/>
      <c r="G27" s="355" t="str">
        <f t="shared" si="1"/>
        <v>….....................</v>
      </c>
    </row>
    <row r="28" spans="1:7" x14ac:dyDescent="0.25">
      <c r="A28" s="463"/>
      <c r="B28" s="521"/>
      <c r="C28" s="470"/>
      <c r="D28" s="471"/>
      <c r="E28" s="188"/>
      <c r="F28" s="183"/>
    </row>
    <row r="29" spans="1:7" x14ac:dyDescent="0.25">
      <c r="A29" s="463"/>
      <c r="B29" s="189"/>
      <c r="C29" s="470"/>
      <c r="D29" s="471"/>
      <c r="E29" s="188"/>
      <c r="F29" s="183"/>
      <c r="G29" s="475"/>
    </row>
    <row r="30" spans="1:7" ht="15.75" customHeight="1" thickBot="1" x14ac:dyDescent="0.3">
      <c r="A30" s="949" t="s">
        <v>36</v>
      </c>
      <c r="B30" s="950"/>
      <c r="C30" s="950"/>
      <c r="D30" s="953"/>
      <c r="E30" s="353">
        <f>SUM(E25:E29)</f>
        <v>0</v>
      </c>
      <c r="F30" s="476"/>
    </row>
    <row r="31" spans="1:7" ht="15.75" customHeight="1" thickTop="1" x14ac:dyDescent="0.25">
      <c r="A31" s="468"/>
      <c r="B31" s="468"/>
      <c r="C31" s="468"/>
      <c r="D31" s="468"/>
      <c r="E31" s="469"/>
      <c r="F31" s="476"/>
    </row>
    <row r="32" spans="1:7" ht="15.75" customHeight="1" x14ac:dyDescent="0.25">
      <c r="A32" s="954" t="s">
        <v>532</v>
      </c>
      <c r="B32" s="954"/>
      <c r="C32" s="954"/>
      <c r="D32" s="954"/>
      <c r="E32" s="954"/>
      <c r="F32" s="476"/>
    </row>
    <row r="33" spans="1:7" ht="53.25" customHeight="1" x14ac:dyDescent="0.25">
      <c r="A33" s="458" t="s">
        <v>205</v>
      </c>
      <c r="B33" s="459" t="s">
        <v>0</v>
      </c>
      <c r="C33" s="460"/>
      <c r="D33" s="461"/>
      <c r="E33" s="162" t="s">
        <v>256</v>
      </c>
      <c r="F33" s="476"/>
    </row>
    <row r="34" spans="1:7" ht="15.75" customHeight="1" x14ac:dyDescent="0.25">
      <c r="A34" s="463">
        <v>1</v>
      </c>
      <c r="B34" s="521" t="s">
        <v>382</v>
      </c>
      <c r="C34" s="470"/>
      <c r="D34" s="471"/>
      <c r="E34" s="188">
        <v>0</v>
      </c>
      <c r="F34" s="183"/>
    </row>
    <row r="35" spans="1:7" ht="15.75" customHeight="1" x14ac:dyDescent="0.25">
      <c r="A35" s="463">
        <v>2</v>
      </c>
      <c r="B35" s="521" t="s">
        <v>235</v>
      </c>
      <c r="C35" s="470"/>
      <c r="D35" s="471"/>
      <c r="E35" s="188">
        <v>0</v>
      </c>
      <c r="F35" s="183" t="str">
        <f t="shared" ref="F35:F37" si="3">PROPER(B35)</f>
        <v>Epf-Payable</v>
      </c>
      <c r="G35" s="355" t="str">
        <f t="shared" ref="G35:G36" si="4">PROPER(B35)</f>
        <v>Epf-Payable</v>
      </c>
    </row>
    <row r="36" spans="1:7" ht="15.75" customHeight="1" x14ac:dyDescent="0.25">
      <c r="A36" s="463">
        <v>3</v>
      </c>
      <c r="B36" s="521" t="s">
        <v>236</v>
      </c>
      <c r="C36" s="179"/>
      <c r="D36" s="477"/>
      <c r="E36" s="188">
        <v>0</v>
      </c>
      <c r="F36" s="183" t="str">
        <f t="shared" si="3"/>
        <v>Esic - Payable</v>
      </c>
      <c r="G36" s="355" t="str">
        <f t="shared" si="4"/>
        <v>Esic - Payable</v>
      </c>
    </row>
    <row r="37" spans="1:7" ht="15.75" customHeight="1" x14ac:dyDescent="0.25">
      <c r="A37" s="463"/>
      <c r="B37" s="521"/>
      <c r="C37" s="470"/>
      <c r="D37" s="471"/>
      <c r="E37" s="188"/>
      <c r="F37" s="183" t="str">
        <f t="shared" si="3"/>
        <v/>
      </c>
    </row>
    <row r="38" spans="1:7" s="457" customFormat="1" ht="17.25" thickBot="1" x14ac:dyDescent="0.3">
      <c r="A38" s="949" t="s">
        <v>36</v>
      </c>
      <c r="B38" s="950"/>
      <c r="C38" s="950"/>
      <c r="D38" s="953"/>
      <c r="E38" s="353">
        <f>SUM(E34:E37)</f>
        <v>0</v>
      </c>
    </row>
    <row r="39" spans="1:7" s="457" customFormat="1" ht="17.25" thickTop="1" x14ac:dyDescent="0.25">
      <c r="A39" s="468"/>
      <c r="B39" s="468"/>
      <c r="C39" s="468"/>
      <c r="D39" s="468"/>
      <c r="E39" s="469"/>
    </row>
    <row r="40" spans="1:7" ht="18" customHeight="1" x14ac:dyDescent="0.25">
      <c r="A40" s="954" t="s">
        <v>533</v>
      </c>
      <c r="B40" s="954"/>
      <c r="C40" s="954"/>
      <c r="D40" s="954"/>
      <c r="E40" s="954"/>
    </row>
    <row r="41" spans="1:7" s="474" customFormat="1" ht="57" customHeight="1" x14ac:dyDescent="0.25">
      <c r="A41" s="458" t="s">
        <v>205</v>
      </c>
      <c r="B41" s="459" t="s">
        <v>0</v>
      </c>
      <c r="C41" s="460"/>
      <c r="D41" s="461"/>
      <c r="E41" s="162" t="s">
        <v>256</v>
      </c>
    </row>
    <row r="42" spans="1:7" s="478" customFormat="1" ht="20.25" customHeight="1" x14ac:dyDescent="0.25">
      <c r="A42" s="463">
        <v>1</v>
      </c>
      <c r="B42" s="521" t="s">
        <v>263</v>
      </c>
      <c r="C42" s="179"/>
      <c r="D42" s="477"/>
      <c r="E42" s="188">
        <v>0</v>
      </c>
      <c r="F42" s="478" t="str">
        <f t="shared" ref="F42:F44" si="5">PROPER(B42)</f>
        <v>Salary And Wages Payable</v>
      </c>
    </row>
    <row r="43" spans="1:7" s="478" customFormat="1" ht="20.25" customHeight="1" x14ac:dyDescent="0.25">
      <c r="A43" s="463">
        <f t="shared" ref="A43:A44" si="6">A42+1</f>
        <v>2</v>
      </c>
      <c r="B43" s="521" t="s">
        <v>234</v>
      </c>
      <c r="C43" s="179"/>
      <c r="D43" s="477"/>
      <c r="E43" s="188">
        <v>0</v>
      </c>
      <c r="F43" s="478" t="str">
        <f t="shared" si="5"/>
        <v>Electricity Payable</v>
      </c>
    </row>
    <row r="44" spans="1:7" s="478" customFormat="1" ht="20.25" customHeight="1" x14ac:dyDescent="0.25">
      <c r="A44" s="463">
        <f t="shared" si="6"/>
        <v>3</v>
      </c>
      <c r="B44" s="521" t="s">
        <v>293</v>
      </c>
      <c r="C44" s="179"/>
      <c r="D44" s="477"/>
      <c r="E44" s="188">
        <v>0</v>
      </c>
      <c r="F44" s="478" t="str">
        <f t="shared" si="5"/>
        <v>Audit Fee Payable</v>
      </c>
    </row>
    <row r="45" spans="1:7" x14ac:dyDescent="0.25">
      <c r="A45" s="463"/>
      <c r="B45" s="189"/>
      <c r="C45" s="470"/>
      <c r="D45" s="471"/>
      <c r="E45" s="188"/>
      <c r="F45" s="183"/>
    </row>
    <row r="46" spans="1:7" ht="15.75" customHeight="1" thickBot="1" x14ac:dyDescent="0.3">
      <c r="A46" s="949" t="s">
        <v>36</v>
      </c>
      <c r="B46" s="950"/>
      <c r="C46" s="950"/>
      <c r="D46" s="953"/>
      <c r="E46" s="353">
        <f>SUM(E42:E45)</f>
        <v>0</v>
      </c>
      <c r="F46" s="476"/>
    </row>
    <row r="47" spans="1:7" ht="15.75" customHeight="1" thickTop="1" x14ac:dyDescent="0.25">
      <c r="A47" s="468"/>
      <c r="B47" s="468"/>
      <c r="C47" s="468"/>
      <c r="D47" s="468"/>
      <c r="E47" s="469"/>
      <c r="F47" s="476"/>
    </row>
    <row r="48" spans="1:7" ht="15.75" customHeight="1" x14ac:dyDescent="0.25">
      <c r="A48" s="468"/>
      <c r="B48" s="468"/>
      <c r="C48" s="468"/>
      <c r="D48" s="468"/>
      <c r="E48" s="469"/>
      <c r="F48" s="476"/>
    </row>
    <row r="49" spans="1:7" ht="15.75" customHeight="1" x14ac:dyDescent="0.25">
      <c r="A49" s="954" t="s">
        <v>534</v>
      </c>
      <c r="B49" s="954"/>
      <c r="C49" s="954"/>
      <c r="D49" s="954"/>
      <c r="E49" s="954"/>
      <c r="F49" s="476"/>
    </row>
    <row r="50" spans="1:7" ht="58.5" customHeight="1" x14ac:dyDescent="0.25">
      <c r="A50" s="458" t="s">
        <v>205</v>
      </c>
      <c r="B50" s="480" t="s">
        <v>0</v>
      </c>
      <c r="C50" s="480"/>
      <c r="D50" s="480"/>
      <c r="E50" s="162" t="s">
        <v>256</v>
      </c>
      <c r="F50" s="476"/>
    </row>
    <row r="51" spans="1:7" s="457" customFormat="1" ht="20.25" customHeight="1" x14ac:dyDescent="0.25">
      <c r="A51" s="487">
        <f>1</f>
        <v>1</v>
      </c>
      <c r="B51" s="533" t="s">
        <v>535</v>
      </c>
      <c r="C51" s="537"/>
      <c r="D51" s="538"/>
      <c r="E51" s="535">
        <v>0</v>
      </c>
      <c r="F51" s="524"/>
      <c r="G51" s="355" t="str">
        <f t="shared" ref="G51:G53" si="7">PROPER(B51)</f>
        <v>….......................</v>
      </c>
    </row>
    <row r="52" spans="1:7" s="457" customFormat="1" ht="20.25" customHeight="1" x14ac:dyDescent="0.25">
      <c r="A52" s="487">
        <f>A51+1</f>
        <v>2</v>
      </c>
      <c r="B52" s="534" t="s">
        <v>536</v>
      </c>
      <c r="C52" s="536"/>
      <c r="D52" s="529"/>
      <c r="E52" s="535">
        <v>0</v>
      </c>
      <c r="F52" s="524"/>
      <c r="G52" s="355" t="str">
        <f t="shared" si="7"/>
        <v>…..................</v>
      </c>
    </row>
    <row r="53" spans="1:7" s="457" customFormat="1" ht="20.25" customHeight="1" x14ac:dyDescent="0.25">
      <c r="A53" s="487">
        <f>A52+1</f>
        <v>3</v>
      </c>
      <c r="B53" s="534" t="s">
        <v>537</v>
      </c>
      <c r="C53" s="536"/>
      <c r="D53" s="529"/>
      <c r="E53" s="535">
        <v>0</v>
      </c>
      <c r="F53" s="524"/>
      <c r="G53" s="355" t="str">
        <f t="shared" si="7"/>
        <v>…...............</v>
      </c>
    </row>
    <row r="54" spans="1:7" ht="15.75" customHeight="1" x14ac:dyDescent="0.25">
      <c r="A54" s="491"/>
      <c r="B54" s="344"/>
      <c r="C54" s="340"/>
      <c r="D54" s="467"/>
      <c r="E54" s="492"/>
      <c r="F54" s="476"/>
    </row>
    <row r="55" spans="1:7" ht="15.75" customHeight="1" thickBot="1" x14ac:dyDescent="0.3">
      <c r="A55" s="955" t="s">
        <v>36</v>
      </c>
      <c r="B55" s="956"/>
      <c r="C55" s="956"/>
      <c r="D55" s="957"/>
      <c r="E55" s="482">
        <f>SUM(E51:E54)</f>
        <v>0</v>
      </c>
      <c r="F55" s="476"/>
    </row>
    <row r="56" spans="1:7" ht="15.75" customHeight="1" thickTop="1" x14ac:dyDescent="0.25">
      <c r="A56" s="468"/>
      <c r="B56" s="468"/>
      <c r="C56" s="468"/>
      <c r="D56" s="468"/>
      <c r="E56" s="469"/>
      <c r="F56" s="476"/>
    </row>
    <row r="57" spans="1:7" ht="15.75" customHeight="1" x14ac:dyDescent="0.25">
      <c r="A57" s="468"/>
      <c r="B57" s="468"/>
      <c r="C57" s="468"/>
      <c r="D57" s="468"/>
      <c r="E57" s="469"/>
      <c r="F57" s="476"/>
    </row>
    <row r="58" spans="1:7" ht="18" customHeight="1" x14ac:dyDescent="0.25">
      <c r="A58" s="954" t="s">
        <v>538</v>
      </c>
      <c r="B58" s="954"/>
      <c r="C58" s="954"/>
      <c r="D58" s="954"/>
      <c r="E58" s="954"/>
    </row>
    <row r="59" spans="1:7" s="462" customFormat="1" ht="57" customHeight="1" x14ac:dyDescent="0.25">
      <c r="A59" s="458" t="s">
        <v>205</v>
      </c>
      <c r="B59" s="459" t="s">
        <v>0</v>
      </c>
      <c r="C59" s="525" t="s">
        <v>254</v>
      </c>
      <c r="D59" s="526" t="s">
        <v>255</v>
      </c>
      <c r="E59" s="162" t="s">
        <v>256</v>
      </c>
    </row>
    <row r="60" spans="1:7" s="457" customFormat="1" ht="20.25" customHeight="1" x14ac:dyDescent="0.25">
      <c r="A60" s="463">
        <v>1</v>
      </c>
      <c r="B60" s="521" t="s">
        <v>539</v>
      </c>
      <c r="C60" s="522">
        <v>0</v>
      </c>
      <c r="D60" s="522">
        <f>+E60</f>
        <v>0</v>
      </c>
      <c r="E60" s="523">
        <v>0</v>
      </c>
      <c r="F60" s="524"/>
      <c r="G60" s="355" t="str">
        <f t="shared" ref="G60:G63" si="8">PROPER(B60)</f>
        <v>…................</v>
      </c>
    </row>
    <row r="61" spans="1:7" s="457" customFormat="1" ht="20.25" customHeight="1" x14ac:dyDescent="0.25">
      <c r="A61" s="463">
        <f>A60+1</f>
        <v>2</v>
      </c>
      <c r="B61" s="521" t="s">
        <v>474</v>
      </c>
      <c r="C61" s="522">
        <v>0</v>
      </c>
      <c r="D61" s="522">
        <f>E61-C61</f>
        <v>0</v>
      </c>
      <c r="E61" s="523">
        <v>0</v>
      </c>
      <c r="F61" s="524"/>
      <c r="G61" s="355" t="str">
        <f t="shared" si="8"/>
        <v>…..............</v>
      </c>
    </row>
    <row r="62" spans="1:7" s="457" customFormat="1" ht="20.25" customHeight="1" x14ac:dyDescent="0.25">
      <c r="A62" s="463">
        <f t="shared" ref="A62:A63" si="9">A61+1</f>
        <v>3</v>
      </c>
      <c r="B62" s="521" t="s">
        <v>537</v>
      </c>
      <c r="C62" s="522">
        <v>0</v>
      </c>
      <c r="D62" s="522">
        <f>E62-C62</f>
        <v>0</v>
      </c>
      <c r="E62" s="523">
        <v>0</v>
      </c>
      <c r="F62" s="524"/>
      <c r="G62" s="355" t="str">
        <f t="shared" si="8"/>
        <v>…...............</v>
      </c>
    </row>
    <row r="63" spans="1:7" s="457" customFormat="1" ht="20.25" customHeight="1" x14ac:dyDescent="0.25">
      <c r="A63" s="463">
        <f t="shared" si="9"/>
        <v>4</v>
      </c>
      <c r="B63" s="521" t="s">
        <v>476</v>
      </c>
      <c r="C63" s="522">
        <v>0</v>
      </c>
      <c r="D63" s="522">
        <f t="shared" ref="D63" si="10">E63-C63</f>
        <v>0</v>
      </c>
      <c r="E63" s="523">
        <v>0</v>
      </c>
      <c r="F63" s="524"/>
      <c r="G63" s="355" t="str">
        <f t="shared" si="8"/>
        <v>…...................</v>
      </c>
    </row>
    <row r="64" spans="1:7" x14ac:dyDescent="0.25">
      <c r="A64" s="527"/>
      <c r="B64" s="344"/>
      <c r="C64" s="528"/>
      <c r="D64" s="529"/>
      <c r="E64" s="523"/>
      <c r="F64" s="530"/>
    </row>
    <row r="65" spans="1:7" ht="15.75" customHeight="1" thickBot="1" x14ac:dyDescent="0.3">
      <c r="A65" s="949" t="s">
        <v>36</v>
      </c>
      <c r="B65" s="950"/>
      <c r="C65" s="531">
        <f>SUM(C60:C63)</f>
        <v>0</v>
      </c>
      <c r="D65" s="532">
        <f>SUM(D60:D63)</f>
        <v>0</v>
      </c>
      <c r="E65" s="532">
        <f>SUM(E60:E63)</f>
        <v>0</v>
      </c>
      <c r="F65" s="476"/>
    </row>
    <row r="66" spans="1:7" ht="15.75" customHeight="1" thickTop="1" x14ac:dyDescent="0.25">
      <c r="A66" s="468"/>
      <c r="B66" s="468"/>
      <c r="C66" s="468"/>
      <c r="D66" s="468"/>
      <c r="E66" s="469"/>
      <c r="F66" s="476"/>
    </row>
    <row r="67" spans="1:7" ht="15.75" customHeight="1" x14ac:dyDescent="0.25">
      <c r="A67" s="468"/>
      <c r="B67" s="468"/>
      <c r="C67" s="468"/>
      <c r="D67" s="468"/>
      <c r="E67" s="469"/>
      <c r="F67" s="476"/>
    </row>
    <row r="68" spans="1:7" ht="15.75" customHeight="1" x14ac:dyDescent="0.25">
      <c r="A68" s="954" t="s">
        <v>540</v>
      </c>
      <c r="B68" s="954"/>
      <c r="C68" s="954"/>
      <c r="D68" s="954"/>
      <c r="E68" s="954"/>
      <c r="F68" s="476"/>
    </row>
    <row r="69" spans="1:7" ht="53.25" customHeight="1" x14ac:dyDescent="0.25">
      <c r="A69" s="458" t="s">
        <v>205</v>
      </c>
      <c r="B69" s="459" t="s">
        <v>0</v>
      </c>
      <c r="C69" s="460"/>
      <c r="D69" s="461"/>
      <c r="E69" s="162" t="s">
        <v>256</v>
      </c>
      <c r="F69" s="476"/>
    </row>
    <row r="70" spans="1:7" ht="15.75" customHeight="1" x14ac:dyDescent="0.25">
      <c r="A70" s="463">
        <v>1</v>
      </c>
      <c r="B70" s="486" t="s">
        <v>264</v>
      </c>
      <c r="C70" s="179"/>
      <c r="D70" s="477"/>
      <c r="E70" s="188">
        <v>0</v>
      </c>
      <c r="F70" s="476"/>
    </row>
    <row r="71" spans="1:7" ht="15.75" customHeight="1" x14ac:dyDescent="0.25">
      <c r="A71" s="487">
        <v>2</v>
      </c>
      <c r="B71" s="486" t="s">
        <v>531</v>
      </c>
      <c r="C71" s="179"/>
      <c r="D71" s="477"/>
      <c r="E71" s="188">
        <v>0</v>
      </c>
      <c r="F71" s="476"/>
    </row>
    <row r="72" spans="1:7" ht="15.75" customHeight="1" x14ac:dyDescent="0.25">
      <c r="A72" s="487"/>
      <c r="B72" s="189"/>
      <c r="C72" s="470"/>
      <c r="D72" s="471"/>
      <c r="E72" s="188"/>
      <c r="F72" s="476"/>
    </row>
    <row r="73" spans="1:7" ht="15.75" customHeight="1" thickBot="1" x14ac:dyDescent="0.3">
      <c r="A73" s="949" t="s">
        <v>36</v>
      </c>
      <c r="B73" s="950"/>
      <c r="C73" s="950"/>
      <c r="D73" s="953"/>
      <c r="E73" s="353">
        <f>SUM(E70:E72)</f>
        <v>0</v>
      </c>
      <c r="F73" s="476"/>
    </row>
    <row r="74" spans="1:7" ht="15.75" customHeight="1" thickTop="1" x14ac:dyDescent="0.25">
      <c r="A74" s="468"/>
      <c r="B74" s="468"/>
      <c r="C74" s="468"/>
      <c r="D74" s="468"/>
      <c r="E74" s="469"/>
      <c r="F74" s="476"/>
    </row>
    <row r="75" spans="1:7" ht="15.75" customHeight="1" x14ac:dyDescent="0.25">
      <c r="A75" s="468"/>
      <c r="B75" s="468"/>
      <c r="C75" s="468"/>
      <c r="D75" s="468"/>
      <c r="E75" s="469"/>
      <c r="F75" s="476"/>
    </row>
    <row r="76" spans="1:7" ht="18" customHeight="1" x14ac:dyDescent="0.25">
      <c r="A76" s="954" t="s">
        <v>541</v>
      </c>
      <c r="B76" s="954"/>
      <c r="C76" s="954"/>
      <c r="D76" s="954"/>
      <c r="E76" s="954"/>
    </row>
    <row r="77" spans="1:7" s="474" customFormat="1" ht="57" customHeight="1" x14ac:dyDescent="0.25">
      <c r="A77" s="458" t="s">
        <v>205</v>
      </c>
      <c r="B77" s="479" t="s">
        <v>0</v>
      </c>
      <c r="C77" s="480"/>
      <c r="D77" s="481"/>
      <c r="E77" s="162" t="s">
        <v>256</v>
      </c>
    </row>
    <row r="78" spans="1:7" x14ac:dyDescent="0.25">
      <c r="A78" s="487">
        <v>1</v>
      </c>
      <c r="B78" s="533" t="s">
        <v>530</v>
      </c>
      <c r="C78" s="465"/>
      <c r="D78" s="466"/>
      <c r="E78" s="188">
        <v>0</v>
      </c>
      <c r="F78" s="183"/>
      <c r="G78" s="355" t="str">
        <f t="shared" ref="G78:G80" si="11">PROPER(B78)</f>
        <v>…......................</v>
      </c>
    </row>
    <row r="79" spans="1:7" x14ac:dyDescent="0.25">
      <c r="A79" s="487">
        <f>A78+1</f>
        <v>2</v>
      </c>
      <c r="B79" s="534" t="s">
        <v>531</v>
      </c>
      <c r="C79" s="470"/>
      <c r="D79" s="471"/>
      <c r="E79" s="188">
        <v>0</v>
      </c>
      <c r="F79" s="183"/>
      <c r="G79" s="355" t="str">
        <f t="shared" si="11"/>
        <v>….....................</v>
      </c>
    </row>
    <row r="80" spans="1:7" x14ac:dyDescent="0.25">
      <c r="A80" s="487">
        <f t="shared" ref="A80" si="12">A79+1</f>
        <v>3</v>
      </c>
      <c r="B80" s="534" t="s">
        <v>475</v>
      </c>
      <c r="C80" s="470"/>
      <c r="D80" s="471"/>
      <c r="E80" s="188">
        <v>0</v>
      </c>
      <c r="F80" s="183"/>
      <c r="G80" s="355" t="str">
        <f t="shared" si="11"/>
        <v>…....................</v>
      </c>
    </row>
    <row r="81" spans="1:6" x14ac:dyDescent="0.25">
      <c r="A81" s="487"/>
      <c r="B81" s="344"/>
      <c r="C81" s="340"/>
      <c r="D81" s="467"/>
      <c r="E81" s="188"/>
      <c r="F81" s="183"/>
    </row>
    <row r="82" spans="1:6" ht="15.75" customHeight="1" thickBot="1" x14ac:dyDescent="0.3">
      <c r="A82" s="949" t="s">
        <v>36</v>
      </c>
      <c r="B82" s="950"/>
      <c r="C82" s="950"/>
      <c r="D82" s="953"/>
      <c r="E82" s="353">
        <f>SUM(E78:E81)</f>
        <v>0</v>
      </c>
      <c r="F82" s="476"/>
    </row>
    <row r="83" spans="1:6" ht="15.75" customHeight="1" thickTop="1" x14ac:dyDescent="0.25">
      <c r="A83" s="190"/>
      <c r="B83" s="488"/>
      <c r="C83" s="488"/>
      <c r="D83" s="488"/>
      <c r="E83" s="354"/>
    </row>
    <row r="84" spans="1:6" x14ac:dyDescent="0.25">
      <c r="A84" s="958" t="s">
        <v>383</v>
      </c>
      <c r="B84" s="958"/>
      <c r="C84" s="958"/>
      <c r="D84" s="958"/>
    </row>
    <row r="85" spans="1:6" ht="49.5" x14ac:dyDescent="0.25">
      <c r="A85" s="458" t="s">
        <v>205</v>
      </c>
      <c r="B85" s="459" t="s">
        <v>0</v>
      </c>
      <c r="C85" s="460"/>
      <c r="D85" s="461"/>
      <c r="E85" s="162" t="s">
        <v>256</v>
      </c>
    </row>
    <row r="86" spans="1:6" x14ac:dyDescent="0.25">
      <c r="A86" s="463"/>
      <c r="B86" s="483" t="s">
        <v>384</v>
      </c>
      <c r="C86" s="484"/>
      <c r="D86" s="485"/>
      <c r="E86" s="188">
        <f>'P &amp; L'!C29</f>
        <v>0</v>
      </c>
    </row>
    <row r="87" spans="1:6" x14ac:dyDescent="0.25">
      <c r="A87" s="463"/>
      <c r="B87" s="549" t="s">
        <v>282</v>
      </c>
      <c r="C87" s="179"/>
      <c r="D87" s="477"/>
      <c r="E87" s="188"/>
    </row>
    <row r="88" spans="1:6" x14ac:dyDescent="0.25">
      <c r="A88" s="463"/>
      <c r="B88" s="486" t="s">
        <v>385</v>
      </c>
      <c r="C88" s="179"/>
      <c r="D88" s="477"/>
      <c r="E88" s="188">
        <v>0</v>
      </c>
    </row>
    <row r="89" spans="1:6" x14ac:dyDescent="0.25">
      <c r="A89" s="487"/>
      <c r="B89" s="486" t="s">
        <v>351</v>
      </c>
      <c r="C89" s="179"/>
      <c r="D89" s="477"/>
      <c r="E89" s="188">
        <v>0</v>
      </c>
    </row>
    <row r="90" spans="1:6" x14ac:dyDescent="0.25">
      <c r="A90" s="487"/>
      <c r="B90" s="189"/>
      <c r="C90" s="470"/>
      <c r="D90" s="471"/>
      <c r="E90" s="188"/>
    </row>
    <row r="91" spans="1:6" ht="17.25" thickBot="1" x14ac:dyDescent="0.3">
      <c r="A91" s="949" t="s">
        <v>386</v>
      </c>
      <c r="B91" s="950"/>
      <c r="C91" s="950"/>
      <c r="D91" s="953"/>
      <c r="E91" s="353">
        <f>E86-E88-E89</f>
        <v>0</v>
      </c>
    </row>
    <row r="92" spans="1:6" ht="17.25" thickTop="1" x14ac:dyDescent="0.25"/>
  </sheetData>
  <mergeCells count="21">
    <mergeCell ref="A84:D84"/>
    <mergeCell ref="A91:D91"/>
    <mergeCell ref="A68:E68"/>
    <mergeCell ref="A73:D73"/>
    <mergeCell ref="A76:E76"/>
    <mergeCell ref="A82:D82"/>
    <mergeCell ref="A65:B65"/>
    <mergeCell ref="A1:E1"/>
    <mergeCell ref="A2:E2"/>
    <mergeCell ref="A6:D6"/>
    <mergeCell ref="A23:E23"/>
    <mergeCell ref="A40:E40"/>
    <mergeCell ref="A32:E32"/>
    <mergeCell ref="A38:D38"/>
    <mergeCell ref="A8:E8"/>
    <mergeCell ref="A20:D20"/>
    <mergeCell ref="A30:D30"/>
    <mergeCell ref="A46:D46"/>
    <mergeCell ref="A49:E49"/>
    <mergeCell ref="A55:D55"/>
    <mergeCell ref="A58:E58"/>
  </mergeCells>
  <pageMargins left="0.79" right="0.45" top="0.39" bottom="0.3" header="0.21" footer="0.21"/>
  <pageSetup scale="70" fitToHeight="4" orientation="portrait" r:id="rId1"/>
  <rowBreaks count="2" manualBreakCount="2">
    <brk id="30" max="4" man="1"/>
    <brk id="55" max="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15"/>
  <sheetViews>
    <sheetView view="pageBreakPreview" zoomScaleNormal="100" zoomScaleSheetLayoutView="100" workbookViewId="0">
      <selection activeCell="B12" sqref="B12"/>
    </sheetView>
  </sheetViews>
  <sheetFormatPr defaultRowHeight="15" x14ac:dyDescent="0.25"/>
  <cols>
    <col min="1" max="1" width="21.42578125" customWidth="1"/>
    <col min="2" max="2" width="15.140625" style="213" customWidth="1"/>
    <col min="3" max="4" width="15.140625" customWidth="1"/>
    <col min="5" max="5" width="14.5703125" customWidth="1"/>
    <col min="6" max="6" width="10" style="7" customWidth="1"/>
    <col min="7" max="7" width="15.85546875" customWidth="1"/>
    <col min="8" max="8" width="16.140625" customWidth="1"/>
    <col min="9" max="9" width="17.42578125" customWidth="1"/>
  </cols>
  <sheetData>
    <row r="1" spans="1:9" ht="15.75" thickBot="1" x14ac:dyDescent="0.3">
      <c r="A1" s="915" t="str">
        <f>'Balance Sheet '!A1:E1</f>
        <v>…................................. PRIVATE LIMITED</v>
      </c>
      <c r="B1" s="915"/>
      <c r="C1" s="915"/>
      <c r="D1" s="915"/>
      <c r="E1" s="915"/>
      <c r="F1" s="915"/>
      <c r="G1" s="915"/>
      <c r="H1" s="915"/>
      <c r="I1" s="915"/>
    </row>
    <row r="2" spans="1:9" ht="16.5" thickBot="1" x14ac:dyDescent="0.3">
      <c r="A2" s="911" t="s">
        <v>217</v>
      </c>
      <c r="B2" s="912"/>
      <c r="C2" s="912"/>
      <c r="D2" s="912"/>
      <c r="E2" s="912"/>
      <c r="F2" s="912"/>
      <c r="G2" s="912"/>
      <c r="H2" s="912"/>
      <c r="I2" s="912"/>
    </row>
    <row r="3" spans="1:9" ht="32.25" thickBot="1" x14ac:dyDescent="0.3">
      <c r="A3" s="201" t="s">
        <v>0</v>
      </c>
      <c r="B3" s="201" t="s">
        <v>214</v>
      </c>
      <c r="C3" s="911" t="s">
        <v>78</v>
      </c>
      <c r="D3" s="912"/>
      <c r="E3" s="912"/>
      <c r="F3" s="913"/>
      <c r="G3" s="914"/>
      <c r="H3" s="211" t="s">
        <v>45</v>
      </c>
      <c r="I3" s="220" t="s">
        <v>542</v>
      </c>
    </row>
    <row r="4" spans="1:9" ht="31.5" x14ac:dyDescent="0.25">
      <c r="A4" s="202"/>
      <c r="B4" s="214"/>
      <c r="C4" s="203" t="s">
        <v>71</v>
      </c>
      <c r="D4" s="210" t="s">
        <v>543</v>
      </c>
      <c r="E4" s="210" t="s">
        <v>544</v>
      </c>
      <c r="F4" s="203" t="s">
        <v>215</v>
      </c>
      <c r="G4" s="203" t="s">
        <v>216</v>
      </c>
      <c r="H4" s="203"/>
      <c r="I4" s="203"/>
    </row>
    <row r="5" spans="1:9" ht="15.75" x14ac:dyDescent="0.25">
      <c r="A5" s="206" t="s">
        <v>88</v>
      </c>
      <c r="B5" s="215"/>
      <c r="C5" s="205"/>
      <c r="D5" s="205"/>
      <c r="E5" s="205"/>
      <c r="F5" s="205"/>
      <c r="G5" s="205"/>
      <c r="H5" s="205"/>
      <c r="I5" s="205"/>
    </row>
    <row r="6" spans="1:9" ht="15.75" x14ac:dyDescent="0.25">
      <c r="A6" s="437" t="s">
        <v>115</v>
      </c>
      <c r="B6" s="216">
        <v>0.15</v>
      </c>
      <c r="C6" s="212"/>
      <c r="D6" s="212">
        <v>0</v>
      </c>
      <c r="E6" s="212">
        <v>0</v>
      </c>
      <c r="F6" s="212">
        <v>0</v>
      </c>
      <c r="G6" s="212">
        <f>C6+D6+E6-F6</f>
        <v>0</v>
      </c>
      <c r="H6" s="212">
        <v>0</v>
      </c>
      <c r="I6" s="212">
        <f>G6-H6</f>
        <v>0</v>
      </c>
    </row>
    <row r="7" spans="1:9" s="7" customFormat="1" ht="15.75" x14ac:dyDescent="0.25">
      <c r="A7" s="437" t="s">
        <v>237</v>
      </c>
      <c r="B7" s="216">
        <v>0.15</v>
      </c>
      <c r="C7" s="212"/>
      <c r="D7" s="212"/>
      <c r="E7" s="212"/>
      <c r="F7" s="212"/>
      <c r="G7" s="212"/>
      <c r="H7" s="212"/>
      <c r="I7" s="212"/>
    </row>
    <row r="8" spans="1:9" s="7" customFormat="1" ht="15.75" x14ac:dyDescent="0.25">
      <c r="A8" s="437" t="s">
        <v>272</v>
      </c>
      <c r="B8" s="216">
        <v>0.15</v>
      </c>
      <c r="C8" s="212"/>
      <c r="D8" s="212"/>
      <c r="E8" s="212"/>
      <c r="F8" s="212"/>
      <c r="G8" s="212"/>
      <c r="H8" s="212"/>
      <c r="I8" s="212"/>
    </row>
    <row r="9" spans="1:9" s="7" customFormat="1" ht="15.75" x14ac:dyDescent="0.25">
      <c r="A9" s="437" t="s">
        <v>361</v>
      </c>
      <c r="B9" s="216">
        <v>0.15</v>
      </c>
      <c r="C9" s="212"/>
      <c r="D9" s="212"/>
      <c r="E9" s="212"/>
      <c r="F9" s="212"/>
      <c r="G9" s="212"/>
      <c r="H9" s="212"/>
      <c r="I9" s="212"/>
    </row>
    <row r="10" spans="1:9" s="7" customFormat="1" ht="15.75" x14ac:dyDescent="0.25">
      <c r="A10" s="437" t="s">
        <v>341</v>
      </c>
      <c r="B10" s="216">
        <v>0.15</v>
      </c>
      <c r="C10" s="212"/>
      <c r="D10" s="212"/>
      <c r="E10" s="212"/>
      <c r="F10" s="212"/>
      <c r="G10" s="212"/>
      <c r="H10" s="212"/>
      <c r="I10" s="212"/>
    </row>
    <row r="11" spans="1:9" s="7" customFormat="1" ht="15.75" x14ac:dyDescent="0.25">
      <c r="A11" s="437" t="s">
        <v>365</v>
      </c>
      <c r="B11" s="216">
        <v>0.15</v>
      </c>
      <c r="C11" s="212"/>
      <c r="D11" s="212"/>
      <c r="E11" s="212"/>
      <c r="F11" s="212"/>
      <c r="G11" s="212"/>
      <c r="H11" s="212"/>
      <c r="I11" s="212"/>
    </row>
    <row r="12" spans="1:9" s="7" customFormat="1" ht="15.75" x14ac:dyDescent="0.25">
      <c r="A12" s="204"/>
      <c r="B12" s="216"/>
      <c r="C12" s="212"/>
      <c r="D12" s="212"/>
      <c r="E12" s="212"/>
      <c r="F12" s="212"/>
      <c r="G12" s="212"/>
      <c r="H12" s="212"/>
      <c r="I12" s="212"/>
    </row>
    <row r="13" spans="1:9" ht="15.75" x14ac:dyDescent="0.25">
      <c r="A13" s="204" t="s">
        <v>227</v>
      </c>
      <c r="B13" s="216">
        <v>0</v>
      </c>
      <c r="C13" s="212"/>
      <c r="D13" s="212">
        <v>0</v>
      </c>
      <c r="E13" s="212">
        <v>0</v>
      </c>
      <c r="F13" s="212">
        <v>0</v>
      </c>
      <c r="G13" s="212">
        <f t="shared" ref="G13" si="0">C13+D13+E13-F13</f>
        <v>0</v>
      </c>
      <c r="H13" s="212">
        <f>ROUND(G13*B13,0)</f>
        <v>0</v>
      </c>
      <c r="I13" s="212">
        <f t="shared" ref="I13" si="1">G13-H13</f>
        <v>0</v>
      </c>
    </row>
    <row r="14" spans="1:9" ht="15.75" x14ac:dyDescent="0.25">
      <c r="A14" s="204"/>
      <c r="B14" s="215"/>
      <c r="C14" s="212"/>
      <c r="D14" s="212"/>
      <c r="E14" s="212"/>
      <c r="F14" s="212"/>
      <c r="G14" s="212"/>
      <c r="H14" s="212"/>
      <c r="I14" s="212"/>
    </row>
    <row r="15" spans="1:9" ht="15.75" x14ac:dyDescent="0.25">
      <c r="A15" s="217" t="s">
        <v>36</v>
      </c>
      <c r="B15" s="218"/>
      <c r="C15" s="219">
        <f t="shared" ref="C15:I15" si="2">SUM(C6:C14)</f>
        <v>0</v>
      </c>
      <c r="D15" s="219">
        <f t="shared" si="2"/>
        <v>0</v>
      </c>
      <c r="E15" s="219">
        <f t="shared" si="2"/>
        <v>0</v>
      </c>
      <c r="F15" s="219">
        <f t="shared" si="2"/>
        <v>0</v>
      </c>
      <c r="G15" s="219">
        <f t="shared" si="2"/>
        <v>0</v>
      </c>
      <c r="H15" s="219">
        <f t="shared" si="2"/>
        <v>0</v>
      </c>
      <c r="I15" s="219">
        <f t="shared" si="2"/>
        <v>0</v>
      </c>
    </row>
  </sheetData>
  <mergeCells count="3">
    <mergeCell ref="A2:I2"/>
    <mergeCell ref="C3:G3"/>
    <mergeCell ref="A1:I1"/>
  </mergeCells>
  <pageMargins left="0.7" right="0.7" top="0.75" bottom="0.75" header="0.3" footer="0.3"/>
  <pageSetup scale="63"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D26"/>
  <sheetViews>
    <sheetView view="pageBreakPreview" zoomScaleNormal="100" zoomScaleSheetLayoutView="100" workbookViewId="0">
      <selection activeCell="H21" sqref="H21"/>
    </sheetView>
  </sheetViews>
  <sheetFormatPr defaultRowHeight="15" x14ac:dyDescent="0.25"/>
  <cols>
    <col min="1" max="1" width="4.7109375" style="7" customWidth="1"/>
    <col min="2" max="2" width="34.42578125" style="7" customWidth="1"/>
    <col min="3" max="3" width="24" style="7" customWidth="1"/>
    <col min="4" max="4" width="24.5703125" style="7" customWidth="1"/>
    <col min="5" max="5" width="11.5703125" style="7" bestFit="1" customWidth="1"/>
    <col min="6" max="6" width="9.140625" style="7"/>
    <col min="7" max="7" width="19.7109375" style="7" bestFit="1" customWidth="1"/>
    <col min="8" max="16384" width="9.140625" style="7"/>
  </cols>
  <sheetData>
    <row r="1" spans="2:4" x14ac:dyDescent="0.25">
      <c r="B1" s="691" t="str">
        <f>'Balance Sheet '!A1</f>
        <v>…................................. PRIVATE LIMITED</v>
      </c>
      <c r="C1" s="691"/>
      <c r="D1" s="691"/>
    </row>
    <row r="2" spans="2:4" x14ac:dyDescent="0.25">
      <c r="B2" s="693" t="s">
        <v>380</v>
      </c>
      <c r="C2" s="693"/>
      <c r="D2" s="693"/>
    </row>
    <row r="3" spans="2:4" x14ac:dyDescent="0.25">
      <c r="B3" s="439"/>
      <c r="C3" s="440" t="s">
        <v>545</v>
      </c>
      <c r="D3" s="441" t="s">
        <v>377</v>
      </c>
    </row>
    <row r="4" spans="2:4" x14ac:dyDescent="0.25">
      <c r="B4" s="49"/>
      <c r="C4" s="442"/>
      <c r="D4" s="443"/>
    </row>
    <row r="5" spans="2:4" x14ac:dyDescent="0.25">
      <c r="B5" s="50" t="s">
        <v>332</v>
      </c>
      <c r="C5" s="444">
        <f>'P &amp; L'!C6</f>
        <v>0</v>
      </c>
      <c r="D5" s="445">
        <f>'P &amp; L'!E6</f>
        <v>0</v>
      </c>
    </row>
    <row r="6" spans="2:4" x14ac:dyDescent="0.25">
      <c r="B6" s="50" t="s">
        <v>333</v>
      </c>
      <c r="C6" s="446">
        <f>'Balance Sheet '!C41</f>
        <v>0</v>
      </c>
      <c r="D6" s="447">
        <f>'Balance Sheet '!E41</f>
        <v>0</v>
      </c>
    </row>
    <row r="7" spans="2:4" x14ac:dyDescent="0.25">
      <c r="B7" s="440" t="s">
        <v>218</v>
      </c>
      <c r="C7" s="539">
        <f>SUM(C5:C6)</f>
        <v>0</v>
      </c>
      <c r="D7" s="540">
        <f>SUM(D5:D6)</f>
        <v>0</v>
      </c>
    </row>
    <row r="8" spans="2:4" x14ac:dyDescent="0.25">
      <c r="B8" s="50"/>
      <c r="C8" s="444"/>
      <c r="D8" s="445"/>
    </row>
    <row r="9" spans="2:4" x14ac:dyDescent="0.25">
      <c r="B9" s="50"/>
      <c r="C9" s="444"/>
      <c r="D9" s="445"/>
    </row>
    <row r="10" spans="2:4" x14ac:dyDescent="0.25">
      <c r="B10" s="50" t="s">
        <v>72</v>
      </c>
      <c r="C10" s="444">
        <f>D6</f>
        <v>0</v>
      </c>
      <c r="D10" s="445">
        <v>0</v>
      </c>
    </row>
    <row r="11" spans="2:4" x14ac:dyDescent="0.25">
      <c r="B11" s="50" t="s">
        <v>381</v>
      </c>
      <c r="C11" s="444">
        <f>'OTHER EXPENSES'!B25</f>
        <v>0</v>
      </c>
      <c r="D11" s="445">
        <f>'OTHER EXPENSES'!C25</f>
        <v>0</v>
      </c>
    </row>
    <row r="12" spans="2:4" ht="15.75" x14ac:dyDescent="0.25">
      <c r="B12" s="451" t="s">
        <v>291</v>
      </c>
      <c r="C12" s="444">
        <f>'OTHER EXPENSES'!B70</f>
        <v>0</v>
      </c>
      <c r="D12" s="444">
        <f>'OTHER EXPENSES'!C70</f>
        <v>0</v>
      </c>
    </row>
    <row r="13" spans="2:4" ht="15.75" x14ac:dyDescent="0.25">
      <c r="B13" s="451" t="s">
        <v>239</v>
      </c>
      <c r="C13" s="444">
        <f>'OTHER EXPENSES'!B71</f>
        <v>0</v>
      </c>
      <c r="D13" s="444">
        <f>'OTHER EXPENSES'!C71</f>
        <v>0</v>
      </c>
    </row>
    <row r="14" spans="2:4" ht="15.75" x14ac:dyDescent="0.25">
      <c r="B14" s="451" t="s">
        <v>240</v>
      </c>
      <c r="C14" s="444">
        <f>'OTHER EXPENSES'!B72</f>
        <v>0</v>
      </c>
      <c r="D14" s="444">
        <f>'OTHER EXPENSES'!C72</f>
        <v>0</v>
      </c>
    </row>
    <row r="15" spans="2:4" ht="15.75" x14ac:dyDescent="0.25">
      <c r="B15" s="451" t="s">
        <v>241</v>
      </c>
      <c r="C15" s="444">
        <f>'OTHER EXPENSES'!B73</f>
        <v>0</v>
      </c>
      <c r="D15" s="444">
        <f>'OTHER EXPENSES'!C73</f>
        <v>0</v>
      </c>
    </row>
    <row r="16" spans="2:4" ht="15.75" x14ac:dyDescent="0.25">
      <c r="B16" s="451" t="s">
        <v>242</v>
      </c>
      <c r="C16" s="444">
        <f>'OTHER EXPENSES'!B74</f>
        <v>0</v>
      </c>
      <c r="D16" s="444">
        <f>'OTHER EXPENSES'!C74</f>
        <v>0</v>
      </c>
    </row>
    <row r="17" spans="2:4" ht="15.75" x14ac:dyDescent="0.25">
      <c r="B17" s="451" t="s">
        <v>336</v>
      </c>
      <c r="C17" s="444">
        <v>0</v>
      </c>
      <c r="D17" s="445">
        <v>0</v>
      </c>
    </row>
    <row r="18" spans="2:4" x14ac:dyDescent="0.25">
      <c r="B18" s="440" t="s">
        <v>219</v>
      </c>
      <c r="C18" s="541">
        <f>SUM(C11:C17)</f>
        <v>0</v>
      </c>
      <c r="D18" s="541">
        <f>SUM(D11:D17)</f>
        <v>0</v>
      </c>
    </row>
    <row r="19" spans="2:4" x14ac:dyDescent="0.25">
      <c r="B19" s="50"/>
      <c r="C19" s="444"/>
      <c r="D19" s="445"/>
    </row>
    <row r="20" spans="2:4" ht="15.75" x14ac:dyDescent="0.25">
      <c r="B20" s="544" t="s">
        <v>378</v>
      </c>
      <c r="C20" s="541">
        <f>C7-C18</f>
        <v>0</v>
      </c>
      <c r="D20" s="542">
        <f>D7-D18</f>
        <v>0</v>
      </c>
    </row>
    <row r="21" spans="2:4" x14ac:dyDescent="0.25">
      <c r="B21" s="5" t="s">
        <v>379</v>
      </c>
      <c r="C21" s="541" t="e">
        <f>C20*100/C5</f>
        <v>#DIV/0!</v>
      </c>
      <c r="D21" s="541" t="e">
        <f>D20*100/D5</f>
        <v>#DIV/0!</v>
      </c>
    </row>
    <row r="22" spans="2:4" x14ac:dyDescent="0.25">
      <c r="B22" s="50"/>
      <c r="C22" s="448"/>
      <c r="D22" s="449"/>
    </row>
    <row r="23" spans="2:4" x14ac:dyDescent="0.25">
      <c r="B23" s="5" t="s">
        <v>334</v>
      </c>
      <c r="C23" s="541">
        <f>'P &amp; L'!C22</f>
        <v>0</v>
      </c>
      <c r="D23" s="542">
        <f>'P &amp; L'!E22</f>
        <v>0</v>
      </c>
    </row>
    <row r="24" spans="2:4" x14ac:dyDescent="0.25">
      <c r="B24" s="5" t="s">
        <v>335</v>
      </c>
      <c r="C24" s="543" t="e">
        <f>C23/C5*100</f>
        <v>#DIV/0!</v>
      </c>
      <c r="D24" s="543" t="e">
        <f>D23/D5*100</f>
        <v>#DIV/0!</v>
      </c>
    </row>
    <row r="25" spans="2:4" x14ac:dyDescent="0.25">
      <c r="C25" s="450"/>
      <c r="D25" s="450"/>
    </row>
    <row r="26" spans="2:4" x14ac:dyDescent="0.25">
      <c r="C26" s="450"/>
      <c r="D26" s="450"/>
    </row>
  </sheetData>
  <mergeCells count="2">
    <mergeCell ref="B2:D2"/>
    <mergeCell ref="B1:D1"/>
  </mergeCells>
  <pageMargins left="0.7" right="0.7" top="0.75" bottom="0.75" header="0.3" footer="0.3"/>
  <pageSetup scale="87"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6"/>
  <sheetViews>
    <sheetView tabSelected="1" view="pageBreakPreview" workbookViewId="0">
      <selection activeCell="B17" sqref="B17"/>
    </sheetView>
  </sheetViews>
  <sheetFormatPr defaultColWidth="9.140625" defaultRowHeight="12.75" customHeight="1" x14ac:dyDescent="0.2"/>
  <cols>
    <col min="1" max="1" width="48" style="368" customWidth="1"/>
    <col min="2" max="2" width="16.140625" style="372" customWidth="1"/>
    <col min="3" max="3" width="12.42578125" style="368" customWidth="1"/>
    <col min="4" max="16384" width="9.140625" style="359"/>
  </cols>
  <sheetData>
    <row r="1" spans="1:5" ht="12.75" customHeight="1" x14ac:dyDescent="0.2">
      <c r="A1" s="692" t="s">
        <v>546</v>
      </c>
      <c r="B1" s="692"/>
      <c r="C1" s="358"/>
      <c r="D1" s="358"/>
      <c r="E1" s="358"/>
    </row>
    <row r="2" spans="1:5" ht="12.75" customHeight="1" x14ac:dyDescent="0.2">
      <c r="A2" s="359"/>
      <c r="B2" s="360"/>
      <c r="C2" s="359"/>
    </row>
    <row r="3" spans="1:5" ht="12.75" customHeight="1" x14ac:dyDescent="0.2">
      <c r="A3" s="361" t="s">
        <v>45</v>
      </c>
      <c r="B3" s="360"/>
      <c r="C3" s="359"/>
    </row>
    <row r="4" spans="1:5" ht="12.75" customHeight="1" x14ac:dyDescent="0.2">
      <c r="A4" s="359"/>
      <c r="B4" s="360"/>
      <c r="C4" s="359"/>
    </row>
    <row r="5" spans="1:5" ht="12.75" customHeight="1" x14ac:dyDescent="0.2">
      <c r="A5" s="362" t="s">
        <v>296</v>
      </c>
      <c r="B5" s="363">
        <f>'Dep Chart'!L57</f>
        <v>0</v>
      </c>
      <c r="C5" s="359"/>
    </row>
    <row r="6" spans="1:5" ht="12.75" customHeight="1" x14ac:dyDescent="0.2">
      <c r="A6" s="364"/>
      <c r="B6" s="365"/>
      <c r="C6" s="359"/>
    </row>
    <row r="7" spans="1:5" ht="12.75" customHeight="1" x14ac:dyDescent="0.2">
      <c r="A7" s="364" t="s">
        <v>297</v>
      </c>
      <c r="B7" s="365">
        <v>0</v>
      </c>
      <c r="C7" s="359"/>
    </row>
    <row r="8" spans="1:5" ht="12.75" customHeight="1" x14ac:dyDescent="0.2">
      <c r="A8" s="364"/>
      <c r="B8" s="365"/>
      <c r="C8" s="359"/>
    </row>
    <row r="9" spans="1:5" ht="12.75" customHeight="1" x14ac:dyDescent="0.2">
      <c r="A9" s="364" t="s">
        <v>112</v>
      </c>
      <c r="B9" s="365">
        <f>B7-B5</f>
        <v>0</v>
      </c>
      <c r="C9" s="359"/>
    </row>
    <row r="10" spans="1:5" ht="12.75" customHeight="1" x14ac:dyDescent="0.2">
      <c r="A10" s="364"/>
      <c r="B10" s="365"/>
      <c r="C10" s="359"/>
    </row>
    <row r="11" spans="1:5" ht="12.75" customHeight="1" x14ac:dyDescent="0.2">
      <c r="A11" s="364" t="s">
        <v>299</v>
      </c>
      <c r="B11" s="365">
        <f>ROUND(B9*17.16%,0)</f>
        <v>0</v>
      </c>
      <c r="C11" s="359"/>
    </row>
    <row r="12" spans="1:5" ht="12.75" customHeight="1" x14ac:dyDescent="0.2">
      <c r="A12" s="364" t="s">
        <v>300</v>
      </c>
      <c r="B12" s="365">
        <f>Liabilities!G34</f>
        <v>0</v>
      </c>
      <c r="C12" s="359"/>
    </row>
    <row r="13" spans="1:5" ht="12.75" customHeight="1" x14ac:dyDescent="0.2">
      <c r="A13" s="364" t="s">
        <v>301</v>
      </c>
      <c r="B13" s="365">
        <f>ROUND(B11-B12,0)</f>
        <v>0</v>
      </c>
      <c r="C13" s="359"/>
    </row>
    <row r="14" spans="1:5" ht="12.75" customHeight="1" x14ac:dyDescent="0.2">
      <c r="A14" s="364"/>
      <c r="B14" s="365"/>
      <c r="C14" s="359"/>
    </row>
    <row r="15" spans="1:5" ht="12.75" customHeight="1" x14ac:dyDescent="0.2">
      <c r="A15" s="366"/>
      <c r="B15" s="367"/>
    </row>
    <row r="16" spans="1:5" ht="12.75" customHeight="1" x14ac:dyDescent="0.2">
      <c r="A16" s="369" t="s">
        <v>298</v>
      </c>
      <c r="B16" s="370">
        <f>B13</f>
        <v>0</v>
      </c>
      <c r="C16" s="371"/>
    </row>
  </sheetData>
  <mergeCells count="1">
    <mergeCell ref="A1:B1"/>
  </mergeCells>
  <pageMargins left="0.5" right="0.7" top="0.76"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W63"/>
  <sheetViews>
    <sheetView view="pageBreakPreview" topLeftCell="A35" zoomScale="95" zoomScaleNormal="60" zoomScaleSheetLayoutView="95" workbookViewId="0">
      <selection activeCell="A35" sqref="A35"/>
    </sheetView>
  </sheetViews>
  <sheetFormatPr defaultRowHeight="16.5" x14ac:dyDescent="0.25"/>
  <cols>
    <col min="1" max="1" width="69.7109375" style="58" customWidth="1"/>
    <col min="2" max="2" width="22.28515625" style="58" customWidth="1"/>
    <col min="3" max="3" width="27.7109375" style="58" customWidth="1"/>
    <col min="4" max="4" width="1.7109375" style="58" customWidth="1"/>
    <col min="5" max="5" width="20.5703125" style="58" customWidth="1"/>
    <col min="6" max="6" width="15.42578125" style="58" bestFit="1" customWidth="1"/>
    <col min="7" max="7" width="9.140625" style="58"/>
    <col min="8" max="8" width="15.42578125" style="58" bestFit="1" customWidth="1"/>
    <col min="9" max="45" width="9.140625" style="58"/>
    <col min="46" max="46" width="19.7109375" style="58" bestFit="1" customWidth="1"/>
    <col min="47" max="47" width="18.28515625" style="58" bestFit="1" customWidth="1"/>
    <col min="48" max="48" width="36.28515625" style="58" bestFit="1" customWidth="1"/>
    <col min="49" max="49" width="18.28515625" style="58" bestFit="1" customWidth="1"/>
    <col min="50" max="16384" width="9.140625" style="58"/>
  </cols>
  <sheetData>
    <row r="1" spans="1:49" ht="18" customHeight="1" x14ac:dyDescent="0.25">
      <c r="A1" s="694" t="str">
        <f>'Balance Sheet '!A1:E1</f>
        <v>…................................. PRIVATE LIMITED</v>
      </c>
      <c r="B1" s="694"/>
      <c r="C1" s="694"/>
      <c r="D1" s="694"/>
      <c r="E1" s="694"/>
    </row>
    <row r="2" spans="1:49" ht="18" customHeight="1" x14ac:dyDescent="0.25">
      <c r="A2" s="696" t="s">
        <v>521</v>
      </c>
      <c r="B2" s="696"/>
      <c r="C2" s="696"/>
      <c r="D2" s="696"/>
      <c r="E2" s="696"/>
    </row>
    <row r="3" spans="1:49" ht="17.25" thickBot="1" x14ac:dyDescent="0.3">
      <c r="A3" s="62"/>
      <c r="B3" s="62"/>
      <c r="C3" s="63"/>
      <c r="D3" s="63"/>
      <c r="E3" s="64" t="s">
        <v>225</v>
      </c>
    </row>
    <row r="4" spans="1:49" s="66" customFormat="1" ht="57" customHeight="1" thickBot="1" x14ac:dyDescent="0.3">
      <c r="A4" s="65" t="s">
        <v>0</v>
      </c>
      <c r="B4" s="52" t="s">
        <v>1</v>
      </c>
      <c r="C4" s="52" t="s">
        <v>2</v>
      </c>
      <c r="D4" s="52"/>
      <c r="E4" s="52" t="s">
        <v>3</v>
      </c>
    </row>
    <row r="5" spans="1:49" x14ac:dyDescent="0.25">
      <c r="A5" s="59"/>
      <c r="B5" s="53"/>
      <c r="AT5" s="58" t="s">
        <v>176</v>
      </c>
      <c r="AU5" s="67"/>
    </row>
    <row r="6" spans="1:49" x14ac:dyDescent="0.25">
      <c r="A6" s="59" t="s">
        <v>7</v>
      </c>
      <c r="B6" s="68">
        <v>2.16</v>
      </c>
      <c r="C6" s="69">
        <f>'OTHER EXPENSES'!B7</f>
        <v>0</v>
      </c>
      <c r="D6" s="70"/>
      <c r="E6" s="69">
        <f>'OTHER EXPENSES'!C7</f>
        <v>0</v>
      </c>
      <c r="AT6" s="58" t="s">
        <v>177</v>
      </c>
      <c r="AU6" s="67">
        <v>403878</v>
      </c>
    </row>
    <row r="7" spans="1:49" x14ac:dyDescent="0.25">
      <c r="A7" s="59"/>
      <c r="B7" s="53"/>
      <c r="C7" s="69"/>
      <c r="D7" s="57"/>
      <c r="E7" s="69"/>
      <c r="AT7" s="58" t="s">
        <v>178</v>
      </c>
      <c r="AU7" s="67">
        <v>9187699</v>
      </c>
    </row>
    <row r="8" spans="1:49" x14ac:dyDescent="0.25">
      <c r="A8" s="59" t="s">
        <v>8</v>
      </c>
      <c r="B8" s="68">
        <v>2.17</v>
      </c>
      <c r="C8" s="69">
        <f>'OTHER EXPENSES'!B17</f>
        <v>0</v>
      </c>
      <c r="D8" s="70"/>
      <c r="E8" s="69">
        <f>'OTHER EXPENSES'!C17</f>
        <v>0</v>
      </c>
      <c r="AT8" s="58" t="s">
        <v>179</v>
      </c>
      <c r="AU8" s="67">
        <v>9641908</v>
      </c>
    </row>
    <row r="9" spans="1:49" x14ac:dyDescent="0.25">
      <c r="A9" s="59"/>
      <c r="B9" s="53"/>
      <c r="C9" s="69"/>
      <c r="D9" s="57"/>
      <c r="E9" s="69"/>
      <c r="AT9" s="58" t="s">
        <v>180</v>
      </c>
      <c r="AU9" s="67">
        <v>10884376</v>
      </c>
    </row>
    <row r="10" spans="1:49" ht="17.25" thickBot="1" x14ac:dyDescent="0.3">
      <c r="A10" s="55" t="s">
        <v>181</v>
      </c>
      <c r="B10" s="53"/>
      <c r="C10" s="71">
        <f>SUM(C6:C8)</f>
        <v>0</v>
      </c>
      <c r="D10" s="72"/>
      <c r="E10" s="71">
        <f>SUM(E6:E8)</f>
        <v>0</v>
      </c>
      <c r="AU10" s="67">
        <f>SUM(AU6:AU9)</f>
        <v>30117861</v>
      </c>
    </row>
    <row r="11" spans="1:49" ht="17.25" thickTop="1" x14ac:dyDescent="0.25">
      <c r="A11" s="59"/>
      <c r="B11" s="53"/>
      <c r="C11" s="57"/>
      <c r="D11" s="57"/>
      <c r="E11" s="57"/>
      <c r="AU11" s="57" t="e">
        <f>+AU10-#REF!</f>
        <v>#REF!</v>
      </c>
      <c r="AV11" s="58" t="s">
        <v>182</v>
      </c>
    </row>
    <row r="12" spans="1:49" x14ac:dyDescent="0.25">
      <c r="A12" s="59" t="s">
        <v>9</v>
      </c>
      <c r="B12" s="53"/>
      <c r="C12" s="57"/>
      <c r="D12" s="57"/>
      <c r="E12" s="57"/>
      <c r="AV12" s="58" t="s">
        <v>183</v>
      </c>
      <c r="AW12" s="58">
        <v>1172084.55</v>
      </c>
    </row>
    <row r="13" spans="1:49" x14ac:dyDescent="0.25">
      <c r="A13" s="352" t="s">
        <v>134</v>
      </c>
      <c r="B13" s="312">
        <v>2.1800000000000002</v>
      </c>
      <c r="C13" s="57">
        <f>'OTHER EXPENSES'!B29</f>
        <v>0</v>
      </c>
      <c r="D13" s="57"/>
      <c r="E13" s="57">
        <f>'OTHER EXPENSES'!C29</f>
        <v>0</v>
      </c>
    </row>
    <row r="14" spans="1:49" x14ac:dyDescent="0.25">
      <c r="A14" s="352" t="s">
        <v>135</v>
      </c>
      <c r="B14" s="312">
        <v>2.19</v>
      </c>
      <c r="C14" s="57">
        <f>'OTHER EXPENSES'!B38</f>
        <v>0</v>
      </c>
      <c r="D14" s="57"/>
      <c r="E14" s="57">
        <f>'OTHER EXPENSES'!C38</f>
        <v>0</v>
      </c>
    </row>
    <row r="15" spans="1:49" x14ac:dyDescent="0.25">
      <c r="A15" s="352" t="s">
        <v>286</v>
      </c>
      <c r="B15" s="68">
        <v>2.2000000000000002</v>
      </c>
      <c r="C15" s="57">
        <f>'OTHER EXPENSES'!B47</f>
        <v>0</v>
      </c>
      <c r="D15" s="57"/>
      <c r="E15" s="57">
        <f>'OTHER EXPENSES'!C47</f>
        <v>0</v>
      </c>
    </row>
    <row r="16" spans="1:49" x14ac:dyDescent="0.25">
      <c r="A16" s="352" t="s">
        <v>10</v>
      </c>
      <c r="B16" s="68">
        <v>2.21</v>
      </c>
      <c r="C16" s="57">
        <f>'OTHER EXPENSES'!B55</f>
        <v>0</v>
      </c>
      <c r="D16" s="57"/>
      <c r="E16" s="57">
        <f>'OTHER EXPENSES'!C55</f>
        <v>0</v>
      </c>
    </row>
    <row r="17" spans="1:49" x14ac:dyDescent="0.25">
      <c r="A17" s="352" t="s">
        <v>45</v>
      </c>
      <c r="B17" s="68">
        <v>2.2200000000000002</v>
      </c>
      <c r="C17" s="70">
        <f>'OTHER EXPENSES'!B63</f>
        <v>0</v>
      </c>
      <c r="D17" s="70"/>
      <c r="E17" s="70">
        <f>'OTHER EXPENSES'!C63</f>
        <v>0</v>
      </c>
      <c r="AV17" s="58" t="s">
        <v>36</v>
      </c>
      <c r="AW17" s="58">
        <f>SUM(AW12:AW12)</f>
        <v>1172084.55</v>
      </c>
    </row>
    <row r="18" spans="1:49" x14ac:dyDescent="0.25">
      <c r="A18" s="352" t="s">
        <v>184</v>
      </c>
      <c r="B18" s="68">
        <v>2.23</v>
      </c>
      <c r="C18" s="57">
        <f>'OTHER EXPENSES'!B109</f>
        <v>0</v>
      </c>
      <c r="D18" s="73"/>
      <c r="E18" s="73">
        <f>'OTHER EXPENSES'!C109</f>
        <v>0</v>
      </c>
      <c r="F18" s="57">
        <f>F22+'Balance Sheet '!G41</f>
        <v>-45719877.090000004</v>
      </c>
    </row>
    <row r="19" spans="1:49" x14ac:dyDescent="0.25">
      <c r="A19" s="59"/>
      <c r="C19" s="57"/>
      <c r="D19" s="57"/>
      <c r="E19" s="57"/>
    </row>
    <row r="20" spans="1:49" s="66" customFormat="1" ht="17.25" thickBot="1" x14ac:dyDescent="0.3">
      <c r="A20" s="55" t="s">
        <v>11</v>
      </c>
      <c r="C20" s="74">
        <f>SUM(C13:C19)</f>
        <v>0</v>
      </c>
      <c r="D20" s="72"/>
      <c r="E20" s="74">
        <f>SUM(E13:E19)</f>
        <v>0</v>
      </c>
    </row>
    <row r="21" spans="1:49" ht="17.25" thickTop="1" x14ac:dyDescent="0.25">
      <c r="A21" s="59"/>
      <c r="C21" s="57"/>
      <c r="D21" s="57"/>
      <c r="E21" s="57"/>
    </row>
    <row r="22" spans="1:49" x14ac:dyDescent="0.25">
      <c r="A22" s="55" t="s">
        <v>504</v>
      </c>
      <c r="C22" s="72">
        <f>C10-C20</f>
        <v>0</v>
      </c>
      <c r="D22" s="57"/>
      <c r="E22" s="72">
        <f>E10-E20</f>
        <v>0</v>
      </c>
      <c r="F22" s="57">
        <f>C22-8983357.99</f>
        <v>-8983357.9900000002</v>
      </c>
      <c r="H22" s="57">
        <f>C22-9079992.62</f>
        <v>-9079992.6199999992</v>
      </c>
    </row>
    <row r="23" spans="1:49" x14ac:dyDescent="0.25">
      <c r="A23" s="59" t="s">
        <v>505</v>
      </c>
      <c r="C23" s="70">
        <v>0</v>
      </c>
      <c r="D23" s="70"/>
      <c r="E23" s="70">
        <v>0</v>
      </c>
    </row>
    <row r="24" spans="1:49" x14ac:dyDescent="0.25">
      <c r="A24" s="59"/>
      <c r="C24" s="57"/>
      <c r="D24" s="57"/>
      <c r="E24" s="57"/>
    </row>
    <row r="25" spans="1:49" s="76" customFormat="1" ht="18.75" customHeight="1" x14ac:dyDescent="0.25">
      <c r="A25" s="75" t="s">
        <v>185</v>
      </c>
      <c r="C25" s="77">
        <f>C22-C23</f>
        <v>0</v>
      </c>
      <c r="D25" s="78"/>
      <c r="E25" s="77">
        <f>E22-E23</f>
        <v>0</v>
      </c>
    </row>
    <row r="26" spans="1:49" ht="14.25" customHeight="1" x14ac:dyDescent="0.25">
      <c r="A26" s="59"/>
      <c r="C26" s="57"/>
      <c r="D26" s="57"/>
      <c r="E26" s="57"/>
    </row>
    <row r="27" spans="1:49" x14ac:dyDescent="0.25">
      <c r="A27" s="59" t="s">
        <v>186</v>
      </c>
      <c r="C27" s="57"/>
      <c r="D27" s="57"/>
      <c r="E27" s="57"/>
    </row>
    <row r="28" spans="1:49" x14ac:dyDescent="0.25">
      <c r="A28" s="59" t="s">
        <v>187</v>
      </c>
      <c r="C28" s="57"/>
      <c r="D28" s="57"/>
    </row>
    <row r="29" spans="1:49" x14ac:dyDescent="0.25">
      <c r="A29" s="59" t="s">
        <v>12</v>
      </c>
      <c r="B29" s="53"/>
      <c r="C29" s="73">
        <v>0</v>
      </c>
      <c r="D29" s="306"/>
      <c r="E29" s="73">
        <v>0</v>
      </c>
      <c r="G29" s="58">
        <f>15</f>
        <v>15</v>
      </c>
    </row>
    <row r="30" spans="1:49" x14ac:dyDescent="0.25">
      <c r="A30" s="59" t="s">
        <v>13</v>
      </c>
      <c r="C30" s="73">
        <f>Liabilities!G35</f>
        <v>0</v>
      </c>
      <c r="D30" s="73"/>
      <c r="E30" s="73">
        <f>Liabilities!G36</f>
        <v>0</v>
      </c>
      <c r="G30" s="58">
        <f>G29*110%</f>
        <v>16.5</v>
      </c>
    </row>
    <row r="31" spans="1:49" ht="20.25" customHeight="1" x14ac:dyDescent="0.25">
      <c r="A31" s="79" t="s">
        <v>188</v>
      </c>
      <c r="C31" s="72">
        <f>C25-C29-C30</f>
        <v>0</v>
      </c>
      <c r="D31" s="72"/>
      <c r="E31" s="72">
        <f>E25-E29-E30</f>
        <v>0</v>
      </c>
      <c r="G31" s="58">
        <f>G30*104%</f>
        <v>17.16</v>
      </c>
    </row>
    <row r="32" spans="1:49" x14ac:dyDescent="0.25">
      <c r="A32" s="59"/>
      <c r="C32" s="57"/>
      <c r="D32" s="57"/>
      <c r="E32" s="57"/>
    </row>
    <row r="33" spans="1:7" x14ac:dyDescent="0.25">
      <c r="A33" s="59" t="s">
        <v>189</v>
      </c>
      <c r="C33" s="57"/>
      <c r="D33" s="57"/>
      <c r="E33" s="57"/>
    </row>
    <row r="34" spans="1:7" x14ac:dyDescent="0.25">
      <c r="A34" s="59" t="s">
        <v>14</v>
      </c>
      <c r="C34" s="57" t="e">
        <f>C31/'Share Capital'!D14</f>
        <v>#DIV/0!</v>
      </c>
      <c r="D34" s="57"/>
      <c r="E34" s="57" t="e">
        <f>E31/'Share Capital'!F14</f>
        <v>#DIV/0!</v>
      </c>
    </row>
    <row r="35" spans="1:7" x14ac:dyDescent="0.25">
      <c r="A35" s="59" t="s">
        <v>15</v>
      </c>
      <c r="C35" s="57" t="e">
        <f>C34</f>
        <v>#DIV/0!</v>
      </c>
      <c r="D35" s="57"/>
      <c r="E35" s="57" t="e">
        <f>E34</f>
        <v>#DIV/0!</v>
      </c>
    </row>
    <row r="36" spans="1:7" x14ac:dyDescent="0.25">
      <c r="A36" s="80"/>
      <c r="B36" s="53"/>
    </row>
    <row r="37" spans="1:7" ht="20.25" customHeight="1" x14ac:dyDescent="0.25">
      <c r="A37" s="81" t="s">
        <v>175</v>
      </c>
      <c r="B37" s="82" t="str">
        <f>'Balance Sheet '!B48</f>
        <v>(1 &amp; 2.1 to 2.30)</v>
      </c>
      <c r="C37" s="56"/>
      <c r="D37" s="56"/>
      <c r="E37" s="56"/>
    </row>
    <row r="38" spans="1:7" x14ac:dyDescent="0.25">
      <c r="A38" s="80"/>
      <c r="B38" s="53"/>
    </row>
    <row r="39" spans="1:7" x14ac:dyDescent="0.25">
      <c r="A39" s="58" t="s">
        <v>132</v>
      </c>
      <c r="B39" s="695" t="s">
        <v>190</v>
      </c>
      <c r="C39" s="695"/>
      <c r="D39" s="695"/>
      <c r="E39" s="695"/>
    </row>
    <row r="40" spans="1:7" x14ac:dyDescent="0.25">
      <c r="B40" s="695" t="s">
        <v>113</v>
      </c>
      <c r="C40" s="695"/>
      <c r="D40" s="695"/>
      <c r="E40" s="695"/>
    </row>
    <row r="41" spans="1:7" x14ac:dyDescent="0.25">
      <c r="B41" s="497"/>
      <c r="C41" s="495"/>
      <c r="D41" s="495"/>
      <c r="E41" s="495"/>
    </row>
    <row r="42" spans="1:7" x14ac:dyDescent="0.25">
      <c r="B42" s="696" t="str">
        <f>'Balance Sheet '!B53:E53</f>
        <v xml:space="preserve"> For ….............................................</v>
      </c>
      <c r="C42" s="696"/>
      <c r="D42" s="696"/>
      <c r="E42" s="696"/>
    </row>
    <row r="43" spans="1:7" x14ac:dyDescent="0.25">
      <c r="B43" s="695" t="s">
        <v>5</v>
      </c>
      <c r="C43" s="695"/>
      <c r="D43" s="695"/>
      <c r="E43" s="695"/>
    </row>
    <row r="44" spans="1:7" x14ac:dyDescent="0.25">
      <c r="B44" s="695" t="str">
        <f>'Balance Sheet '!B55:E55</f>
        <v>Firm's Regn. No. …...............................</v>
      </c>
      <c r="C44" s="695"/>
      <c r="D44" s="695"/>
      <c r="E44" s="695"/>
      <c r="G44"/>
    </row>
    <row r="45" spans="1:7" x14ac:dyDescent="0.25">
      <c r="B45" s="501"/>
      <c r="C45" s="497"/>
      <c r="D45" s="497"/>
      <c r="E45" s="497"/>
    </row>
    <row r="46" spans="1:7" x14ac:dyDescent="0.25">
      <c r="B46" s="501"/>
      <c r="C46" s="497"/>
      <c r="D46" s="497"/>
      <c r="E46" s="497"/>
    </row>
    <row r="47" spans="1:7" x14ac:dyDescent="0.25">
      <c r="B47" s="497"/>
      <c r="C47" s="495"/>
      <c r="D47" s="495"/>
      <c r="E47" s="495"/>
    </row>
    <row r="48" spans="1:7" x14ac:dyDescent="0.25">
      <c r="B48" s="497"/>
      <c r="C48" s="497"/>
      <c r="D48" s="497"/>
      <c r="E48" s="497"/>
    </row>
    <row r="49" spans="1:5" x14ac:dyDescent="0.25">
      <c r="A49" s="53" t="str">
        <f>'Balance Sheet '!A60</f>
        <v>…...........................                                                          …............</v>
      </c>
      <c r="B49" s="695" t="str">
        <f>'Balance Sheet '!B60:E60</f>
        <v>…...............................</v>
      </c>
      <c r="C49" s="695"/>
      <c r="D49" s="695"/>
      <c r="E49" s="695"/>
    </row>
    <row r="50" spans="1:5" x14ac:dyDescent="0.25">
      <c r="A50" s="59" t="str">
        <f>'Balance Sheet '!A61</f>
        <v>(Director)                                                                             (Director)</v>
      </c>
      <c r="B50" s="695" t="str">
        <f>'Balance Sheet '!B61:E61</f>
        <v>(Prop.)</v>
      </c>
      <c r="C50" s="695"/>
      <c r="D50" s="695"/>
      <c r="E50" s="695"/>
    </row>
    <row r="51" spans="1:5" x14ac:dyDescent="0.25">
      <c r="A51" s="53" t="str">
        <f>'Balance Sheet '!A62</f>
        <v>DIN: ….............                                                            DIN: ….........</v>
      </c>
      <c r="B51" s="695" t="str">
        <f>'Balance Sheet '!B62:E62</f>
        <v>M. No. …..............</v>
      </c>
      <c r="C51" s="695"/>
      <c r="D51" s="695"/>
      <c r="E51" s="695"/>
    </row>
    <row r="52" spans="1:5" ht="16.5" customHeight="1" x14ac:dyDescent="0.25">
      <c r="A52" s="61"/>
      <c r="B52" s="499"/>
      <c r="C52" s="499"/>
      <c r="D52" s="499"/>
      <c r="E52" s="499"/>
    </row>
    <row r="53" spans="1:5" x14ac:dyDescent="0.25">
      <c r="A53" s="58" t="s">
        <v>133</v>
      </c>
      <c r="C53" s="500" t="s">
        <v>133</v>
      </c>
      <c r="D53" s="497"/>
      <c r="E53" s="497"/>
    </row>
    <row r="54" spans="1:5" x14ac:dyDescent="0.25">
      <c r="A54" s="58" t="str">
        <f>'Balance Sheet '!A65</f>
        <v>Date : …............</v>
      </c>
      <c r="C54" s="500" t="str">
        <f>'Balance Sheet '!C65</f>
        <v>Date : …............</v>
      </c>
      <c r="D54" s="497"/>
      <c r="E54" s="497"/>
    </row>
    <row r="55" spans="1:5" x14ac:dyDescent="0.25">
      <c r="B55" s="456"/>
      <c r="C55" s="456"/>
    </row>
    <row r="56" spans="1:5" x14ac:dyDescent="0.25">
      <c r="B56" s="456"/>
      <c r="C56" s="456"/>
    </row>
    <row r="57" spans="1:5" x14ac:dyDescent="0.25">
      <c r="B57" s="456"/>
      <c r="C57" s="456"/>
    </row>
    <row r="58" spans="1:5" x14ac:dyDescent="0.25">
      <c r="B58" s="456"/>
      <c r="C58" s="456"/>
    </row>
    <row r="59" spans="1:5" x14ac:dyDescent="0.25">
      <c r="B59" s="456"/>
      <c r="C59" s="456"/>
    </row>
    <row r="60" spans="1:5" x14ac:dyDescent="0.25">
      <c r="B60" s="456"/>
      <c r="C60" s="456"/>
    </row>
    <row r="61" spans="1:5" x14ac:dyDescent="0.25">
      <c r="B61" s="456"/>
      <c r="C61" s="456"/>
    </row>
    <row r="62" spans="1:5" x14ac:dyDescent="0.25">
      <c r="B62" s="456"/>
      <c r="C62" s="456"/>
    </row>
    <row r="63" spans="1:5" x14ac:dyDescent="0.25">
      <c r="B63" s="456"/>
      <c r="C63" s="456"/>
    </row>
  </sheetData>
  <mergeCells count="10">
    <mergeCell ref="B44:E44"/>
    <mergeCell ref="B49:E49"/>
    <mergeCell ref="B50:E50"/>
    <mergeCell ref="B51:E51"/>
    <mergeCell ref="A1:E1"/>
    <mergeCell ref="A2:E2"/>
    <mergeCell ref="B39:E39"/>
    <mergeCell ref="B40:E40"/>
    <mergeCell ref="B42:E42"/>
    <mergeCell ref="B43:E43"/>
  </mergeCells>
  <pageMargins left="0.54" right="0.3" top="0.51" bottom="0.3" header="0.21" footer="0.21"/>
  <pageSetup scale="68"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68"/>
  <sheetViews>
    <sheetView view="pageBreakPreview" zoomScaleSheetLayoutView="100" workbookViewId="0">
      <selection sqref="A1:E1"/>
    </sheetView>
  </sheetViews>
  <sheetFormatPr defaultRowHeight="16.5" x14ac:dyDescent="0.25"/>
  <cols>
    <col min="1" max="1" width="69" style="83" customWidth="1"/>
    <col min="2" max="2" width="6" style="83" customWidth="1"/>
    <col min="3" max="3" width="27.7109375" style="84" customWidth="1"/>
    <col min="4" max="4" width="2" style="84" hidden="1" customWidth="1"/>
    <col min="5" max="5" width="25.85546875" style="85" customWidth="1"/>
    <col min="6" max="6" width="16.42578125" style="83" bestFit="1" customWidth="1"/>
    <col min="7" max="7" width="14.140625" style="83" bestFit="1" customWidth="1"/>
    <col min="8" max="8" width="13.140625" style="83" bestFit="1" customWidth="1"/>
    <col min="9" max="257" width="9.140625" style="83"/>
    <col min="258" max="258" width="88.28515625" style="83" customWidth="1"/>
    <col min="259" max="259" width="27.42578125" style="83" customWidth="1"/>
    <col min="260" max="260" width="2" style="83" customWidth="1"/>
    <col min="261" max="261" width="28.7109375" style="83" customWidth="1"/>
    <col min="262" max="262" width="12.85546875" style="83" bestFit="1" customWidth="1"/>
    <col min="263" max="513" width="9.140625" style="83"/>
    <col min="514" max="514" width="88.28515625" style="83" customWidth="1"/>
    <col min="515" max="515" width="27.42578125" style="83" customWidth="1"/>
    <col min="516" max="516" width="2" style="83" customWidth="1"/>
    <col min="517" max="517" width="28.7109375" style="83" customWidth="1"/>
    <col min="518" max="518" width="12.85546875" style="83" bestFit="1" customWidth="1"/>
    <col min="519" max="769" width="9.140625" style="83"/>
    <col min="770" max="770" width="88.28515625" style="83" customWidth="1"/>
    <col min="771" max="771" width="27.42578125" style="83" customWidth="1"/>
    <col min="772" max="772" width="2" style="83" customWidth="1"/>
    <col min="773" max="773" width="28.7109375" style="83" customWidth="1"/>
    <col min="774" max="774" width="12.85546875" style="83" bestFit="1" customWidth="1"/>
    <col min="775" max="1025" width="9.140625" style="83"/>
    <col min="1026" max="1026" width="88.28515625" style="83" customWidth="1"/>
    <col min="1027" max="1027" width="27.42578125" style="83" customWidth="1"/>
    <col min="1028" max="1028" width="2" style="83" customWidth="1"/>
    <col min="1029" max="1029" width="28.7109375" style="83" customWidth="1"/>
    <col min="1030" max="1030" width="12.85546875" style="83" bestFit="1" customWidth="1"/>
    <col min="1031" max="1281" width="9.140625" style="83"/>
    <col min="1282" max="1282" width="88.28515625" style="83" customWidth="1"/>
    <col min="1283" max="1283" width="27.42578125" style="83" customWidth="1"/>
    <col min="1284" max="1284" width="2" style="83" customWidth="1"/>
    <col min="1285" max="1285" width="28.7109375" style="83" customWidth="1"/>
    <col min="1286" max="1286" width="12.85546875" style="83" bestFit="1" customWidth="1"/>
    <col min="1287" max="1537" width="9.140625" style="83"/>
    <col min="1538" max="1538" width="88.28515625" style="83" customWidth="1"/>
    <col min="1539" max="1539" width="27.42578125" style="83" customWidth="1"/>
    <col min="1540" max="1540" width="2" style="83" customWidth="1"/>
    <col min="1541" max="1541" width="28.7109375" style="83" customWidth="1"/>
    <col min="1542" max="1542" width="12.85546875" style="83" bestFit="1" customWidth="1"/>
    <col min="1543" max="1793" width="9.140625" style="83"/>
    <col min="1794" max="1794" width="88.28515625" style="83" customWidth="1"/>
    <col min="1795" max="1795" width="27.42578125" style="83" customWidth="1"/>
    <col min="1796" max="1796" width="2" style="83" customWidth="1"/>
    <col min="1797" max="1797" width="28.7109375" style="83" customWidth="1"/>
    <col min="1798" max="1798" width="12.85546875" style="83" bestFit="1" customWidth="1"/>
    <col min="1799" max="2049" width="9.140625" style="83"/>
    <col min="2050" max="2050" width="88.28515625" style="83" customWidth="1"/>
    <col min="2051" max="2051" width="27.42578125" style="83" customWidth="1"/>
    <col min="2052" max="2052" width="2" style="83" customWidth="1"/>
    <col min="2053" max="2053" width="28.7109375" style="83" customWidth="1"/>
    <col min="2054" max="2054" width="12.85546875" style="83" bestFit="1" customWidth="1"/>
    <col min="2055" max="2305" width="9.140625" style="83"/>
    <col min="2306" max="2306" width="88.28515625" style="83" customWidth="1"/>
    <col min="2307" max="2307" width="27.42578125" style="83" customWidth="1"/>
    <col min="2308" max="2308" width="2" style="83" customWidth="1"/>
    <col min="2309" max="2309" width="28.7109375" style="83" customWidth="1"/>
    <col min="2310" max="2310" width="12.85546875" style="83" bestFit="1" customWidth="1"/>
    <col min="2311" max="2561" width="9.140625" style="83"/>
    <col min="2562" max="2562" width="88.28515625" style="83" customWidth="1"/>
    <col min="2563" max="2563" width="27.42578125" style="83" customWidth="1"/>
    <col min="2564" max="2564" width="2" style="83" customWidth="1"/>
    <col min="2565" max="2565" width="28.7109375" style="83" customWidth="1"/>
    <col min="2566" max="2566" width="12.85546875" style="83" bestFit="1" customWidth="1"/>
    <col min="2567" max="2817" width="9.140625" style="83"/>
    <col min="2818" max="2818" width="88.28515625" style="83" customWidth="1"/>
    <col min="2819" max="2819" width="27.42578125" style="83" customWidth="1"/>
    <col min="2820" max="2820" width="2" style="83" customWidth="1"/>
    <col min="2821" max="2821" width="28.7109375" style="83" customWidth="1"/>
    <col min="2822" max="2822" width="12.85546875" style="83" bestFit="1" customWidth="1"/>
    <col min="2823" max="3073" width="9.140625" style="83"/>
    <col min="3074" max="3074" width="88.28515625" style="83" customWidth="1"/>
    <col min="3075" max="3075" width="27.42578125" style="83" customWidth="1"/>
    <col min="3076" max="3076" width="2" style="83" customWidth="1"/>
    <col min="3077" max="3077" width="28.7109375" style="83" customWidth="1"/>
    <col min="3078" max="3078" width="12.85546875" style="83" bestFit="1" customWidth="1"/>
    <col min="3079" max="3329" width="9.140625" style="83"/>
    <col min="3330" max="3330" width="88.28515625" style="83" customWidth="1"/>
    <col min="3331" max="3331" width="27.42578125" style="83" customWidth="1"/>
    <col min="3332" max="3332" width="2" style="83" customWidth="1"/>
    <col min="3333" max="3333" width="28.7109375" style="83" customWidth="1"/>
    <col min="3334" max="3334" width="12.85546875" style="83" bestFit="1" customWidth="1"/>
    <col min="3335" max="3585" width="9.140625" style="83"/>
    <col min="3586" max="3586" width="88.28515625" style="83" customWidth="1"/>
    <col min="3587" max="3587" width="27.42578125" style="83" customWidth="1"/>
    <col min="3588" max="3588" width="2" style="83" customWidth="1"/>
    <col min="3589" max="3589" width="28.7109375" style="83" customWidth="1"/>
    <col min="3590" max="3590" width="12.85546875" style="83" bestFit="1" customWidth="1"/>
    <col min="3591" max="3841" width="9.140625" style="83"/>
    <col min="3842" max="3842" width="88.28515625" style="83" customWidth="1"/>
    <col min="3843" max="3843" width="27.42578125" style="83" customWidth="1"/>
    <col min="3844" max="3844" width="2" style="83" customWidth="1"/>
    <col min="3845" max="3845" width="28.7109375" style="83" customWidth="1"/>
    <col min="3846" max="3846" width="12.85546875" style="83" bestFit="1" customWidth="1"/>
    <col min="3847" max="4097" width="9.140625" style="83"/>
    <col min="4098" max="4098" width="88.28515625" style="83" customWidth="1"/>
    <col min="4099" max="4099" width="27.42578125" style="83" customWidth="1"/>
    <col min="4100" max="4100" width="2" style="83" customWidth="1"/>
    <col min="4101" max="4101" width="28.7109375" style="83" customWidth="1"/>
    <col min="4102" max="4102" width="12.85546875" style="83" bestFit="1" customWidth="1"/>
    <col min="4103" max="4353" width="9.140625" style="83"/>
    <col min="4354" max="4354" width="88.28515625" style="83" customWidth="1"/>
    <col min="4355" max="4355" width="27.42578125" style="83" customWidth="1"/>
    <col min="4356" max="4356" width="2" style="83" customWidth="1"/>
    <col min="4357" max="4357" width="28.7109375" style="83" customWidth="1"/>
    <col min="4358" max="4358" width="12.85546875" style="83" bestFit="1" customWidth="1"/>
    <col min="4359" max="4609" width="9.140625" style="83"/>
    <col min="4610" max="4610" width="88.28515625" style="83" customWidth="1"/>
    <col min="4611" max="4611" width="27.42578125" style="83" customWidth="1"/>
    <col min="4612" max="4612" width="2" style="83" customWidth="1"/>
    <col min="4613" max="4613" width="28.7109375" style="83" customWidth="1"/>
    <col min="4614" max="4614" width="12.85546875" style="83" bestFit="1" customWidth="1"/>
    <col min="4615" max="4865" width="9.140625" style="83"/>
    <col min="4866" max="4866" width="88.28515625" style="83" customWidth="1"/>
    <col min="4867" max="4867" width="27.42578125" style="83" customWidth="1"/>
    <col min="4868" max="4868" width="2" style="83" customWidth="1"/>
    <col min="4869" max="4869" width="28.7109375" style="83" customWidth="1"/>
    <col min="4870" max="4870" width="12.85546875" style="83" bestFit="1" customWidth="1"/>
    <col min="4871" max="5121" width="9.140625" style="83"/>
    <col min="5122" max="5122" width="88.28515625" style="83" customWidth="1"/>
    <col min="5123" max="5123" width="27.42578125" style="83" customWidth="1"/>
    <col min="5124" max="5124" width="2" style="83" customWidth="1"/>
    <col min="5125" max="5125" width="28.7109375" style="83" customWidth="1"/>
    <col min="5126" max="5126" width="12.85546875" style="83" bestFit="1" customWidth="1"/>
    <col min="5127" max="5377" width="9.140625" style="83"/>
    <col min="5378" max="5378" width="88.28515625" style="83" customWidth="1"/>
    <col min="5379" max="5379" width="27.42578125" style="83" customWidth="1"/>
    <col min="5380" max="5380" width="2" style="83" customWidth="1"/>
    <col min="5381" max="5381" width="28.7109375" style="83" customWidth="1"/>
    <col min="5382" max="5382" width="12.85546875" style="83" bestFit="1" customWidth="1"/>
    <col min="5383" max="5633" width="9.140625" style="83"/>
    <col min="5634" max="5634" width="88.28515625" style="83" customWidth="1"/>
    <col min="5635" max="5635" width="27.42578125" style="83" customWidth="1"/>
    <col min="5636" max="5636" width="2" style="83" customWidth="1"/>
    <col min="5637" max="5637" width="28.7109375" style="83" customWidth="1"/>
    <col min="5638" max="5638" width="12.85546875" style="83" bestFit="1" customWidth="1"/>
    <col min="5639" max="5889" width="9.140625" style="83"/>
    <col min="5890" max="5890" width="88.28515625" style="83" customWidth="1"/>
    <col min="5891" max="5891" width="27.42578125" style="83" customWidth="1"/>
    <col min="5892" max="5892" width="2" style="83" customWidth="1"/>
    <col min="5893" max="5893" width="28.7109375" style="83" customWidth="1"/>
    <col min="5894" max="5894" width="12.85546875" style="83" bestFit="1" customWidth="1"/>
    <col min="5895" max="6145" width="9.140625" style="83"/>
    <col min="6146" max="6146" width="88.28515625" style="83" customWidth="1"/>
    <col min="6147" max="6147" width="27.42578125" style="83" customWidth="1"/>
    <col min="6148" max="6148" width="2" style="83" customWidth="1"/>
    <col min="6149" max="6149" width="28.7109375" style="83" customWidth="1"/>
    <col min="6150" max="6150" width="12.85546875" style="83" bestFit="1" customWidth="1"/>
    <col min="6151" max="6401" width="9.140625" style="83"/>
    <col min="6402" max="6402" width="88.28515625" style="83" customWidth="1"/>
    <col min="6403" max="6403" width="27.42578125" style="83" customWidth="1"/>
    <col min="6404" max="6404" width="2" style="83" customWidth="1"/>
    <col min="6405" max="6405" width="28.7109375" style="83" customWidth="1"/>
    <col min="6406" max="6406" width="12.85546875" style="83" bestFit="1" customWidth="1"/>
    <col min="6407" max="6657" width="9.140625" style="83"/>
    <col min="6658" max="6658" width="88.28515625" style="83" customWidth="1"/>
    <col min="6659" max="6659" width="27.42578125" style="83" customWidth="1"/>
    <col min="6660" max="6660" width="2" style="83" customWidth="1"/>
    <col min="6661" max="6661" width="28.7109375" style="83" customWidth="1"/>
    <col min="6662" max="6662" width="12.85546875" style="83" bestFit="1" customWidth="1"/>
    <col min="6663" max="6913" width="9.140625" style="83"/>
    <col min="6914" max="6914" width="88.28515625" style="83" customWidth="1"/>
    <col min="6915" max="6915" width="27.42578125" style="83" customWidth="1"/>
    <col min="6916" max="6916" width="2" style="83" customWidth="1"/>
    <col min="6917" max="6917" width="28.7109375" style="83" customWidth="1"/>
    <col min="6918" max="6918" width="12.85546875" style="83" bestFit="1" customWidth="1"/>
    <col min="6919" max="7169" width="9.140625" style="83"/>
    <col min="7170" max="7170" width="88.28515625" style="83" customWidth="1"/>
    <col min="7171" max="7171" width="27.42578125" style="83" customWidth="1"/>
    <col min="7172" max="7172" width="2" style="83" customWidth="1"/>
    <col min="7173" max="7173" width="28.7109375" style="83" customWidth="1"/>
    <col min="7174" max="7174" width="12.85546875" style="83" bestFit="1" customWidth="1"/>
    <col min="7175" max="7425" width="9.140625" style="83"/>
    <col min="7426" max="7426" width="88.28515625" style="83" customWidth="1"/>
    <col min="7427" max="7427" width="27.42578125" style="83" customWidth="1"/>
    <col min="7428" max="7428" width="2" style="83" customWidth="1"/>
    <col min="7429" max="7429" width="28.7109375" style="83" customWidth="1"/>
    <col min="7430" max="7430" width="12.85546875" style="83" bestFit="1" customWidth="1"/>
    <col min="7431" max="7681" width="9.140625" style="83"/>
    <col min="7682" max="7682" width="88.28515625" style="83" customWidth="1"/>
    <col min="7683" max="7683" width="27.42578125" style="83" customWidth="1"/>
    <col min="7684" max="7684" width="2" style="83" customWidth="1"/>
    <col min="7685" max="7685" width="28.7109375" style="83" customWidth="1"/>
    <col min="7686" max="7686" width="12.85546875" style="83" bestFit="1" customWidth="1"/>
    <col min="7687" max="7937" width="9.140625" style="83"/>
    <col min="7938" max="7938" width="88.28515625" style="83" customWidth="1"/>
    <col min="7939" max="7939" width="27.42578125" style="83" customWidth="1"/>
    <col min="7940" max="7940" width="2" style="83" customWidth="1"/>
    <col min="7941" max="7941" width="28.7109375" style="83" customWidth="1"/>
    <col min="7942" max="7942" width="12.85546875" style="83" bestFit="1" customWidth="1"/>
    <col min="7943" max="8193" width="9.140625" style="83"/>
    <col min="8194" max="8194" width="88.28515625" style="83" customWidth="1"/>
    <col min="8195" max="8195" width="27.42578125" style="83" customWidth="1"/>
    <col min="8196" max="8196" width="2" style="83" customWidth="1"/>
    <col min="8197" max="8197" width="28.7109375" style="83" customWidth="1"/>
    <col min="8198" max="8198" width="12.85546875" style="83" bestFit="1" customWidth="1"/>
    <col min="8199" max="8449" width="9.140625" style="83"/>
    <col min="8450" max="8450" width="88.28515625" style="83" customWidth="1"/>
    <col min="8451" max="8451" width="27.42578125" style="83" customWidth="1"/>
    <col min="8452" max="8452" width="2" style="83" customWidth="1"/>
    <col min="8453" max="8453" width="28.7109375" style="83" customWidth="1"/>
    <col min="8454" max="8454" width="12.85546875" style="83" bestFit="1" customWidth="1"/>
    <col min="8455" max="8705" width="9.140625" style="83"/>
    <col min="8706" max="8706" width="88.28515625" style="83" customWidth="1"/>
    <col min="8707" max="8707" width="27.42578125" style="83" customWidth="1"/>
    <col min="8708" max="8708" width="2" style="83" customWidth="1"/>
    <col min="8709" max="8709" width="28.7109375" style="83" customWidth="1"/>
    <col min="8710" max="8710" width="12.85546875" style="83" bestFit="1" customWidth="1"/>
    <col min="8711" max="8961" width="9.140625" style="83"/>
    <col min="8962" max="8962" width="88.28515625" style="83" customWidth="1"/>
    <col min="8963" max="8963" width="27.42578125" style="83" customWidth="1"/>
    <col min="8964" max="8964" width="2" style="83" customWidth="1"/>
    <col min="8965" max="8965" width="28.7109375" style="83" customWidth="1"/>
    <col min="8966" max="8966" width="12.85546875" style="83" bestFit="1" customWidth="1"/>
    <col min="8967" max="9217" width="9.140625" style="83"/>
    <col min="9218" max="9218" width="88.28515625" style="83" customWidth="1"/>
    <col min="9219" max="9219" width="27.42578125" style="83" customWidth="1"/>
    <col min="9220" max="9220" width="2" style="83" customWidth="1"/>
    <col min="9221" max="9221" width="28.7109375" style="83" customWidth="1"/>
    <col min="9222" max="9222" width="12.85546875" style="83" bestFit="1" customWidth="1"/>
    <col min="9223" max="9473" width="9.140625" style="83"/>
    <col min="9474" max="9474" width="88.28515625" style="83" customWidth="1"/>
    <col min="9475" max="9475" width="27.42578125" style="83" customWidth="1"/>
    <col min="9476" max="9476" width="2" style="83" customWidth="1"/>
    <col min="9477" max="9477" width="28.7109375" style="83" customWidth="1"/>
    <col min="9478" max="9478" width="12.85546875" style="83" bestFit="1" customWidth="1"/>
    <col min="9479" max="9729" width="9.140625" style="83"/>
    <col min="9730" max="9730" width="88.28515625" style="83" customWidth="1"/>
    <col min="9731" max="9731" width="27.42578125" style="83" customWidth="1"/>
    <col min="9732" max="9732" width="2" style="83" customWidth="1"/>
    <col min="9733" max="9733" width="28.7109375" style="83" customWidth="1"/>
    <col min="9734" max="9734" width="12.85546875" style="83" bestFit="1" customWidth="1"/>
    <col min="9735" max="9985" width="9.140625" style="83"/>
    <col min="9986" max="9986" width="88.28515625" style="83" customWidth="1"/>
    <col min="9987" max="9987" width="27.42578125" style="83" customWidth="1"/>
    <col min="9988" max="9988" width="2" style="83" customWidth="1"/>
    <col min="9989" max="9989" width="28.7109375" style="83" customWidth="1"/>
    <col min="9990" max="9990" width="12.85546875" style="83" bestFit="1" customWidth="1"/>
    <col min="9991" max="10241" width="9.140625" style="83"/>
    <col min="10242" max="10242" width="88.28515625" style="83" customWidth="1"/>
    <col min="10243" max="10243" width="27.42578125" style="83" customWidth="1"/>
    <col min="10244" max="10244" width="2" style="83" customWidth="1"/>
    <col min="10245" max="10245" width="28.7109375" style="83" customWidth="1"/>
    <col min="10246" max="10246" width="12.85546875" style="83" bestFit="1" customWidth="1"/>
    <col min="10247" max="10497" width="9.140625" style="83"/>
    <col min="10498" max="10498" width="88.28515625" style="83" customWidth="1"/>
    <col min="10499" max="10499" width="27.42578125" style="83" customWidth="1"/>
    <col min="10500" max="10500" width="2" style="83" customWidth="1"/>
    <col min="10501" max="10501" width="28.7109375" style="83" customWidth="1"/>
    <col min="10502" max="10502" width="12.85546875" style="83" bestFit="1" customWidth="1"/>
    <col min="10503" max="10753" width="9.140625" style="83"/>
    <col min="10754" max="10754" width="88.28515625" style="83" customWidth="1"/>
    <col min="10755" max="10755" width="27.42578125" style="83" customWidth="1"/>
    <col min="10756" max="10756" width="2" style="83" customWidth="1"/>
    <col min="10757" max="10757" width="28.7109375" style="83" customWidth="1"/>
    <col min="10758" max="10758" width="12.85546875" style="83" bestFit="1" customWidth="1"/>
    <col min="10759" max="11009" width="9.140625" style="83"/>
    <col min="11010" max="11010" width="88.28515625" style="83" customWidth="1"/>
    <col min="11011" max="11011" width="27.42578125" style="83" customWidth="1"/>
    <col min="11012" max="11012" width="2" style="83" customWidth="1"/>
    <col min="11013" max="11013" width="28.7109375" style="83" customWidth="1"/>
    <col min="11014" max="11014" width="12.85546875" style="83" bestFit="1" customWidth="1"/>
    <col min="11015" max="11265" width="9.140625" style="83"/>
    <col min="11266" max="11266" width="88.28515625" style="83" customWidth="1"/>
    <col min="11267" max="11267" width="27.42578125" style="83" customWidth="1"/>
    <col min="11268" max="11268" width="2" style="83" customWidth="1"/>
    <col min="11269" max="11269" width="28.7109375" style="83" customWidth="1"/>
    <col min="11270" max="11270" width="12.85546875" style="83" bestFit="1" customWidth="1"/>
    <col min="11271" max="11521" width="9.140625" style="83"/>
    <col min="11522" max="11522" width="88.28515625" style="83" customWidth="1"/>
    <col min="11523" max="11523" width="27.42578125" style="83" customWidth="1"/>
    <col min="11524" max="11524" width="2" style="83" customWidth="1"/>
    <col min="11525" max="11525" width="28.7109375" style="83" customWidth="1"/>
    <col min="11526" max="11526" width="12.85546875" style="83" bestFit="1" customWidth="1"/>
    <col min="11527" max="11777" width="9.140625" style="83"/>
    <col min="11778" max="11778" width="88.28515625" style="83" customWidth="1"/>
    <col min="11779" max="11779" width="27.42578125" style="83" customWidth="1"/>
    <col min="11780" max="11780" width="2" style="83" customWidth="1"/>
    <col min="11781" max="11781" width="28.7109375" style="83" customWidth="1"/>
    <col min="11782" max="11782" width="12.85546875" style="83" bestFit="1" customWidth="1"/>
    <col min="11783" max="12033" width="9.140625" style="83"/>
    <col min="12034" max="12034" width="88.28515625" style="83" customWidth="1"/>
    <col min="12035" max="12035" width="27.42578125" style="83" customWidth="1"/>
    <col min="12036" max="12036" width="2" style="83" customWidth="1"/>
    <col min="12037" max="12037" width="28.7109375" style="83" customWidth="1"/>
    <col min="12038" max="12038" width="12.85546875" style="83" bestFit="1" customWidth="1"/>
    <col min="12039" max="12289" width="9.140625" style="83"/>
    <col min="12290" max="12290" width="88.28515625" style="83" customWidth="1"/>
    <col min="12291" max="12291" width="27.42578125" style="83" customWidth="1"/>
    <col min="12292" max="12292" width="2" style="83" customWidth="1"/>
    <col min="12293" max="12293" width="28.7109375" style="83" customWidth="1"/>
    <col min="12294" max="12294" width="12.85546875" style="83" bestFit="1" customWidth="1"/>
    <col min="12295" max="12545" width="9.140625" style="83"/>
    <col min="12546" max="12546" width="88.28515625" style="83" customWidth="1"/>
    <col min="12547" max="12547" width="27.42578125" style="83" customWidth="1"/>
    <col min="12548" max="12548" width="2" style="83" customWidth="1"/>
    <col min="12549" max="12549" width="28.7109375" style="83" customWidth="1"/>
    <col min="12550" max="12550" width="12.85546875" style="83" bestFit="1" customWidth="1"/>
    <col min="12551" max="12801" width="9.140625" style="83"/>
    <col min="12802" max="12802" width="88.28515625" style="83" customWidth="1"/>
    <col min="12803" max="12803" width="27.42578125" style="83" customWidth="1"/>
    <col min="12804" max="12804" width="2" style="83" customWidth="1"/>
    <col min="12805" max="12805" width="28.7109375" style="83" customWidth="1"/>
    <col min="12806" max="12806" width="12.85546875" style="83" bestFit="1" customWidth="1"/>
    <col min="12807" max="13057" width="9.140625" style="83"/>
    <col min="13058" max="13058" width="88.28515625" style="83" customWidth="1"/>
    <col min="13059" max="13059" width="27.42578125" style="83" customWidth="1"/>
    <col min="13060" max="13060" width="2" style="83" customWidth="1"/>
    <col min="13061" max="13061" width="28.7109375" style="83" customWidth="1"/>
    <col min="13062" max="13062" width="12.85546875" style="83" bestFit="1" customWidth="1"/>
    <col min="13063" max="13313" width="9.140625" style="83"/>
    <col min="13314" max="13314" width="88.28515625" style="83" customWidth="1"/>
    <col min="13315" max="13315" width="27.42578125" style="83" customWidth="1"/>
    <col min="13316" max="13316" width="2" style="83" customWidth="1"/>
    <col min="13317" max="13317" width="28.7109375" style="83" customWidth="1"/>
    <col min="13318" max="13318" width="12.85546875" style="83" bestFit="1" customWidth="1"/>
    <col min="13319" max="13569" width="9.140625" style="83"/>
    <col min="13570" max="13570" width="88.28515625" style="83" customWidth="1"/>
    <col min="13571" max="13571" width="27.42578125" style="83" customWidth="1"/>
    <col min="13572" max="13572" width="2" style="83" customWidth="1"/>
    <col min="13573" max="13573" width="28.7109375" style="83" customWidth="1"/>
    <col min="13574" max="13574" width="12.85546875" style="83" bestFit="1" customWidth="1"/>
    <col min="13575" max="13825" width="9.140625" style="83"/>
    <col min="13826" max="13826" width="88.28515625" style="83" customWidth="1"/>
    <col min="13827" max="13827" width="27.42578125" style="83" customWidth="1"/>
    <col min="13828" max="13828" width="2" style="83" customWidth="1"/>
    <col min="13829" max="13829" width="28.7109375" style="83" customWidth="1"/>
    <col min="13830" max="13830" width="12.85546875" style="83" bestFit="1" customWidth="1"/>
    <col min="13831" max="14081" width="9.140625" style="83"/>
    <col min="14082" max="14082" width="88.28515625" style="83" customWidth="1"/>
    <col min="14083" max="14083" width="27.42578125" style="83" customWidth="1"/>
    <col min="14084" max="14084" width="2" style="83" customWidth="1"/>
    <col min="14085" max="14085" width="28.7109375" style="83" customWidth="1"/>
    <col min="14086" max="14086" width="12.85546875" style="83" bestFit="1" customWidth="1"/>
    <col min="14087" max="14337" width="9.140625" style="83"/>
    <col min="14338" max="14338" width="88.28515625" style="83" customWidth="1"/>
    <col min="14339" max="14339" width="27.42578125" style="83" customWidth="1"/>
    <col min="14340" max="14340" width="2" style="83" customWidth="1"/>
    <col min="14341" max="14341" width="28.7109375" style="83" customWidth="1"/>
    <col min="14342" max="14342" width="12.85546875" style="83" bestFit="1" customWidth="1"/>
    <col min="14343" max="14593" width="9.140625" style="83"/>
    <col min="14594" max="14594" width="88.28515625" style="83" customWidth="1"/>
    <col min="14595" max="14595" width="27.42578125" style="83" customWidth="1"/>
    <col min="14596" max="14596" width="2" style="83" customWidth="1"/>
    <col min="14597" max="14597" width="28.7109375" style="83" customWidth="1"/>
    <col min="14598" max="14598" width="12.85546875" style="83" bestFit="1" customWidth="1"/>
    <col min="14599" max="14849" width="9.140625" style="83"/>
    <col min="14850" max="14850" width="88.28515625" style="83" customWidth="1"/>
    <col min="14851" max="14851" width="27.42578125" style="83" customWidth="1"/>
    <col min="14852" max="14852" width="2" style="83" customWidth="1"/>
    <col min="14853" max="14853" width="28.7109375" style="83" customWidth="1"/>
    <col min="14854" max="14854" width="12.85546875" style="83" bestFit="1" customWidth="1"/>
    <col min="14855" max="15105" width="9.140625" style="83"/>
    <col min="15106" max="15106" width="88.28515625" style="83" customWidth="1"/>
    <col min="15107" max="15107" width="27.42578125" style="83" customWidth="1"/>
    <col min="15108" max="15108" width="2" style="83" customWidth="1"/>
    <col min="15109" max="15109" width="28.7109375" style="83" customWidth="1"/>
    <col min="15110" max="15110" width="12.85546875" style="83" bestFit="1" customWidth="1"/>
    <col min="15111" max="15361" width="9.140625" style="83"/>
    <col min="15362" max="15362" width="88.28515625" style="83" customWidth="1"/>
    <col min="15363" max="15363" width="27.42578125" style="83" customWidth="1"/>
    <col min="15364" max="15364" width="2" style="83" customWidth="1"/>
    <col min="15365" max="15365" width="28.7109375" style="83" customWidth="1"/>
    <col min="15366" max="15366" width="12.85546875" style="83" bestFit="1" customWidth="1"/>
    <col min="15367" max="15617" width="9.140625" style="83"/>
    <col min="15618" max="15618" width="88.28515625" style="83" customWidth="1"/>
    <col min="15619" max="15619" width="27.42578125" style="83" customWidth="1"/>
    <col min="15620" max="15620" width="2" style="83" customWidth="1"/>
    <col min="15621" max="15621" width="28.7109375" style="83" customWidth="1"/>
    <col min="15622" max="15622" width="12.85546875" style="83" bestFit="1" customWidth="1"/>
    <col min="15623" max="15873" width="9.140625" style="83"/>
    <col min="15874" max="15874" width="88.28515625" style="83" customWidth="1"/>
    <col min="15875" max="15875" width="27.42578125" style="83" customWidth="1"/>
    <col min="15876" max="15876" width="2" style="83" customWidth="1"/>
    <col min="15877" max="15877" width="28.7109375" style="83" customWidth="1"/>
    <col min="15878" max="15878" width="12.85546875" style="83" bestFit="1" customWidth="1"/>
    <col min="15879" max="16129" width="9.140625" style="83"/>
    <col min="16130" max="16130" width="88.28515625" style="83" customWidth="1"/>
    <col min="16131" max="16131" width="27.42578125" style="83" customWidth="1"/>
    <col min="16132" max="16132" width="2" style="83" customWidth="1"/>
    <col min="16133" max="16133" width="28.7109375" style="83" customWidth="1"/>
    <col min="16134" max="16134" width="12.85546875" style="83" bestFit="1" customWidth="1"/>
    <col min="16135" max="16384" width="9.140625" style="83"/>
  </cols>
  <sheetData>
    <row r="1" spans="1:5" x14ac:dyDescent="0.25">
      <c r="A1" s="699" t="str">
        <f>'Balance Sheet '!A1:C1</f>
        <v>…................................. PRIVATE LIMITED</v>
      </c>
      <c r="B1" s="699"/>
      <c r="C1" s="699"/>
      <c r="D1" s="699"/>
      <c r="E1" s="699"/>
    </row>
    <row r="2" spans="1:5" ht="19.5" x14ac:dyDescent="0.25">
      <c r="A2" s="699" t="s">
        <v>464</v>
      </c>
      <c r="B2" s="699"/>
      <c r="C2" s="699"/>
      <c r="D2" s="699"/>
      <c r="E2" s="699"/>
    </row>
    <row r="4" spans="1:5" ht="55.5" customHeight="1" x14ac:dyDescent="0.25">
      <c r="A4" s="697" t="s">
        <v>90</v>
      </c>
      <c r="B4" s="116"/>
      <c r="C4" s="504" t="str">
        <f>'Balance Sheet '!C4</f>
        <v>Figures as at the end of current reporting period</v>
      </c>
      <c r="D4" s="505"/>
      <c r="E4" s="493" t="s">
        <v>3</v>
      </c>
    </row>
    <row r="5" spans="1:5" ht="27" customHeight="1" x14ac:dyDescent="0.25">
      <c r="A5" s="698"/>
      <c r="B5" s="117"/>
      <c r="C5" s="502" t="s">
        <v>44</v>
      </c>
      <c r="D5" s="115"/>
      <c r="E5" s="503" t="s">
        <v>44</v>
      </c>
    </row>
    <row r="6" spans="1:5" x14ac:dyDescent="0.25">
      <c r="A6" s="86"/>
      <c r="B6" s="118"/>
      <c r="C6" s="112"/>
      <c r="D6" s="113"/>
      <c r="E6" s="114"/>
    </row>
    <row r="7" spans="1:5" x14ac:dyDescent="0.25">
      <c r="A7" s="86" t="s">
        <v>91</v>
      </c>
      <c r="B7" s="118"/>
      <c r="C7" s="107"/>
      <c r="D7" s="87"/>
      <c r="E7" s="88"/>
    </row>
    <row r="8" spans="1:5" x14ac:dyDescent="0.25">
      <c r="A8" s="89" t="s">
        <v>92</v>
      </c>
      <c r="B8" s="119"/>
      <c r="C8" s="107">
        <f>'P &amp; L'!C25</f>
        <v>0</v>
      </c>
      <c r="D8" s="87"/>
      <c r="E8" s="90">
        <f>'P &amp; L'!E25</f>
        <v>0</v>
      </c>
    </row>
    <row r="9" spans="1:5" x14ac:dyDescent="0.25">
      <c r="A9" s="89"/>
      <c r="B9" s="119"/>
      <c r="C9" s="107"/>
      <c r="D9" s="87"/>
      <c r="E9" s="90"/>
    </row>
    <row r="10" spans="1:5" x14ac:dyDescent="0.25">
      <c r="A10" s="86" t="s">
        <v>93</v>
      </c>
      <c r="B10" s="118"/>
      <c r="C10" s="107"/>
      <c r="D10" s="87"/>
      <c r="E10" s="90"/>
    </row>
    <row r="11" spans="1:5" x14ac:dyDescent="0.25">
      <c r="A11" s="89" t="s">
        <v>45</v>
      </c>
      <c r="B11" s="119"/>
      <c r="C11" s="107">
        <f>'P &amp; L'!C17</f>
        <v>0</v>
      </c>
      <c r="D11" s="87"/>
      <c r="E11" s="90">
        <f>'P &amp; L'!E17</f>
        <v>0</v>
      </c>
    </row>
    <row r="12" spans="1:5" x14ac:dyDescent="0.25">
      <c r="A12" s="89" t="s">
        <v>327</v>
      </c>
      <c r="B12" s="119"/>
      <c r="C12" s="107">
        <f>'OTHER EXPENSES'!B55</f>
        <v>0</v>
      </c>
      <c r="D12" s="87"/>
      <c r="E12" s="90">
        <v>0</v>
      </c>
    </row>
    <row r="13" spans="1:5" x14ac:dyDescent="0.25">
      <c r="A13" s="89"/>
      <c r="B13" s="119"/>
      <c r="C13" s="107"/>
      <c r="D13" s="87"/>
      <c r="E13" s="88"/>
    </row>
    <row r="14" spans="1:5" x14ac:dyDescent="0.25">
      <c r="A14" s="86" t="s">
        <v>94</v>
      </c>
      <c r="B14" s="118"/>
      <c r="C14" s="108">
        <f>SUM(C8:C12)</f>
        <v>0</v>
      </c>
      <c r="D14" s="91"/>
      <c r="E14" s="92">
        <f>SUM(E8:E12)</f>
        <v>0</v>
      </c>
    </row>
    <row r="15" spans="1:5" x14ac:dyDescent="0.25">
      <c r="A15" s="89"/>
      <c r="B15" s="119"/>
      <c r="C15" s="107"/>
      <c r="D15" s="87"/>
      <c r="E15" s="88"/>
    </row>
    <row r="16" spans="1:5" x14ac:dyDescent="0.25">
      <c r="A16" s="86" t="s">
        <v>95</v>
      </c>
      <c r="B16" s="118"/>
      <c r="C16" s="107"/>
      <c r="D16" s="87"/>
      <c r="E16" s="88"/>
    </row>
    <row r="17" spans="1:5" x14ac:dyDescent="0.25">
      <c r="A17" s="89" t="s">
        <v>135</v>
      </c>
      <c r="B17" s="119"/>
      <c r="C17" s="107">
        <f>'Balance Sheet '!E41-'Balance Sheet '!C41</f>
        <v>0</v>
      </c>
      <c r="D17" s="87"/>
      <c r="E17" s="90">
        <v>0</v>
      </c>
    </row>
    <row r="18" spans="1:5" x14ac:dyDescent="0.25">
      <c r="A18" s="89" t="s">
        <v>191</v>
      </c>
      <c r="B18" s="119"/>
      <c r="C18" s="107">
        <f>'Balance Sheet '!E42-'Balance Sheet '!C42</f>
        <v>0</v>
      </c>
      <c r="D18" s="87"/>
      <c r="E18" s="90">
        <v>0</v>
      </c>
    </row>
    <row r="19" spans="1:5" x14ac:dyDescent="0.25">
      <c r="A19" s="89" t="s">
        <v>328</v>
      </c>
      <c r="B19" s="119"/>
      <c r="C19" s="107">
        <f>'Balance Sheet '!C22-'Balance Sheet '!E22</f>
        <v>0</v>
      </c>
      <c r="D19" s="87"/>
      <c r="E19" s="90">
        <v>0</v>
      </c>
    </row>
    <row r="20" spans="1:5" x14ac:dyDescent="0.25">
      <c r="A20" s="89" t="s">
        <v>329</v>
      </c>
      <c r="B20" s="119"/>
      <c r="C20" s="107">
        <f>'Balance Sheet '!C21-'Balance Sheet '!E21</f>
        <v>0</v>
      </c>
      <c r="D20" s="87"/>
      <c r="E20" s="90">
        <v>0</v>
      </c>
    </row>
    <row r="21" spans="1:5" x14ac:dyDescent="0.25">
      <c r="A21" s="89" t="s">
        <v>193</v>
      </c>
      <c r="B21" s="119"/>
      <c r="C21" s="107">
        <f>'Balance Sheet '!E44-'Balance Sheet '!C44</f>
        <v>0</v>
      </c>
      <c r="D21" s="87"/>
      <c r="E21" s="90">
        <v>0</v>
      </c>
    </row>
    <row r="22" spans="1:5" x14ac:dyDescent="0.25">
      <c r="A22" s="89" t="s">
        <v>152</v>
      </c>
      <c r="B22" s="119"/>
      <c r="C22" s="107">
        <f>'Balance Sheet '!C23-'Balance Sheet '!E23</f>
        <v>0</v>
      </c>
      <c r="D22" s="87"/>
      <c r="E22" s="90">
        <v>0</v>
      </c>
    </row>
    <row r="23" spans="1:5" x14ac:dyDescent="0.25">
      <c r="A23" s="89"/>
      <c r="B23" s="119"/>
      <c r="C23" s="107"/>
      <c r="D23" s="87"/>
      <c r="E23" s="88"/>
    </row>
    <row r="24" spans="1:5" x14ac:dyDescent="0.25">
      <c r="A24" s="86" t="s">
        <v>96</v>
      </c>
      <c r="B24" s="118"/>
      <c r="C24" s="108">
        <f>SUM(C17:C23)</f>
        <v>0</v>
      </c>
      <c r="D24" s="91"/>
      <c r="E24" s="92">
        <f>SUM(E17:E23)</f>
        <v>0</v>
      </c>
    </row>
    <row r="25" spans="1:5" x14ac:dyDescent="0.25">
      <c r="A25" s="89"/>
      <c r="B25" s="119"/>
      <c r="C25" s="107"/>
      <c r="D25" s="87"/>
      <c r="E25" s="88"/>
    </row>
    <row r="26" spans="1:5" x14ac:dyDescent="0.25">
      <c r="A26" s="86" t="s">
        <v>97</v>
      </c>
      <c r="B26" s="118"/>
      <c r="C26" s="108">
        <f>C14+C24</f>
        <v>0</v>
      </c>
      <c r="D26" s="91"/>
      <c r="E26" s="92">
        <f>E14+E24</f>
        <v>0</v>
      </c>
    </row>
    <row r="27" spans="1:5" x14ac:dyDescent="0.25">
      <c r="A27" s="86"/>
      <c r="B27" s="118"/>
      <c r="C27" s="108"/>
      <c r="D27" s="91"/>
      <c r="E27" s="88"/>
    </row>
    <row r="28" spans="1:5" s="85" customFormat="1" x14ac:dyDescent="0.25">
      <c r="A28" s="93" t="s">
        <v>98</v>
      </c>
      <c r="B28" s="120"/>
      <c r="C28" s="109">
        <f>('P &amp; L'!C29)</f>
        <v>0</v>
      </c>
      <c r="D28" s="94"/>
      <c r="E28" s="90">
        <v>0</v>
      </c>
    </row>
    <row r="29" spans="1:5" x14ac:dyDescent="0.25">
      <c r="A29" s="86"/>
      <c r="B29" s="118"/>
      <c r="C29" s="108"/>
      <c r="D29" s="91"/>
      <c r="E29" s="88"/>
    </row>
    <row r="30" spans="1:5" x14ac:dyDescent="0.25">
      <c r="A30" s="86" t="s">
        <v>99</v>
      </c>
      <c r="B30" s="118"/>
      <c r="C30" s="108">
        <f>C26-C28</f>
        <v>0</v>
      </c>
      <c r="D30" s="91"/>
      <c r="E30" s="92">
        <f>E26-E28</f>
        <v>0</v>
      </c>
    </row>
    <row r="31" spans="1:5" x14ac:dyDescent="0.25">
      <c r="A31" s="89"/>
      <c r="B31" s="119"/>
      <c r="C31" s="107"/>
      <c r="D31" s="87"/>
      <c r="E31" s="88"/>
    </row>
    <row r="32" spans="1:5" x14ac:dyDescent="0.25">
      <c r="A32" s="86" t="s">
        <v>100</v>
      </c>
      <c r="B32" s="118"/>
      <c r="C32" s="107"/>
      <c r="D32" s="87"/>
      <c r="E32" s="88" t="s">
        <v>6</v>
      </c>
    </row>
    <row r="33" spans="1:5" x14ac:dyDescent="0.25">
      <c r="A33" s="89" t="s">
        <v>136</v>
      </c>
      <c r="B33" s="119"/>
      <c r="C33" s="107">
        <f>-'Dep Chart'!E57+'Dep Chart'!F57</f>
        <v>0</v>
      </c>
      <c r="D33" s="87"/>
      <c r="E33" s="90">
        <v>0</v>
      </c>
    </row>
    <row r="34" spans="1:5" x14ac:dyDescent="0.25">
      <c r="A34" s="89" t="s">
        <v>331</v>
      </c>
      <c r="B34" s="119"/>
      <c r="C34" s="107">
        <f>'Balance Sheet '!E36-'Balance Sheet '!C36</f>
        <v>0</v>
      </c>
      <c r="D34" s="87"/>
      <c r="E34" s="90" t="s">
        <v>522</v>
      </c>
    </row>
    <row r="35" spans="1:5" x14ac:dyDescent="0.25">
      <c r="A35" s="89"/>
      <c r="B35" s="119"/>
      <c r="C35" s="107"/>
      <c r="D35" s="87"/>
      <c r="E35" s="90"/>
    </row>
    <row r="36" spans="1:5" x14ac:dyDescent="0.25">
      <c r="A36" s="86" t="s">
        <v>101</v>
      </c>
      <c r="B36" s="118"/>
      <c r="C36" s="108">
        <f>SUM(C33:C35)</f>
        <v>0</v>
      </c>
      <c r="D36" s="91"/>
      <c r="E36" s="92">
        <f>SUM(E33:E35)</f>
        <v>0</v>
      </c>
    </row>
    <row r="37" spans="1:5" x14ac:dyDescent="0.25">
      <c r="A37" s="89"/>
      <c r="B37" s="119"/>
      <c r="C37" s="107"/>
      <c r="D37" s="87"/>
      <c r="E37" s="88"/>
    </row>
    <row r="38" spans="1:5" x14ac:dyDescent="0.25">
      <c r="A38" s="86" t="s">
        <v>102</v>
      </c>
      <c r="B38" s="118"/>
      <c r="C38" s="107"/>
      <c r="D38" s="87"/>
      <c r="E38" s="88"/>
    </row>
    <row r="39" spans="1:5" x14ac:dyDescent="0.25">
      <c r="A39" s="89" t="s">
        <v>137</v>
      </c>
      <c r="B39" s="119"/>
      <c r="C39" s="107">
        <f>'Balance Sheet '!C15-'Balance Sheet '!E15</f>
        <v>0</v>
      </c>
      <c r="D39" s="87"/>
      <c r="E39" s="90">
        <v>0</v>
      </c>
    </row>
    <row r="40" spans="1:5" x14ac:dyDescent="0.25">
      <c r="A40" s="89" t="s">
        <v>330</v>
      </c>
      <c r="B40" s="119"/>
      <c r="C40" s="423">
        <v>0</v>
      </c>
      <c r="D40" s="87"/>
      <c r="E40" s="90">
        <v>0</v>
      </c>
    </row>
    <row r="41" spans="1:5" x14ac:dyDescent="0.25">
      <c r="A41" s="89" t="str">
        <f>A12</f>
        <v>Interest on Loan</v>
      </c>
      <c r="B41" s="119"/>
      <c r="C41" s="423">
        <f>-C12</f>
        <v>0</v>
      </c>
      <c r="D41" s="87"/>
      <c r="E41" s="90">
        <v>0</v>
      </c>
    </row>
    <row r="42" spans="1:5" x14ac:dyDescent="0.25">
      <c r="A42" s="89"/>
      <c r="B42" s="119"/>
      <c r="C42" s="423"/>
      <c r="D42" s="87"/>
      <c r="E42" s="88"/>
    </row>
    <row r="43" spans="1:5" x14ac:dyDescent="0.25">
      <c r="A43" s="86" t="s">
        <v>103</v>
      </c>
      <c r="B43" s="118"/>
      <c r="C43" s="108">
        <f>SUM(C39:C41)</f>
        <v>0</v>
      </c>
      <c r="D43" s="91"/>
      <c r="E43" s="92">
        <f>SUM(E39:E42)</f>
        <v>0</v>
      </c>
    </row>
    <row r="44" spans="1:5" x14ac:dyDescent="0.25">
      <c r="A44" s="89"/>
      <c r="B44" s="119"/>
      <c r="C44" s="110"/>
      <c r="D44" s="95"/>
      <c r="E44" s="88"/>
    </row>
    <row r="45" spans="1:5" x14ac:dyDescent="0.25">
      <c r="A45" s="86" t="s">
        <v>138</v>
      </c>
      <c r="B45" s="118"/>
      <c r="C45" s="108">
        <f>C30+C36+C43</f>
        <v>0</v>
      </c>
      <c r="D45" s="91"/>
      <c r="E45" s="92">
        <f>E30+E36+E43</f>
        <v>0</v>
      </c>
    </row>
    <row r="46" spans="1:5" x14ac:dyDescent="0.25">
      <c r="A46" s="86"/>
      <c r="B46" s="118"/>
      <c r="C46" s="108"/>
      <c r="D46" s="91"/>
      <c r="E46" s="88"/>
    </row>
    <row r="47" spans="1:5" x14ac:dyDescent="0.25">
      <c r="A47" s="86" t="s">
        <v>104</v>
      </c>
      <c r="B47" s="118"/>
      <c r="C47" s="108">
        <f>E49</f>
        <v>0</v>
      </c>
      <c r="D47" s="91"/>
      <c r="E47" s="88">
        <v>0</v>
      </c>
    </row>
    <row r="48" spans="1:5" x14ac:dyDescent="0.25">
      <c r="A48" s="86"/>
      <c r="B48" s="118"/>
      <c r="C48" s="108"/>
      <c r="D48" s="91"/>
      <c r="E48" s="96"/>
    </row>
    <row r="49" spans="1:8" x14ac:dyDescent="0.25">
      <c r="A49" s="97" t="s">
        <v>105</v>
      </c>
      <c r="B49" s="121"/>
      <c r="C49" s="111">
        <f>C45+C47</f>
        <v>0</v>
      </c>
      <c r="D49" s="98"/>
      <c r="E49" s="99">
        <f>E45+E47</f>
        <v>0</v>
      </c>
      <c r="F49" s="100">
        <v>2568020</v>
      </c>
      <c r="G49" s="100">
        <f>C49-'Balance Sheet '!C43</f>
        <v>0</v>
      </c>
    </row>
    <row r="50" spans="1:8" x14ac:dyDescent="0.25">
      <c r="A50" s="421"/>
      <c r="B50" s="421"/>
      <c r="C50" s="513">
        <f>C49-'Balance Sheet '!C43</f>
        <v>0</v>
      </c>
      <c r="D50" s="513"/>
      <c r="E50" s="200">
        <f>E49-'Balance Sheet '!E43</f>
        <v>0</v>
      </c>
      <c r="F50" s="100"/>
    </row>
    <row r="51" spans="1:8" x14ac:dyDescent="0.25">
      <c r="A51" s="421"/>
      <c r="B51" s="421"/>
      <c r="C51" s="513"/>
      <c r="D51" s="513"/>
      <c r="E51" s="200"/>
      <c r="F51" s="100"/>
    </row>
    <row r="52" spans="1:8" x14ac:dyDescent="0.25">
      <c r="A52" s="83" t="str">
        <f>'Balance Sheet '!A50</f>
        <v>For and on behalf of the Board</v>
      </c>
      <c r="B52" s="700" t="str">
        <f>'Balance Sheet '!B50:C50</f>
        <v>Auditor's Report</v>
      </c>
      <c r="C52" s="700"/>
      <c r="D52" s="700"/>
      <c r="E52" s="700"/>
      <c r="F52" s="83">
        <v>0</v>
      </c>
      <c r="G52" s="84"/>
      <c r="H52" s="422"/>
    </row>
    <row r="53" spans="1:8" x14ac:dyDescent="0.25">
      <c r="B53" s="700" t="str">
        <f>'Balance Sheet '!B51:C51</f>
        <v>As per our report of even date annexed</v>
      </c>
      <c r="C53" s="700"/>
      <c r="D53" s="700"/>
      <c r="E53" s="700"/>
    </row>
    <row r="54" spans="1:8" x14ac:dyDescent="0.25">
      <c r="A54"/>
      <c r="B54" s="424"/>
      <c r="C54" s="424"/>
      <c r="D54" s="425"/>
      <c r="E54" s="425"/>
    </row>
    <row r="55" spans="1:8" x14ac:dyDescent="0.25">
      <c r="B55" s="700" t="str">
        <f>'Balance Sheet '!B53:C53</f>
        <v xml:space="preserve"> For ….............................................</v>
      </c>
      <c r="C55" s="700"/>
      <c r="D55" s="700"/>
      <c r="E55" s="700"/>
    </row>
    <row r="56" spans="1:8" x14ac:dyDescent="0.25">
      <c r="A56" s="101"/>
      <c r="B56" s="700" t="str">
        <f>'Balance Sheet '!B54:C54</f>
        <v>(Chartered Accountants)</v>
      </c>
      <c r="C56" s="700"/>
      <c r="D56" s="700"/>
      <c r="E56" s="700"/>
    </row>
    <row r="57" spans="1:8" x14ac:dyDescent="0.25">
      <c r="A57" s="101"/>
      <c r="B57" s="700" t="str">
        <f>'Balance Sheet '!B55:C55</f>
        <v>Firm's Regn. No. …...............................</v>
      </c>
      <c r="C57" s="700"/>
      <c r="D57" s="700"/>
      <c r="E57" s="700"/>
    </row>
    <row r="58" spans="1:8" x14ac:dyDescent="0.25">
      <c r="A58" s="101"/>
      <c r="B58" s="424"/>
      <c r="C58" s="424"/>
      <c r="D58" s="425"/>
      <c r="E58" s="425"/>
    </row>
    <row r="59" spans="1:8" x14ac:dyDescent="0.25">
      <c r="A59" s="101"/>
      <c r="B59" s="552"/>
      <c r="C59" s="552"/>
      <c r="D59" s="425"/>
      <c r="E59" s="425"/>
    </row>
    <row r="60" spans="1:8" x14ac:dyDescent="0.25">
      <c r="A60" s="101"/>
      <c r="B60" s="552"/>
      <c r="C60" s="552"/>
      <c r="D60" s="425"/>
      <c r="E60" s="425"/>
    </row>
    <row r="61" spans="1:8" x14ac:dyDescent="0.25">
      <c r="A61" s="53" t="str">
        <f>'Balance Sheet '!A60</f>
        <v>…...........................                                                          …............</v>
      </c>
      <c r="B61" s="700" t="str">
        <f>'Balance Sheet '!B60:C60</f>
        <v>…...............................</v>
      </c>
      <c r="C61" s="700"/>
      <c r="D61" s="700"/>
      <c r="E61" s="700"/>
    </row>
    <row r="62" spans="1:8" x14ac:dyDescent="0.25">
      <c r="A62" s="312" t="str">
        <f>'Balance Sheet '!A61</f>
        <v>(Director)                                                                             (Director)</v>
      </c>
      <c r="B62" s="700" t="str">
        <f>'Balance Sheet '!B61:C61</f>
        <v>(Prop.)</v>
      </c>
      <c r="C62" s="700"/>
      <c r="D62" s="700"/>
      <c r="E62" s="700"/>
      <c r="F62" s="103"/>
      <c r="G62" s="103"/>
    </row>
    <row r="63" spans="1:8" x14ac:dyDescent="0.25">
      <c r="A63" s="312" t="str">
        <f>'Balance Sheet '!A62</f>
        <v>DIN: ….............                                                            DIN: ….........</v>
      </c>
      <c r="B63" s="700" t="str">
        <f>'Balance Sheet '!B62:C62</f>
        <v>M. No. …..............</v>
      </c>
      <c r="C63" s="700"/>
      <c r="D63" s="700"/>
      <c r="E63" s="700"/>
      <c r="F63" s="104"/>
      <c r="G63" s="105"/>
    </row>
    <row r="64" spans="1:8" x14ac:dyDescent="0.25">
      <c r="A64" s="312"/>
      <c r="B64" s="424"/>
      <c r="C64" s="424"/>
      <c r="D64" s="103"/>
      <c r="E64" s="103"/>
      <c r="F64" s="104"/>
      <c r="G64" s="105"/>
    </row>
    <row r="65" spans="1:7" x14ac:dyDescent="0.25">
      <c r="A65" s="59" t="str">
        <f>'Balance Sheet '!A64</f>
        <v>Place : ….........</v>
      </c>
      <c r="C65" s="101" t="str">
        <f>'Balance Sheet '!C64:C64</f>
        <v>Place : ….........</v>
      </c>
      <c r="D65" s="103"/>
      <c r="E65" s="103"/>
      <c r="F65" s="103"/>
      <c r="G65" s="103"/>
    </row>
    <row r="66" spans="1:7" x14ac:dyDescent="0.25">
      <c r="A66" s="59" t="str">
        <f>'Balance Sheet '!A65</f>
        <v>Date : …............</v>
      </c>
      <c r="C66" s="101" t="str">
        <f>'Balance Sheet '!C65:C65</f>
        <v>Date : …............</v>
      </c>
      <c r="D66" s="319"/>
      <c r="E66" s="319"/>
      <c r="F66" s="104"/>
      <c r="G66" s="105"/>
    </row>
    <row r="67" spans="1:7" x14ac:dyDescent="0.25">
      <c r="C67" s="310"/>
      <c r="D67" s="102"/>
    </row>
    <row r="68" spans="1:7" x14ac:dyDescent="0.25">
      <c r="C68" s="102"/>
      <c r="D68" s="102"/>
    </row>
  </sheetData>
  <mergeCells count="11">
    <mergeCell ref="B63:E63"/>
    <mergeCell ref="B53:E53"/>
    <mergeCell ref="B55:E55"/>
    <mergeCell ref="B56:E56"/>
    <mergeCell ref="B57:E57"/>
    <mergeCell ref="B61:E61"/>
    <mergeCell ref="A4:A5"/>
    <mergeCell ref="A1:E1"/>
    <mergeCell ref="A2:E2"/>
    <mergeCell ref="B52:E52"/>
    <mergeCell ref="B62:E62"/>
  </mergeCells>
  <pageMargins left="0.56999999999999995" right="0.45" top="0.51" bottom="0.3" header="0.21" footer="0.21"/>
  <pageSetup scale="6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pageSetUpPr fitToPage="1"/>
  </sheetPr>
  <dimension ref="A1:N52"/>
  <sheetViews>
    <sheetView view="pageBreakPreview" topLeftCell="A43" zoomScaleSheetLayoutView="100" workbookViewId="0">
      <selection activeCell="F58" sqref="F58"/>
    </sheetView>
  </sheetViews>
  <sheetFormatPr defaultRowHeight="16.5" x14ac:dyDescent="0.25"/>
  <cols>
    <col min="1" max="1" width="38.85546875" style="131" customWidth="1"/>
    <col min="2" max="2" width="18.5703125" style="131" customWidth="1"/>
    <col min="3" max="3" width="15" style="131" customWidth="1"/>
    <col min="4" max="4" width="13.42578125" style="131" customWidth="1"/>
    <col min="5" max="5" width="16.85546875" style="131" customWidth="1"/>
    <col min="6" max="6" width="14.42578125" style="131" customWidth="1"/>
    <col min="7" max="7" width="15.140625" style="123" customWidth="1"/>
    <col min="8" max="8" width="9.140625" style="130"/>
    <col min="9" max="9" width="15.85546875" style="123" bestFit="1" customWidth="1"/>
    <col min="10" max="10" width="13.140625" style="123" bestFit="1" customWidth="1"/>
    <col min="11" max="16384" width="9.140625" style="123"/>
  </cols>
  <sheetData>
    <row r="1" spans="1:8" ht="21" customHeight="1" x14ac:dyDescent="0.25">
      <c r="A1" s="122" t="s">
        <v>17</v>
      </c>
      <c r="B1" s="122"/>
      <c r="C1" s="122"/>
      <c r="D1" s="122"/>
      <c r="E1" s="122"/>
      <c r="F1" s="122"/>
      <c r="G1" s="122"/>
      <c r="H1" s="122"/>
    </row>
    <row r="2" spans="1:8" ht="7.5" customHeight="1" x14ac:dyDescent="0.25">
      <c r="A2" s="122"/>
      <c r="B2" s="122"/>
      <c r="C2" s="122"/>
      <c r="D2" s="122"/>
      <c r="E2" s="122"/>
      <c r="F2" s="122"/>
      <c r="G2" s="122"/>
      <c r="H2" s="122"/>
    </row>
    <row r="3" spans="1:8" ht="18" customHeight="1" x14ac:dyDescent="0.25">
      <c r="A3" s="122" t="s">
        <v>203</v>
      </c>
      <c r="B3" s="122"/>
      <c r="C3" s="122"/>
      <c r="D3" s="122"/>
      <c r="E3" s="122"/>
      <c r="F3" s="122"/>
      <c r="G3" s="122"/>
      <c r="H3" s="122"/>
    </row>
    <row r="4" spans="1:8" ht="45" customHeight="1" x14ac:dyDescent="0.25">
      <c r="A4" s="748" t="s">
        <v>50</v>
      </c>
      <c r="B4" s="749"/>
      <c r="C4" s="750"/>
      <c r="D4" s="740" t="s">
        <v>48</v>
      </c>
      <c r="E4" s="741"/>
      <c r="F4" s="743" t="s">
        <v>51</v>
      </c>
      <c r="G4" s="741"/>
      <c r="H4" s="123"/>
    </row>
    <row r="5" spans="1:8" x14ac:dyDescent="0.25">
      <c r="A5" s="751"/>
      <c r="B5" s="714"/>
      <c r="C5" s="715"/>
      <c r="D5" s="744" t="s">
        <v>44</v>
      </c>
      <c r="E5" s="745"/>
      <c r="F5" s="744" t="s">
        <v>44</v>
      </c>
      <c r="G5" s="746"/>
      <c r="H5" s="123"/>
    </row>
    <row r="6" spans="1:8" x14ac:dyDescent="0.25">
      <c r="A6" s="748" t="s">
        <v>52</v>
      </c>
      <c r="B6" s="749"/>
      <c r="C6" s="750"/>
      <c r="D6" s="227"/>
      <c r="E6" s="228"/>
      <c r="F6" s="229"/>
      <c r="G6" s="230"/>
      <c r="H6" s="123"/>
    </row>
    <row r="7" spans="1:8" x14ac:dyDescent="0.25">
      <c r="A7" s="710" t="s">
        <v>465</v>
      </c>
      <c r="B7" s="711"/>
      <c r="C7" s="712"/>
      <c r="D7" s="231"/>
      <c r="E7" s="225">
        <f>D7*10</f>
        <v>0</v>
      </c>
      <c r="F7" s="232"/>
      <c r="G7" s="233">
        <f>F7*10</f>
        <v>0</v>
      </c>
      <c r="H7" s="123"/>
    </row>
    <row r="8" spans="1:8" x14ac:dyDescent="0.25">
      <c r="A8" s="710" t="s">
        <v>466</v>
      </c>
      <c r="B8" s="711"/>
      <c r="C8" s="712"/>
      <c r="D8" s="234"/>
      <c r="E8" s="235"/>
      <c r="F8" s="236"/>
      <c r="G8" s="237"/>
      <c r="H8" s="123"/>
    </row>
    <row r="9" spans="1:8" x14ac:dyDescent="0.25">
      <c r="A9" s="710"/>
      <c r="B9" s="711"/>
      <c r="C9" s="712"/>
      <c r="D9" s="238">
        <f>SUM(D7:D8)</f>
        <v>0</v>
      </c>
      <c r="E9" s="239">
        <f>SUM(E7:E8)</f>
        <v>0</v>
      </c>
      <c r="F9" s="238">
        <f>SUM(F7:F8)</f>
        <v>0</v>
      </c>
      <c r="G9" s="239">
        <f>G7</f>
        <v>0</v>
      </c>
      <c r="H9" s="123"/>
    </row>
    <row r="10" spans="1:8" x14ac:dyDescent="0.25">
      <c r="A10" s="752" t="s">
        <v>53</v>
      </c>
      <c r="B10" s="711"/>
      <c r="C10" s="712"/>
      <c r="D10" s="240"/>
      <c r="E10" s="241"/>
      <c r="F10" s="242"/>
      <c r="G10" s="243"/>
      <c r="H10" s="123"/>
    </row>
    <row r="11" spans="1:8" x14ac:dyDescent="0.25">
      <c r="A11" s="710" t="s">
        <v>467</v>
      </c>
      <c r="B11" s="711"/>
      <c r="C11" s="712"/>
      <c r="D11" s="231"/>
      <c r="E11" s="244">
        <f>D11*10</f>
        <v>0</v>
      </c>
      <c r="F11" s="231"/>
      <c r="G11" s="124">
        <f>F11*10</f>
        <v>0</v>
      </c>
      <c r="H11" s="123"/>
    </row>
    <row r="12" spans="1:8" x14ac:dyDescent="0.25">
      <c r="A12" s="710" t="s">
        <v>468</v>
      </c>
      <c r="B12" s="711"/>
      <c r="C12" s="712"/>
      <c r="D12" s="231"/>
      <c r="E12" s="244"/>
      <c r="F12" s="231"/>
      <c r="G12" s="124"/>
      <c r="H12" s="123"/>
    </row>
    <row r="13" spans="1:8" x14ac:dyDescent="0.25">
      <c r="A13" s="713"/>
      <c r="B13" s="714"/>
      <c r="C13" s="715"/>
      <c r="D13" s="245"/>
      <c r="E13" s="241"/>
      <c r="F13" s="245"/>
      <c r="G13" s="124"/>
      <c r="H13" s="123"/>
    </row>
    <row r="14" spans="1:8" x14ac:dyDescent="0.25">
      <c r="A14" s="716" t="s">
        <v>36</v>
      </c>
      <c r="B14" s="717"/>
      <c r="C14" s="718"/>
      <c r="D14" s="246">
        <f>SUM(D11:D13)</f>
        <v>0</v>
      </c>
      <c r="E14" s="247">
        <f>SUM(E11:E13)</f>
        <v>0</v>
      </c>
      <c r="F14" s="246">
        <f>SUM(F11:F13)</f>
        <v>0</v>
      </c>
      <c r="G14" s="247">
        <f>SUM(G11:G13)</f>
        <v>0</v>
      </c>
      <c r="H14" s="123"/>
    </row>
    <row r="15" spans="1:8" x14ac:dyDescent="0.25">
      <c r="A15" s="325"/>
      <c r="B15" s="588"/>
      <c r="C15" s="588"/>
      <c r="D15" s="326"/>
      <c r="E15" s="327"/>
      <c r="F15" s="326"/>
      <c r="G15" s="327"/>
      <c r="H15" s="123"/>
    </row>
    <row r="17" spans="1:8" ht="18" customHeight="1" x14ac:dyDescent="0.25">
      <c r="A17" s="747" t="s">
        <v>204</v>
      </c>
      <c r="B17" s="747"/>
      <c r="C17" s="747"/>
      <c r="D17" s="747"/>
      <c r="E17" s="747"/>
      <c r="F17" s="747"/>
      <c r="G17" s="747"/>
      <c r="H17" s="125"/>
    </row>
    <row r="18" spans="1:8" ht="45" customHeight="1" x14ac:dyDescent="0.25">
      <c r="A18" s="733" t="s">
        <v>0</v>
      </c>
      <c r="B18" s="725"/>
      <c r="C18" s="726"/>
      <c r="D18" s="740" t="s">
        <v>48</v>
      </c>
      <c r="E18" s="741"/>
      <c r="F18" s="740" t="s">
        <v>51</v>
      </c>
      <c r="G18" s="741"/>
      <c r="H18" s="123"/>
    </row>
    <row r="19" spans="1:8" x14ac:dyDescent="0.25">
      <c r="A19" s="734"/>
      <c r="B19" s="705"/>
      <c r="C19" s="706"/>
      <c r="D19" s="248" t="s">
        <v>54</v>
      </c>
      <c r="E19" s="226" t="s">
        <v>44</v>
      </c>
      <c r="F19" s="248" t="s">
        <v>54</v>
      </c>
      <c r="G19" s="249" t="s">
        <v>44</v>
      </c>
      <c r="H19" s="123"/>
    </row>
    <row r="20" spans="1:8" x14ac:dyDescent="0.25">
      <c r="A20" s="735" t="s">
        <v>55</v>
      </c>
      <c r="B20" s="736"/>
      <c r="C20" s="737"/>
      <c r="D20" s="250"/>
      <c r="E20" s="251"/>
      <c r="F20" s="252"/>
      <c r="G20" s="253"/>
      <c r="H20" s="123"/>
    </row>
    <row r="21" spans="1:8" ht="21" customHeight="1" x14ac:dyDescent="0.25">
      <c r="A21" s="738" t="s">
        <v>56</v>
      </c>
      <c r="B21" s="711"/>
      <c r="C21" s="712"/>
      <c r="D21" s="254">
        <v>0</v>
      </c>
      <c r="E21" s="255">
        <v>0</v>
      </c>
      <c r="F21" s="256">
        <v>0</v>
      </c>
      <c r="G21" s="257">
        <v>0</v>
      </c>
      <c r="H21" s="123"/>
    </row>
    <row r="22" spans="1:8" ht="19.5" customHeight="1" x14ac:dyDescent="0.25">
      <c r="A22" s="738" t="s">
        <v>57</v>
      </c>
      <c r="B22" s="711"/>
      <c r="C22" s="712"/>
      <c r="D22" s="254">
        <v>0</v>
      </c>
      <c r="E22" s="255">
        <f>D22*10</f>
        <v>0</v>
      </c>
      <c r="F22" s="258">
        <v>0</v>
      </c>
      <c r="G22" s="259">
        <v>0</v>
      </c>
      <c r="H22" s="123"/>
    </row>
    <row r="23" spans="1:8" ht="15.75" customHeight="1" x14ac:dyDescent="0.25">
      <c r="A23" s="738" t="s">
        <v>58</v>
      </c>
      <c r="B23" s="711"/>
      <c r="C23" s="712"/>
      <c r="D23" s="260">
        <v>0</v>
      </c>
      <c r="E23" s="261">
        <v>0</v>
      </c>
      <c r="F23" s="258">
        <v>0</v>
      </c>
      <c r="G23" s="259">
        <v>0</v>
      </c>
      <c r="H23" s="123"/>
    </row>
    <row r="24" spans="1:8" ht="15" customHeight="1" x14ac:dyDescent="0.25">
      <c r="A24" s="739" t="s">
        <v>59</v>
      </c>
      <c r="B24" s="714"/>
      <c r="C24" s="715"/>
      <c r="D24" s="262">
        <f>D21+D22-D23</f>
        <v>0</v>
      </c>
      <c r="E24" s="263">
        <f>SUM(E21:E23)</f>
        <v>0</v>
      </c>
      <c r="F24" s="264">
        <f>+F21+F22-F23</f>
        <v>0</v>
      </c>
      <c r="G24" s="263">
        <f>+G21+G22-G23</f>
        <v>0</v>
      </c>
      <c r="H24" s="123"/>
    </row>
    <row r="25" spans="1:8" ht="15" customHeight="1" x14ac:dyDescent="0.25">
      <c r="A25" s="80"/>
      <c r="B25" s="80"/>
      <c r="C25" s="80"/>
      <c r="D25" s="322"/>
      <c r="E25" s="323"/>
      <c r="F25" s="324"/>
      <c r="G25" s="323"/>
      <c r="H25" s="123"/>
    </row>
    <row r="26" spans="1:8" x14ac:dyDescent="0.25">
      <c r="A26" s="80"/>
      <c r="B26" s="80"/>
      <c r="C26" s="80"/>
      <c r="D26" s="127"/>
      <c r="E26" s="128"/>
      <c r="F26" s="129"/>
      <c r="G26" s="127"/>
      <c r="H26" s="123"/>
    </row>
    <row r="27" spans="1:8" x14ac:dyDescent="0.25">
      <c r="A27" s="742" t="s">
        <v>470</v>
      </c>
      <c r="B27" s="742"/>
      <c r="C27" s="742"/>
      <c r="D27" s="742"/>
      <c r="E27" s="61"/>
      <c r="F27" s="61"/>
      <c r="G27" s="58"/>
    </row>
    <row r="28" spans="1:8" x14ac:dyDescent="0.25">
      <c r="A28" s="133" t="s">
        <v>60</v>
      </c>
      <c r="B28" s="590"/>
      <c r="C28" s="590"/>
      <c r="D28" s="61"/>
      <c r="E28" s="61"/>
      <c r="F28" s="61"/>
      <c r="G28" s="58"/>
      <c r="H28" s="125"/>
    </row>
    <row r="29" spans="1:8" ht="66.75" customHeight="1" x14ac:dyDescent="0.25">
      <c r="A29" s="762" t="s">
        <v>202</v>
      </c>
      <c r="B29" s="762"/>
      <c r="C29" s="762"/>
      <c r="D29" s="762"/>
      <c r="E29" s="762"/>
      <c r="F29" s="762"/>
      <c r="G29" s="762"/>
    </row>
    <row r="30" spans="1:8" x14ac:dyDescent="0.25">
      <c r="A30" s="80"/>
      <c r="B30" s="80"/>
      <c r="C30" s="80"/>
      <c r="D30" s="61"/>
      <c r="E30" s="61"/>
      <c r="F30" s="61"/>
      <c r="G30" s="58"/>
      <c r="H30" s="60"/>
    </row>
    <row r="31" spans="1:8" ht="18" customHeight="1" x14ac:dyDescent="0.25">
      <c r="A31" s="759" t="s">
        <v>471</v>
      </c>
      <c r="B31" s="759"/>
      <c r="C31" s="759"/>
      <c r="D31" s="759"/>
      <c r="E31" s="759"/>
      <c r="F31" s="759"/>
      <c r="G31" s="759"/>
      <c r="H31" s="60"/>
    </row>
    <row r="32" spans="1:8" ht="42" customHeight="1" x14ac:dyDescent="0.25">
      <c r="A32" s="768" t="s">
        <v>61</v>
      </c>
      <c r="B32" s="769"/>
      <c r="C32" s="770"/>
      <c r="D32" s="760" t="s">
        <v>3</v>
      </c>
      <c r="E32" s="761"/>
      <c r="F32" s="763" t="s">
        <v>3</v>
      </c>
      <c r="G32" s="763"/>
    </row>
    <row r="33" spans="1:14" ht="39" customHeight="1" x14ac:dyDescent="0.25">
      <c r="A33" s="768"/>
      <c r="B33" s="771"/>
      <c r="C33" s="772"/>
      <c r="D33" s="629" t="s">
        <v>62</v>
      </c>
      <c r="E33" s="616" t="s">
        <v>63</v>
      </c>
      <c r="F33" s="629" t="s">
        <v>62</v>
      </c>
      <c r="G33" s="616" t="s">
        <v>63</v>
      </c>
    </row>
    <row r="34" spans="1:14" x14ac:dyDescent="0.25">
      <c r="A34" s="727" t="s">
        <v>473</v>
      </c>
      <c r="B34" s="728"/>
      <c r="C34" s="729"/>
      <c r="D34" s="506">
        <v>0</v>
      </c>
      <c r="E34" s="962">
        <v>0</v>
      </c>
      <c r="F34" s="512">
        <v>0</v>
      </c>
      <c r="G34" s="962">
        <v>0</v>
      </c>
    </row>
    <row r="35" spans="1:14" x14ac:dyDescent="0.25">
      <c r="A35" s="730" t="s">
        <v>474</v>
      </c>
      <c r="B35" s="731"/>
      <c r="C35" s="732"/>
      <c r="D35" s="510">
        <v>0</v>
      </c>
      <c r="E35" s="508">
        <v>0</v>
      </c>
      <c r="F35" s="511">
        <v>0</v>
      </c>
      <c r="G35" s="508">
        <v>0</v>
      </c>
    </row>
    <row r="36" spans="1:14" x14ac:dyDescent="0.25">
      <c r="A36" s="132"/>
      <c r="B36" s="593"/>
      <c r="C36" s="593"/>
      <c r="D36" s="133"/>
      <c r="E36" s="134"/>
      <c r="F36" s="135"/>
      <c r="G36" s="134"/>
    </row>
    <row r="37" spans="1:14" x14ac:dyDescent="0.25">
      <c r="A37" s="759" t="s">
        <v>472</v>
      </c>
      <c r="B37" s="759"/>
      <c r="C37" s="759"/>
      <c r="D37" s="759"/>
      <c r="E37" s="759"/>
      <c r="F37" s="759"/>
      <c r="G37" s="759"/>
    </row>
    <row r="38" spans="1:14" x14ac:dyDescent="0.25">
      <c r="A38" s="593"/>
      <c r="B38" s="593"/>
      <c r="C38" s="593"/>
      <c r="D38" s="590"/>
      <c r="E38" s="134"/>
      <c r="F38" s="135"/>
      <c r="G38" s="134"/>
    </row>
    <row r="39" spans="1:14" ht="34.5" customHeight="1" x14ac:dyDescent="0.25">
      <c r="A39" s="959" t="s">
        <v>469</v>
      </c>
      <c r="B39" s="760" t="s">
        <v>3</v>
      </c>
      <c r="C39" s="764"/>
      <c r="D39" s="761"/>
      <c r="E39" s="765" t="s">
        <v>3</v>
      </c>
      <c r="F39" s="766"/>
      <c r="G39" s="767"/>
    </row>
    <row r="40" spans="1:14" ht="33" x14ac:dyDescent="0.25">
      <c r="A40" s="614"/>
      <c r="B40" s="615" t="s">
        <v>62</v>
      </c>
      <c r="C40" s="629" t="s">
        <v>523</v>
      </c>
      <c r="D40" s="615" t="s">
        <v>524</v>
      </c>
      <c r="E40" s="615" t="s">
        <v>62</v>
      </c>
      <c r="F40" s="629" t="s">
        <v>523</v>
      </c>
      <c r="G40" s="629" t="s">
        <v>524</v>
      </c>
    </row>
    <row r="41" spans="1:14" x14ac:dyDescent="0.25">
      <c r="A41" s="592" t="s">
        <v>475</v>
      </c>
      <c r="B41" s="960">
        <v>0</v>
      </c>
      <c r="C41" s="960">
        <v>0</v>
      </c>
      <c r="D41" s="509" t="s">
        <v>395</v>
      </c>
      <c r="E41" s="960">
        <v>0</v>
      </c>
      <c r="F41" s="960">
        <v>0</v>
      </c>
      <c r="G41" s="509" t="s">
        <v>395</v>
      </c>
    </row>
    <row r="42" spans="1:14" x14ac:dyDescent="0.25">
      <c r="A42" s="507" t="s">
        <v>476</v>
      </c>
      <c r="B42" s="961">
        <v>0</v>
      </c>
      <c r="C42" s="961">
        <v>0</v>
      </c>
      <c r="D42" s="510" t="s">
        <v>395</v>
      </c>
      <c r="E42" s="961">
        <v>0</v>
      </c>
      <c r="F42" s="961">
        <v>0</v>
      </c>
      <c r="G42" s="510" t="s">
        <v>395</v>
      </c>
    </row>
    <row r="43" spans="1:14" x14ac:dyDescent="0.25">
      <c r="A43" s="593"/>
      <c r="B43" s="593"/>
      <c r="C43" s="593"/>
      <c r="D43" s="590"/>
      <c r="E43" s="134"/>
      <c r="F43" s="135"/>
      <c r="G43" s="134"/>
    </row>
    <row r="44" spans="1:14" x14ac:dyDescent="0.25">
      <c r="A44" s="309"/>
      <c r="B44" s="593"/>
      <c r="C44" s="593"/>
      <c r="D44" s="308"/>
      <c r="E44" s="134"/>
      <c r="F44" s="135"/>
      <c r="G44" s="134"/>
    </row>
    <row r="45" spans="1:14" ht="18" customHeight="1" x14ac:dyDescent="0.25">
      <c r="A45" s="122" t="s">
        <v>192</v>
      </c>
      <c r="B45" s="122"/>
      <c r="C45" s="122"/>
    </row>
    <row r="46" spans="1:14" ht="45" customHeight="1" x14ac:dyDescent="0.25">
      <c r="A46" s="719" t="s">
        <v>50</v>
      </c>
      <c r="B46" s="720"/>
      <c r="C46" s="721"/>
      <c r="D46" s="740" t="s">
        <v>48</v>
      </c>
      <c r="E46" s="741"/>
      <c r="F46" s="743" t="s">
        <v>3</v>
      </c>
      <c r="G46" s="741"/>
    </row>
    <row r="47" spans="1:14" x14ac:dyDescent="0.25">
      <c r="A47" s="722"/>
      <c r="B47" s="723"/>
      <c r="C47" s="724"/>
      <c r="D47" s="744" t="s">
        <v>44</v>
      </c>
      <c r="E47" s="746"/>
      <c r="F47" s="744" t="s">
        <v>44</v>
      </c>
      <c r="G47" s="746"/>
      <c r="J47" s="123" t="s">
        <v>221</v>
      </c>
    </row>
    <row r="48" spans="1:14" x14ac:dyDescent="0.25">
      <c r="A48" s="719" t="s">
        <v>76</v>
      </c>
      <c r="B48" s="725"/>
      <c r="C48" s="726"/>
      <c r="D48" s="136"/>
      <c r="E48" s="137"/>
      <c r="F48" s="138"/>
      <c r="G48" s="124"/>
      <c r="J48" s="123" t="s">
        <v>222</v>
      </c>
      <c r="M48" s="123">
        <v>16250</v>
      </c>
      <c r="N48" s="223" t="e">
        <f>M48*100/#REF!</f>
        <v>#REF!</v>
      </c>
    </row>
    <row r="49" spans="1:14" x14ac:dyDescent="0.25">
      <c r="A49" s="701" t="s">
        <v>75</v>
      </c>
      <c r="B49" s="702"/>
      <c r="C49" s="703"/>
      <c r="D49" s="755">
        <f>F52</f>
        <v>0</v>
      </c>
      <c r="E49" s="756"/>
      <c r="F49" s="755">
        <f>0</f>
        <v>0</v>
      </c>
      <c r="G49" s="756"/>
      <c r="J49" s="123" t="s">
        <v>211</v>
      </c>
      <c r="M49" s="123">
        <v>22500</v>
      </c>
      <c r="N49" s="223" t="e">
        <f>M49*100/#REF!</f>
        <v>#REF!</v>
      </c>
    </row>
    <row r="50" spans="1:14" x14ac:dyDescent="0.25">
      <c r="A50" s="701" t="s">
        <v>77</v>
      </c>
      <c r="B50" s="702"/>
      <c r="C50" s="703"/>
      <c r="D50" s="755">
        <f>'P &amp; L'!C31</f>
        <v>0</v>
      </c>
      <c r="E50" s="756"/>
      <c r="F50" s="755">
        <f>'P &amp; L'!E31</f>
        <v>0</v>
      </c>
      <c r="G50" s="756"/>
      <c r="J50" s="123" t="s">
        <v>210</v>
      </c>
      <c r="M50" s="123">
        <v>27500</v>
      </c>
      <c r="N50" s="223" t="e">
        <f>M50*100/#REF!</f>
        <v>#REF!</v>
      </c>
    </row>
    <row r="51" spans="1:14" x14ac:dyDescent="0.25">
      <c r="A51" s="704" t="s">
        <v>118</v>
      </c>
      <c r="B51" s="705"/>
      <c r="C51" s="706"/>
      <c r="D51" s="757">
        <v>0</v>
      </c>
      <c r="E51" s="758"/>
      <c r="F51" s="757">
        <v>0</v>
      </c>
      <c r="G51" s="758"/>
      <c r="J51" s="123" t="s">
        <v>223</v>
      </c>
      <c r="M51" s="123">
        <v>27500</v>
      </c>
      <c r="N51" s="223" t="e">
        <f>M51*100/#REF!</f>
        <v>#REF!</v>
      </c>
    </row>
    <row r="52" spans="1:14" x14ac:dyDescent="0.25">
      <c r="A52" s="707" t="s">
        <v>233</v>
      </c>
      <c r="B52" s="708"/>
      <c r="C52" s="709"/>
      <c r="D52" s="753">
        <f>D49+D50-D51</f>
        <v>0</v>
      </c>
      <c r="E52" s="754"/>
      <c r="F52" s="753">
        <f>F49+F50-F51</f>
        <v>0</v>
      </c>
      <c r="G52" s="754"/>
    </row>
  </sheetData>
  <mergeCells count="53">
    <mergeCell ref="D47:E47"/>
    <mergeCell ref="F47:G47"/>
    <mergeCell ref="A31:G31"/>
    <mergeCell ref="D32:E32"/>
    <mergeCell ref="A29:G29"/>
    <mergeCell ref="F32:G32"/>
    <mergeCell ref="D46:E46"/>
    <mergeCell ref="F46:G46"/>
    <mergeCell ref="A37:G37"/>
    <mergeCell ref="B39:D39"/>
    <mergeCell ref="E39:G39"/>
    <mergeCell ref="A32:C32"/>
    <mergeCell ref="A33:C33"/>
    <mergeCell ref="D52:E52"/>
    <mergeCell ref="F52:G52"/>
    <mergeCell ref="F49:G49"/>
    <mergeCell ref="F50:G50"/>
    <mergeCell ref="F51:G51"/>
    <mergeCell ref="D49:E49"/>
    <mergeCell ref="D50:E50"/>
    <mergeCell ref="D51:E51"/>
    <mergeCell ref="A24:C24"/>
    <mergeCell ref="D18:E18"/>
    <mergeCell ref="F18:G18"/>
    <mergeCell ref="A27:D27"/>
    <mergeCell ref="D4:E4"/>
    <mergeCell ref="F4:G4"/>
    <mergeCell ref="D5:E5"/>
    <mergeCell ref="F5:G5"/>
    <mergeCell ref="A17:G17"/>
    <mergeCell ref="A4:C5"/>
    <mergeCell ref="A6:C6"/>
    <mergeCell ref="A7:C7"/>
    <mergeCell ref="A8:C8"/>
    <mergeCell ref="A9:C9"/>
    <mergeCell ref="A10:C10"/>
    <mergeCell ref="A11:C11"/>
    <mergeCell ref="A49:C49"/>
    <mergeCell ref="A50:C50"/>
    <mergeCell ref="A51:C51"/>
    <mergeCell ref="A52:C52"/>
    <mergeCell ref="A12:C12"/>
    <mergeCell ref="A13:C13"/>
    <mergeCell ref="A14:C14"/>
    <mergeCell ref="A46:C47"/>
    <mergeCell ref="A48:C48"/>
    <mergeCell ref="A34:C34"/>
    <mergeCell ref="A35:C35"/>
    <mergeCell ref="A18:C19"/>
    <mergeCell ref="A20:C20"/>
    <mergeCell ref="A21:C21"/>
    <mergeCell ref="A22:C22"/>
    <mergeCell ref="A23:C23"/>
  </mergeCells>
  <pageMargins left="0.51" right="0.3" top="0.44" bottom="0.4" header="0.21" footer="0.21"/>
  <pageSetup scale="69"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dimension ref="A1:O21"/>
  <sheetViews>
    <sheetView view="pageBreakPreview" zoomScale="85" zoomScaleSheetLayoutView="85" workbookViewId="0">
      <selection activeCell="C4" sqref="C4"/>
    </sheetView>
  </sheetViews>
  <sheetFormatPr defaultRowHeight="15" x14ac:dyDescent="0.25"/>
  <cols>
    <col min="1" max="1" width="33" style="9" customWidth="1"/>
    <col min="2" max="2" width="20.5703125" style="9" customWidth="1"/>
    <col min="3" max="3" width="20" style="9" customWidth="1"/>
    <col min="4" max="4" width="10.85546875" style="9" customWidth="1"/>
    <col min="5" max="5" width="17.85546875" style="9" customWidth="1"/>
    <col min="6" max="6" width="12.28515625" style="9" customWidth="1"/>
    <col min="7" max="7" width="12.5703125" style="9" customWidth="1"/>
    <col min="8" max="14" width="9.28515625" style="9" bestFit="1" customWidth="1"/>
    <col min="15" max="15" width="12.28515625" style="9" bestFit="1" customWidth="1"/>
    <col min="16" max="16384" width="9.140625" style="9"/>
  </cols>
  <sheetData>
    <row r="1" spans="1:15" ht="21" x14ac:dyDescent="0.35">
      <c r="A1" s="776" t="s">
        <v>114</v>
      </c>
      <c r="B1" s="776"/>
      <c r="C1" s="776"/>
      <c r="D1" s="776"/>
      <c r="E1" s="776"/>
      <c r="F1" s="776"/>
      <c r="G1" s="776"/>
      <c r="H1" s="776"/>
      <c r="I1" s="776"/>
      <c r="J1" s="776"/>
      <c r="K1" s="776"/>
      <c r="L1" s="776"/>
      <c r="M1" s="776"/>
      <c r="N1" s="776"/>
      <c r="O1" s="776"/>
    </row>
    <row r="3" spans="1:15" ht="18.75" x14ac:dyDescent="0.3">
      <c r="A3" s="8" t="e">
        <f>+#REF!</f>
        <v>#REF!</v>
      </c>
    </row>
    <row r="4" spans="1:15" ht="18.75" x14ac:dyDescent="0.3">
      <c r="A4" s="2" t="s">
        <v>47</v>
      </c>
    </row>
    <row r="6" spans="1:15" ht="15.75" x14ac:dyDescent="0.25">
      <c r="A6" s="1" t="s">
        <v>18</v>
      </c>
    </row>
    <row r="8" spans="1:15" ht="45" x14ac:dyDescent="0.25">
      <c r="A8" s="4" t="s">
        <v>19</v>
      </c>
      <c r="B8" s="4" t="s">
        <v>20</v>
      </c>
      <c r="C8" s="4" t="s">
        <v>21</v>
      </c>
    </row>
    <row r="9" spans="1:15" ht="31.5" customHeight="1" x14ac:dyDescent="0.25">
      <c r="A9" s="10">
        <f>+'Share Capital'!G14</f>
        <v>0</v>
      </c>
      <c r="B9" s="3">
        <v>0</v>
      </c>
      <c r="C9" s="11">
        <f>A9</f>
        <v>0</v>
      </c>
    </row>
    <row r="11" spans="1:15" ht="15.75" x14ac:dyDescent="0.25">
      <c r="A11" s="1" t="s">
        <v>22</v>
      </c>
    </row>
    <row r="12" spans="1:15" ht="15.75" x14ac:dyDescent="0.25">
      <c r="A12" s="779"/>
      <c r="B12" s="774" t="s">
        <v>23</v>
      </c>
      <c r="C12" s="775" t="s">
        <v>24</v>
      </c>
      <c r="D12" s="773" t="s">
        <v>39</v>
      </c>
      <c r="E12" s="773"/>
      <c r="F12" s="773"/>
      <c r="G12" s="773"/>
      <c r="H12" s="777" t="s">
        <v>29</v>
      </c>
      <c r="I12" s="777" t="s">
        <v>30</v>
      </c>
      <c r="J12" s="777" t="s">
        <v>31</v>
      </c>
      <c r="K12" s="777" t="s">
        <v>32</v>
      </c>
      <c r="L12" s="777" t="s">
        <v>33</v>
      </c>
      <c r="M12" s="777" t="s">
        <v>34</v>
      </c>
      <c r="N12" s="777" t="s">
        <v>35</v>
      </c>
      <c r="O12" s="777" t="s">
        <v>36</v>
      </c>
    </row>
    <row r="13" spans="1:15" ht="153" customHeight="1" x14ac:dyDescent="0.25">
      <c r="A13" s="780"/>
      <c r="B13" s="774"/>
      <c r="C13" s="775"/>
      <c r="D13" s="4" t="s">
        <v>25</v>
      </c>
      <c r="E13" s="4" t="s">
        <v>26</v>
      </c>
      <c r="F13" s="4" t="s">
        <v>27</v>
      </c>
      <c r="G13" s="4" t="s">
        <v>28</v>
      </c>
      <c r="H13" s="778"/>
      <c r="I13" s="778"/>
      <c r="J13" s="778"/>
      <c r="K13" s="778"/>
      <c r="L13" s="778"/>
      <c r="M13" s="778"/>
      <c r="N13" s="778"/>
      <c r="O13" s="778"/>
    </row>
    <row r="14" spans="1:15" ht="30" x14ac:dyDescent="0.25">
      <c r="A14" s="4" t="s">
        <v>19</v>
      </c>
      <c r="B14" s="3">
        <v>0</v>
      </c>
      <c r="C14" s="3">
        <v>0</v>
      </c>
      <c r="D14" s="3">
        <v>0</v>
      </c>
      <c r="E14" s="12"/>
      <c r="F14" s="12"/>
      <c r="G14" s="3" t="e">
        <f>+'Share Capital'!#REF!</f>
        <v>#REF!</v>
      </c>
      <c r="H14" s="3">
        <v>0</v>
      </c>
      <c r="I14" s="3">
        <v>0</v>
      </c>
      <c r="J14" s="3">
        <v>0</v>
      </c>
      <c r="K14" s="3">
        <v>0</v>
      </c>
      <c r="L14" s="3">
        <v>0</v>
      </c>
      <c r="M14" s="3">
        <v>0</v>
      </c>
      <c r="N14" s="3">
        <v>0</v>
      </c>
      <c r="O14" s="48" t="e">
        <f>E14+F14+G14</f>
        <v>#REF!</v>
      </c>
    </row>
    <row r="15" spans="1:15" ht="30" x14ac:dyDescent="0.25">
      <c r="A15" s="4" t="s">
        <v>37</v>
      </c>
      <c r="B15" s="3">
        <v>0</v>
      </c>
      <c r="C15" s="3">
        <v>0</v>
      </c>
      <c r="D15" s="3">
        <v>0</v>
      </c>
      <c r="E15" s="3">
        <v>0</v>
      </c>
      <c r="F15" s="3">
        <v>0</v>
      </c>
      <c r="G15" s="3">
        <v>0</v>
      </c>
      <c r="H15" s="3">
        <v>0</v>
      </c>
      <c r="I15" s="3">
        <v>0</v>
      </c>
      <c r="J15" s="3">
        <v>0</v>
      </c>
      <c r="K15" s="3">
        <v>0</v>
      </c>
      <c r="L15" s="3">
        <v>0</v>
      </c>
      <c r="M15" s="3">
        <v>0</v>
      </c>
      <c r="N15" s="3">
        <v>0</v>
      </c>
      <c r="O15" s="3"/>
    </row>
    <row r="16" spans="1:15" ht="30" x14ac:dyDescent="0.25">
      <c r="A16" s="4" t="s">
        <v>38</v>
      </c>
      <c r="B16" s="3">
        <v>0</v>
      </c>
      <c r="C16" s="3">
        <v>0</v>
      </c>
      <c r="D16" s="3">
        <v>0</v>
      </c>
      <c r="E16" s="3">
        <v>0</v>
      </c>
      <c r="F16" s="3">
        <v>0</v>
      </c>
      <c r="G16" s="3">
        <v>0</v>
      </c>
      <c r="H16" s="3">
        <v>0</v>
      </c>
      <c r="I16" s="3">
        <v>0</v>
      </c>
      <c r="J16" s="3">
        <v>0</v>
      </c>
      <c r="K16" s="3">
        <v>0</v>
      </c>
      <c r="L16" s="3">
        <v>0</v>
      </c>
      <c r="M16" s="3">
        <v>0</v>
      </c>
      <c r="N16" s="3">
        <v>0</v>
      </c>
      <c r="O16" s="3">
        <v>0</v>
      </c>
    </row>
    <row r="17" spans="1:15" ht="30" x14ac:dyDescent="0.25">
      <c r="A17" s="4" t="s">
        <v>40</v>
      </c>
      <c r="B17" s="3">
        <v>0</v>
      </c>
      <c r="C17" s="3">
        <v>0</v>
      </c>
      <c r="D17" s="3">
        <v>0</v>
      </c>
      <c r="E17" s="3">
        <v>0</v>
      </c>
      <c r="F17" s="3">
        <v>0</v>
      </c>
      <c r="G17" s="3">
        <v>0</v>
      </c>
      <c r="H17" s="3">
        <v>0</v>
      </c>
      <c r="I17" s="3">
        <v>0</v>
      </c>
      <c r="J17" s="3">
        <v>0</v>
      </c>
      <c r="K17" s="3">
        <v>0</v>
      </c>
      <c r="L17" s="3">
        <v>0</v>
      </c>
      <c r="M17" s="3">
        <v>0</v>
      </c>
      <c r="N17" s="3">
        <v>0</v>
      </c>
      <c r="O17" s="3">
        <v>0</v>
      </c>
    </row>
    <row r="18" spans="1:15" ht="20.25" customHeight="1" x14ac:dyDescent="0.25">
      <c r="A18" s="5" t="s">
        <v>41</v>
      </c>
      <c r="B18" s="3">
        <v>0</v>
      </c>
      <c r="C18" s="3">
        <v>0</v>
      </c>
      <c r="D18" s="3">
        <v>0</v>
      </c>
      <c r="E18" s="3">
        <v>0</v>
      </c>
      <c r="F18" s="3">
        <v>0</v>
      </c>
      <c r="G18" s="3">
        <v>0</v>
      </c>
      <c r="H18" s="3">
        <v>0</v>
      </c>
      <c r="I18" s="3">
        <v>0</v>
      </c>
      <c r="J18" s="3">
        <v>0</v>
      </c>
      <c r="K18" s="3">
        <v>0</v>
      </c>
      <c r="L18" s="3">
        <v>0</v>
      </c>
      <c r="M18" s="3">
        <v>0</v>
      </c>
      <c r="N18" s="3">
        <v>0</v>
      </c>
      <c r="O18" s="3">
        <v>0</v>
      </c>
    </row>
    <row r="19" spans="1:15" ht="19.5" customHeight="1" x14ac:dyDescent="0.25">
      <c r="A19" s="6" t="s">
        <v>42</v>
      </c>
      <c r="B19" s="3">
        <v>0</v>
      </c>
      <c r="C19" s="3">
        <v>0</v>
      </c>
      <c r="D19" s="3">
        <v>0</v>
      </c>
      <c r="E19" s="3">
        <v>0</v>
      </c>
      <c r="F19" s="11"/>
      <c r="G19" s="3" t="e">
        <f>#REF!</f>
        <v>#REF!</v>
      </c>
      <c r="H19" s="3">
        <v>0</v>
      </c>
      <c r="I19" s="3">
        <v>0</v>
      </c>
      <c r="J19" s="3">
        <v>0</v>
      </c>
      <c r="K19" s="3">
        <v>0</v>
      </c>
      <c r="L19" s="3">
        <v>0</v>
      </c>
      <c r="M19" s="3">
        <v>0</v>
      </c>
      <c r="N19" s="3">
        <v>0</v>
      </c>
      <c r="O19" s="3" t="e">
        <f>F19+G19</f>
        <v>#REF!</v>
      </c>
    </row>
    <row r="20" spans="1:15" ht="30" x14ac:dyDescent="0.25">
      <c r="A20" s="6" t="s">
        <v>43</v>
      </c>
      <c r="B20" s="3">
        <v>0</v>
      </c>
      <c r="C20" s="3">
        <v>0</v>
      </c>
      <c r="D20" s="3">
        <v>0</v>
      </c>
      <c r="E20" s="3">
        <v>0</v>
      </c>
      <c r="F20" s="12"/>
      <c r="G20" s="3">
        <v>0</v>
      </c>
      <c r="H20" s="3">
        <v>0</v>
      </c>
      <c r="I20" s="3">
        <v>0</v>
      </c>
      <c r="J20" s="3">
        <v>0</v>
      </c>
      <c r="K20" s="3">
        <v>0</v>
      </c>
      <c r="L20" s="3">
        <v>0</v>
      </c>
      <c r="M20" s="3">
        <v>0</v>
      </c>
      <c r="N20" s="3">
        <v>0</v>
      </c>
      <c r="O20" s="3">
        <f>G20</f>
        <v>0</v>
      </c>
    </row>
    <row r="21" spans="1:15" ht="30" x14ac:dyDescent="0.25">
      <c r="A21" s="6" t="s">
        <v>21</v>
      </c>
      <c r="B21" s="3">
        <v>0</v>
      </c>
      <c r="C21" s="3">
        <v>0</v>
      </c>
      <c r="D21" s="3">
        <v>0</v>
      </c>
      <c r="E21" s="48">
        <f>E14</f>
        <v>0</v>
      </c>
      <c r="F21" s="48">
        <f>F14+F19</f>
        <v>0</v>
      </c>
      <c r="G21" s="48" t="e">
        <f>SUM(G14:G20)</f>
        <v>#REF!</v>
      </c>
      <c r="H21" s="3">
        <v>0</v>
      </c>
      <c r="I21" s="3">
        <v>0</v>
      </c>
      <c r="J21" s="3">
        <v>0</v>
      </c>
      <c r="K21" s="3">
        <v>0</v>
      </c>
      <c r="L21" s="3">
        <v>0</v>
      </c>
      <c r="M21" s="3">
        <v>0</v>
      </c>
      <c r="N21" s="3">
        <v>0</v>
      </c>
      <c r="O21" s="48" t="e">
        <f>E21+F21+G21</f>
        <v>#REF!</v>
      </c>
    </row>
  </sheetData>
  <mergeCells count="13">
    <mergeCell ref="D12:G12"/>
    <mergeCell ref="B12:B13"/>
    <mergeCell ref="C12:C13"/>
    <mergeCell ref="A1:O1"/>
    <mergeCell ref="H12:H13"/>
    <mergeCell ref="I12:I13"/>
    <mergeCell ref="J12:J13"/>
    <mergeCell ref="K12:K13"/>
    <mergeCell ref="L12:L13"/>
    <mergeCell ref="M12:M13"/>
    <mergeCell ref="N12:N13"/>
    <mergeCell ref="O12:O13"/>
    <mergeCell ref="A12:A13"/>
  </mergeCells>
  <pageMargins left="0.7" right="0.7" top="0.75" bottom="0.75" header="0.3" footer="0.3"/>
  <pageSetup scale="59"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499984740745262"/>
  </sheetPr>
  <dimension ref="A1:K159"/>
  <sheetViews>
    <sheetView view="pageBreakPreview" topLeftCell="A34" zoomScaleSheetLayoutView="100" workbookViewId="0">
      <selection activeCell="E34" sqref="E34:F34"/>
    </sheetView>
  </sheetViews>
  <sheetFormatPr defaultRowHeight="16.5" x14ac:dyDescent="0.25"/>
  <cols>
    <col min="1" max="1" width="10.85546875" style="51" customWidth="1"/>
    <col min="2" max="2" width="20" style="51" customWidth="1"/>
    <col min="3" max="3" width="16.7109375" style="51" customWidth="1"/>
    <col min="4" max="4" width="17.5703125" style="51" customWidth="1"/>
    <col min="5" max="5" width="17.7109375" style="51" customWidth="1"/>
    <col min="6" max="6" width="18.5703125" style="51" customWidth="1"/>
    <col min="7" max="7" width="19.7109375" style="51" customWidth="1"/>
    <col min="8" max="8" width="17.42578125" style="51" customWidth="1"/>
    <col min="9" max="9" width="19.140625" style="51" customWidth="1"/>
    <col min="10" max="10" width="12.85546875" style="51" bestFit="1" customWidth="1"/>
    <col min="11" max="11" width="16.42578125" style="51" bestFit="1" customWidth="1"/>
    <col min="12" max="16384" width="9.140625" style="51"/>
  </cols>
  <sheetData>
    <row r="1" spans="1:11" ht="18" customHeight="1" x14ac:dyDescent="0.25">
      <c r="A1" s="328" t="s">
        <v>251</v>
      </c>
    </row>
    <row r="2" spans="1:11" ht="57" customHeight="1" x14ac:dyDescent="0.25">
      <c r="A2" s="561" t="s">
        <v>0</v>
      </c>
      <c r="B2" s="562"/>
      <c r="C2" s="562"/>
      <c r="D2" s="562"/>
      <c r="E2" s="562"/>
      <c r="F2" s="889" t="s">
        <v>2</v>
      </c>
      <c r="G2" s="890"/>
      <c r="H2" s="891" t="s">
        <v>3</v>
      </c>
      <c r="I2" s="818"/>
    </row>
    <row r="3" spans="1:11" ht="31.5" x14ac:dyDescent="0.25">
      <c r="A3" s="329"/>
      <c r="B3" s="330"/>
      <c r="C3" s="330"/>
      <c r="D3" s="330"/>
      <c r="E3" s="330"/>
      <c r="F3" s="575" t="s">
        <v>387</v>
      </c>
      <c r="G3" s="569" t="s">
        <v>388</v>
      </c>
      <c r="H3" s="564" t="s">
        <v>387</v>
      </c>
      <c r="I3" s="563" t="s">
        <v>388</v>
      </c>
    </row>
    <row r="4" spans="1:11" x14ac:dyDescent="0.25">
      <c r="A4" s="581" t="s">
        <v>389</v>
      </c>
      <c r="B4" s="582"/>
      <c r="C4" s="582"/>
      <c r="D4" s="582"/>
      <c r="E4" s="583"/>
      <c r="F4" s="570"/>
      <c r="G4" s="570"/>
      <c r="H4" s="565"/>
      <c r="I4" s="331"/>
    </row>
    <row r="5" spans="1:11" x14ac:dyDescent="0.25">
      <c r="A5" s="553" t="s">
        <v>477</v>
      </c>
      <c r="B5" s="557"/>
      <c r="C5" s="600"/>
      <c r="D5" s="600"/>
      <c r="E5" s="554"/>
      <c r="F5" s="374">
        <v>0</v>
      </c>
      <c r="G5" s="576">
        <v>0</v>
      </c>
      <c r="H5" s="335">
        <v>0</v>
      </c>
      <c r="I5" s="374">
        <v>0</v>
      </c>
    </row>
    <row r="6" spans="1:11" ht="36" customHeight="1" x14ac:dyDescent="0.25">
      <c r="A6" s="892" t="s">
        <v>353</v>
      </c>
      <c r="B6" s="893"/>
      <c r="C6" s="893"/>
      <c r="D6" s="893"/>
      <c r="E6" s="894"/>
      <c r="F6" s="571"/>
      <c r="G6" s="571"/>
      <c r="H6" s="566"/>
      <c r="I6" s="374"/>
    </row>
    <row r="7" spans="1:11" x14ac:dyDescent="0.25">
      <c r="A7" s="555"/>
      <c r="B7" s="558"/>
      <c r="C7" s="601"/>
      <c r="D7" s="601"/>
      <c r="E7" s="559"/>
      <c r="F7" s="572"/>
      <c r="G7" s="572"/>
      <c r="H7" s="566"/>
      <c r="I7" s="374"/>
    </row>
    <row r="8" spans="1:11" x14ac:dyDescent="0.25">
      <c r="A8" s="553" t="s">
        <v>478</v>
      </c>
      <c r="B8" s="558"/>
      <c r="C8" s="601"/>
      <c r="D8" s="601"/>
      <c r="E8" s="559"/>
      <c r="F8" s="374">
        <v>0</v>
      </c>
      <c r="G8" s="576">
        <v>0</v>
      </c>
      <c r="H8" s="335">
        <v>0</v>
      </c>
      <c r="I8" s="374">
        <v>0</v>
      </c>
      <c r="J8" s="54">
        <f>F8-2261987</f>
        <v>-2261987</v>
      </c>
    </row>
    <row r="9" spans="1:11" ht="39" customHeight="1" x14ac:dyDescent="0.25">
      <c r="A9" s="892" t="s">
        <v>353</v>
      </c>
      <c r="B9" s="893"/>
      <c r="C9" s="893"/>
      <c r="D9" s="893"/>
      <c r="E9" s="894"/>
      <c r="F9" s="573"/>
      <c r="G9" s="573"/>
      <c r="H9" s="566"/>
      <c r="I9" s="374"/>
    </row>
    <row r="10" spans="1:11" x14ac:dyDescent="0.25">
      <c r="A10" s="968"/>
      <c r="B10" s="966" t="s">
        <v>218</v>
      </c>
      <c r="C10" s="966"/>
      <c r="D10" s="966"/>
      <c r="E10" s="969"/>
      <c r="F10" s="963">
        <f>SUM(F5:F9)</f>
        <v>0</v>
      </c>
      <c r="G10" s="453">
        <f>SUM(G5:G9)</f>
        <v>0</v>
      </c>
      <c r="H10" s="567">
        <f>SUM(H5:H9)</f>
        <v>0</v>
      </c>
      <c r="I10" s="453">
        <f>SUM(I5:I9)</f>
        <v>0</v>
      </c>
    </row>
    <row r="11" spans="1:11" x14ac:dyDescent="0.25">
      <c r="A11" s="555"/>
      <c r="B11" s="558"/>
      <c r="C11" s="601"/>
      <c r="D11" s="601"/>
      <c r="E11" s="601"/>
      <c r="F11" s="574"/>
      <c r="G11" s="574"/>
      <c r="H11" s="566"/>
      <c r="I11" s="331"/>
    </row>
    <row r="12" spans="1:11" x14ac:dyDescent="0.25">
      <c r="A12" s="556" t="s">
        <v>352</v>
      </c>
      <c r="B12" s="558"/>
      <c r="C12" s="601"/>
      <c r="D12" s="601"/>
      <c r="E12" s="601"/>
      <c r="F12" s="572"/>
      <c r="G12" s="572"/>
      <c r="H12" s="568"/>
      <c r="I12" s="332"/>
    </row>
    <row r="13" spans="1:11" x14ac:dyDescent="0.25">
      <c r="A13" s="553" t="s">
        <v>252</v>
      </c>
      <c r="B13" s="558"/>
      <c r="C13" s="601"/>
      <c r="D13" s="601"/>
      <c r="E13" s="601"/>
      <c r="F13" s="341">
        <v>0</v>
      </c>
      <c r="G13" s="577">
        <v>0</v>
      </c>
      <c r="H13" s="341">
        <v>0</v>
      </c>
      <c r="I13" s="584">
        <v>0</v>
      </c>
    </row>
    <row r="14" spans="1:11" x14ac:dyDescent="0.25">
      <c r="A14" s="553" t="s">
        <v>253</v>
      </c>
      <c r="B14" s="557"/>
      <c r="C14" s="600"/>
      <c r="D14" s="600"/>
      <c r="E14" s="600"/>
      <c r="F14" s="150">
        <v>0</v>
      </c>
      <c r="G14" s="576">
        <v>0</v>
      </c>
      <c r="H14" s="150">
        <v>0</v>
      </c>
      <c r="I14" s="584">
        <v>0</v>
      </c>
      <c r="K14" s="335">
        <f>H14-F14</f>
        <v>0</v>
      </c>
    </row>
    <row r="15" spans="1:11" x14ac:dyDescent="0.25">
      <c r="A15" s="553"/>
      <c r="B15" s="600"/>
      <c r="C15" s="600"/>
      <c r="D15" s="600"/>
      <c r="E15" s="600"/>
      <c r="F15" s="426"/>
      <c r="G15" s="578"/>
      <c r="H15" s="150"/>
      <c r="I15" s="585"/>
      <c r="K15" s="335"/>
    </row>
    <row r="16" spans="1:11" x14ac:dyDescent="0.25">
      <c r="A16" s="965"/>
      <c r="B16" s="966" t="s">
        <v>219</v>
      </c>
      <c r="C16" s="966"/>
      <c r="D16" s="966"/>
      <c r="E16" s="967"/>
      <c r="F16" s="964">
        <f>SUM(F13:F14)</f>
        <v>0</v>
      </c>
      <c r="G16" s="453">
        <f>SUM(G13:G14)</f>
        <v>0</v>
      </c>
      <c r="H16" s="453">
        <f>SUM(H13:H14)</f>
        <v>0</v>
      </c>
      <c r="I16" s="453">
        <f>SUM(I13:I14)</f>
        <v>0</v>
      </c>
      <c r="K16" s="335"/>
    </row>
    <row r="17" spans="1:11" x14ac:dyDescent="0.25">
      <c r="A17" s="600"/>
      <c r="B17" s="452"/>
      <c r="C17" s="452"/>
      <c r="D17" s="452"/>
      <c r="E17" s="600"/>
      <c r="F17" s="567"/>
      <c r="G17" s="453"/>
      <c r="H17" s="453"/>
      <c r="I17" s="453"/>
      <c r="K17" s="335"/>
    </row>
    <row r="18" spans="1:11" x14ac:dyDescent="0.25">
      <c r="A18" s="803" t="s">
        <v>354</v>
      </c>
      <c r="B18" s="804"/>
      <c r="C18" s="612"/>
      <c r="D18" s="612"/>
      <c r="E18" s="970"/>
      <c r="F18" s="337">
        <f>F16+F10</f>
        <v>0</v>
      </c>
      <c r="G18" s="337">
        <f>G16+G10</f>
        <v>0</v>
      </c>
      <c r="H18" s="337">
        <f>H16+H10</f>
        <v>0</v>
      </c>
      <c r="I18" s="337">
        <f>I16+I10</f>
        <v>0</v>
      </c>
      <c r="K18" s="54">
        <f>SUM(K14:K14)</f>
        <v>0</v>
      </c>
    </row>
    <row r="19" spans="1:11" x14ac:dyDescent="0.25">
      <c r="A19" s="338"/>
      <c r="B19" s="338"/>
      <c r="C19" s="338"/>
      <c r="D19" s="338"/>
      <c r="E19" s="339"/>
      <c r="F19" s="339"/>
      <c r="G19" s="339"/>
      <c r="H19" s="200"/>
      <c r="I19" s="200"/>
      <c r="K19" s="54"/>
    </row>
    <row r="20" spans="1:11" x14ac:dyDescent="0.25">
      <c r="A20" s="896" t="s">
        <v>390</v>
      </c>
      <c r="B20" s="896"/>
      <c r="C20" s="896"/>
      <c r="D20" s="896"/>
      <c r="E20" s="896"/>
      <c r="F20" s="579"/>
      <c r="G20" s="579"/>
      <c r="H20" s="200"/>
      <c r="I20" s="200"/>
      <c r="K20" s="54"/>
    </row>
    <row r="21" spans="1:11" ht="16.5" customHeight="1" x14ac:dyDescent="0.25">
      <c r="A21" s="895" t="s">
        <v>479</v>
      </c>
      <c r="B21" s="895"/>
      <c r="C21" s="895"/>
      <c r="D21" s="895"/>
      <c r="E21" s="895"/>
      <c r="F21" s="895"/>
      <c r="G21" s="895"/>
      <c r="H21" s="895"/>
      <c r="I21" s="895"/>
      <c r="K21" s="54"/>
    </row>
    <row r="22" spans="1:11" ht="42.75" customHeight="1" x14ac:dyDescent="0.25">
      <c r="A22" s="895"/>
      <c r="B22" s="895"/>
      <c r="C22" s="895"/>
      <c r="D22" s="895"/>
      <c r="E22" s="895"/>
      <c r="F22" s="895"/>
      <c r="G22" s="895"/>
      <c r="H22" s="895"/>
      <c r="I22" s="895"/>
      <c r="K22" s="54"/>
    </row>
    <row r="23" spans="1:11" x14ac:dyDescent="0.25">
      <c r="A23" s="338"/>
      <c r="B23" s="338"/>
      <c r="C23" s="338"/>
      <c r="D23" s="338"/>
      <c r="E23" s="339"/>
      <c r="F23" s="339"/>
      <c r="G23" s="339"/>
      <c r="H23" s="200"/>
      <c r="I23" s="200"/>
      <c r="K23" s="54"/>
    </row>
    <row r="24" spans="1:11" ht="16.5" customHeight="1" x14ac:dyDescent="0.25">
      <c r="A24" s="895" t="s">
        <v>479</v>
      </c>
      <c r="B24" s="895"/>
      <c r="C24" s="895"/>
      <c r="D24" s="895"/>
      <c r="E24" s="895"/>
      <c r="F24" s="895"/>
      <c r="G24" s="895"/>
      <c r="H24" s="895"/>
      <c r="I24" s="895"/>
      <c r="K24" s="54"/>
    </row>
    <row r="25" spans="1:11" ht="29.25" customHeight="1" x14ac:dyDescent="0.25">
      <c r="A25" s="895"/>
      <c r="B25" s="895"/>
      <c r="C25" s="895"/>
      <c r="D25" s="895"/>
      <c r="E25" s="895"/>
      <c r="F25" s="895"/>
      <c r="G25" s="895"/>
      <c r="H25" s="895"/>
      <c r="I25" s="895"/>
      <c r="K25" s="54"/>
    </row>
    <row r="26" spans="1:11" x14ac:dyDescent="0.25">
      <c r="A26" s="338"/>
      <c r="B26" s="338"/>
      <c r="C26" s="338"/>
      <c r="D26" s="338"/>
      <c r="E26" s="339"/>
      <c r="F26" s="339"/>
      <c r="G26" s="339"/>
      <c r="H26" s="200"/>
      <c r="I26" s="200"/>
      <c r="K26" s="54"/>
    </row>
    <row r="27" spans="1:11" x14ac:dyDescent="0.25">
      <c r="A27" s="139" t="s">
        <v>224</v>
      </c>
      <c r="I27" s="200"/>
      <c r="K27" s="54"/>
    </row>
    <row r="28" spans="1:11" ht="16.5" customHeight="1" x14ac:dyDescent="0.25">
      <c r="A28" s="790" t="s">
        <v>206</v>
      </c>
      <c r="B28" s="790"/>
      <c r="C28" s="790"/>
      <c r="D28" s="790"/>
      <c r="E28" s="790"/>
      <c r="F28" s="790"/>
      <c r="G28" s="790"/>
      <c r="H28" s="790"/>
      <c r="I28" s="790"/>
      <c r="K28" s="54"/>
    </row>
    <row r="29" spans="1:11" x14ac:dyDescent="0.25">
      <c r="A29" s="790"/>
      <c r="B29" s="790"/>
      <c r="C29" s="790"/>
      <c r="D29" s="790"/>
      <c r="E29" s="790"/>
      <c r="F29" s="790"/>
      <c r="G29" s="790"/>
      <c r="H29" s="790"/>
      <c r="I29" s="790"/>
      <c r="K29" s="54"/>
    </row>
    <row r="30" spans="1:11" x14ac:dyDescent="0.25">
      <c r="A30" s="791"/>
      <c r="B30" s="791"/>
      <c r="C30" s="791"/>
      <c r="D30" s="791"/>
      <c r="E30" s="791"/>
      <c r="F30" s="791"/>
      <c r="G30" s="791"/>
      <c r="H30" s="791"/>
      <c r="I30" s="791"/>
      <c r="K30" s="54"/>
    </row>
    <row r="31" spans="1:11" ht="63" customHeight="1" x14ac:dyDescent="0.25">
      <c r="A31" s="659" t="s">
        <v>64</v>
      </c>
      <c r="B31" s="660"/>
      <c r="C31" s="660"/>
      <c r="D31" s="660"/>
      <c r="E31" s="805" t="s">
        <v>420</v>
      </c>
      <c r="F31" s="806"/>
      <c r="G31" s="589" t="s">
        <v>65</v>
      </c>
      <c r="H31" s="740" t="s">
        <v>421</v>
      </c>
      <c r="I31" s="741"/>
      <c r="K31" s="54"/>
    </row>
    <row r="32" spans="1:11" x14ac:dyDescent="0.25">
      <c r="A32" s="661"/>
      <c r="B32" s="662"/>
      <c r="C32" s="662"/>
      <c r="D32" s="662"/>
      <c r="E32" s="807" t="s">
        <v>44</v>
      </c>
      <c r="F32" s="808"/>
      <c r="G32" s="669" t="s">
        <v>44</v>
      </c>
      <c r="H32" s="807" t="s">
        <v>44</v>
      </c>
      <c r="I32" s="808"/>
      <c r="K32" s="54"/>
    </row>
    <row r="33" spans="1:11" x14ac:dyDescent="0.25">
      <c r="A33" s="653"/>
      <c r="B33" s="663"/>
      <c r="C33" s="663"/>
      <c r="D33" s="663"/>
      <c r="E33" s="809"/>
      <c r="F33" s="810"/>
      <c r="G33" s="373"/>
      <c r="H33" s="809"/>
      <c r="I33" s="810"/>
      <c r="K33" s="54"/>
    </row>
    <row r="34" spans="1:11" x14ac:dyDescent="0.25">
      <c r="A34" s="654" t="s">
        <v>45</v>
      </c>
      <c r="B34" s="656"/>
      <c r="C34" s="656"/>
      <c r="D34" s="656"/>
      <c r="E34" s="811">
        <f>H36</f>
        <v>0</v>
      </c>
      <c r="F34" s="812"/>
      <c r="G34" s="550"/>
      <c r="H34" s="873">
        <f>E34+G34</f>
        <v>0</v>
      </c>
      <c r="I34" s="874"/>
      <c r="K34" s="54"/>
    </row>
    <row r="35" spans="1:11" x14ac:dyDescent="0.25">
      <c r="A35" s="628" t="s">
        <v>49</v>
      </c>
      <c r="B35" s="336"/>
      <c r="C35" s="336"/>
      <c r="D35" s="336"/>
      <c r="E35" s="813">
        <f>SUM(E33:F34)</f>
        <v>0</v>
      </c>
      <c r="F35" s="814"/>
      <c r="G35" s="670">
        <f>SUM(G33:G34)</f>
        <v>0</v>
      </c>
      <c r="H35" s="813">
        <f>SUM(H33:I34)</f>
        <v>0</v>
      </c>
      <c r="I35" s="814"/>
      <c r="K35" s="54"/>
    </row>
    <row r="36" spans="1:11" x14ac:dyDescent="0.25">
      <c r="A36" s="547"/>
      <c r="B36" s="548"/>
      <c r="C36" s="602"/>
      <c r="D36" s="602"/>
      <c r="E36" s="813">
        <v>0</v>
      </c>
      <c r="F36" s="814"/>
      <c r="G36" s="671">
        <v>0</v>
      </c>
      <c r="H36" s="875">
        <f>E36+G36</f>
        <v>0</v>
      </c>
      <c r="I36" s="876"/>
      <c r="K36" s="54"/>
    </row>
    <row r="37" spans="1:11" ht="31.5" customHeight="1" x14ac:dyDescent="0.25">
      <c r="A37" s="910" t="s">
        <v>480</v>
      </c>
      <c r="B37" s="910"/>
      <c r="C37" s="910"/>
      <c r="D37" s="910"/>
      <c r="E37" s="910"/>
      <c r="F37" s="910"/>
      <c r="G37" s="910"/>
      <c r="H37" s="910"/>
      <c r="I37" s="910"/>
      <c r="K37" s="54"/>
    </row>
    <row r="38" spans="1:11" x14ac:dyDescent="0.25">
      <c r="A38" s="314"/>
      <c r="B38" s="314"/>
      <c r="C38" s="591"/>
      <c r="D38" s="591"/>
      <c r="E38" s="314"/>
      <c r="F38" s="314"/>
      <c r="G38" s="314"/>
      <c r="H38" s="314"/>
      <c r="I38" s="314"/>
      <c r="K38" s="54"/>
    </row>
    <row r="39" spans="1:11" x14ac:dyDescent="0.25">
      <c r="A39" s="328" t="s">
        <v>302</v>
      </c>
      <c r="K39" s="54"/>
    </row>
    <row r="40" spans="1:11" ht="82.5" customHeight="1" x14ac:dyDescent="0.25">
      <c r="A40" s="561" t="s">
        <v>0</v>
      </c>
      <c r="B40" s="562"/>
      <c r="C40" s="562"/>
      <c r="D40" s="562"/>
      <c r="E40" s="562"/>
      <c r="F40" s="817" t="s">
        <v>2</v>
      </c>
      <c r="G40" s="818"/>
      <c r="H40" s="836" t="s">
        <v>3</v>
      </c>
      <c r="I40" s="837"/>
      <c r="K40" s="54"/>
    </row>
    <row r="41" spans="1:11" x14ac:dyDescent="0.25">
      <c r="A41" s="329"/>
      <c r="B41" s="330"/>
      <c r="C41" s="330"/>
      <c r="D41" s="330"/>
      <c r="E41" s="330"/>
      <c r="F41" s="857" t="s">
        <v>44</v>
      </c>
      <c r="G41" s="858"/>
      <c r="H41" s="807" t="s">
        <v>44</v>
      </c>
      <c r="I41" s="808"/>
      <c r="K41" s="54"/>
    </row>
    <row r="42" spans="1:11" x14ac:dyDescent="0.25">
      <c r="A42" s="657" t="s">
        <v>259</v>
      </c>
      <c r="B42" s="658"/>
      <c r="C42" s="658"/>
      <c r="D42" s="658"/>
      <c r="E42" s="658"/>
      <c r="F42" s="867"/>
      <c r="G42" s="868"/>
      <c r="H42" s="867"/>
      <c r="I42" s="868"/>
      <c r="K42" s="54"/>
    </row>
    <row r="43" spans="1:11" x14ac:dyDescent="0.25">
      <c r="A43" s="654" t="s">
        <v>258</v>
      </c>
      <c r="B43" s="656"/>
      <c r="C43" s="656"/>
      <c r="D43" s="656"/>
      <c r="E43" s="656"/>
      <c r="F43" s="827">
        <v>0</v>
      </c>
      <c r="G43" s="828"/>
      <c r="H43" s="869">
        <v>0</v>
      </c>
      <c r="I43" s="870"/>
      <c r="K43" s="54"/>
    </row>
    <row r="44" spans="1:11" x14ac:dyDescent="0.25">
      <c r="A44" s="545"/>
      <c r="B44" s="546"/>
      <c r="C44" s="600"/>
      <c r="D44" s="600"/>
      <c r="E44" s="546"/>
      <c r="F44" s="827"/>
      <c r="G44" s="828"/>
      <c r="H44" s="827"/>
      <c r="I44" s="828"/>
      <c r="K44" s="54"/>
    </row>
    <row r="45" spans="1:11" ht="16.5" customHeight="1" x14ac:dyDescent="0.25">
      <c r="A45" s="833" t="s">
        <v>481</v>
      </c>
      <c r="B45" s="834"/>
      <c r="C45" s="834"/>
      <c r="D45" s="834"/>
      <c r="E45" s="835"/>
      <c r="F45" s="827"/>
      <c r="G45" s="828"/>
      <c r="H45" s="827"/>
      <c r="I45" s="828"/>
      <c r="K45" s="54"/>
    </row>
    <row r="46" spans="1:11" x14ac:dyDescent="0.25">
      <c r="A46" s="833"/>
      <c r="B46" s="834"/>
      <c r="C46" s="834"/>
      <c r="D46" s="834"/>
      <c r="E46" s="835"/>
      <c r="F46" s="827"/>
      <c r="G46" s="828"/>
      <c r="H46" s="827"/>
      <c r="I46" s="828"/>
      <c r="K46" s="54"/>
    </row>
    <row r="47" spans="1:11" x14ac:dyDescent="0.25">
      <c r="A47" s="833"/>
      <c r="B47" s="834"/>
      <c r="C47" s="834"/>
      <c r="D47" s="834"/>
      <c r="E47" s="835"/>
      <c r="F47" s="827"/>
      <c r="G47" s="828"/>
      <c r="H47" s="827"/>
      <c r="I47" s="828"/>
      <c r="K47" s="54"/>
    </row>
    <row r="48" spans="1:11" x14ac:dyDescent="0.25">
      <c r="A48" s="595"/>
      <c r="B48" s="596"/>
      <c r="C48" s="596"/>
      <c r="D48" s="596"/>
      <c r="E48" s="596"/>
      <c r="F48" s="827"/>
      <c r="G48" s="828"/>
      <c r="H48" s="827"/>
      <c r="I48" s="828"/>
      <c r="K48" s="54"/>
    </row>
    <row r="49" spans="1:11" x14ac:dyDescent="0.25">
      <c r="A49" s="580" t="s">
        <v>391</v>
      </c>
      <c r="B49" s="593"/>
      <c r="C49" s="593"/>
      <c r="D49" s="593"/>
      <c r="E49" s="593"/>
      <c r="F49" s="827">
        <f>E18</f>
        <v>0</v>
      </c>
      <c r="G49" s="828"/>
      <c r="H49" s="851">
        <f>I18</f>
        <v>0</v>
      </c>
      <c r="I49" s="852"/>
      <c r="K49" s="54"/>
    </row>
    <row r="50" spans="1:11" x14ac:dyDescent="0.25">
      <c r="A50" s="545"/>
      <c r="B50" s="546"/>
      <c r="C50" s="600"/>
      <c r="D50" s="600"/>
      <c r="E50" s="546"/>
      <c r="F50" s="871"/>
      <c r="G50" s="872"/>
      <c r="H50" s="871"/>
      <c r="I50" s="872"/>
      <c r="K50" s="54"/>
    </row>
    <row r="51" spans="1:11" x14ac:dyDescent="0.25">
      <c r="A51" s="803" t="s">
        <v>49</v>
      </c>
      <c r="B51" s="804"/>
      <c r="C51" s="597"/>
      <c r="D51" s="597"/>
      <c r="E51" s="336"/>
      <c r="F51" s="831">
        <f>SUM(F42:F43)</f>
        <v>0</v>
      </c>
      <c r="G51" s="832"/>
      <c r="H51" s="831">
        <f>SUM(H43:I49)</f>
        <v>0</v>
      </c>
      <c r="I51" s="832"/>
      <c r="K51" s="54"/>
    </row>
    <row r="52" spans="1:11" x14ac:dyDescent="0.25">
      <c r="A52" s="338"/>
      <c r="B52" s="338"/>
      <c r="C52" s="338"/>
      <c r="D52" s="338"/>
      <c r="E52" s="339"/>
      <c r="F52" s="339"/>
      <c r="G52" s="339"/>
      <c r="H52" s="200"/>
      <c r="I52" s="200"/>
      <c r="K52" s="54"/>
    </row>
    <row r="53" spans="1:11" x14ac:dyDescent="0.25">
      <c r="A53" s="338"/>
      <c r="B53" s="338"/>
      <c r="C53" s="338"/>
      <c r="D53" s="338"/>
      <c r="E53" s="339"/>
      <c r="F53" s="339"/>
      <c r="G53" s="339"/>
      <c r="H53" s="200"/>
      <c r="I53" s="200"/>
      <c r="K53" s="54"/>
    </row>
    <row r="54" spans="1:11" x14ac:dyDescent="0.25">
      <c r="A54" s="328" t="s">
        <v>303</v>
      </c>
      <c r="K54" s="54"/>
    </row>
    <row r="55" spans="1:11" ht="34.5" customHeight="1" x14ac:dyDescent="0.25">
      <c r="A55" s="561" t="s">
        <v>0</v>
      </c>
      <c r="B55" s="562"/>
      <c r="C55" s="562"/>
      <c r="D55" s="562"/>
      <c r="E55" s="562"/>
      <c r="F55" s="817" t="s">
        <v>2</v>
      </c>
      <c r="G55" s="818"/>
      <c r="H55" s="836" t="s">
        <v>3</v>
      </c>
      <c r="I55" s="837"/>
      <c r="K55" s="54"/>
    </row>
    <row r="56" spans="1:11" x14ac:dyDescent="0.25">
      <c r="A56" s="329"/>
      <c r="B56" s="330"/>
      <c r="C56" s="330"/>
      <c r="D56" s="330"/>
      <c r="E56" s="330"/>
      <c r="F56" s="857" t="s">
        <v>44</v>
      </c>
      <c r="G56" s="858"/>
      <c r="H56" s="807" t="s">
        <v>44</v>
      </c>
      <c r="I56" s="808"/>
      <c r="K56" s="54"/>
    </row>
    <row r="57" spans="1:11" x14ac:dyDescent="0.25">
      <c r="A57" s="653"/>
      <c r="B57" s="373"/>
      <c r="C57" s="373"/>
      <c r="D57" s="373"/>
      <c r="E57" s="373"/>
      <c r="F57" s="809"/>
      <c r="G57" s="810"/>
      <c r="H57" s="867"/>
      <c r="I57" s="868"/>
      <c r="K57" s="54"/>
    </row>
    <row r="58" spans="1:11" x14ac:dyDescent="0.25">
      <c r="A58" s="654" t="s">
        <v>140</v>
      </c>
      <c r="B58" s="655"/>
      <c r="C58" s="655"/>
      <c r="D58" s="655"/>
      <c r="E58" s="655"/>
      <c r="F58" s="863"/>
      <c r="G58" s="864"/>
      <c r="H58" s="869">
        <v>0</v>
      </c>
      <c r="I58" s="870"/>
      <c r="K58" s="54"/>
    </row>
    <row r="59" spans="1:11" x14ac:dyDescent="0.25">
      <c r="A59" s="333"/>
      <c r="B59" s="334"/>
      <c r="C59" s="598"/>
      <c r="D59" s="598"/>
      <c r="E59" s="334"/>
      <c r="F59" s="865"/>
      <c r="G59" s="866"/>
      <c r="H59" s="871"/>
      <c r="I59" s="872"/>
      <c r="K59" s="54"/>
    </row>
    <row r="60" spans="1:11" x14ac:dyDescent="0.25">
      <c r="A60" s="803" t="s">
        <v>49</v>
      </c>
      <c r="B60" s="804"/>
      <c r="C60" s="597"/>
      <c r="D60" s="597"/>
      <c r="E60" s="336"/>
      <c r="F60" s="831">
        <f>SUM(F58:G59)</f>
        <v>0</v>
      </c>
      <c r="G60" s="832"/>
      <c r="H60" s="831">
        <f>SUM(H58:I59)</f>
        <v>0</v>
      </c>
      <c r="I60" s="832"/>
      <c r="K60" s="54"/>
    </row>
    <row r="61" spans="1:11" x14ac:dyDescent="0.25">
      <c r="A61" s="338"/>
      <c r="B61" s="338"/>
      <c r="C61" s="338"/>
      <c r="D61" s="338"/>
      <c r="E61" s="339"/>
      <c r="F61" s="971"/>
      <c r="G61" s="971"/>
      <c r="H61" s="971"/>
      <c r="I61" s="971"/>
      <c r="K61" s="54"/>
    </row>
    <row r="62" spans="1:11" x14ac:dyDescent="0.25">
      <c r="A62" s="338"/>
      <c r="B62" s="338"/>
      <c r="C62" s="338"/>
      <c r="D62" s="338"/>
      <c r="E62" s="339"/>
      <c r="F62" s="971"/>
      <c r="G62" s="971"/>
      <c r="H62" s="971"/>
      <c r="I62" s="971"/>
      <c r="K62" s="54"/>
    </row>
    <row r="63" spans="1:11" x14ac:dyDescent="0.25">
      <c r="A63" s="903" t="s">
        <v>209</v>
      </c>
      <c r="B63" s="903"/>
      <c r="C63" s="903"/>
      <c r="D63" s="903"/>
      <c r="E63" s="903"/>
      <c r="F63" s="903"/>
      <c r="G63" s="903"/>
      <c r="H63" s="903"/>
      <c r="I63" s="903"/>
      <c r="K63" s="54"/>
    </row>
    <row r="64" spans="1:11" x14ac:dyDescent="0.25">
      <c r="A64" s="130"/>
      <c r="B64" s="130"/>
      <c r="C64" s="130"/>
      <c r="D64" s="130"/>
      <c r="E64" s="130"/>
      <c r="F64" s="130"/>
      <c r="G64" s="130"/>
      <c r="K64" s="54"/>
    </row>
    <row r="65" spans="1:11" ht="82.5" x14ac:dyDescent="0.25">
      <c r="A65" s="733" t="s">
        <v>0</v>
      </c>
      <c r="B65" s="783"/>
      <c r="C65" s="783"/>
      <c r="D65" s="783"/>
      <c r="E65" s="783"/>
      <c r="F65" s="783"/>
      <c r="G65" s="784"/>
      <c r="H65" s="605" t="s">
        <v>2</v>
      </c>
      <c r="I65" s="265" t="s">
        <v>3</v>
      </c>
      <c r="K65" s="54"/>
    </row>
    <row r="66" spans="1:11" x14ac:dyDescent="0.25">
      <c r="A66" s="142"/>
      <c r="B66" s="143"/>
      <c r="C66" s="143"/>
      <c r="D66" s="143"/>
      <c r="E66" s="143"/>
      <c r="F66" s="143"/>
      <c r="G66" s="81"/>
      <c r="H66" s="152" t="s">
        <v>44</v>
      </c>
      <c r="I66" s="152" t="s">
        <v>44</v>
      </c>
      <c r="K66" s="54"/>
    </row>
    <row r="67" spans="1:11" x14ac:dyDescent="0.25">
      <c r="A67" s="897" t="s">
        <v>482</v>
      </c>
      <c r="B67" s="898"/>
      <c r="C67" s="898"/>
      <c r="D67" s="898"/>
      <c r="E67" s="898"/>
      <c r="F67" s="898"/>
      <c r="G67" s="899"/>
      <c r="H67" s="149"/>
      <c r="I67" s="149"/>
      <c r="K67" s="54"/>
    </row>
    <row r="68" spans="1:11" x14ac:dyDescent="0.25">
      <c r="A68" s="900" t="s">
        <v>68</v>
      </c>
      <c r="B68" s="901"/>
      <c r="C68" s="901"/>
      <c r="D68" s="901"/>
      <c r="E68" s="901"/>
      <c r="F68" s="901"/>
      <c r="G68" s="902"/>
      <c r="H68" s="150">
        <v>0</v>
      </c>
      <c r="I68" s="150">
        <v>0</v>
      </c>
      <c r="K68" s="54"/>
    </row>
    <row r="69" spans="1:11" x14ac:dyDescent="0.25">
      <c r="A69" s="900" t="s">
        <v>69</v>
      </c>
      <c r="B69" s="901"/>
      <c r="C69" s="901"/>
      <c r="D69" s="901"/>
      <c r="E69" s="901"/>
      <c r="F69" s="901"/>
      <c r="G69" s="902"/>
      <c r="H69" s="144">
        <f>F60</f>
        <v>0</v>
      </c>
      <c r="I69" s="144">
        <f>H60</f>
        <v>0</v>
      </c>
      <c r="K69" s="54"/>
    </row>
    <row r="70" spans="1:11" x14ac:dyDescent="0.25">
      <c r="A70" s="760" t="s">
        <v>49</v>
      </c>
      <c r="B70" s="764"/>
      <c r="C70" s="607"/>
      <c r="D70" s="607"/>
      <c r="E70" s="145"/>
      <c r="F70" s="145"/>
      <c r="G70" s="146"/>
      <c r="H70" s="147">
        <f>SUM(H68:H69)</f>
        <v>0</v>
      </c>
      <c r="I70" s="147">
        <f>SUM(I68:I69)</f>
        <v>0</v>
      </c>
      <c r="K70" s="54"/>
    </row>
    <row r="71" spans="1:11" x14ac:dyDescent="0.25">
      <c r="A71" s="338"/>
      <c r="B71" s="338"/>
      <c r="C71" s="338"/>
      <c r="D71" s="338"/>
      <c r="E71" s="339"/>
      <c r="F71" s="971"/>
      <c r="G71" s="971"/>
      <c r="H71" s="971"/>
      <c r="I71" s="971"/>
      <c r="K71" s="54"/>
    </row>
    <row r="72" spans="1:11" x14ac:dyDescent="0.25">
      <c r="A72" s="338"/>
      <c r="B72" s="338"/>
      <c r="C72" s="338"/>
      <c r="D72" s="338"/>
      <c r="E72" s="339"/>
      <c r="F72" s="971"/>
      <c r="G72" s="971"/>
      <c r="H72" s="971"/>
      <c r="I72" s="971"/>
      <c r="K72" s="54"/>
    </row>
    <row r="73" spans="1:11" x14ac:dyDescent="0.25">
      <c r="A73" s="328" t="s">
        <v>409</v>
      </c>
      <c r="B73" s="599"/>
      <c r="C73" s="599"/>
      <c r="D73" s="599"/>
      <c r="E73" s="599"/>
      <c r="F73" s="599"/>
      <c r="G73" s="599"/>
      <c r="H73" s="599"/>
      <c r="I73" s="599"/>
      <c r="K73" s="54"/>
    </row>
    <row r="74" spans="1:11" x14ac:dyDescent="0.25">
      <c r="A74" s="328" t="s">
        <v>407</v>
      </c>
      <c r="B74" s="599"/>
      <c r="C74" s="599"/>
      <c r="D74" s="599"/>
      <c r="E74" s="599"/>
      <c r="F74" s="599"/>
      <c r="G74" s="599"/>
      <c r="H74" s="599"/>
      <c r="I74" s="599"/>
      <c r="K74" s="54"/>
    </row>
    <row r="75" spans="1:11" x14ac:dyDescent="0.25">
      <c r="A75" s="885"/>
      <c r="B75" s="886"/>
      <c r="C75" s="625"/>
      <c r="D75" s="877" t="s">
        <v>400</v>
      </c>
      <c r="E75" s="879" t="s">
        <v>401</v>
      </c>
      <c r="F75" s="879"/>
      <c r="G75" s="879"/>
      <c r="H75" s="879"/>
      <c r="I75" s="880" t="s">
        <v>36</v>
      </c>
      <c r="K75" s="54"/>
    </row>
    <row r="76" spans="1:11" ht="33" x14ac:dyDescent="0.25">
      <c r="A76" s="887"/>
      <c r="B76" s="888"/>
      <c r="C76" s="626"/>
      <c r="D76" s="878"/>
      <c r="E76" s="619" t="s">
        <v>399</v>
      </c>
      <c r="F76" s="619" t="s">
        <v>398</v>
      </c>
      <c r="G76" s="619" t="s">
        <v>397</v>
      </c>
      <c r="H76" s="620" t="s">
        <v>396</v>
      </c>
      <c r="I76" s="881"/>
      <c r="K76" s="54"/>
    </row>
    <row r="77" spans="1:11" x14ac:dyDescent="0.25">
      <c r="A77" s="882" t="s">
        <v>402</v>
      </c>
      <c r="B77" s="883"/>
      <c r="C77" s="617"/>
      <c r="D77" s="331"/>
      <c r="E77" s="617"/>
      <c r="F77" s="331"/>
      <c r="G77" s="617"/>
      <c r="H77" s="622"/>
      <c r="I77" s="621">
        <f>SUM(D77:H77)</f>
        <v>0</v>
      </c>
      <c r="K77" s="54"/>
    </row>
    <row r="78" spans="1:11" x14ac:dyDescent="0.25">
      <c r="A78" s="882" t="s">
        <v>403</v>
      </c>
      <c r="B78" s="883"/>
      <c r="C78" s="617"/>
      <c r="D78" s="332"/>
      <c r="E78" s="617"/>
      <c r="F78" s="332"/>
      <c r="G78" s="617"/>
      <c r="H78" s="623"/>
      <c r="I78" s="374">
        <f t="shared" ref="I78:I80" si="0">SUM(D78:H78)</f>
        <v>0</v>
      </c>
      <c r="K78" s="54"/>
    </row>
    <row r="79" spans="1:11" x14ac:dyDescent="0.25">
      <c r="A79" s="882" t="s">
        <v>404</v>
      </c>
      <c r="B79" s="883"/>
      <c r="C79" s="617"/>
      <c r="D79" s="332"/>
      <c r="E79" s="617"/>
      <c r="F79" s="332"/>
      <c r="G79" s="617"/>
      <c r="H79" s="623"/>
      <c r="I79" s="374">
        <f t="shared" si="0"/>
        <v>0</v>
      </c>
      <c r="K79" s="54"/>
    </row>
    <row r="80" spans="1:11" x14ac:dyDescent="0.25">
      <c r="A80" s="882" t="s">
        <v>405</v>
      </c>
      <c r="B80" s="883"/>
      <c r="C80" s="617"/>
      <c r="D80" s="332"/>
      <c r="E80" s="617"/>
      <c r="F80" s="332"/>
      <c r="G80" s="617"/>
      <c r="H80" s="623"/>
      <c r="I80" s="374">
        <f t="shared" si="0"/>
        <v>0</v>
      </c>
      <c r="K80" s="54"/>
    </row>
    <row r="81" spans="1:11" x14ac:dyDescent="0.25">
      <c r="A81" s="617"/>
      <c r="B81" s="617"/>
      <c r="C81" s="617"/>
      <c r="D81" s="618"/>
      <c r="E81" s="617"/>
      <c r="F81" s="618"/>
      <c r="G81" s="617"/>
      <c r="H81" s="624"/>
      <c r="I81" s="618"/>
      <c r="K81" s="54"/>
    </row>
    <row r="82" spans="1:11" ht="16.5" customHeight="1" x14ac:dyDescent="0.25">
      <c r="A82" s="972" t="s">
        <v>406</v>
      </c>
      <c r="B82" s="973"/>
      <c r="C82" s="974"/>
      <c r="D82" s="453">
        <f t="shared" ref="D82:I82" si="1">SUM(D77:D80)</f>
        <v>0</v>
      </c>
      <c r="E82" s="453">
        <f t="shared" si="1"/>
        <v>0</v>
      </c>
      <c r="F82" s="453">
        <f t="shared" si="1"/>
        <v>0</v>
      </c>
      <c r="G82" s="453">
        <f t="shared" si="1"/>
        <v>0</v>
      </c>
      <c r="H82" s="453">
        <f t="shared" si="1"/>
        <v>0</v>
      </c>
      <c r="I82" s="453">
        <f t="shared" si="1"/>
        <v>0</v>
      </c>
      <c r="K82" s="54"/>
    </row>
    <row r="83" spans="1:11" x14ac:dyDescent="0.25">
      <c r="A83" s="599"/>
      <c r="B83" s="599"/>
      <c r="C83" s="599"/>
      <c r="D83" s="599"/>
      <c r="E83" s="599"/>
      <c r="F83" s="599"/>
      <c r="G83" s="599"/>
      <c r="H83" s="599"/>
      <c r="I83" s="599"/>
      <c r="K83" s="54"/>
    </row>
    <row r="84" spans="1:11" x14ac:dyDescent="0.25">
      <c r="A84" s="599"/>
      <c r="B84" s="599"/>
      <c r="C84" s="599"/>
      <c r="D84" s="599"/>
      <c r="E84" s="599"/>
      <c r="F84" s="599"/>
      <c r="G84" s="599"/>
      <c r="H84" s="599"/>
      <c r="I84" s="599"/>
      <c r="K84" s="54"/>
    </row>
    <row r="85" spans="1:11" x14ac:dyDescent="0.25">
      <c r="A85" s="328" t="s">
        <v>408</v>
      </c>
      <c r="B85" s="599"/>
      <c r="C85" s="599"/>
      <c r="D85" s="599"/>
      <c r="E85" s="599"/>
      <c r="F85" s="599"/>
      <c r="G85" s="599"/>
      <c r="H85" s="599"/>
      <c r="I85" s="599"/>
      <c r="K85" s="54"/>
    </row>
    <row r="86" spans="1:11" x14ac:dyDescent="0.25">
      <c r="A86" s="885"/>
      <c r="B86" s="886"/>
      <c r="C86" s="625"/>
      <c r="D86" s="877" t="s">
        <v>400</v>
      </c>
      <c r="E86" s="879" t="s">
        <v>401</v>
      </c>
      <c r="F86" s="879"/>
      <c r="G86" s="879"/>
      <c r="H86" s="879"/>
      <c r="I86" s="880" t="s">
        <v>36</v>
      </c>
      <c r="K86" s="54"/>
    </row>
    <row r="87" spans="1:11" ht="33" x14ac:dyDescent="0.25">
      <c r="A87" s="887"/>
      <c r="B87" s="888"/>
      <c r="C87" s="626"/>
      <c r="D87" s="878"/>
      <c r="E87" s="619" t="s">
        <v>399</v>
      </c>
      <c r="F87" s="619" t="s">
        <v>398</v>
      </c>
      <c r="G87" s="619" t="s">
        <v>397</v>
      </c>
      <c r="H87" s="620" t="s">
        <v>396</v>
      </c>
      <c r="I87" s="881"/>
      <c r="K87" s="54"/>
    </row>
    <row r="88" spans="1:11" x14ac:dyDescent="0.25">
      <c r="A88" s="882" t="s">
        <v>402</v>
      </c>
      <c r="B88" s="883"/>
      <c r="C88" s="617"/>
      <c r="D88" s="331"/>
      <c r="E88" s="617"/>
      <c r="F88" s="331"/>
      <c r="G88" s="617"/>
      <c r="H88" s="622"/>
      <c r="I88" s="621">
        <f>SUM(D88:H88)</f>
        <v>0</v>
      </c>
      <c r="K88" s="54"/>
    </row>
    <row r="89" spans="1:11" x14ac:dyDescent="0.25">
      <c r="A89" s="882" t="s">
        <v>403</v>
      </c>
      <c r="B89" s="883"/>
      <c r="C89" s="617"/>
      <c r="D89" s="332"/>
      <c r="E89" s="617"/>
      <c r="F89" s="332"/>
      <c r="G89" s="617"/>
      <c r="H89" s="623"/>
      <c r="I89" s="374">
        <f t="shared" ref="I89:I91" si="2">SUM(D89:H89)</f>
        <v>0</v>
      </c>
      <c r="K89" s="54"/>
    </row>
    <row r="90" spans="1:11" x14ac:dyDescent="0.25">
      <c r="A90" s="882" t="s">
        <v>404</v>
      </c>
      <c r="B90" s="883"/>
      <c r="C90" s="617"/>
      <c r="D90" s="332"/>
      <c r="E90" s="617"/>
      <c r="F90" s="332"/>
      <c r="G90" s="617"/>
      <c r="H90" s="623"/>
      <c r="I90" s="374">
        <f t="shared" si="2"/>
        <v>0</v>
      </c>
      <c r="K90" s="54"/>
    </row>
    <row r="91" spans="1:11" x14ac:dyDescent="0.25">
      <c r="A91" s="882" t="s">
        <v>405</v>
      </c>
      <c r="B91" s="883"/>
      <c r="C91" s="617"/>
      <c r="D91" s="332"/>
      <c r="E91" s="617"/>
      <c r="F91" s="332"/>
      <c r="G91" s="617"/>
      <c r="H91" s="623"/>
      <c r="I91" s="374">
        <f t="shared" si="2"/>
        <v>0</v>
      </c>
      <c r="K91" s="54"/>
    </row>
    <row r="92" spans="1:11" x14ac:dyDescent="0.25">
      <c r="A92" s="617"/>
      <c r="B92" s="617"/>
      <c r="C92" s="617"/>
      <c r="D92" s="618"/>
      <c r="E92" s="617"/>
      <c r="F92" s="618"/>
      <c r="G92" s="617"/>
      <c r="H92" s="624"/>
      <c r="I92" s="618"/>
      <c r="K92" s="54"/>
    </row>
    <row r="93" spans="1:11" ht="16.5" customHeight="1" x14ac:dyDescent="0.25">
      <c r="A93" s="803" t="s">
        <v>406</v>
      </c>
      <c r="B93" s="804"/>
      <c r="C93" s="884"/>
      <c r="D93" s="453">
        <f>SUM(D88:D91)</f>
        <v>0</v>
      </c>
      <c r="E93" s="453">
        <f t="shared" ref="E93:I93" si="3">SUM(E88:E91)</f>
        <v>0</v>
      </c>
      <c r="F93" s="453">
        <f t="shared" si="3"/>
        <v>0</v>
      </c>
      <c r="G93" s="453">
        <f t="shared" si="3"/>
        <v>0</v>
      </c>
      <c r="H93" s="453">
        <f t="shared" si="3"/>
        <v>0</v>
      </c>
      <c r="I93" s="453">
        <f t="shared" si="3"/>
        <v>0</v>
      </c>
      <c r="K93" s="54"/>
    </row>
    <row r="94" spans="1:11" x14ac:dyDescent="0.25">
      <c r="A94" s="599"/>
      <c r="B94" s="599"/>
      <c r="C94" s="599"/>
      <c r="D94" s="599"/>
      <c r="E94" s="599"/>
      <c r="F94" s="599"/>
      <c r="G94" s="599"/>
      <c r="H94" s="599"/>
      <c r="I94" s="599"/>
      <c r="K94" s="54"/>
    </row>
    <row r="95" spans="1:11" ht="16.5" customHeight="1" x14ac:dyDescent="0.25">
      <c r="A95" s="599"/>
      <c r="B95" s="599"/>
      <c r="C95" s="599"/>
      <c r="D95" s="599"/>
      <c r="E95" s="599"/>
      <c r="F95" s="599"/>
      <c r="G95" s="599"/>
      <c r="H95" s="599"/>
      <c r="I95" s="599"/>
      <c r="K95" s="54"/>
    </row>
    <row r="96" spans="1:11" ht="18" customHeight="1" x14ac:dyDescent="0.25">
      <c r="A96" s="139" t="s">
        <v>305</v>
      </c>
    </row>
    <row r="97" spans="1:9" ht="57" customHeight="1" x14ac:dyDescent="0.25">
      <c r="A97" s="643" t="s">
        <v>0</v>
      </c>
      <c r="B97" s="644"/>
      <c r="C97" s="644"/>
      <c r="D97" s="644"/>
      <c r="E97" s="644"/>
      <c r="F97" s="817" t="s">
        <v>2</v>
      </c>
      <c r="G97" s="818"/>
      <c r="H97" s="836" t="s">
        <v>3</v>
      </c>
      <c r="I97" s="837"/>
    </row>
    <row r="98" spans="1:9" ht="16.5" customHeight="1" x14ac:dyDescent="0.25">
      <c r="A98" s="142"/>
      <c r="B98" s="143"/>
      <c r="C98" s="143"/>
      <c r="D98" s="143"/>
      <c r="E98" s="143"/>
      <c r="F98" s="857" t="s">
        <v>44</v>
      </c>
      <c r="G98" s="858"/>
      <c r="H98" s="807" t="s">
        <v>44</v>
      </c>
      <c r="I98" s="808"/>
    </row>
    <row r="99" spans="1:9" x14ac:dyDescent="0.25">
      <c r="A99" s="315"/>
      <c r="B99" s="316"/>
      <c r="C99" s="593"/>
      <c r="D99" s="593"/>
      <c r="E99" s="316"/>
      <c r="F99" s="861"/>
      <c r="G99" s="862"/>
      <c r="H99" s="859"/>
      <c r="I99" s="860"/>
    </row>
    <row r="100" spans="1:9" x14ac:dyDescent="0.25">
      <c r="A100" s="647" t="s">
        <v>260</v>
      </c>
      <c r="B100" s="60"/>
      <c r="C100" s="60"/>
      <c r="D100" s="60"/>
      <c r="E100" s="60"/>
      <c r="F100" s="845"/>
      <c r="G100" s="846"/>
      <c r="H100" s="851">
        <v>0</v>
      </c>
      <c r="I100" s="852"/>
    </row>
    <row r="101" spans="1:9" x14ac:dyDescent="0.25">
      <c r="A101" s="315" t="s">
        <v>261</v>
      </c>
      <c r="B101" s="316"/>
      <c r="C101" s="593"/>
      <c r="D101" s="593"/>
      <c r="E101" s="316"/>
      <c r="F101" s="845"/>
      <c r="G101" s="846"/>
      <c r="H101" s="851">
        <v>0</v>
      </c>
      <c r="I101" s="852"/>
    </row>
    <row r="102" spans="1:9" x14ac:dyDescent="0.25">
      <c r="A102" s="315" t="s">
        <v>262</v>
      </c>
      <c r="B102" s="316"/>
      <c r="C102" s="593"/>
      <c r="D102" s="593"/>
      <c r="E102" s="316"/>
      <c r="F102" s="845"/>
      <c r="G102" s="846"/>
      <c r="H102" s="851">
        <v>0</v>
      </c>
      <c r="I102" s="852"/>
    </row>
    <row r="103" spans="1:9" x14ac:dyDescent="0.25">
      <c r="A103" s="315"/>
      <c r="B103" s="316"/>
      <c r="C103" s="593"/>
      <c r="D103" s="593"/>
      <c r="E103" s="316"/>
      <c r="F103" s="798"/>
      <c r="G103" s="800"/>
      <c r="H103" s="829"/>
      <c r="I103" s="830"/>
    </row>
    <row r="104" spans="1:9" x14ac:dyDescent="0.25">
      <c r="A104" s="760" t="s">
        <v>49</v>
      </c>
      <c r="B104" s="764"/>
      <c r="C104" s="594"/>
      <c r="D104" s="594"/>
      <c r="E104" s="145"/>
      <c r="F104" s="765">
        <f>SUM(F100:G103)</f>
        <v>0</v>
      </c>
      <c r="G104" s="767"/>
      <c r="H104" s="831">
        <f>SUM(H100:I103)</f>
        <v>0</v>
      </c>
      <c r="I104" s="832"/>
    </row>
    <row r="105" spans="1:9" x14ac:dyDescent="0.25">
      <c r="A105" s="193"/>
      <c r="B105" s="193"/>
      <c r="C105" s="193"/>
      <c r="D105" s="193"/>
      <c r="E105" s="313"/>
      <c r="F105" s="313"/>
      <c r="G105" s="313"/>
      <c r="H105" s="148"/>
      <c r="I105" s="148"/>
    </row>
    <row r="106" spans="1:9" ht="18" customHeight="1" x14ac:dyDescent="0.25">
      <c r="A106" s="139" t="s">
        <v>306</v>
      </c>
    </row>
    <row r="107" spans="1:9" ht="57" customHeight="1" x14ac:dyDescent="0.25">
      <c r="A107" s="643" t="s">
        <v>0</v>
      </c>
      <c r="B107" s="644"/>
      <c r="C107" s="644"/>
      <c r="D107" s="644"/>
      <c r="E107" s="644"/>
      <c r="F107" s="817" t="s">
        <v>2</v>
      </c>
      <c r="G107" s="818"/>
      <c r="H107" s="836" t="s">
        <v>3</v>
      </c>
      <c r="I107" s="837"/>
    </row>
    <row r="108" spans="1:9" x14ac:dyDescent="0.25">
      <c r="A108" s="142"/>
      <c r="B108" s="143"/>
      <c r="C108" s="143"/>
      <c r="D108" s="143"/>
      <c r="E108" s="143"/>
      <c r="F108" s="857" t="s">
        <v>44</v>
      </c>
      <c r="G108" s="858"/>
      <c r="H108" s="807" t="s">
        <v>44</v>
      </c>
      <c r="I108" s="808"/>
    </row>
    <row r="109" spans="1:9" x14ac:dyDescent="0.25">
      <c r="A109" s="315"/>
      <c r="B109" s="316"/>
      <c r="C109" s="593"/>
      <c r="D109" s="593"/>
      <c r="E109" s="316"/>
      <c r="F109" s="861"/>
      <c r="G109" s="862"/>
      <c r="H109" s="859"/>
      <c r="I109" s="860"/>
    </row>
    <row r="110" spans="1:9" x14ac:dyDescent="0.25">
      <c r="A110" s="647" t="s">
        <v>265</v>
      </c>
      <c r="B110" s="60"/>
      <c r="C110" s="60"/>
      <c r="D110" s="60"/>
      <c r="E110" s="60"/>
      <c r="F110" s="845"/>
      <c r="G110" s="846"/>
      <c r="H110" s="851">
        <v>0</v>
      </c>
      <c r="I110" s="852"/>
    </row>
    <row r="111" spans="1:9" x14ac:dyDescent="0.25">
      <c r="A111" s="315"/>
      <c r="B111" s="316"/>
      <c r="C111" s="593"/>
      <c r="D111" s="593"/>
      <c r="E111" s="316"/>
      <c r="F111" s="798"/>
      <c r="G111" s="800"/>
      <c r="H111" s="829"/>
      <c r="I111" s="830"/>
    </row>
    <row r="112" spans="1:9" x14ac:dyDescent="0.25">
      <c r="A112" s="760" t="s">
        <v>49</v>
      </c>
      <c r="B112" s="764"/>
      <c r="C112" s="594"/>
      <c r="D112" s="594"/>
      <c r="E112" s="145"/>
      <c r="F112" s="765">
        <f>SUM(F109:G111)</f>
        <v>0</v>
      </c>
      <c r="G112" s="767"/>
      <c r="H112" s="766">
        <f>SUM(H109:I111)</f>
        <v>0</v>
      </c>
      <c r="I112" s="767"/>
    </row>
    <row r="113" spans="1:9" s="123" customFormat="1" x14ac:dyDescent="0.25">
      <c r="A113" s="193"/>
      <c r="B113" s="193"/>
      <c r="C113" s="193"/>
      <c r="D113" s="193"/>
      <c r="E113" s="195"/>
      <c r="F113" s="195"/>
      <c r="G113" s="195"/>
      <c r="H113" s="200"/>
      <c r="I113" s="148"/>
    </row>
    <row r="116" spans="1:9" s="60" customFormat="1" x14ac:dyDescent="0.25">
      <c r="A116" s="151"/>
      <c r="B116" s="51"/>
      <c r="C116" s="51"/>
      <c r="D116" s="51"/>
      <c r="E116" s="51"/>
      <c r="F116" s="51"/>
      <c r="G116" s="51"/>
    </row>
    <row r="121" spans="1:9" x14ac:dyDescent="0.25">
      <c r="A121" s="139" t="s">
        <v>224</v>
      </c>
      <c r="B121" s="193"/>
      <c r="C121" s="193"/>
      <c r="D121" s="193"/>
      <c r="E121" s="195"/>
      <c r="F121" s="195"/>
      <c r="G121" s="195"/>
      <c r="H121" s="148"/>
      <c r="I121" s="148"/>
    </row>
    <row r="122" spans="1:9" ht="16.5" customHeight="1" x14ac:dyDescent="0.25">
      <c r="A122" s="790" t="s">
        <v>206</v>
      </c>
      <c r="B122" s="790"/>
      <c r="C122" s="790"/>
      <c r="D122" s="790"/>
      <c r="E122" s="790"/>
      <c r="F122" s="790"/>
      <c r="G122" s="790"/>
      <c r="H122" s="790"/>
      <c r="I122" s="790"/>
    </row>
    <row r="123" spans="1:9" x14ac:dyDescent="0.25">
      <c r="A123" s="790"/>
      <c r="B123" s="790"/>
      <c r="C123" s="790"/>
      <c r="D123" s="790"/>
      <c r="E123" s="790"/>
      <c r="F123" s="790"/>
      <c r="G123" s="790"/>
      <c r="H123" s="790"/>
      <c r="I123" s="790"/>
    </row>
    <row r="124" spans="1:9" ht="18" customHeight="1" x14ac:dyDescent="0.25">
      <c r="A124" s="791"/>
      <c r="B124" s="791"/>
      <c r="C124" s="791"/>
      <c r="D124" s="791"/>
      <c r="E124" s="791"/>
      <c r="F124" s="791"/>
      <c r="G124" s="791"/>
      <c r="H124" s="791"/>
      <c r="I124" s="791"/>
    </row>
    <row r="125" spans="1:9" ht="69.75" customHeight="1" x14ac:dyDescent="0.25">
      <c r="A125" s="785" t="s">
        <v>64</v>
      </c>
      <c r="B125" s="786"/>
      <c r="C125" s="786"/>
      <c r="D125" s="786"/>
      <c r="E125" s="786"/>
      <c r="F125" s="787"/>
      <c r="G125" s="198" t="s">
        <v>212</v>
      </c>
      <c r="H125" s="194" t="s">
        <v>65</v>
      </c>
      <c r="I125" s="141" t="s">
        <v>213</v>
      </c>
    </row>
    <row r="126" spans="1:9" x14ac:dyDescent="0.25">
      <c r="A126" s="792"/>
      <c r="B126" s="793"/>
      <c r="C126" s="793"/>
      <c r="D126" s="793"/>
      <c r="E126" s="793"/>
      <c r="F126" s="794"/>
      <c r="G126" s="126"/>
      <c r="H126" s="152" t="s">
        <v>44</v>
      </c>
      <c r="I126" s="152" t="s">
        <v>44</v>
      </c>
    </row>
    <row r="127" spans="1:9" x14ac:dyDescent="0.25">
      <c r="A127" s="795"/>
      <c r="B127" s="796"/>
      <c r="C127" s="796"/>
      <c r="D127" s="796"/>
      <c r="E127" s="796"/>
      <c r="F127" s="797"/>
      <c r="G127" s="196"/>
      <c r="H127" s="149"/>
      <c r="I127" s="149"/>
    </row>
    <row r="128" spans="1:9" x14ac:dyDescent="0.25">
      <c r="A128" s="727" t="s">
        <v>45</v>
      </c>
      <c r="B128" s="781"/>
      <c r="C128" s="781"/>
      <c r="D128" s="781"/>
      <c r="E128" s="781"/>
      <c r="F128" s="782"/>
      <c r="G128" s="154"/>
      <c r="H128" s="199"/>
      <c r="I128" s="150">
        <f>SUM(G128:H128)</f>
        <v>0</v>
      </c>
    </row>
    <row r="129" spans="1:9" x14ac:dyDescent="0.25">
      <c r="A129" s="798"/>
      <c r="B129" s="799"/>
      <c r="C129" s="799"/>
      <c r="D129" s="799"/>
      <c r="E129" s="799"/>
      <c r="F129" s="800"/>
      <c r="G129" s="197"/>
      <c r="H129" s="150"/>
      <c r="I129" s="144"/>
    </row>
    <row r="130" spans="1:9" x14ac:dyDescent="0.25">
      <c r="A130" s="760" t="s">
        <v>49</v>
      </c>
      <c r="B130" s="764"/>
      <c r="C130" s="764"/>
      <c r="D130" s="764"/>
      <c r="E130" s="764"/>
      <c r="F130" s="761"/>
      <c r="G130" s="221">
        <f>SUM(G128:G129)</f>
        <v>0</v>
      </c>
      <c r="H130" s="221">
        <f t="shared" ref="H130:I130" si="4">SUM(H128:H129)</f>
        <v>0</v>
      </c>
      <c r="I130" s="221">
        <f t="shared" si="4"/>
        <v>0</v>
      </c>
    </row>
    <row r="131" spans="1:9" x14ac:dyDescent="0.25">
      <c r="A131" s="760" t="s">
        <v>66</v>
      </c>
      <c r="B131" s="764"/>
      <c r="C131" s="764"/>
      <c r="D131" s="764"/>
      <c r="E131" s="764"/>
      <c r="F131" s="761"/>
      <c r="G131" s="147">
        <v>-60333</v>
      </c>
      <c r="H131" s="147">
        <f>I131-G131</f>
        <v>-56542</v>
      </c>
      <c r="I131" s="147">
        <v>-116875</v>
      </c>
    </row>
    <row r="132" spans="1:9" ht="16.5" customHeight="1" x14ac:dyDescent="0.25">
      <c r="A132" s="762" t="s">
        <v>220</v>
      </c>
      <c r="B132" s="762"/>
      <c r="C132" s="762"/>
      <c r="D132" s="762"/>
      <c r="E132" s="762"/>
      <c r="F132" s="762"/>
      <c r="G132" s="762"/>
      <c r="H132" s="762"/>
      <c r="I132" s="762"/>
    </row>
    <row r="133" spans="1:9" x14ac:dyDescent="0.25">
      <c r="A133" s="762"/>
      <c r="B133" s="762"/>
      <c r="C133" s="762"/>
      <c r="D133" s="762"/>
      <c r="E133" s="762"/>
      <c r="F133" s="762"/>
      <c r="G133" s="762"/>
      <c r="H133" s="762"/>
      <c r="I133" s="762"/>
    </row>
    <row r="134" spans="1:9" x14ac:dyDescent="0.25">
      <c r="A134" s="193"/>
      <c r="B134" s="193"/>
      <c r="C134" s="193"/>
      <c r="D134" s="193"/>
      <c r="E134" s="222"/>
      <c r="F134" s="222"/>
      <c r="G134" s="222"/>
      <c r="H134" s="148"/>
      <c r="I134" s="148"/>
    </row>
    <row r="143" spans="1:9" ht="36.75" customHeight="1" x14ac:dyDescent="0.25">
      <c r="A143" s="903" t="s">
        <v>209</v>
      </c>
      <c r="B143" s="903"/>
      <c r="C143" s="903"/>
      <c r="D143" s="903"/>
      <c r="E143" s="903"/>
      <c r="F143" s="903"/>
      <c r="G143" s="903"/>
      <c r="H143" s="903"/>
      <c r="I143" s="903"/>
    </row>
    <row r="144" spans="1:9" ht="15" customHeight="1" x14ac:dyDescent="0.25">
      <c r="A144" s="130"/>
      <c r="B144" s="130"/>
      <c r="C144" s="130"/>
      <c r="D144" s="130"/>
      <c r="E144" s="130"/>
      <c r="F144" s="130"/>
      <c r="G144" s="130"/>
    </row>
    <row r="145" spans="1:9" ht="57" customHeight="1" x14ac:dyDescent="0.25">
      <c r="A145" s="733" t="s">
        <v>0</v>
      </c>
      <c r="B145" s="783"/>
      <c r="C145" s="783"/>
      <c r="D145" s="783"/>
      <c r="E145" s="783"/>
      <c r="F145" s="783"/>
      <c r="G145" s="784"/>
      <c r="H145" s="140" t="s">
        <v>2</v>
      </c>
      <c r="I145" s="141" t="s">
        <v>3</v>
      </c>
    </row>
    <row r="146" spans="1:9" x14ac:dyDescent="0.25">
      <c r="A146" s="142"/>
      <c r="B146" s="143"/>
      <c r="C146" s="143"/>
      <c r="D146" s="143"/>
      <c r="E146" s="143"/>
      <c r="F146" s="143"/>
      <c r="G146" s="81"/>
      <c r="H146" s="152" t="s">
        <v>44</v>
      </c>
      <c r="I146" s="152" t="s">
        <v>44</v>
      </c>
    </row>
    <row r="147" spans="1:9" x14ac:dyDescent="0.25">
      <c r="A147" s="897" t="s">
        <v>70</v>
      </c>
      <c r="B147" s="898"/>
      <c r="C147" s="898"/>
      <c r="D147" s="898"/>
      <c r="E147" s="898"/>
      <c r="F147" s="898"/>
      <c r="G147" s="899"/>
      <c r="H147" s="149"/>
      <c r="I147" s="149"/>
    </row>
    <row r="148" spans="1:9" ht="24" customHeight="1" x14ac:dyDescent="0.25">
      <c r="A148" s="900" t="s">
        <v>68</v>
      </c>
      <c r="B148" s="901"/>
      <c r="C148" s="901"/>
      <c r="D148" s="901"/>
      <c r="E148" s="901"/>
      <c r="F148" s="901"/>
      <c r="G148" s="902"/>
      <c r="H148" s="150">
        <v>0</v>
      </c>
      <c r="I148" s="150">
        <v>0</v>
      </c>
    </row>
    <row r="149" spans="1:9" ht="39.75" customHeight="1" x14ac:dyDescent="0.25">
      <c r="A149" s="900" t="s">
        <v>69</v>
      </c>
      <c r="B149" s="901"/>
      <c r="C149" s="901"/>
      <c r="D149" s="901"/>
      <c r="E149" s="901"/>
      <c r="F149" s="901"/>
      <c r="G149" s="902"/>
      <c r="H149" s="144">
        <v>0</v>
      </c>
      <c r="I149" s="144"/>
    </row>
    <row r="150" spans="1:9" ht="20.25" customHeight="1" x14ac:dyDescent="0.25">
      <c r="A150" s="760" t="s">
        <v>49</v>
      </c>
      <c r="B150" s="764"/>
      <c r="C150" s="594"/>
      <c r="D150" s="594"/>
      <c r="E150" s="145"/>
      <c r="F150" s="145"/>
      <c r="G150" s="146"/>
      <c r="H150" s="147">
        <f>SUM(H147:H149)</f>
        <v>0</v>
      </c>
      <c r="I150" s="147">
        <f>SUM(I147:I149)</f>
        <v>0</v>
      </c>
    </row>
    <row r="154" spans="1:9" x14ac:dyDescent="0.25">
      <c r="A154" s="328" t="s">
        <v>304</v>
      </c>
      <c r="B154" s="342"/>
      <c r="C154" s="342"/>
      <c r="D154" s="342"/>
      <c r="E154" s="343"/>
      <c r="F154" s="343"/>
      <c r="G154" s="343"/>
      <c r="H154" s="148"/>
      <c r="I154" s="148"/>
    </row>
    <row r="155" spans="1:9" x14ac:dyDescent="0.25">
      <c r="A155" s="909" t="s">
        <v>257</v>
      </c>
      <c r="B155" s="909"/>
      <c r="C155" s="909"/>
      <c r="D155" s="909"/>
      <c r="E155" s="909"/>
      <c r="F155" s="909"/>
      <c r="G155" s="909"/>
      <c r="H155" s="909"/>
      <c r="I155" s="909"/>
    </row>
    <row r="156" spans="1:9" x14ac:dyDescent="0.25">
      <c r="A156" s="909"/>
      <c r="B156" s="909"/>
      <c r="C156" s="909"/>
      <c r="D156" s="909"/>
      <c r="E156" s="909"/>
      <c r="F156" s="909"/>
      <c r="G156" s="909"/>
      <c r="H156" s="909"/>
      <c r="I156" s="909"/>
    </row>
    <row r="157" spans="1:9" x14ac:dyDescent="0.25">
      <c r="A157" s="909"/>
      <c r="B157" s="909"/>
      <c r="C157" s="909"/>
      <c r="D157" s="909"/>
      <c r="E157" s="909"/>
      <c r="F157" s="909"/>
      <c r="G157" s="909"/>
      <c r="H157" s="909"/>
      <c r="I157" s="909"/>
    </row>
    <row r="158" spans="1:9" x14ac:dyDescent="0.25">
      <c r="A158" s="909"/>
      <c r="B158" s="909"/>
      <c r="C158" s="909"/>
      <c r="D158" s="909"/>
      <c r="E158" s="909"/>
      <c r="F158" s="909"/>
      <c r="G158" s="909"/>
      <c r="H158" s="909"/>
      <c r="I158" s="909"/>
    </row>
    <row r="159" spans="1:9" x14ac:dyDescent="0.25">
      <c r="A159" s="909"/>
      <c r="B159" s="909"/>
      <c r="C159" s="909"/>
      <c r="D159" s="909"/>
      <c r="E159" s="909"/>
      <c r="F159" s="909"/>
      <c r="G159" s="909"/>
      <c r="H159" s="909"/>
      <c r="I159" s="909"/>
    </row>
  </sheetData>
  <mergeCells count="131">
    <mergeCell ref="A28:I30"/>
    <mergeCell ref="A18:B18"/>
    <mergeCell ref="A37:I37"/>
    <mergeCell ref="A24:I25"/>
    <mergeCell ref="A155:I159"/>
    <mergeCell ref="A63:I63"/>
    <mergeCell ref="A65:G65"/>
    <mergeCell ref="A67:G67"/>
    <mergeCell ref="A68:G68"/>
    <mergeCell ref="A69:G69"/>
    <mergeCell ref="A70:B70"/>
    <mergeCell ref="A82:C82"/>
    <mergeCell ref="A104:B104"/>
    <mergeCell ref="A51:B51"/>
    <mergeCell ref="A60:B60"/>
    <mergeCell ref="E75:H75"/>
    <mergeCell ref="D75:D76"/>
    <mergeCell ref="A77:B77"/>
    <mergeCell ref="A78:B78"/>
    <mergeCell ref="A79:B79"/>
    <mergeCell ref="A112:B112"/>
    <mergeCell ref="F107:G107"/>
    <mergeCell ref="F108:G108"/>
    <mergeCell ref="F109:G109"/>
    <mergeCell ref="F110:G110"/>
    <mergeCell ref="F111:G111"/>
    <mergeCell ref="F112:G112"/>
    <mergeCell ref="F2:G2"/>
    <mergeCell ref="H2:I2"/>
    <mergeCell ref="A6:E6"/>
    <mergeCell ref="A9:E9"/>
    <mergeCell ref="A21:I22"/>
    <mergeCell ref="A20:E20"/>
    <mergeCell ref="A147:G147"/>
    <mergeCell ref="A150:B150"/>
    <mergeCell ref="A149:G149"/>
    <mergeCell ref="A148:G148"/>
    <mergeCell ref="A143:I143"/>
    <mergeCell ref="A131:F131"/>
    <mergeCell ref="A132:I133"/>
    <mergeCell ref="A125:F125"/>
    <mergeCell ref="A127:F127"/>
    <mergeCell ref="A122:I124"/>
    <mergeCell ref="A128:F128"/>
    <mergeCell ref="A129:F129"/>
    <mergeCell ref="A130:F130"/>
    <mergeCell ref="A145:G145"/>
    <mergeCell ref="A126:F126"/>
    <mergeCell ref="H31:I31"/>
    <mergeCell ref="H32:I32"/>
    <mergeCell ref="H33:I33"/>
    <mergeCell ref="H34:I34"/>
    <mergeCell ref="H35:I35"/>
    <mergeCell ref="H36:I36"/>
    <mergeCell ref="H101:I101"/>
    <mergeCell ref="H102:I102"/>
    <mergeCell ref="H103:I103"/>
    <mergeCell ref="H104:I104"/>
    <mergeCell ref="H107:I107"/>
    <mergeCell ref="H108:I108"/>
    <mergeCell ref="H109:I109"/>
    <mergeCell ref="H110:I110"/>
    <mergeCell ref="D86:D87"/>
    <mergeCell ref="H49:I49"/>
    <mergeCell ref="H50:I50"/>
    <mergeCell ref="H51:I51"/>
    <mergeCell ref="F45:G45"/>
    <mergeCell ref="F46:G46"/>
    <mergeCell ref="F47:G47"/>
    <mergeCell ref="F48:G48"/>
    <mergeCell ref="F49:G49"/>
    <mergeCell ref="F40:G40"/>
    <mergeCell ref="F41:G41"/>
    <mergeCell ref="F42:G42"/>
    <mergeCell ref="F43:G43"/>
    <mergeCell ref="F44:G44"/>
    <mergeCell ref="H40:I40"/>
    <mergeCell ref="H41:I41"/>
    <mergeCell ref="H42:I42"/>
    <mergeCell ref="H43:I43"/>
    <mergeCell ref="H44:I44"/>
    <mergeCell ref="H45:I45"/>
    <mergeCell ref="H46:I46"/>
    <mergeCell ref="H47:I47"/>
    <mergeCell ref="H48:I48"/>
    <mergeCell ref="H57:I57"/>
    <mergeCell ref="H58:I58"/>
    <mergeCell ref="H59:I59"/>
    <mergeCell ref="H60:I60"/>
    <mergeCell ref="F55:G55"/>
    <mergeCell ref="H55:I55"/>
    <mergeCell ref="F56:G56"/>
    <mergeCell ref="H56:I56"/>
    <mergeCell ref="F57:G57"/>
    <mergeCell ref="H97:I97"/>
    <mergeCell ref="F98:G98"/>
    <mergeCell ref="H98:I98"/>
    <mergeCell ref="F100:G100"/>
    <mergeCell ref="H99:I99"/>
    <mergeCell ref="H100:I100"/>
    <mergeCell ref="F58:G58"/>
    <mergeCell ref="F59:G59"/>
    <mergeCell ref="F60:G60"/>
    <mergeCell ref="E86:H86"/>
    <mergeCell ref="I86:I87"/>
    <mergeCell ref="I75:I76"/>
    <mergeCell ref="H112:I112"/>
    <mergeCell ref="F101:G101"/>
    <mergeCell ref="F102:G102"/>
    <mergeCell ref="F103:G103"/>
    <mergeCell ref="F104:G104"/>
    <mergeCell ref="A45:E47"/>
    <mergeCell ref="H111:I111"/>
    <mergeCell ref="E31:F31"/>
    <mergeCell ref="E32:F32"/>
    <mergeCell ref="E33:F33"/>
    <mergeCell ref="E34:F34"/>
    <mergeCell ref="E35:F35"/>
    <mergeCell ref="E36:F36"/>
    <mergeCell ref="F99:G99"/>
    <mergeCell ref="F97:G97"/>
    <mergeCell ref="F50:G50"/>
    <mergeCell ref="F51:G51"/>
    <mergeCell ref="A91:B91"/>
    <mergeCell ref="A93:C93"/>
    <mergeCell ref="A88:B88"/>
    <mergeCell ref="A89:B89"/>
    <mergeCell ref="A90:B90"/>
    <mergeCell ref="A86:B87"/>
    <mergeCell ref="A80:B80"/>
    <mergeCell ref="A75:B76"/>
  </mergeCells>
  <pageMargins left="0.61" right="0.39" top="0.45" bottom="0.3" header="0.24" footer="0.24"/>
  <pageSetup scale="59" fitToHeight="3" orientation="portrait" horizontalDpi="4294967293" r:id="rId1"/>
  <rowBreaks count="1" manualBreakCount="1">
    <brk id="60"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O63"/>
  <sheetViews>
    <sheetView view="pageBreakPreview" topLeftCell="C43" zoomScaleNormal="100" zoomScaleSheetLayoutView="100" workbookViewId="0">
      <selection activeCell="D64" sqref="D64"/>
    </sheetView>
  </sheetViews>
  <sheetFormatPr defaultRowHeight="15" x14ac:dyDescent="0.25"/>
  <cols>
    <col min="1" max="1" width="9" style="13" hidden="1" customWidth="1"/>
    <col min="2" max="2" width="9.140625" style="13" hidden="1" customWidth="1"/>
    <col min="3" max="3" width="33.140625" style="15" customWidth="1"/>
    <col min="4" max="4" width="19.85546875" style="15" customWidth="1"/>
    <col min="5" max="5" width="16.42578125" style="15" customWidth="1"/>
    <col min="6" max="6" width="16.28515625" style="15" customWidth="1"/>
    <col min="7" max="7" width="19.42578125" style="16" customWidth="1"/>
    <col min="8" max="8" width="21" style="15" customWidth="1"/>
    <col min="9" max="9" width="16.140625" style="17" customWidth="1"/>
    <col min="10" max="10" width="14.140625" style="15" customWidth="1"/>
    <col min="11" max="11" width="20" style="16" customWidth="1"/>
    <col min="12" max="12" width="20.140625" style="16" customWidth="1"/>
    <col min="13" max="13" width="20.7109375" style="15" customWidth="1"/>
    <col min="14" max="14" width="14.7109375" style="13" bestFit="1" customWidth="1"/>
    <col min="15" max="15" width="12.42578125" style="13" bestFit="1" customWidth="1"/>
    <col min="16" max="16" width="17" style="13" bestFit="1" customWidth="1"/>
    <col min="17" max="19" width="9.140625" style="13"/>
    <col min="20" max="29" width="13.42578125" style="13" customWidth="1"/>
    <col min="30" max="30" width="12" style="13" customWidth="1"/>
    <col min="31" max="16384" width="9.140625" style="13"/>
  </cols>
  <sheetData>
    <row r="1" spans="3:15" ht="18.75" x14ac:dyDescent="0.25">
      <c r="C1" s="14" t="s">
        <v>483</v>
      </c>
    </row>
    <row r="2" spans="3:15" s="18" customFormat="1" x14ac:dyDescent="0.25">
      <c r="D2" s="916"/>
      <c r="E2" s="916"/>
      <c r="F2" s="916"/>
      <c r="G2" s="19"/>
      <c r="H2" s="20"/>
      <c r="I2" s="21"/>
      <c r="J2" s="20"/>
      <c r="K2" s="19"/>
      <c r="L2" s="19"/>
      <c r="M2" s="20"/>
    </row>
    <row r="3" spans="3:15" s="23" customFormat="1" ht="15" customHeight="1" x14ac:dyDescent="0.25">
      <c r="C3" s="917" t="s">
        <v>0</v>
      </c>
      <c r="D3" s="919" t="s">
        <v>78</v>
      </c>
      <c r="E3" s="920"/>
      <c r="F3" s="920"/>
      <c r="G3" s="921"/>
      <c r="H3" s="919" t="s">
        <v>79</v>
      </c>
      <c r="I3" s="920"/>
      <c r="J3" s="920"/>
      <c r="K3" s="921"/>
      <c r="L3" s="922" t="s">
        <v>80</v>
      </c>
      <c r="M3" s="923"/>
      <c r="N3" s="22"/>
    </row>
    <row r="4" spans="3:15" s="23" customFormat="1" ht="45" x14ac:dyDescent="0.25">
      <c r="C4" s="918"/>
      <c r="D4" s="24" t="s">
        <v>3</v>
      </c>
      <c r="E4" s="24" t="s">
        <v>81</v>
      </c>
      <c r="F4" s="24" t="s">
        <v>82</v>
      </c>
      <c r="G4" s="25" t="s">
        <v>83</v>
      </c>
      <c r="H4" s="24" t="s">
        <v>3</v>
      </c>
      <c r="I4" s="26" t="s">
        <v>84</v>
      </c>
      <c r="J4" s="24" t="s">
        <v>85</v>
      </c>
      <c r="K4" s="27" t="s">
        <v>83</v>
      </c>
      <c r="L4" s="25" t="s">
        <v>2</v>
      </c>
      <c r="M4" s="427" t="s">
        <v>86</v>
      </c>
      <c r="N4" s="22"/>
    </row>
    <row r="5" spans="3:15" s="18" customFormat="1" ht="15.75" x14ac:dyDescent="0.25">
      <c r="C5" s="432"/>
      <c r="D5" s="350" t="s">
        <v>44</v>
      </c>
      <c r="E5" s="350" t="s">
        <v>44</v>
      </c>
      <c r="F5" s="350" t="s">
        <v>44</v>
      </c>
      <c r="G5" s="350" t="s">
        <v>44</v>
      </c>
      <c r="H5" s="350" t="s">
        <v>44</v>
      </c>
      <c r="I5" s="350" t="s">
        <v>44</v>
      </c>
      <c r="J5" s="350" t="s">
        <v>44</v>
      </c>
      <c r="K5" s="350" t="s">
        <v>44</v>
      </c>
      <c r="L5" s="350" t="s">
        <v>44</v>
      </c>
      <c r="M5" s="350" t="s">
        <v>44</v>
      </c>
      <c r="N5" s="28"/>
    </row>
    <row r="6" spans="3:15" s="18" customFormat="1" ht="15.75" thickBot="1" x14ac:dyDescent="0.3">
      <c r="C6" s="433"/>
      <c r="D6" s="29"/>
      <c r="E6" s="29"/>
      <c r="F6" s="29"/>
      <c r="G6" s="30"/>
      <c r="H6" s="29"/>
      <c r="I6" s="31"/>
      <c r="J6" s="29"/>
      <c r="K6" s="32"/>
      <c r="L6" s="30"/>
      <c r="M6" s="428"/>
      <c r="N6" s="28"/>
    </row>
    <row r="7" spans="3:15" s="18" customFormat="1" x14ac:dyDescent="0.25">
      <c r="C7" s="434" t="s">
        <v>87</v>
      </c>
      <c r="D7" s="33"/>
      <c r="E7" s="33"/>
      <c r="F7" s="33"/>
      <c r="G7" s="34"/>
      <c r="H7" s="33"/>
      <c r="I7" s="35"/>
      <c r="J7" s="33"/>
      <c r="K7" s="36"/>
      <c r="L7" s="34"/>
      <c r="M7" s="429"/>
      <c r="N7" s="28"/>
    </row>
    <row r="8" spans="3:15" x14ac:dyDescent="0.25">
      <c r="C8" s="435" t="s">
        <v>88</v>
      </c>
      <c r="D8" s="37"/>
      <c r="E8" s="37"/>
      <c r="F8" s="37"/>
      <c r="G8" s="38"/>
      <c r="H8" s="39"/>
      <c r="I8" s="40"/>
      <c r="J8" s="39"/>
      <c r="K8" s="41"/>
      <c r="L8" s="38"/>
      <c r="M8" s="430"/>
      <c r="N8" s="42"/>
    </row>
    <row r="9" spans="3:15" ht="17.25" x14ac:dyDescent="0.4">
      <c r="C9" s="436" t="s">
        <v>115</v>
      </c>
      <c r="D9" s="37"/>
      <c r="E9" s="37"/>
      <c r="F9" s="37"/>
      <c r="G9" s="38"/>
      <c r="H9" s="39"/>
      <c r="I9" s="40"/>
      <c r="J9" s="39"/>
      <c r="K9" s="41"/>
      <c r="L9" s="38"/>
      <c r="M9" s="430"/>
      <c r="N9" s="42"/>
    </row>
    <row r="10" spans="3:15" x14ac:dyDescent="0.25">
      <c r="C10" s="437" t="s">
        <v>115</v>
      </c>
      <c r="D10" s="43">
        <v>0</v>
      </c>
      <c r="E10" s="43">
        <v>0</v>
      </c>
      <c r="F10" s="43">
        <v>0</v>
      </c>
      <c r="G10" s="44">
        <f t="shared" ref="G10:G23" si="0">+D10+E10-F10</f>
        <v>0</v>
      </c>
      <c r="H10" s="43">
        <v>0</v>
      </c>
      <c r="I10" s="46">
        <v>0</v>
      </c>
      <c r="J10" s="43">
        <v>0</v>
      </c>
      <c r="K10" s="45">
        <f>+H10+I10+-J10</f>
        <v>0</v>
      </c>
      <c r="L10" s="43">
        <f>+G10-K10</f>
        <v>0</v>
      </c>
      <c r="M10" s="431">
        <v>0</v>
      </c>
      <c r="N10" s="42">
        <f>D10-H10</f>
        <v>0</v>
      </c>
      <c r="O10" s="13">
        <f>M10-N10</f>
        <v>0</v>
      </c>
    </row>
    <row r="11" spans="3:15" s="18" customFormat="1" x14ac:dyDescent="0.25">
      <c r="C11" s="437" t="s">
        <v>237</v>
      </c>
      <c r="D11" s="43">
        <v>0</v>
      </c>
      <c r="E11" s="43">
        <v>0</v>
      </c>
      <c r="F11" s="43">
        <v>0</v>
      </c>
      <c r="G11" s="44">
        <f>+D11+E11-F11</f>
        <v>0</v>
      </c>
      <c r="H11" s="43">
        <v>0</v>
      </c>
      <c r="I11" s="46">
        <v>0</v>
      </c>
      <c r="J11" s="43">
        <v>0</v>
      </c>
      <c r="K11" s="45">
        <f>+H11+I11+-J11</f>
        <v>0</v>
      </c>
      <c r="L11" s="43">
        <f>+G11-K11</f>
        <v>0</v>
      </c>
      <c r="M11" s="431">
        <v>0</v>
      </c>
      <c r="N11" s="42">
        <f t="shared" ref="N11:N57" si="1">D11-H11</f>
        <v>0</v>
      </c>
      <c r="O11" s="13">
        <f t="shared" ref="O11:O63" si="2">M11-N11</f>
        <v>0</v>
      </c>
    </row>
    <row r="12" spans="3:15" ht="15.75" customHeight="1" x14ac:dyDescent="0.25">
      <c r="C12" s="437" t="s">
        <v>272</v>
      </c>
      <c r="D12" s="43">
        <v>0</v>
      </c>
      <c r="E12" s="43">
        <v>0</v>
      </c>
      <c r="F12" s="43">
        <v>0</v>
      </c>
      <c r="G12" s="44">
        <f>+D12+E12-F12</f>
        <v>0</v>
      </c>
      <c r="H12" s="43">
        <v>0</v>
      </c>
      <c r="I12" s="46">
        <v>0</v>
      </c>
      <c r="J12" s="43">
        <v>0</v>
      </c>
      <c r="K12" s="45">
        <f>+H12+I12+-J12</f>
        <v>0</v>
      </c>
      <c r="L12" s="43">
        <f>+G12-K12</f>
        <v>0</v>
      </c>
      <c r="M12" s="431">
        <v>0</v>
      </c>
      <c r="N12" s="42">
        <f t="shared" si="1"/>
        <v>0</v>
      </c>
      <c r="O12" s="13">
        <f t="shared" si="2"/>
        <v>0</v>
      </c>
    </row>
    <row r="13" spans="3:15" s="18" customFormat="1" x14ac:dyDescent="0.25">
      <c r="C13" s="437" t="s">
        <v>361</v>
      </c>
      <c r="D13" s="43">
        <v>0</v>
      </c>
      <c r="E13" s="43">
        <v>0</v>
      </c>
      <c r="F13" s="43">
        <v>0</v>
      </c>
      <c r="G13" s="44">
        <f t="shared" ref="G13:G15" si="3">+D13+E13-F13</f>
        <v>0</v>
      </c>
      <c r="H13" s="43">
        <v>0</v>
      </c>
      <c r="I13" s="46">
        <v>0</v>
      </c>
      <c r="J13" s="43">
        <v>0</v>
      </c>
      <c r="K13" s="45">
        <f t="shared" ref="K13:K15" si="4">+H13+I13+-J13</f>
        <v>0</v>
      </c>
      <c r="L13" s="43">
        <f t="shared" ref="L13:L15" si="5">+G13-K13</f>
        <v>0</v>
      </c>
      <c r="M13" s="431">
        <v>0</v>
      </c>
      <c r="N13" s="42">
        <f t="shared" si="1"/>
        <v>0</v>
      </c>
      <c r="O13" s="13">
        <f t="shared" si="2"/>
        <v>0</v>
      </c>
    </row>
    <row r="14" spans="3:15" s="18" customFormat="1" x14ac:dyDescent="0.25">
      <c r="C14" s="437" t="s">
        <v>341</v>
      </c>
      <c r="D14" s="43">
        <v>0</v>
      </c>
      <c r="E14" s="43">
        <v>0</v>
      </c>
      <c r="F14" s="43">
        <v>0</v>
      </c>
      <c r="G14" s="44">
        <f t="shared" si="3"/>
        <v>0</v>
      </c>
      <c r="H14" s="43">
        <v>0</v>
      </c>
      <c r="I14" s="46">
        <v>0</v>
      </c>
      <c r="J14" s="43">
        <v>0</v>
      </c>
      <c r="K14" s="45">
        <f t="shared" si="4"/>
        <v>0</v>
      </c>
      <c r="L14" s="43">
        <f t="shared" si="5"/>
        <v>0</v>
      </c>
      <c r="M14" s="431">
        <v>0</v>
      </c>
      <c r="N14" s="42">
        <f t="shared" si="1"/>
        <v>0</v>
      </c>
      <c r="O14" s="13">
        <f t="shared" si="2"/>
        <v>0</v>
      </c>
    </row>
    <row r="15" spans="3:15" s="18" customFormat="1" x14ac:dyDescent="0.25">
      <c r="C15" s="437" t="s">
        <v>365</v>
      </c>
      <c r="D15" s="43">
        <v>0</v>
      </c>
      <c r="E15" s="43">
        <v>0</v>
      </c>
      <c r="F15" s="43">
        <v>0</v>
      </c>
      <c r="G15" s="44">
        <f t="shared" si="3"/>
        <v>0</v>
      </c>
      <c r="H15" s="43">
        <v>0</v>
      </c>
      <c r="I15" s="46">
        <v>0</v>
      </c>
      <c r="J15" s="43">
        <v>0</v>
      </c>
      <c r="K15" s="45">
        <f t="shared" si="4"/>
        <v>0</v>
      </c>
      <c r="L15" s="43">
        <f t="shared" si="5"/>
        <v>0</v>
      </c>
      <c r="M15" s="431">
        <v>0</v>
      </c>
      <c r="N15" s="42">
        <f t="shared" si="1"/>
        <v>0</v>
      </c>
      <c r="O15" s="13">
        <f t="shared" si="2"/>
        <v>0</v>
      </c>
    </row>
    <row r="16" spans="3:15" s="18" customFormat="1" x14ac:dyDescent="0.25">
      <c r="C16" s="437"/>
      <c r="D16" s="43"/>
      <c r="E16" s="43"/>
      <c r="F16" s="43"/>
      <c r="G16" s="44"/>
      <c r="H16" s="43"/>
      <c r="I16" s="46"/>
      <c r="J16" s="43"/>
      <c r="K16" s="45"/>
      <c r="L16" s="43"/>
      <c r="M16" s="431"/>
      <c r="N16" s="42">
        <f t="shared" si="1"/>
        <v>0</v>
      </c>
      <c r="O16" s="13">
        <f t="shared" si="2"/>
        <v>0</v>
      </c>
    </row>
    <row r="17" spans="3:15" s="18" customFormat="1" x14ac:dyDescent="0.25">
      <c r="C17" s="356" t="s">
        <v>218</v>
      </c>
      <c r="D17" s="357">
        <f>SUM(D10:D16)</f>
        <v>0</v>
      </c>
      <c r="E17" s="357">
        <f>SUM(E10:E16)</f>
        <v>0</v>
      </c>
      <c r="F17" s="357">
        <f>SUM(F10:F16)</f>
        <v>0</v>
      </c>
      <c r="G17" s="357">
        <f t="shared" ref="G17:L17" si="6">SUM(G10:G16)</f>
        <v>0</v>
      </c>
      <c r="H17" s="357">
        <f t="shared" si="6"/>
        <v>0</v>
      </c>
      <c r="I17" s="357">
        <f t="shared" si="6"/>
        <v>0</v>
      </c>
      <c r="J17" s="357">
        <f t="shared" si="6"/>
        <v>0</v>
      </c>
      <c r="K17" s="357">
        <f t="shared" si="6"/>
        <v>0</v>
      </c>
      <c r="L17" s="357">
        <f t="shared" si="6"/>
        <v>0</v>
      </c>
      <c r="M17" s="357">
        <f>SUM(M10:M16)</f>
        <v>0</v>
      </c>
      <c r="N17" s="42">
        <f t="shared" si="1"/>
        <v>0</v>
      </c>
      <c r="O17" s="13">
        <f t="shared" si="2"/>
        <v>0</v>
      </c>
    </row>
    <row r="18" spans="3:15" s="18" customFormat="1" x14ac:dyDescent="0.25">
      <c r="C18" s="437"/>
      <c r="D18" s="43"/>
      <c r="E18" s="43"/>
      <c r="F18" s="43"/>
      <c r="G18" s="44"/>
      <c r="H18" s="43"/>
      <c r="I18" s="46"/>
      <c r="J18" s="43"/>
      <c r="K18" s="45"/>
      <c r="L18" s="43"/>
      <c r="M18" s="431"/>
      <c r="N18" s="42">
        <f t="shared" si="1"/>
        <v>0</v>
      </c>
      <c r="O18" s="13">
        <f t="shared" si="2"/>
        <v>0</v>
      </c>
    </row>
    <row r="19" spans="3:15" s="18" customFormat="1" ht="17.25" x14ac:dyDescent="0.25">
      <c r="C19" s="438" t="s">
        <v>294</v>
      </c>
      <c r="D19" s="43"/>
      <c r="E19" s="43"/>
      <c r="F19" s="43"/>
      <c r="G19" s="44"/>
      <c r="H19" s="43"/>
      <c r="I19" s="46"/>
      <c r="J19" s="43"/>
      <c r="K19" s="45"/>
      <c r="L19" s="43"/>
      <c r="M19" s="431"/>
      <c r="N19" s="42">
        <f t="shared" si="1"/>
        <v>0</v>
      </c>
      <c r="O19" s="13">
        <f t="shared" si="2"/>
        <v>0</v>
      </c>
    </row>
    <row r="20" spans="3:15" s="18" customFormat="1" x14ac:dyDescent="0.25">
      <c r="C20" s="437" t="s">
        <v>273</v>
      </c>
      <c r="D20" s="43">
        <v>0</v>
      </c>
      <c r="E20" s="43">
        <v>0</v>
      </c>
      <c r="F20" s="43">
        <v>0</v>
      </c>
      <c r="G20" s="44">
        <f t="shared" ref="G20:G22" si="7">+D20+E20-F20</f>
        <v>0</v>
      </c>
      <c r="H20" s="43">
        <v>0</v>
      </c>
      <c r="I20" s="46">
        <v>0</v>
      </c>
      <c r="J20" s="43">
        <v>0</v>
      </c>
      <c r="K20" s="45">
        <f>+H20+I20+-J20</f>
        <v>0</v>
      </c>
      <c r="L20" s="43">
        <f t="shared" ref="L20:L25" si="8">+G20-K20</f>
        <v>0</v>
      </c>
      <c r="M20" s="431">
        <v>0</v>
      </c>
      <c r="N20" s="42">
        <f t="shared" si="1"/>
        <v>0</v>
      </c>
      <c r="O20" s="13">
        <f t="shared" si="2"/>
        <v>0</v>
      </c>
    </row>
    <row r="21" spans="3:15" x14ac:dyDescent="0.25">
      <c r="C21" s="437" t="s">
        <v>274</v>
      </c>
      <c r="D21" s="43">
        <v>0</v>
      </c>
      <c r="E21" s="43">
        <v>0</v>
      </c>
      <c r="F21" s="43">
        <v>0</v>
      </c>
      <c r="G21" s="44">
        <f t="shared" si="7"/>
        <v>0</v>
      </c>
      <c r="H21" s="43">
        <v>0</v>
      </c>
      <c r="I21" s="43">
        <v>0</v>
      </c>
      <c r="J21" s="43">
        <v>0</v>
      </c>
      <c r="K21" s="45">
        <f>+H21+I21+-J21</f>
        <v>0</v>
      </c>
      <c r="L21" s="43">
        <f t="shared" si="8"/>
        <v>0</v>
      </c>
      <c r="M21" s="431">
        <v>0</v>
      </c>
      <c r="N21" s="42">
        <f t="shared" si="1"/>
        <v>0</v>
      </c>
      <c r="O21" s="13">
        <f t="shared" si="2"/>
        <v>0</v>
      </c>
    </row>
    <row r="22" spans="3:15" s="18" customFormat="1" x14ac:dyDescent="0.25">
      <c r="C22" s="437" t="s">
        <v>275</v>
      </c>
      <c r="D22" s="43">
        <v>0</v>
      </c>
      <c r="E22" s="43">
        <v>0</v>
      </c>
      <c r="F22" s="43">
        <v>0</v>
      </c>
      <c r="G22" s="44">
        <f t="shared" si="7"/>
        <v>0</v>
      </c>
      <c r="H22" s="43">
        <v>0</v>
      </c>
      <c r="I22" s="43">
        <v>0</v>
      </c>
      <c r="J22" s="43">
        <v>0</v>
      </c>
      <c r="K22" s="45">
        <f>+H22+I22+-J22</f>
        <v>0</v>
      </c>
      <c r="L22" s="43">
        <f t="shared" si="8"/>
        <v>0</v>
      </c>
      <c r="M22" s="431">
        <v>0</v>
      </c>
      <c r="N22" s="42">
        <f t="shared" si="1"/>
        <v>0</v>
      </c>
      <c r="O22" s="13">
        <f t="shared" si="2"/>
        <v>0</v>
      </c>
    </row>
    <row r="23" spans="3:15" s="18" customFormat="1" x14ac:dyDescent="0.25">
      <c r="C23" s="437" t="s">
        <v>276</v>
      </c>
      <c r="D23" s="43">
        <v>0</v>
      </c>
      <c r="E23" s="43">
        <v>0</v>
      </c>
      <c r="F23" s="43">
        <v>0</v>
      </c>
      <c r="G23" s="44">
        <f t="shared" si="0"/>
        <v>0</v>
      </c>
      <c r="H23" s="43">
        <v>0</v>
      </c>
      <c r="I23" s="43">
        <v>0</v>
      </c>
      <c r="J23" s="43">
        <v>0</v>
      </c>
      <c r="K23" s="45">
        <f t="shared" ref="K23" si="9">+H23+I23+-J23</f>
        <v>0</v>
      </c>
      <c r="L23" s="43">
        <f t="shared" si="8"/>
        <v>0</v>
      </c>
      <c r="M23" s="431">
        <v>0</v>
      </c>
      <c r="N23" s="42">
        <f t="shared" si="1"/>
        <v>0</v>
      </c>
      <c r="O23" s="13">
        <f t="shared" si="2"/>
        <v>0</v>
      </c>
    </row>
    <row r="24" spans="3:15" x14ac:dyDescent="0.25">
      <c r="C24" s="437" t="s">
        <v>238</v>
      </c>
      <c r="D24" s="43">
        <v>0</v>
      </c>
      <c r="E24" s="43">
        <v>0</v>
      </c>
      <c r="F24" s="43">
        <v>0</v>
      </c>
      <c r="G24" s="44">
        <f>+D24+E24-F24</f>
        <v>0</v>
      </c>
      <c r="H24" s="43">
        <v>0</v>
      </c>
      <c r="I24" s="43">
        <v>0</v>
      </c>
      <c r="J24" s="43">
        <v>0</v>
      </c>
      <c r="K24" s="45">
        <f>+H24+I24+-J24</f>
        <v>0</v>
      </c>
      <c r="L24" s="43">
        <f t="shared" si="8"/>
        <v>0</v>
      </c>
      <c r="M24" s="431">
        <v>0</v>
      </c>
      <c r="N24" s="42">
        <f t="shared" si="1"/>
        <v>0</v>
      </c>
      <c r="O24" s="13">
        <f t="shared" si="2"/>
        <v>0</v>
      </c>
    </row>
    <row r="25" spans="3:15" x14ac:dyDescent="0.25">
      <c r="C25" s="437" t="s">
        <v>294</v>
      </c>
      <c r="D25" s="43">
        <v>0</v>
      </c>
      <c r="E25" s="43">
        <v>0</v>
      </c>
      <c r="F25" s="43">
        <v>0</v>
      </c>
      <c r="G25" s="44">
        <f>+D25+E25-F25</f>
        <v>0</v>
      </c>
      <c r="H25" s="43">
        <v>0</v>
      </c>
      <c r="I25" s="43">
        <v>0</v>
      </c>
      <c r="J25" s="43">
        <v>0</v>
      </c>
      <c r="K25" s="45">
        <f>+H25+I25+-J25</f>
        <v>0</v>
      </c>
      <c r="L25" s="43">
        <f t="shared" si="8"/>
        <v>0</v>
      </c>
      <c r="M25" s="431">
        <v>0</v>
      </c>
      <c r="N25" s="42">
        <f t="shared" si="1"/>
        <v>0</v>
      </c>
      <c r="O25" s="13">
        <f t="shared" si="2"/>
        <v>0</v>
      </c>
    </row>
    <row r="26" spans="3:15" x14ac:dyDescent="0.25">
      <c r="C26" s="437"/>
      <c r="D26" s="43"/>
      <c r="E26" s="43"/>
      <c r="F26" s="43"/>
      <c r="G26" s="44"/>
      <c r="H26" s="43"/>
      <c r="I26" s="43">
        <v>0</v>
      </c>
      <c r="J26" s="43"/>
      <c r="K26" s="45"/>
      <c r="L26" s="43"/>
      <c r="M26" s="431"/>
      <c r="N26" s="42">
        <f t="shared" si="1"/>
        <v>0</v>
      </c>
      <c r="O26" s="13">
        <f t="shared" si="2"/>
        <v>0</v>
      </c>
    </row>
    <row r="27" spans="3:15" x14ac:dyDescent="0.25">
      <c r="C27" s="356" t="s">
        <v>219</v>
      </c>
      <c r="D27" s="357">
        <f>SUM(D20:D25)</f>
        <v>0</v>
      </c>
      <c r="E27" s="357">
        <f t="shared" ref="E27:L27" si="10">SUM(E20:E25)</f>
        <v>0</v>
      </c>
      <c r="F27" s="357">
        <f t="shared" si="10"/>
        <v>0</v>
      </c>
      <c r="G27" s="357">
        <f>SUM(G20:G25)</f>
        <v>0</v>
      </c>
      <c r="H27" s="357">
        <f t="shared" si="10"/>
        <v>0</v>
      </c>
      <c r="I27" s="357">
        <f>SUM(I20:I26)</f>
        <v>0</v>
      </c>
      <c r="J27" s="357">
        <f t="shared" si="10"/>
        <v>0</v>
      </c>
      <c r="K27" s="357">
        <f t="shared" si="10"/>
        <v>0</v>
      </c>
      <c r="L27" s="357">
        <f t="shared" si="10"/>
        <v>0</v>
      </c>
      <c r="M27" s="357">
        <f>SUM(M20:M25)</f>
        <v>0</v>
      </c>
      <c r="N27" s="42">
        <f t="shared" si="1"/>
        <v>0</v>
      </c>
      <c r="O27" s="13">
        <f t="shared" si="2"/>
        <v>0</v>
      </c>
    </row>
    <row r="28" spans="3:15" x14ac:dyDescent="0.25">
      <c r="C28" s="455"/>
      <c r="D28" s="43"/>
      <c r="E28" s="43"/>
      <c r="F28" s="43"/>
      <c r="G28" s="43"/>
      <c r="H28" s="43"/>
      <c r="I28" s="43"/>
      <c r="J28" s="43"/>
      <c r="K28" s="431"/>
      <c r="L28" s="43"/>
      <c r="M28" s="431"/>
      <c r="N28" s="42">
        <f t="shared" si="1"/>
        <v>0</v>
      </c>
      <c r="O28" s="13">
        <f t="shared" si="2"/>
        <v>0</v>
      </c>
    </row>
    <row r="29" spans="3:15" ht="17.25" x14ac:dyDescent="0.25">
      <c r="C29" s="438" t="s">
        <v>356</v>
      </c>
      <c r="D29" s="43"/>
      <c r="E29" s="43"/>
      <c r="F29" s="43"/>
      <c r="G29" s="43"/>
      <c r="H29" s="43"/>
      <c r="I29" s="43"/>
      <c r="J29" s="43"/>
      <c r="K29" s="431"/>
      <c r="L29" s="43"/>
      <c r="M29" s="431"/>
      <c r="N29" s="42">
        <f t="shared" si="1"/>
        <v>0</v>
      </c>
      <c r="O29" s="13">
        <f t="shared" si="2"/>
        <v>0</v>
      </c>
    </row>
    <row r="30" spans="3:15" x14ac:dyDescent="0.25">
      <c r="C30" s="437" t="s">
        <v>357</v>
      </c>
      <c r="D30" s="43">
        <v>0</v>
      </c>
      <c r="E30" s="43">
        <v>0</v>
      </c>
      <c r="F30" s="43">
        <v>0</v>
      </c>
      <c r="G30" s="44">
        <f t="shared" ref="G30:G42" si="11">+D30+E30-F30</f>
        <v>0</v>
      </c>
      <c r="H30" s="43">
        <v>0</v>
      </c>
      <c r="I30" s="46">
        <v>0</v>
      </c>
      <c r="J30" s="43">
        <v>0</v>
      </c>
      <c r="K30" s="45">
        <f t="shared" ref="K30:K42" si="12">+H30+I30+-J30</f>
        <v>0</v>
      </c>
      <c r="L30" s="43">
        <f t="shared" ref="L30:L42" si="13">+G30-K30</f>
        <v>0</v>
      </c>
      <c r="M30" s="431">
        <v>0</v>
      </c>
      <c r="N30" s="42">
        <f t="shared" si="1"/>
        <v>0</v>
      </c>
      <c r="O30" s="13">
        <f t="shared" si="2"/>
        <v>0</v>
      </c>
    </row>
    <row r="31" spans="3:15" x14ac:dyDescent="0.25">
      <c r="C31" s="437" t="s">
        <v>338</v>
      </c>
      <c r="D31" s="43">
        <v>0</v>
      </c>
      <c r="E31" s="43">
        <v>0</v>
      </c>
      <c r="F31" s="43">
        <v>0</v>
      </c>
      <c r="G31" s="44">
        <f t="shared" si="11"/>
        <v>0</v>
      </c>
      <c r="H31" s="43">
        <v>0</v>
      </c>
      <c r="I31" s="46">
        <v>0</v>
      </c>
      <c r="J31" s="43">
        <v>0</v>
      </c>
      <c r="K31" s="45">
        <f t="shared" si="12"/>
        <v>0</v>
      </c>
      <c r="L31" s="43">
        <f t="shared" si="13"/>
        <v>0</v>
      </c>
      <c r="M31" s="431">
        <v>0</v>
      </c>
      <c r="N31" s="42">
        <f t="shared" si="1"/>
        <v>0</v>
      </c>
      <c r="O31" s="13">
        <f t="shared" si="2"/>
        <v>0</v>
      </c>
    </row>
    <row r="32" spans="3:15" x14ac:dyDescent="0.25">
      <c r="C32" s="437" t="s">
        <v>339</v>
      </c>
      <c r="D32" s="43">
        <v>0</v>
      </c>
      <c r="E32" s="43">
        <v>0</v>
      </c>
      <c r="F32" s="43">
        <v>0</v>
      </c>
      <c r="G32" s="44">
        <f t="shared" si="11"/>
        <v>0</v>
      </c>
      <c r="H32" s="43">
        <v>0</v>
      </c>
      <c r="I32" s="46">
        <v>0</v>
      </c>
      <c r="J32" s="43">
        <v>0</v>
      </c>
      <c r="K32" s="45">
        <f t="shared" si="12"/>
        <v>0</v>
      </c>
      <c r="L32" s="43">
        <f t="shared" si="13"/>
        <v>0</v>
      </c>
      <c r="M32" s="431">
        <v>0</v>
      </c>
      <c r="N32" s="42">
        <f t="shared" si="1"/>
        <v>0</v>
      </c>
      <c r="O32" s="13">
        <f t="shared" si="2"/>
        <v>0</v>
      </c>
    </row>
    <row r="33" spans="3:15" x14ac:dyDescent="0.25">
      <c r="C33" s="437" t="s">
        <v>358</v>
      </c>
      <c r="D33" s="43">
        <v>0</v>
      </c>
      <c r="E33" s="43">
        <v>0</v>
      </c>
      <c r="F33" s="43">
        <v>0</v>
      </c>
      <c r="G33" s="44">
        <f t="shared" si="11"/>
        <v>0</v>
      </c>
      <c r="H33" s="43">
        <v>0</v>
      </c>
      <c r="I33" s="46">
        <v>0</v>
      </c>
      <c r="J33" s="43">
        <v>0</v>
      </c>
      <c r="K33" s="45">
        <f t="shared" si="12"/>
        <v>0</v>
      </c>
      <c r="L33" s="43">
        <f t="shared" si="13"/>
        <v>0</v>
      </c>
      <c r="M33" s="431">
        <v>0</v>
      </c>
      <c r="N33" s="42">
        <f t="shared" si="1"/>
        <v>0</v>
      </c>
      <c r="O33" s="13">
        <f t="shared" si="2"/>
        <v>0</v>
      </c>
    </row>
    <row r="34" spans="3:15" x14ac:dyDescent="0.25">
      <c r="C34" s="437" t="s">
        <v>340</v>
      </c>
      <c r="D34" s="43">
        <v>0</v>
      </c>
      <c r="E34" s="43">
        <v>0</v>
      </c>
      <c r="F34" s="43">
        <v>0</v>
      </c>
      <c r="G34" s="44">
        <f t="shared" si="11"/>
        <v>0</v>
      </c>
      <c r="H34" s="43">
        <v>0</v>
      </c>
      <c r="I34" s="46">
        <v>0</v>
      </c>
      <c r="J34" s="43">
        <v>0</v>
      </c>
      <c r="K34" s="45">
        <f t="shared" si="12"/>
        <v>0</v>
      </c>
      <c r="L34" s="43">
        <f t="shared" si="13"/>
        <v>0</v>
      </c>
      <c r="M34" s="431">
        <v>0</v>
      </c>
      <c r="N34" s="42">
        <f t="shared" si="1"/>
        <v>0</v>
      </c>
      <c r="O34" s="13">
        <f t="shared" si="2"/>
        <v>0</v>
      </c>
    </row>
    <row r="35" spans="3:15" x14ac:dyDescent="0.25">
      <c r="C35" s="437" t="s">
        <v>359</v>
      </c>
      <c r="D35" s="43">
        <v>0</v>
      </c>
      <c r="E35" s="43">
        <v>0</v>
      </c>
      <c r="F35" s="43">
        <v>0</v>
      </c>
      <c r="G35" s="44">
        <f t="shared" si="11"/>
        <v>0</v>
      </c>
      <c r="H35" s="43">
        <v>0</v>
      </c>
      <c r="I35" s="46">
        <v>0</v>
      </c>
      <c r="J35" s="43">
        <v>0</v>
      </c>
      <c r="K35" s="45">
        <f t="shared" si="12"/>
        <v>0</v>
      </c>
      <c r="L35" s="43">
        <f t="shared" si="13"/>
        <v>0</v>
      </c>
      <c r="M35" s="431">
        <v>0</v>
      </c>
      <c r="N35" s="42">
        <f t="shared" si="1"/>
        <v>0</v>
      </c>
      <c r="O35" s="13">
        <f t="shared" si="2"/>
        <v>0</v>
      </c>
    </row>
    <row r="36" spans="3:15" x14ac:dyDescent="0.25">
      <c r="C36" s="437" t="s">
        <v>360</v>
      </c>
      <c r="D36" s="43">
        <v>0</v>
      </c>
      <c r="E36" s="43">
        <v>0</v>
      </c>
      <c r="F36" s="43">
        <v>0</v>
      </c>
      <c r="G36" s="44">
        <f t="shared" si="11"/>
        <v>0</v>
      </c>
      <c r="H36" s="43">
        <v>0</v>
      </c>
      <c r="I36" s="46">
        <v>0</v>
      </c>
      <c r="J36" s="43">
        <v>0</v>
      </c>
      <c r="K36" s="45">
        <f t="shared" si="12"/>
        <v>0</v>
      </c>
      <c r="L36" s="43">
        <f t="shared" si="13"/>
        <v>0</v>
      </c>
      <c r="M36" s="431">
        <v>0</v>
      </c>
      <c r="N36" s="42">
        <f t="shared" si="1"/>
        <v>0</v>
      </c>
      <c r="O36" s="13">
        <f t="shared" si="2"/>
        <v>0</v>
      </c>
    </row>
    <row r="37" spans="3:15" x14ac:dyDescent="0.25">
      <c r="C37" s="437" t="s">
        <v>342</v>
      </c>
      <c r="D37" s="43">
        <v>0</v>
      </c>
      <c r="E37" s="43">
        <v>0</v>
      </c>
      <c r="F37" s="43">
        <v>0</v>
      </c>
      <c r="G37" s="44">
        <f t="shared" si="11"/>
        <v>0</v>
      </c>
      <c r="H37" s="43">
        <v>0</v>
      </c>
      <c r="I37" s="46">
        <v>0</v>
      </c>
      <c r="J37" s="43">
        <v>0</v>
      </c>
      <c r="K37" s="45">
        <f t="shared" si="12"/>
        <v>0</v>
      </c>
      <c r="L37" s="43">
        <f t="shared" si="13"/>
        <v>0</v>
      </c>
      <c r="M37" s="431">
        <v>0</v>
      </c>
      <c r="N37" s="42">
        <f t="shared" si="1"/>
        <v>0</v>
      </c>
      <c r="O37" s="13">
        <f t="shared" si="2"/>
        <v>0</v>
      </c>
    </row>
    <row r="38" spans="3:15" x14ac:dyDescent="0.25">
      <c r="C38" s="437" t="s">
        <v>343</v>
      </c>
      <c r="D38" s="43">
        <v>0</v>
      </c>
      <c r="E38" s="43">
        <v>0</v>
      </c>
      <c r="F38" s="43">
        <v>0</v>
      </c>
      <c r="G38" s="44">
        <f t="shared" si="11"/>
        <v>0</v>
      </c>
      <c r="H38" s="43">
        <v>0</v>
      </c>
      <c r="I38" s="46">
        <v>0</v>
      </c>
      <c r="J38" s="43">
        <v>0</v>
      </c>
      <c r="K38" s="45">
        <f t="shared" si="12"/>
        <v>0</v>
      </c>
      <c r="L38" s="43">
        <f t="shared" si="13"/>
        <v>0</v>
      </c>
      <c r="M38" s="431">
        <v>0</v>
      </c>
      <c r="N38" s="42">
        <f t="shared" si="1"/>
        <v>0</v>
      </c>
      <c r="O38" s="13">
        <f t="shared" si="2"/>
        <v>0</v>
      </c>
    </row>
    <row r="39" spans="3:15" x14ac:dyDescent="0.25">
      <c r="C39" s="437" t="s">
        <v>366</v>
      </c>
      <c r="D39" s="43">
        <v>0</v>
      </c>
      <c r="E39" s="43">
        <v>0</v>
      </c>
      <c r="F39" s="43">
        <v>0</v>
      </c>
      <c r="G39" s="44">
        <f t="shared" si="11"/>
        <v>0</v>
      </c>
      <c r="H39" s="43">
        <v>0</v>
      </c>
      <c r="I39" s="46">
        <v>0</v>
      </c>
      <c r="J39" s="43">
        <v>0</v>
      </c>
      <c r="K39" s="45">
        <f t="shared" si="12"/>
        <v>0</v>
      </c>
      <c r="L39" s="43">
        <f t="shared" si="13"/>
        <v>0</v>
      </c>
      <c r="M39" s="431">
        <v>0</v>
      </c>
      <c r="N39" s="42">
        <f t="shared" si="1"/>
        <v>0</v>
      </c>
      <c r="O39" s="13">
        <f t="shared" si="2"/>
        <v>0</v>
      </c>
    </row>
    <row r="40" spans="3:15" x14ac:dyDescent="0.25">
      <c r="C40" s="437" t="s">
        <v>367</v>
      </c>
      <c r="D40" s="43">
        <v>0</v>
      </c>
      <c r="E40" s="43">
        <v>0</v>
      </c>
      <c r="F40" s="43">
        <v>0</v>
      </c>
      <c r="G40" s="44">
        <f t="shared" ref="G40:G41" si="14">+D40+E40-F40</f>
        <v>0</v>
      </c>
      <c r="H40" s="43">
        <v>0</v>
      </c>
      <c r="I40" s="46">
        <v>0</v>
      </c>
      <c r="J40" s="43">
        <v>0</v>
      </c>
      <c r="K40" s="45">
        <f t="shared" ref="K40:K41" si="15">+H40+I40+-J40</f>
        <v>0</v>
      </c>
      <c r="L40" s="43">
        <f t="shared" ref="L40:L41" si="16">+G40-K40</f>
        <v>0</v>
      </c>
      <c r="M40" s="431">
        <v>0</v>
      </c>
      <c r="N40" s="42">
        <f t="shared" si="1"/>
        <v>0</v>
      </c>
      <c r="O40" s="13">
        <f t="shared" si="2"/>
        <v>0</v>
      </c>
    </row>
    <row r="41" spans="3:15" x14ac:dyDescent="0.25">
      <c r="C41" s="437" t="s">
        <v>368</v>
      </c>
      <c r="D41" s="43">
        <v>0</v>
      </c>
      <c r="E41" s="43">
        <v>0</v>
      </c>
      <c r="F41" s="43">
        <v>0</v>
      </c>
      <c r="G41" s="44">
        <f t="shared" si="14"/>
        <v>0</v>
      </c>
      <c r="H41" s="43">
        <v>0</v>
      </c>
      <c r="I41" s="46">
        <v>0</v>
      </c>
      <c r="J41" s="43">
        <v>0</v>
      </c>
      <c r="K41" s="45">
        <f t="shared" si="15"/>
        <v>0</v>
      </c>
      <c r="L41" s="43">
        <f t="shared" si="16"/>
        <v>0</v>
      </c>
      <c r="M41" s="431">
        <v>0</v>
      </c>
      <c r="N41" s="42">
        <f t="shared" si="1"/>
        <v>0</v>
      </c>
      <c r="O41" s="13">
        <f t="shared" si="2"/>
        <v>0</v>
      </c>
    </row>
    <row r="42" spans="3:15" x14ac:dyDescent="0.25">
      <c r="C42" s="437" t="s">
        <v>369</v>
      </c>
      <c r="D42" s="43">
        <v>0</v>
      </c>
      <c r="E42" s="43">
        <v>0</v>
      </c>
      <c r="F42" s="43">
        <v>0</v>
      </c>
      <c r="G42" s="44">
        <f t="shared" si="11"/>
        <v>0</v>
      </c>
      <c r="H42" s="43">
        <v>0</v>
      </c>
      <c r="I42" s="46">
        <v>0</v>
      </c>
      <c r="J42" s="43">
        <v>0</v>
      </c>
      <c r="K42" s="45">
        <f t="shared" si="12"/>
        <v>0</v>
      </c>
      <c r="L42" s="43">
        <f t="shared" si="13"/>
        <v>0</v>
      </c>
      <c r="M42" s="431">
        <v>0</v>
      </c>
      <c r="N42" s="42">
        <f t="shared" si="1"/>
        <v>0</v>
      </c>
      <c r="O42" s="13">
        <f t="shared" si="2"/>
        <v>0</v>
      </c>
    </row>
    <row r="43" spans="3:15" x14ac:dyDescent="0.25">
      <c r="C43" s="437" t="s">
        <v>344</v>
      </c>
      <c r="D43" s="43">
        <v>0</v>
      </c>
      <c r="E43" s="43">
        <v>0</v>
      </c>
      <c r="F43" s="43">
        <v>0</v>
      </c>
      <c r="G43" s="44">
        <f t="shared" ref="G43:G44" si="17">+D43+E43-F43</f>
        <v>0</v>
      </c>
      <c r="H43" s="43">
        <v>0</v>
      </c>
      <c r="I43" s="46">
        <v>0</v>
      </c>
      <c r="J43" s="43">
        <v>0</v>
      </c>
      <c r="K43" s="45">
        <f t="shared" ref="K43:K44" si="18">+H43+I43+-J43</f>
        <v>0</v>
      </c>
      <c r="L43" s="43">
        <f t="shared" ref="L43:L44" si="19">+G43-K43</f>
        <v>0</v>
      </c>
      <c r="M43" s="431">
        <v>0</v>
      </c>
      <c r="N43" s="42">
        <f t="shared" si="1"/>
        <v>0</v>
      </c>
      <c r="O43" s="13">
        <f t="shared" si="2"/>
        <v>0</v>
      </c>
    </row>
    <row r="44" spans="3:15" x14ac:dyDescent="0.25">
      <c r="C44" s="437" t="s">
        <v>370</v>
      </c>
      <c r="D44" s="43">
        <v>0</v>
      </c>
      <c r="E44" s="43">
        <v>0</v>
      </c>
      <c r="F44" s="43">
        <v>0</v>
      </c>
      <c r="G44" s="44">
        <f t="shared" si="17"/>
        <v>0</v>
      </c>
      <c r="H44" s="43">
        <v>0</v>
      </c>
      <c r="I44" s="46">
        <v>0</v>
      </c>
      <c r="J44" s="43">
        <v>0</v>
      </c>
      <c r="K44" s="45">
        <f t="shared" si="18"/>
        <v>0</v>
      </c>
      <c r="L44" s="43">
        <f t="shared" si="19"/>
        <v>0</v>
      </c>
      <c r="M44" s="431">
        <v>0</v>
      </c>
      <c r="N44" s="42">
        <f t="shared" si="1"/>
        <v>0</v>
      </c>
      <c r="O44" s="13">
        <f t="shared" si="2"/>
        <v>0</v>
      </c>
    </row>
    <row r="45" spans="3:15" ht="15.75" customHeight="1" x14ac:dyDescent="0.25">
      <c r="C45" s="437"/>
      <c r="D45" s="43"/>
      <c r="E45" s="43"/>
      <c r="F45" s="43"/>
      <c r="G45" s="44"/>
      <c r="H45" s="43"/>
      <c r="I45" s="46"/>
      <c r="J45" s="43"/>
      <c r="K45" s="45"/>
      <c r="L45" s="43"/>
      <c r="M45" s="431"/>
      <c r="N45" s="42">
        <f t="shared" si="1"/>
        <v>0</v>
      </c>
      <c r="O45" s="13">
        <f t="shared" si="2"/>
        <v>0</v>
      </c>
    </row>
    <row r="46" spans="3:15" ht="15.75" customHeight="1" x14ac:dyDescent="0.25">
      <c r="C46" s="356" t="s">
        <v>295</v>
      </c>
      <c r="D46" s="357">
        <f t="shared" ref="D46" si="20">SUM(D30:D45)</f>
        <v>0</v>
      </c>
      <c r="E46" s="357">
        <f>SUM(E30:E45)</f>
        <v>0</v>
      </c>
      <c r="F46" s="357">
        <f t="shared" ref="F46:M46" si="21">SUM(F30:F45)</f>
        <v>0</v>
      </c>
      <c r="G46" s="357">
        <f>SUM(G30:G45)</f>
        <v>0</v>
      </c>
      <c r="H46" s="357">
        <f t="shared" si="21"/>
        <v>0</v>
      </c>
      <c r="I46" s="357">
        <f t="shared" si="21"/>
        <v>0</v>
      </c>
      <c r="J46" s="357">
        <f t="shared" si="21"/>
        <v>0</v>
      </c>
      <c r="K46" s="357">
        <f t="shared" si="21"/>
        <v>0</v>
      </c>
      <c r="L46" s="357">
        <f t="shared" si="21"/>
        <v>0</v>
      </c>
      <c r="M46" s="357">
        <f t="shared" si="21"/>
        <v>0</v>
      </c>
      <c r="N46" s="42">
        <f t="shared" si="1"/>
        <v>0</v>
      </c>
      <c r="O46" s="13">
        <f t="shared" si="2"/>
        <v>0</v>
      </c>
    </row>
    <row r="47" spans="3:15" s="18" customFormat="1" ht="17.25" x14ac:dyDescent="0.25">
      <c r="C47" s="438" t="s">
        <v>362</v>
      </c>
      <c r="D47" s="43"/>
      <c r="E47" s="43"/>
      <c r="F47" s="43"/>
      <c r="G47" s="44"/>
      <c r="H47" s="43"/>
      <c r="I47" s="46"/>
      <c r="J47" s="43"/>
      <c r="K47" s="45"/>
      <c r="L47" s="43"/>
      <c r="M47" s="431"/>
      <c r="N47" s="42">
        <f t="shared" si="1"/>
        <v>0</v>
      </c>
      <c r="O47" s="13">
        <f t="shared" si="2"/>
        <v>0</v>
      </c>
    </row>
    <row r="48" spans="3:15" s="18" customFormat="1" x14ac:dyDescent="0.25">
      <c r="C48" s="437" t="s">
        <v>363</v>
      </c>
      <c r="D48" s="43">
        <v>0</v>
      </c>
      <c r="E48" s="43">
        <v>0</v>
      </c>
      <c r="F48" s="43">
        <v>0</v>
      </c>
      <c r="G48" s="44">
        <f t="shared" ref="G48:G49" si="22">+D48+E48-F48</f>
        <v>0</v>
      </c>
      <c r="H48" s="43">
        <v>0</v>
      </c>
      <c r="I48" s="46">
        <v>0</v>
      </c>
      <c r="J48" s="43">
        <v>0</v>
      </c>
      <c r="K48" s="45">
        <f>+H48+I48+-J48</f>
        <v>0</v>
      </c>
      <c r="L48" s="43">
        <f t="shared" ref="L48:L50" si="23">+G48-K48</f>
        <v>0</v>
      </c>
      <c r="M48" s="431">
        <v>0</v>
      </c>
      <c r="N48" s="42">
        <f t="shared" si="1"/>
        <v>0</v>
      </c>
      <c r="O48" s="13">
        <f t="shared" si="2"/>
        <v>0</v>
      </c>
    </row>
    <row r="49" spans="3:15" x14ac:dyDescent="0.25">
      <c r="C49" s="437" t="s">
        <v>364</v>
      </c>
      <c r="D49" s="43">
        <v>0</v>
      </c>
      <c r="E49" s="43">
        <v>0</v>
      </c>
      <c r="F49" s="43">
        <v>0</v>
      </c>
      <c r="G49" s="44">
        <f t="shared" si="22"/>
        <v>0</v>
      </c>
      <c r="H49" s="43">
        <v>0</v>
      </c>
      <c r="I49" s="43">
        <v>0</v>
      </c>
      <c r="J49" s="43">
        <v>0</v>
      </c>
      <c r="K49" s="45">
        <f>+H49+I49+-J49</f>
        <v>0</v>
      </c>
      <c r="L49" s="43">
        <f t="shared" si="23"/>
        <v>0</v>
      </c>
      <c r="M49" s="431">
        <v>0</v>
      </c>
      <c r="N49" s="42">
        <f t="shared" si="1"/>
        <v>0</v>
      </c>
      <c r="O49" s="13">
        <f t="shared" si="2"/>
        <v>0</v>
      </c>
    </row>
    <row r="50" spans="3:15" x14ac:dyDescent="0.25">
      <c r="C50" s="437"/>
      <c r="D50" s="43"/>
      <c r="E50" s="43"/>
      <c r="F50" s="43">
        <v>0</v>
      </c>
      <c r="G50" s="44">
        <f>+D50+E50-F50</f>
        <v>0</v>
      </c>
      <c r="H50" s="43"/>
      <c r="I50" s="43">
        <v>0</v>
      </c>
      <c r="J50" s="43">
        <v>0</v>
      </c>
      <c r="K50" s="45">
        <f>+H50+I50+-J50</f>
        <v>0</v>
      </c>
      <c r="L50" s="43">
        <f t="shared" si="23"/>
        <v>0</v>
      </c>
      <c r="M50" s="431"/>
      <c r="N50" s="42">
        <f t="shared" si="1"/>
        <v>0</v>
      </c>
      <c r="O50" s="13">
        <f t="shared" si="2"/>
        <v>0</v>
      </c>
    </row>
    <row r="51" spans="3:15" x14ac:dyDescent="0.25">
      <c r="C51" s="356" t="s">
        <v>372</v>
      </c>
      <c r="D51" s="357">
        <f t="shared" ref="D51" si="24">SUM(D48:D50)</f>
        <v>0</v>
      </c>
      <c r="E51" s="357">
        <f>SUM(E48:E50)</f>
        <v>0</v>
      </c>
      <c r="F51" s="357">
        <f t="shared" ref="F51:M51" si="25">SUM(F48:F50)</f>
        <v>0</v>
      </c>
      <c r="G51" s="357">
        <f>SUM(G48:G50)</f>
        <v>0</v>
      </c>
      <c r="H51" s="357">
        <f t="shared" si="25"/>
        <v>0</v>
      </c>
      <c r="I51" s="357">
        <f t="shared" si="25"/>
        <v>0</v>
      </c>
      <c r="J51" s="357">
        <f t="shared" si="25"/>
        <v>0</v>
      </c>
      <c r="K51" s="357">
        <f t="shared" si="25"/>
        <v>0</v>
      </c>
      <c r="L51" s="357">
        <f t="shared" si="25"/>
        <v>0</v>
      </c>
      <c r="M51" s="357">
        <f t="shared" si="25"/>
        <v>0</v>
      </c>
      <c r="N51" s="42">
        <f t="shared" si="1"/>
        <v>0</v>
      </c>
      <c r="O51" s="13">
        <f t="shared" si="2"/>
        <v>0</v>
      </c>
    </row>
    <row r="52" spans="3:15" s="18" customFormat="1" ht="17.25" x14ac:dyDescent="0.25">
      <c r="C52" s="438" t="s">
        <v>271</v>
      </c>
      <c r="D52" s="43"/>
      <c r="E52" s="43"/>
      <c r="F52" s="43"/>
      <c r="G52" s="44"/>
      <c r="H52" s="43"/>
      <c r="I52" s="46"/>
      <c r="J52" s="43"/>
      <c r="K52" s="45"/>
      <c r="L52" s="43"/>
      <c r="M52" s="431"/>
      <c r="N52" s="42">
        <f t="shared" si="1"/>
        <v>0</v>
      </c>
      <c r="O52" s="13">
        <f t="shared" si="2"/>
        <v>0</v>
      </c>
    </row>
    <row r="53" spans="3:15" s="18" customFormat="1" x14ac:dyDescent="0.25">
      <c r="C53" s="437" t="s">
        <v>371</v>
      </c>
      <c r="D53" s="43">
        <v>0</v>
      </c>
      <c r="E53" s="43">
        <v>0</v>
      </c>
      <c r="F53" s="43">
        <v>0</v>
      </c>
      <c r="G53" s="44">
        <f t="shared" ref="G53" si="26">+D53+E53-F53</f>
        <v>0</v>
      </c>
      <c r="H53" s="43">
        <v>0</v>
      </c>
      <c r="I53" s="46">
        <v>0</v>
      </c>
      <c r="J53" s="43">
        <v>0</v>
      </c>
      <c r="K53" s="45">
        <f>+H53+I53+-J53</f>
        <v>0</v>
      </c>
      <c r="L53" s="43">
        <f t="shared" ref="L53:L54" si="27">+G53-K53</f>
        <v>0</v>
      </c>
      <c r="M53" s="431">
        <v>0</v>
      </c>
      <c r="N53" s="42">
        <f t="shared" si="1"/>
        <v>0</v>
      </c>
      <c r="O53" s="13">
        <f t="shared" si="2"/>
        <v>0</v>
      </c>
    </row>
    <row r="54" spans="3:15" x14ac:dyDescent="0.25">
      <c r="C54" s="437"/>
      <c r="D54" s="43"/>
      <c r="E54" s="43"/>
      <c r="F54" s="43">
        <v>0</v>
      </c>
      <c r="G54" s="44">
        <f>+D54+E54-F54</f>
        <v>0</v>
      </c>
      <c r="H54" s="43"/>
      <c r="I54" s="43">
        <v>0</v>
      </c>
      <c r="J54" s="43">
        <v>0</v>
      </c>
      <c r="K54" s="45">
        <f>+H54+I54+-J54</f>
        <v>0</v>
      </c>
      <c r="L54" s="43">
        <f t="shared" si="27"/>
        <v>0</v>
      </c>
      <c r="M54" s="431"/>
      <c r="N54" s="42">
        <f t="shared" si="1"/>
        <v>0</v>
      </c>
      <c r="O54" s="13">
        <f t="shared" si="2"/>
        <v>0</v>
      </c>
    </row>
    <row r="55" spans="3:15" x14ac:dyDescent="0.25">
      <c r="C55" s="356" t="s">
        <v>373</v>
      </c>
      <c r="D55" s="357">
        <f t="shared" ref="D55:M55" si="28">SUM(D53:D54)</f>
        <v>0</v>
      </c>
      <c r="E55" s="357">
        <f t="shared" si="28"/>
        <v>0</v>
      </c>
      <c r="F55" s="357">
        <f t="shared" si="28"/>
        <v>0</v>
      </c>
      <c r="G55" s="357">
        <f t="shared" si="28"/>
        <v>0</v>
      </c>
      <c r="H55" s="357">
        <f t="shared" si="28"/>
        <v>0</v>
      </c>
      <c r="I55" s="357">
        <f t="shared" si="28"/>
        <v>0</v>
      </c>
      <c r="J55" s="357">
        <f t="shared" si="28"/>
        <v>0</v>
      </c>
      <c r="K55" s="357">
        <f t="shared" si="28"/>
        <v>0</v>
      </c>
      <c r="L55" s="357">
        <f t="shared" si="28"/>
        <v>0</v>
      </c>
      <c r="M55" s="357">
        <f t="shared" si="28"/>
        <v>0</v>
      </c>
      <c r="N55" s="42">
        <f t="shared" si="1"/>
        <v>0</v>
      </c>
      <c r="O55" s="13">
        <f t="shared" si="2"/>
        <v>0</v>
      </c>
    </row>
    <row r="56" spans="3:15" ht="15.75" customHeight="1" x14ac:dyDescent="0.25">
      <c r="C56" s="437"/>
      <c r="D56" s="43"/>
      <c r="E56" s="43"/>
      <c r="F56" s="43"/>
      <c r="G56" s="46"/>
      <c r="H56" s="43"/>
      <c r="I56" s="46"/>
      <c r="J56" s="43"/>
      <c r="K56" s="47"/>
      <c r="L56" s="46"/>
      <c r="M56" s="431"/>
      <c r="N56" s="42">
        <f t="shared" si="1"/>
        <v>0</v>
      </c>
      <c r="O56" s="13">
        <f t="shared" si="2"/>
        <v>0</v>
      </c>
    </row>
    <row r="57" spans="3:15" x14ac:dyDescent="0.25">
      <c r="C57" s="348" t="s">
        <v>74</v>
      </c>
      <c r="D57" s="514">
        <f>+D55+D51+D46+D27+D17</f>
        <v>0</v>
      </c>
      <c r="E57" s="514">
        <f t="shared" ref="E57:M57" si="29">+E55+E51+E46+E27+E17</f>
        <v>0</v>
      </c>
      <c r="F57" s="514">
        <f t="shared" si="29"/>
        <v>0</v>
      </c>
      <c r="G57" s="514">
        <f t="shared" si="29"/>
        <v>0</v>
      </c>
      <c r="H57" s="514">
        <f t="shared" si="29"/>
        <v>0</v>
      </c>
      <c r="I57" s="514">
        <f t="shared" si="29"/>
        <v>0</v>
      </c>
      <c r="J57" s="514">
        <f t="shared" si="29"/>
        <v>0</v>
      </c>
      <c r="K57" s="514">
        <f t="shared" si="29"/>
        <v>0</v>
      </c>
      <c r="L57" s="514">
        <f t="shared" si="29"/>
        <v>0</v>
      </c>
      <c r="M57" s="514">
        <f t="shared" si="29"/>
        <v>0</v>
      </c>
      <c r="N57" s="42">
        <f t="shared" si="1"/>
        <v>0</v>
      </c>
      <c r="O57" s="13">
        <f t="shared" si="2"/>
        <v>0</v>
      </c>
    </row>
    <row r="58" spans="3:15" x14ac:dyDescent="0.25">
      <c r="C58" s="349" t="s">
        <v>89</v>
      </c>
      <c r="D58" s="515">
        <v>0</v>
      </c>
      <c r="E58" s="516">
        <v>0</v>
      </c>
      <c r="F58" s="517">
        <v>0</v>
      </c>
      <c r="G58" s="514">
        <f>D58+E58-F58</f>
        <v>0</v>
      </c>
      <c r="H58" s="516">
        <v>0</v>
      </c>
      <c r="I58" s="516">
        <v>0</v>
      </c>
      <c r="J58" s="518">
        <v>0</v>
      </c>
      <c r="K58" s="519">
        <f>H58+I58-J58</f>
        <v>0</v>
      </c>
      <c r="L58" s="514">
        <f>G58-K58</f>
        <v>0</v>
      </c>
      <c r="M58" s="516">
        <v>0</v>
      </c>
      <c r="N58" s="42"/>
      <c r="O58" s="13">
        <f t="shared" si="2"/>
        <v>0</v>
      </c>
    </row>
    <row r="59" spans="3:15" x14ac:dyDescent="0.25">
      <c r="O59" s="13">
        <f t="shared" si="2"/>
        <v>0</v>
      </c>
    </row>
    <row r="60" spans="3:15" x14ac:dyDescent="0.25">
      <c r="D60" s="15">
        <f>D57-14426750.33</f>
        <v>-14426750.33</v>
      </c>
      <c r="I60" s="17">
        <f>I57-4156995.8</f>
        <v>-4156995.8</v>
      </c>
      <c r="L60" s="16">
        <f>L57-30085095.28</f>
        <v>-30085095.280000001</v>
      </c>
      <c r="O60" s="13">
        <f t="shared" si="2"/>
        <v>0</v>
      </c>
    </row>
    <row r="61" spans="3:15" x14ac:dyDescent="0.25">
      <c r="O61" s="13">
        <f t="shared" si="2"/>
        <v>0</v>
      </c>
    </row>
    <row r="62" spans="3:15" x14ac:dyDescent="0.25">
      <c r="O62" s="13">
        <f t="shared" si="2"/>
        <v>0</v>
      </c>
    </row>
    <row r="63" spans="3:15" x14ac:dyDescent="0.25">
      <c r="O63" s="13">
        <f t="shared" si="2"/>
        <v>0</v>
      </c>
    </row>
  </sheetData>
  <mergeCells count="5">
    <mergeCell ref="D2:F2"/>
    <mergeCell ref="C3:C4"/>
    <mergeCell ref="D3:G3"/>
    <mergeCell ref="H3:K3"/>
    <mergeCell ref="L3:M3"/>
  </mergeCells>
  <pageMargins left="0.7" right="0.7" top="0.75" bottom="0.75" header="0.3" footer="0.3"/>
  <pageSetup scale="56" orientation="landscape" horizontalDpi="4294967293" verticalDpi="0" r:id="rId1"/>
  <ignoredErrors>
    <ignoredError sqref="L23"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CF4D7-6076-435E-B708-3A96ED477AF1}">
  <sheetPr>
    <tabColor theme="0" tint="-0.499984740745262"/>
  </sheetPr>
  <dimension ref="A1:I144"/>
  <sheetViews>
    <sheetView view="pageBreakPreview" topLeftCell="A84" zoomScaleSheetLayoutView="100" workbookViewId="0">
      <selection activeCell="A103" sqref="A103"/>
    </sheetView>
  </sheetViews>
  <sheetFormatPr defaultRowHeight="16.5" x14ac:dyDescent="0.25"/>
  <cols>
    <col min="1" max="1" width="10.85546875" style="51" customWidth="1"/>
    <col min="2" max="2" width="20" style="51" customWidth="1"/>
    <col min="3" max="3" width="16.7109375" style="51" customWidth="1"/>
    <col min="4" max="4" width="17.5703125" style="51" customWidth="1"/>
    <col min="5" max="5" width="17.7109375" style="51" customWidth="1"/>
    <col min="6" max="6" width="18.5703125" style="51" customWidth="1"/>
    <col min="7" max="7" width="19.7109375" style="51" customWidth="1"/>
    <col min="8" max="8" width="17.42578125" style="51" customWidth="1"/>
    <col min="9" max="9" width="19.140625" style="51" customWidth="1"/>
    <col min="10" max="10" width="12.85546875" style="51" bestFit="1" customWidth="1"/>
    <col min="11" max="11" width="16.42578125" style="51" bestFit="1" customWidth="1"/>
    <col min="12" max="16384" width="9.140625" style="51"/>
  </cols>
  <sheetData>
    <row r="1" spans="1:9" ht="18" customHeight="1" x14ac:dyDescent="0.25">
      <c r="A1" s="139" t="s">
        <v>307</v>
      </c>
    </row>
    <row r="2" spans="1:9" ht="57" customHeight="1" x14ac:dyDescent="0.25">
      <c r="A2" s="643" t="s">
        <v>0</v>
      </c>
      <c r="B2" s="644"/>
      <c r="C2" s="644"/>
      <c r="D2" s="644"/>
      <c r="E2" s="644"/>
      <c r="F2" s="817" t="s">
        <v>2</v>
      </c>
      <c r="G2" s="818"/>
      <c r="H2" s="836" t="s">
        <v>3</v>
      </c>
      <c r="I2" s="837"/>
    </row>
    <row r="3" spans="1:9" x14ac:dyDescent="0.25">
      <c r="A3" s="142"/>
      <c r="B3" s="143"/>
      <c r="C3" s="143"/>
      <c r="D3" s="143"/>
      <c r="E3" s="143"/>
      <c r="F3" s="857" t="s">
        <v>44</v>
      </c>
      <c r="G3" s="858"/>
      <c r="H3" s="807" t="s">
        <v>44</v>
      </c>
      <c r="I3" s="808"/>
    </row>
    <row r="4" spans="1:9" x14ac:dyDescent="0.25">
      <c r="A4" s="651" t="s">
        <v>266</v>
      </c>
      <c r="B4" s="652"/>
      <c r="C4" s="652"/>
      <c r="D4" s="652"/>
      <c r="E4" s="652"/>
      <c r="F4" s="795"/>
      <c r="G4" s="797"/>
      <c r="H4" s="859"/>
      <c r="I4" s="860"/>
    </row>
    <row r="5" spans="1:9" x14ac:dyDescent="0.25">
      <c r="A5" s="610" t="s">
        <v>484</v>
      </c>
      <c r="B5" s="608"/>
      <c r="C5" s="608"/>
      <c r="D5" s="608"/>
      <c r="E5" s="608"/>
      <c r="F5" s="975">
        <v>0</v>
      </c>
      <c r="G5" s="976"/>
      <c r="H5" s="977">
        <v>0</v>
      </c>
      <c r="I5" s="978"/>
    </row>
    <row r="6" spans="1:9" x14ac:dyDescent="0.25">
      <c r="A6" s="610"/>
      <c r="B6" s="611"/>
      <c r="C6" s="611"/>
      <c r="D6" s="611"/>
      <c r="E6" s="611"/>
      <c r="F6" s="798"/>
      <c r="G6" s="800"/>
      <c r="H6" s="829"/>
      <c r="I6" s="830"/>
    </row>
    <row r="7" spans="1:9" x14ac:dyDescent="0.25">
      <c r="A7" s="760" t="s">
        <v>49</v>
      </c>
      <c r="B7" s="764"/>
      <c r="C7" s="607"/>
      <c r="D7" s="607"/>
      <c r="E7" s="145"/>
      <c r="F7" s="765">
        <f>SUM(F4:G6)</f>
        <v>0</v>
      </c>
      <c r="G7" s="767"/>
      <c r="H7" s="766">
        <f>SUM(H4:I6)</f>
        <v>0</v>
      </c>
      <c r="I7" s="767"/>
    </row>
    <row r="8" spans="1:9" s="123" customFormat="1" x14ac:dyDescent="0.25">
      <c r="A8" s="904"/>
      <c r="B8" s="904"/>
      <c r="C8" s="904"/>
      <c r="D8" s="904"/>
      <c r="E8" s="904"/>
      <c r="F8" s="904"/>
      <c r="G8" s="904"/>
      <c r="I8" s="130"/>
    </row>
    <row r="9" spans="1:9" s="123" customFormat="1" x14ac:dyDescent="0.25">
      <c r="A9" s="139" t="s">
        <v>422</v>
      </c>
      <c r="B9" s="611"/>
      <c r="C9" s="611"/>
      <c r="D9" s="611"/>
      <c r="E9" s="611"/>
      <c r="F9" s="611"/>
      <c r="G9" s="611"/>
      <c r="I9" s="130"/>
    </row>
    <row r="10" spans="1:9" s="123" customFormat="1" ht="33.75" customHeight="1" x14ac:dyDescent="0.25">
      <c r="A10" s="643" t="s">
        <v>0</v>
      </c>
      <c r="B10" s="644"/>
      <c r="C10" s="644"/>
      <c r="D10" s="644"/>
      <c r="E10" s="644"/>
      <c r="F10" s="817" t="s">
        <v>2</v>
      </c>
      <c r="G10" s="818"/>
      <c r="H10" s="836" t="s">
        <v>3</v>
      </c>
      <c r="I10" s="837"/>
    </row>
    <row r="11" spans="1:9" s="123" customFormat="1" x14ac:dyDescent="0.25">
      <c r="A11" s="142"/>
      <c r="B11" s="143"/>
      <c r="C11" s="143"/>
      <c r="D11" s="143"/>
      <c r="E11" s="143"/>
      <c r="F11" s="675" t="s">
        <v>44</v>
      </c>
      <c r="G11" s="675" t="s">
        <v>427</v>
      </c>
      <c r="H11" s="675" t="s">
        <v>44</v>
      </c>
      <c r="I11" s="675" t="s">
        <v>427</v>
      </c>
    </row>
    <row r="12" spans="1:9" s="123" customFormat="1" x14ac:dyDescent="0.25">
      <c r="A12" s="651"/>
      <c r="B12" s="652"/>
      <c r="C12" s="652"/>
      <c r="D12" s="652"/>
      <c r="E12" s="652"/>
      <c r="F12" s="676"/>
      <c r="G12" s="680"/>
      <c r="H12" s="679"/>
      <c r="I12" s="681"/>
    </row>
    <row r="13" spans="1:9" s="123" customFormat="1" x14ac:dyDescent="0.25">
      <c r="A13" s="727" t="s">
        <v>423</v>
      </c>
      <c r="B13" s="781"/>
      <c r="C13" s="781"/>
      <c r="D13" s="608"/>
      <c r="E13" s="608"/>
      <c r="F13" s="677">
        <v>0</v>
      </c>
      <c r="G13" s="979">
        <v>0</v>
      </c>
      <c r="H13" s="677">
        <v>0</v>
      </c>
      <c r="I13" s="979">
        <v>0</v>
      </c>
    </row>
    <row r="14" spans="1:9" s="123" customFormat="1" x14ac:dyDescent="0.25">
      <c r="A14" s="727" t="s">
        <v>424</v>
      </c>
      <c r="B14" s="781"/>
      <c r="C14" s="781"/>
      <c r="D14" s="608"/>
      <c r="E14" s="608"/>
      <c r="F14" s="678">
        <v>0</v>
      </c>
      <c r="G14" s="979">
        <v>0</v>
      </c>
      <c r="H14" s="678">
        <v>0</v>
      </c>
      <c r="I14" s="979">
        <v>0</v>
      </c>
    </row>
    <row r="15" spans="1:9" s="123" customFormat="1" x14ac:dyDescent="0.25">
      <c r="A15" s="727" t="s">
        <v>425</v>
      </c>
      <c r="B15" s="781"/>
      <c r="C15" s="781"/>
      <c r="D15" s="608"/>
      <c r="E15" s="608"/>
      <c r="F15" s="678">
        <v>0</v>
      </c>
      <c r="G15" s="979">
        <v>0</v>
      </c>
      <c r="H15" s="678">
        <v>0</v>
      </c>
      <c r="I15" s="979">
        <v>0</v>
      </c>
    </row>
    <row r="16" spans="1:9" s="123" customFormat="1" x14ac:dyDescent="0.25">
      <c r="A16" s="727" t="s">
        <v>426</v>
      </c>
      <c r="B16" s="781"/>
      <c r="C16" s="781"/>
      <c r="D16" s="608"/>
      <c r="E16" s="608"/>
      <c r="F16" s="677">
        <v>0</v>
      </c>
      <c r="G16" s="980">
        <v>0</v>
      </c>
      <c r="H16" s="677">
        <v>0</v>
      </c>
      <c r="I16" s="980">
        <v>0</v>
      </c>
    </row>
    <row r="17" spans="1:9" s="123" customFormat="1" x14ac:dyDescent="0.25">
      <c r="A17" s="760" t="s">
        <v>49</v>
      </c>
      <c r="B17" s="764"/>
      <c r="C17" s="674"/>
      <c r="D17" s="674"/>
      <c r="E17" s="674"/>
      <c r="F17" s="981">
        <f>SUM(F13:F16)</f>
        <v>0</v>
      </c>
      <c r="G17" s="982">
        <f>SUM(G13:G16)</f>
        <v>0</v>
      </c>
      <c r="H17" s="981">
        <f>SUM(H13:H16)</f>
        <v>0</v>
      </c>
      <c r="I17" s="982">
        <f>SUM(I13:I16)</f>
        <v>0</v>
      </c>
    </row>
    <row r="18" spans="1:9" s="123" customFormat="1" x14ac:dyDescent="0.25">
      <c r="A18" s="611"/>
      <c r="B18" s="611"/>
      <c r="C18" s="611"/>
      <c r="D18" s="611"/>
      <c r="E18" s="611"/>
      <c r="F18" s="611"/>
      <c r="G18" s="611"/>
      <c r="I18" s="130"/>
    </row>
    <row r="19" spans="1:9" s="123" customFormat="1" x14ac:dyDescent="0.25">
      <c r="A19" s="139" t="s">
        <v>486</v>
      </c>
      <c r="B19" s="51"/>
      <c r="C19" s="51"/>
      <c r="D19" s="51"/>
      <c r="E19" s="51"/>
      <c r="F19" s="51"/>
      <c r="G19" s="51"/>
      <c r="H19" s="51"/>
      <c r="I19" s="51"/>
    </row>
    <row r="20" spans="1:9" s="123" customFormat="1" ht="45" customHeight="1" x14ac:dyDescent="0.25">
      <c r="A20" s="643" t="s">
        <v>0</v>
      </c>
      <c r="B20" s="644"/>
      <c r="C20" s="644"/>
      <c r="D20" s="644"/>
      <c r="E20" s="644"/>
      <c r="F20" s="817" t="s">
        <v>2</v>
      </c>
      <c r="G20" s="818"/>
      <c r="H20" s="836" t="s">
        <v>3</v>
      </c>
      <c r="I20" s="837"/>
    </row>
    <row r="21" spans="1:9" s="123" customFormat="1" x14ac:dyDescent="0.25">
      <c r="A21" s="142"/>
      <c r="B21" s="143"/>
      <c r="C21" s="143"/>
      <c r="D21" s="143"/>
      <c r="E21" s="143"/>
      <c r="F21" s="857" t="s">
        <v>44</v>
      </c>
      <c r="G21" s="858"/>
      <c r="H21" s="807" t="s">
        <v>44</v>
      </c>
      <c r="I21" s="808"/>
    </row>
    <row r="22" spans="1:9" s="123" customFormat="1" x14ac:dyDescent="0.25">
      <c r="A22" s="345" t="s">
        <v>231</v>
      </c>
      <c r="B22" s="608"/>
      <c r="C22" s="608"/>
      <c r="D22" s="608"/>
      <c r="E22" s="608"/>
      <c r="F22" s="795"/>
      <c r="G22" s="797"/>
      <c r="H22" s="847"/>
      <c r="I22" s="848"/>
    </row>
    <row r="23" spans="1:9" s="123" customFormat="1" x14ac:dyDescent="0.25">
      <c r="A23" s="610" t="s">
        <v>485</v>
      </c>
      <c r="B23" s="611"/>
      <c r="C23" s="611"/>
      <c r="D23" s="611"/>
      <c r="E23" s="611"/>
      <c r="F23" s="983">
        <v>0</v>
      </c>
      <c r="G23" s="984"/>
      <c r="H23" s="851">
        <v>0</v>
      </c>
      <c r="I23" s="852"/>
    </row>
    <row r="24" spans="1:9" s="123" customFormat="1" x14ac:dyDescent="0.25">
      <c r="A24" s="610"/>
      <c r="B24" s="611"/>
      <c r="C24" s="611"/>
      <c r="D24" s="611"/>
      <c r="E24" s="611"/>
      <c r="F24" s="798"/>
      <c r="G24" s="800"/>
      <c r="H24" s="829"/>
      <c r="I24" s="830"/>
    </row>
    <row r="25" spans="1:9" s="123" customFormat="1" x14ac:dyDescent="0.25">
      <c r="A25" s="760" t="s">
        <v>49</v>
      </c>
      <c r="B25" s="764"/>
      <c r="C25" s="607"/>
      <c r="D25" s="607"/>
      <c r="E25" s="145"/>
      <c r="F25" s="765">
        <f>SUM(F22:G24)</f>
        <v>0</v>
      </c>
      <c r="G25" s="767"/>
      <c r="H25" s="831">
        <f>SUM(H23:I24)</f>
        <v>0</v>
      </c>
      <c r="I25" s="832"/>
    </row>
    <row r="26" spans="1:9" s="123" customFormat="1" x14ac:dyDescent="0.25">
      <c r="A26" s="611"/>
      <c r="B26" s="611"/>
      <c r="C26" s="611"/>
      <c r="D26" s="611"/>
      <c r="E26" s="611"/>
      <c r="F26" s="611"/>
      <c r="G26" s="611"/>
      <c r="I26" s="130"/>
    </row>
    <row r="27" spans="1:9" s="123" customFormat="1" x14ac:dyDescent="0.25">
      <c r="A27" s="611"/>
      <c r="B27" s="611"/>
      <c r="C27" s="611"/>
      <c r="D27" s="611"/>
      <c r="E27" s="611"/>
      <c r="F27" s="611"/>
      <c r="G27" s="611"/>
      <c r="I27" s="130"/>
    </row>
    <row r="28" spans="1:9" s="123" customFormat="1" x14ac:dyDescent="0.25">
      <c r="A28" s="139" t="s">
        <v>487</v>
      </c>
      <c r="B28" s="51"/>
      <c r="C28" s="51"/>
      <c r="D28" s="51"/>
      <c r="E28" s="51"/>
      <c r="F28" s="51"/>
      <c r="G28" s="51"/>
      <c r="H28" s="51"/>
      <c r="I28" s="51"/>
    </row>
    <row r="29" spans="1:9" s="123" customFormat="1" ht="39.75" customHeight="1" x14ac:dyDescent="0.25">
      <c r="A29" s="643" t="s">
        <v>0</v>
      </c>
      <c r="B29" s="644"/>
      <c r="C29" s="644"/>
      <c r="D29" s="644"/>
      <c r="E29" s="644"/>
      <c r="F29" s="817" t="s">
        <v>2</v>
      </c>
      <c r="G29" s="818"/>
      <c r="H29" s="836" t="s">
        <v>3</v>
      </c>
      <c r="I29" s="837"/>
    </row>
    <row r="30" spans="1:9" s="123" customFormat="1" x14ac:dyDescent="0.25">
      <c r="A30" s="142"/>
      <c r="B30" s="143"/>
      <c r="C30" s="143"/>
      <c r="D30" s="143"/>
      <c r="E30" s="143"/>
      <c r="F30" s="807" t="s">
        <v>44</v>
      </c>
      <c r="G30" s="808"/>
      <c r="H30" s="807" t="s">
        <v>44</v>
      </c>
      <c r="I30" s="808"/>
    </row>
    <row r="31" spans="1:9" s="123" customFormat="1" x14ac:dyDescent="0.25">
      <c r="A31" s="651" t="s">
        <v>269</v>
      </c>
      <c r="B31" s="652"/>
      <c r="C31" s="652"/>
      <c r="D31" s="652"/>
      <c r="E31" s="652"/>
      <c r="F31" s="795"/>
      <c r="G31" s="797"/>
      <c r="H31" s="847"/>
      <c r="I31" s="848"/>
    </row>
    <row r="32" spans="1:9" s="123" customFormat="1" x14ac:dyDescent="0.25">
      <c r="A32" s="610" t="s">
        <v>116</v>
      </c>
      <c r="B32" s="608"/>
      <c r="C32" s="608"/>
      <c r="D32" s="608"/>
      <c r="E32" s="608"/>
      <c r="F32" s="844"/>
      <c r="G32" s="788"/>
      <c r="H32" s="825">
        <v>0</v>
      </c>
      <c r="I32" s="826"/>
    </row>
    <row r="33" spans="1:9" s="123" customFormat="1" x14ac:dyDescent="0.25">
      <c r="A33" s="610" t="s">
        <v>268</v>
      </c>
      <c r="B33" s="608"/>
      <c r="C33" s="608"/>
      <c r="D33" s="608"/>
      <c r="E33" s="608"/>
      <c r="F33" s="844"/>
      <c r="G33" s="788"/>
      <c r="H33" s="825">
        <v>0</v>
      </c>
      <c r="I33" s="826"/>
    </row>
    <row r="34" spans="1:9" s="123" customFormat="1" x14ac:dyDescent="0.25">
      <c r="A34" s="346" t="s">
        <v>267</v>
      </c>
      <c r="B34" s="611"/>
      <c r="C34" s="611"/>
      <c r="D34" s="611"/>
      <c r="E34" s="611"/>
      <c r="F34" s="845"/>
      <c r="G34" s="846"/>
      <c r="H34" s="827"/>
      <c r="I34" s="828"/>
    </row>
    <row r="35" spans="1:9" s="123" customFormat="1" x14ac:dyDescent="0.25">
      <c r="A35" s="610"/>
      <c r="B35" s="611"/>
      <c r="C35" s="611"/>
      <c r="D35" s="611"/>
      <c r="E35" s="611"/>
      <c r="F35" s="798"/>
      <c r="G35" s="800"/>
      <c r="H35" s="829"/>
      <c r="I35" s="830"/>
    </row>
    <row r="36" spans="1:9" s="123" customFormat="1" x14ac:dyDescent="0.25">
      <c r="A36" s="760" t="s">
        <v>49</v>
      </c>
      <c r="B36" s="764"/>
      <c r="C36" s="607"/>
      <c r="D36" s="607"/>
      <c r="E36" s="145"/>
      <c r="F36" s="831">
        <f>SUM(F32:G35)</f>
        <v>0</v>
      </c>
      <c r="G36" s="832"/>
      <c r="H36" s="831">
        <f>SUM(H32:I35)</f>
        <v>0</v>
      </c>
      <c r="I36" s="832"/>
    </row>
    <row r="37" spans="1:9" s="123" customFormat="1" x14ac:dyDescent="0.25">
      <c r="A37" s="627"/>
      <c r="B37" s="627"/>
      <c r="C37" s="627"/>
      <c r="D37" s="627"/>
      <c r="E37" s="606"/>
      <c r="F37" s="606"/>
      <c r="G37" s="606"/>
      <c r="H37" s="148"/>
      <c r="I37" s="148"/>
    </row>
    <row r="38" spans="1:9" s="123" customFormat="1" x14ac:dyDescent="0.25">
      <c r="A38" s="139" t="s">
        <v>488</v>
      </c>
      <c r="B38" s="224"/>
      <c r="C38" s="224"/>
      <c r="D38" s="224"/>
      <c r="E38" s="224"/>
      <c r="F38" s="224"/>
      <c r="G38" s="224"/>
      <c r="H38" s="224"/>
      <c r="I38" s="224"/>
    </row>
    <row r="39" spans="1:9" s="123" customFormat="1" ht="40.5" customHeight="1" x14ac:dyDescent="0.25">
      <c r="A39" s="643" t="s">
        <v>0</v>
      </c>
      <c r="B39" s="644"/>
      <c r="C39" s="644"/>
      <c r="D39" s="644"/>
      <c r="E39" s="644"/>
      <c r="F39" s="817" t="s">
        <v>2</v>
      </c>
      <c r="G39" s="818"/>
      <c r="H39" s="836" t="s">
        <v>3</v>
      </c>
      <c r="I39" s="837"/>
    </row>
    <row r="40" spans="1:9" s="123" customFormat="1" x14ac:dyDescent="0.25">
      <c r="A40" s="157"/>
      <c r="B40" s="158"/>
      <c r="C40" s="158"/>
      <c r="D40" s="158"/>
      <c r="E40" s="158"/>
      <c r="F40" s="807" t="s">
        <v>44</v>
      </c>
      <c r="G40" s="808"/>
      <c r="H40" s="807" t="s">
        <v>44</v>
      </c>
      <c r="I40" s="808"/>
    </row>
    <row r="41" spans="1:9" s="123" customFormat="1" x14ac:dyDescent="0.25">
      <c r="A41" s="651" t="s">
        <v>266</v>
      </c>
      <c r="B41" s="652"/>
      <c r="C41" s="652"/>
      <c r="D41" s="652"/>
      <c r="E41" s="652"/>
      <c r="F41" s="795"/>
      <c r="G41" s="797"/>
      <c r="H41" s="849"/>
      <c r="I41" s="850"/>
    </row>
    <row r="42" spans="1:9" s="123" customFormat="1" ht="16.5" customHeight="1" x14ac:dyDescent="0.25">
      <c r="A42" s="789" t="s">
        <v>117</v>
      </c>
      <c r="B42" s="762"/>
      <c r="C42" s="762"/>
      <c r="D42" s="762"/>
      <c r="E42" s="650"/>
      <c r="F42" s="853"/>
      <c r="G42" s="854"/>
      <c r="H42" s="838">
        <v>0</v>
      </c>
      <c r="I42" s="839"/>
    </row>
    <row r="43" spans="1:9" s="123" customFormat="1" ht="16.5" customHeight="1" x14ac:dyDescent="0.25">
      <c r="A43" s="789"/>
      <c r="B43" s="762"/>
      <c r="C43" s="762"/>
      <c r="D43" s="762"/>
      <c r="E43" s="650"/>
      <c r="F43" s="668"/>
      <c r="G43" s="664"/>
      <c r="H43" s="672"/>
      <c r="I43" s="673"/>
    </row>
    <row r="44" spans="1:9" s="123" customFormat="1" x14ac:dyDescent="0.25">
      <c r="A44" s="609"/>
      <c r="B44" s="603"/>
      <c r="C44" s="603"/>
      <c r="D44" s="603"/>
      <c r="E44" s="603"/>
      <c r="F44" s="853"/>
      <c r="G44" s="854"/>
      <c r="H44" s="840"/>
      <c r="I44" s="841"/>
    </row>
    <row r="45" spans="1:9" s="123" customFormat="1" ht="16.5" customHeight="1" x14ac:dyDescent="0.25">
      <c r="A45" s="815" t="s">
        <v>229</v>
      </c>
      <c r="B45" s="816"/>
      <c r="C45" s="816"/>
      <c r="D45" s="816"/>
      <c r="E45" s="650"/>
      <c r="F45" s="855"/>
      <c r="G45" s="856"/>
      <c r="H45" s="842">
        <v>0</v>
      </c>
      <c r="I45" s="843"/>
    </row>
    <row r="46" spans="1:9" s="123" customFormat="1" x14ac:dyDescent="0.25">
      <c r="A46" s="760" t="s">
        <v>49</v>
      </c>
      <c r="B46" s="764"/>
      <c r="C46" s="607"/>
      <c r="D46" s="607"/>
      <c r="E46" s="145"/>
      <c r="F46" s="765">
        <f>SUM(F41:G45)</f>
        <v>0</v>
      </c>
      <c r="G46" s="767"/>
      <c r="H46" s="765">
        <f>SUM(H41:I45)</f>
        <v>0</v>
      </c>
      <c r="I46" s="767"/>
    </row>
    <row r="47" spans="1:9" s="123" customFormat="1" x14ac:dyDescent="0.25">
      <c r="A47" s="627"/>
      <c r="B47" s="627"/>
      <c r="C47" s="627"/>
      <c r="D47" s="627"/>
      <c r="E47" s="606"/>
      <c r="F47" s="606"/>
      <c r="G47" s="606"/>
      <c r="H47" s="148"/>
      <c r="I47" s="148"/>
    </row>
    <row r="48" spans="1:9" s="123" customFormat="1" x14ac:dyDescent="0.25">
      <c r="A48" s="139" t="s">
        <v>489</v>
      </c>
      <c r="B48" s="627"/>
      <c r="C48" s="627"/>
      <c r="D48" s="627"/>
      <c r="E48" s="606"/>
      <c r="F48" s="606"/>
      <c r="G48" s="606"/>
      <c r="H48" s="148"/>
      <c r="I48" s="148"/>
    </row>
    <row r="49" spans="1:9" s="123" customFormat="1" x14ac:dyDescent="0.25">
      <c r="A49" s="139"/>
      <c r="B49" s="627"/>
      <c r="C49" s="627"/>
      <c r="D49" s="627"/>
      <c r="E49" s="606"/>
      <c r="F49" s="606"/>
      <c r="G49" s="606"/>
      <c r="H49" s="148"/>
      <c r="I49" s="148"/>
    </row>
    <row r="50" spans="1:9" s="123" customFormat="1" x14ac:dyDescent="0.25">
      <c r="A50" s="821" t="s">
        <v>407</v>
      </c>
      <c r="B50" s="821"/>
      <c r="C50" s="821"/>
      <c r="D50" s="627"/>
      <c r="E50" s="606"/>
      <c r="F50" s="606"/>
      <c r="G50" s="606"/>
      <c r="H50" s="148"/>
      <c r="I50" s="148"/>
    </row>
    <row r="51" spans="1:9" s="123" customFormat="1" x14ac:dyDescent="0.25">
      <c r="A51" s="822" t="s">
        <v>0</v>
      </c>
      <c r="B51" s="822"/>
      <c r="C51" s="823" t="s">
        <v>414</v>
      </c>
      <c r="D51" s="824" t="s">
        <v>401</v>
      </c>
      <c r="E51" s="824"/>
      <c r="F51" s="824"/>
      <c r="G51" s="824"/>
      <c r="H51" s="824"/>
      <c r="I51" s="819" t="s">
        <v>36</v>
      </c>
    </row>
    <row r="52" spans="1:9" s="123" customFormat="1" ht="33" x14ac:dyDescent="0.25">
      <c r="A52" s="822"/>
      <c r="B52" s="822"/>
      <c r="C52" s="823"/>
      <c r="D52" s="630" t="s">
        <v>413</v>
      </c>
      <c r="E52" s="630" t="s">
        <v>412</v>
      </c>
      <c r="F52" s="631" t="s">
        <v>398</v>
      </c>
      <c r="G52" s="631" t="s">
        <v>397</v>
      </c>
      <c r="H52" s="665" t="s">
        <v>396</v>
      </c>
      <c r="I52" s="820"/>
    </row>
    <row r="53" spans="1:9" s="123" customFormat="1" x14ac:dyDescent="0.25">
      <c r="A53" s="789" t="s">
        <v>415</v>
      </c>
      <c r="B53" s="762"/>
      <c r="C53" s="637"/>
      <c r="D53" s="638"/>
      <c r="E53" s="639"/>
      <c r="F53" s="640"/>
      <c r="G53" s="639"/>
      <c r="H53" s="200"/>
      <c r="I53" s="634">
        <f>SUM(C53:H53)</f>
        <v>0</v>
      </c>
    </row>
    <row r="54" spans="1:9" s="123" customFormat="1" x14ac:dyDescent="0.25">
      <c r="A54" s="789" t="s">
        <v>416</v>
      </c>
      <c r="B54" s="762"/>
      <c r="C54" s="641"/>
      <c r="D54" s="638"/>
      <c r="E54" s="642"/>
      <c r="F54" s="640"/>
      <c r="G54" s="642"/>
      <c r="H54" s="200"/>
      <c r="I54" s="635">
        <f t="shared" ref="I54:I56" si="0">SUM(C54:H54)</f>
        <v>0</v>
      </c>
    </row>
    <row r="55" spans="1:9" s="123" customFormat="1" x14ac:dyDescent="0.25">
      <c r="A55" s="789" t="s">
        <v>417</v>
      </c>
      <c r="B55" s="762"/>
      <c r="C55" s="641"/>
      <c r="D55" s="638"/>
      <c r="E55" s="642"/>
      <c r="F55" s="640"/>
      <c r="G55" s="642"/>
      <c r="H55" s="200"/>
      <c r="I55" s="635">
        <f t="shared" si="0"/>
        <v>0</v>
      </c>
    </row>
    <row r="56" spans="1:9" s="123" customFormat="1" x14ac:dyDescent="0.25">
      <c r="A56" s="789" t="s">
        <v>418</v>
      </c>
      <c r="B56" s="762"/>
      <c r="C56" s="641"/>
      <c r="D56" s="638"/>
      <c r="E56" s="642"/>
      <c r="F56" s="640"/>
      <c r="G56" s="642"/>
      <c r="H56" s="200"/>
      <c r="I56" s="635">
        <f t="shared" si="0"/>
        <v>0</v>
      </c>
    </row>
    <row r="57" spans="1:9" s="123" customFormat="1" x14ac:dyDescent="0.25">
      <c r="A57" s="801"/>
      <c r="B57" s="802"/>
      <c r="C57" s="666"/>
      <c r="D57" s="638"/>
      <c r="E57" s="667"/>
      <c r="F57" s="640"/>
      <c r="G57" s="667"/>
      <c r="H57" s="200"/>
      <c r="I57" s="636"/>
    </row>
    <row r="58" spans="1:9" s="123" customFormat="1" ht="16.5" customHeight="1" x14ac:dyDescent="0.25">
      <c r="A58" s="803" t="s">
        <v>419</v>
      </c>
      <c r="B58" s="804"/>
      <c r="C58" s="453">
        <f>SUM(C53:C56)</f>
        <v>0</v>
      </c>
      <c r="D58" s="453">
        <f>SUM(D53:D56)</f>
        <v>0</v>
      </c>
      <c r="E58" s="453">
        <f t="shared" ref="E58:H58" si="1">SUM(E53:E56)</f>
        <v>0</v>
      </c>
      <c r="F58" s="453">
        <f t="shared" si="1"/>
        <v>0</v>
      </c>
      <c r="G58" s="453">
        <f t="shared" si="1"/>
        <v>0</v>
      </c>
      <c r="H58" s="453">
        <f t="shared" si="1"/>
        <v>0</v>
      </c>
      <c r="I58" s="453">
        <f>SUM(I53:I56)</f>
        <v>0</v>
      </c>
    </row>
    <row r="59" spans="1:9" s="123" customFormat="1" x14ac:dyDescent="0.25">
      <c r="A59" s="802"/>
      <c r="B59" s="802"/>
      <c r="C59" s="627"/>
      <c r="D59" s="627"/>
      <c r="E59" s="606"/>
      <c r="F59" s="606"/>
      <c r="G59" s="606"/>
      <c r="H59" s="148"/>
      <c r="I59" s="148"/>
    </row>
    <row r="60" spans="1:9" s="123" customFormat="1" x14ac:dyDescent="0.25">
      <c r="A60" s="821" t="s">
        <v>408</v>
      </c>
      <c r="B60" s="821"/>
      <c r="C60" s="821"/>
      <c r="D60" s="627"/>
      <c r="E60" s="606"/>
      <c r="F60" s="606"/>
      <c r="G60" s="606"/>
      <c r="H60" s="148"/>
      <c r="I60" s="148"/>
    </row>
    <row r="61" spans="1:9" s="123" customFormat="1" x14ac:dyDescent="0.25">
      <c r="A61" s="822" t="s">
        <v>0</v>
      </c>
      <c r="B61" s="822"/>
      <c r="C61" s="823" t="s">
        <v>414</v>
      </c>
      <c r="D61" s="824" t="s">
        <v>401</v>
      </c>
      <c r="E61" s="824"/>
      <c r="F61" s="824"/>
      <c r="G61" s="824"/>
      <c r="H61" s="824"/>
      <c r="I61" s="819" t="s">
        <v>36</v>
      </c>
    </row>
    <row r="62" spans="1:9" s="123" customFormat="1" ht="33" x14ac:dyDescent="0.25">
      <c r="A62" s="822"/>
      <c r="B62" s="822"/>
      <c r="C62" s="823"/>
      <c r="D62" s="630" t="s">
        <v>413</v>
      </c>
      <c r="E62" s="630" t="s">
        <v>412</v>
      </c>
      <c r="F62" s="631" t="s">
        <v>398</v>
      </c>
      <c r="G62" s="631" t="s">
        <v>397</v>
      </c>
      <c r="H62" s="665" t="s">
        <v>396</v>
      </c>
      <c r="I62" s="820"/>
    </row>
    <row r="63" spans="1:9" s="123" customFormat="1" x14ac:dyDescent="0.25">
      <c r="A63" s="789" t="s">
        <v>415</v>
      </c>
      <c r="B63" s="762"/>
      <c r="C63" s="637"/>
      <c r="D63" s="638"/>
      <c r="E63" s="639"/>
      <c r="F63" s="640"/>
      <c r="G63" s="639"/>
      <c r="H63" s="200"/>
      <c r="I63" s="634">
        <f>SUM(C63:H63)</f>
        <v>0</v>
      </c>
    </row>
    <row r="64" spans="1:9" s="123" customFormat="1" x14ac:dyDescent="0.25">
      <c r="A64" s="789" t="s">
        <v>416</v>
      </c>
      <c r="B64" s="762"/>
      <c r="C64" s="641"/>
      <c r="D64" s="638"/>
      <c r="E64" s="642"/>
      <c r="F64" s="640"/>
      <c r="G64" s="642"/>
      <c r="H64" s="200"/>
      <c r="I64" s="635">
        <f t="shared" ref="I64:I66" si="2">SUM(C64:H64)</f>
        <v>0</v>
      </c>
    </row>
    <row r="65" spans="1:9" s="123" customFormat="1" x14ac:dyDescent="0.25">
      <c r="A65" s="789" t="s">
        <v>417</v>
      </c>
      <c r="B65" s="762"/>
      <c r="C65" s="641"/>
      <c r="D65" s="638"/>
      <c r="E65" s="642"/>
      <c r="F65" s="640"/>
      <c r="G65" s="642"/>
      <c r="H65" s="200"/>
      <c r="I65" s="635">
        <f t="shared" si="2"/>
        <v>0</v>
      </c>
    </row>
    <row r="66" spans="1:9" s="123" customFormat="1" x14ac:dyDescent="0.25">
      <c r="A66" s="789" t="s">
        <v>418</v>
      </c>
      <c r="B66" s="762"/>
      <c r="C66" s="641"/>
      <c r="D66" s="638"/>
      <c r="E66" s="642"/>
      <c r="F66" s="640"/>
      <c r="G66" s="642"/>
      <c r="H66" s="200"/>
      <c r="I66" s="635">
        <f t="shared" si="2"/>
        <v>0</v>
      </c>
    </row>
    <row r="67" spans="1:9" s="123" customFormat="1" x14ac:dyDescent="0.25">
      <c r="A67" s="801"/>
      <c r="B67" s="802"/>
      <c r="C67" s="632"/>
      <c r="D67" s="627"/>
      <c r="E67" s="633"/>
      <c r="F67" s="606"/>
      <c r="G67" s="633"/>
      <c r="H67" s="148"/>
      <c r="I67" s="636"/>
    </row>
    <row r="68" spans="1:9" s="123" customFormat="1" x14ac:dyDescent="0.25">
      <c r="A68" s="803" t="s">
        <v>419</v>
      </c>
      <c r="B68" s="804"/>
      <c r="C68" s="453">
        <f>SUM(C63:C66)</f>
        <v>0</v>
      </c>
      <c r="D68" s="453">
        <f>SUM(D63:D66)</f>
        <v>0</v>
      </c>
      <c r="E68" s="453">
        <f t="shared" ref="E68:H68" si="3">SUM(E63:E66)</f>
        <v>0</v>
      </c>
      <c r="F68" s="453">
        <f t="shared" si="3"/>
        <v>0</v>
      </c>
      <c r="G68" s="453">
        <f t="shared" si="3"/>
        <v>0</v>
      </c>
      <c r="H68" s="453">
        <f t="shared" si="3"/>
        <v>0</v>
      </c>
      <c r="I68" s="453">
        <f>SUM(I63:I66)</f>
        <v>0</v>
      </c>
    </row>
    <row r="69" spans="1:9" s="123" customFormat="1" x14ac:dyDescent="0.25">
      <c r="A69" s="627"/>
      <c r="B69" s="627"/>
      <c r="C69" s="627"/>
      <c r="D69" s="627"/>
      <c r="E69" s="606"/>
      <c r="F69" s="606"/>
      <c r="G69" s="606"/>
      <c r="H69" s="148"/>
      <c r="I69" s="148"/>
    </row>
    <row r="70" spans="1:9" ht="18" customHeight="1" x14ac:dyDescent="0.25">
      <c r="A70" s="139" t="s">
        <v>490</v>
      </c>
    </row>
    <row r="71" spans="1:9" ht="57" customHeight="1" x14ac:dyDescent="0.25">
      <c r="A71" s="643" t="s">
        <v>0</v>
      </c>
      <c r="B71" s="644"/>
      <c r="C71" s="644"/>
      <c r="D71" s="644"/>
      <c r="E71" s="644"/>
      <c r="F71" s="817" t="s">
        <v>2</v>
      </c>
      <c r="G71" s="818"/>
      <c r="H71" s="836" t="s">
        <v>3</v>
      </c>
      <c r="I71" s="837"/>
    </row>
    <row r="72" spans="1:9" x14ac:dyDescent="0.25">
      <c r="A72" s="142"/>
      <c r="B72" s="143"/>
      <c r="C72" s="143"/>
      <c r="D72" s="143"/>
      <c r="E72" s="143"/>
      <c r="F72" s="807" t="s">
        <v>44</v>
      </c>
      <c r="G72" s="808"/>
      <c r="H72" s="807" t="s">
        <v>44</v>
      </c>
      <c r="I72" s="808"/>
    </row>
    <row r="73" spans="1:9" x14ac:dyDescent="0.25">
      <c r="A73" s="645"/>
      <c r="B73" s="646"/>
      <c r="C73" s="646"/>
      <c r="D73" s="646"/>
      <c r="E73" s="646"/>
      <c r="F73" s="795"/>
      <c r="G73" s="797"/>
      <c r="H73" s="849"/>
      <c r="I73" s="850"/>
    </row>
    <row r="74" spans="1:9" x14ac:dyDescent="0.25">
      <c r="A74" s="648" t="s">
        <v>230</v>
      </c>
      <c r="B74" s="649"/>
      <c r="C74" s="649"/>
      <c r="D74" s="649"/>
      <c r="E74" s="649"/>
      <c r="F74" s="907"/>
      <c r="G74" s="908"/>
      <c r="H74" s="827"/>
      <c r="I74" s="828"/>
    </row>
    <row r="75" spans="1:9" x14ac:dyDescent="0.25">
      <c r="A75" s="610" t="s">
        <v>493</v>
      </c>
      <c r="B75" s="611"/>
      <c r="C75" s="611"/>
      <c r="D75" s="611"/>
      <c r="E75" s="611"/>
      <c r="F75" s="983">
        <v>0</v>
      </c>
      <c r="G75" s="984"/>
      <c r="H75" s="851">
        <v>0</v>
      </c>
      <c r="I75" s="852"/>
    </row>
    <row r="76" spans="1:9" x14ac:dyDescent="0.25">
      <c r="A76" s="610"/>
      <c r="B76" s="611"/>
      <c r="C76" s="611"/>
      <c r="D76" s="611"/>
      <c r="E76" s="611"/>
      <c r="F76" s="983"/>
      <c r="G76" s="984"/>
      <c r="H76" s="827"/>
      <c r="I76" s="828"/>
    </row>
    <row r="77" spans="1:9" x14ac:dyDescent="0.25">
      <c r="A77" s="610" t="s">
        <v>67</v>
      </c>
      <c r="B77" s="611"/>
      <c r="C77" s="611"/>
      <c r="D77" s="611"/>
      <c r="E77" s="611"/>
      <c r="F77" s="983">
        <v>0</v>
      </c>
      <c r="G77" s="984"/>
      <c r="H77" s="851">
        <v>0</v>
      </c>
      <c r="I77" s="852"/>
    </row>
    <row r="78" spans="1:9" x14ac:dyDescent="0.25">
      <c r="A78" s="610"/>
      <c r="B78" s="611"/>
      <c r="C78" s="611"/>
      <c r="D78" s="611"/>
      <c r="E78" s="611"/>
      <c r="F78" s="798"/>
      <c r="G78" s="800"/>
      <c r="H78" s="829"/>
      <c r="I78" s="830"/>
    </row>
    <row r="79" spans="1:9" x14ac:dyDescent="0.25">
      <c r="A79" s="760" t="s">
        <v>49</v>
      </c>
      <c r="B79" s="764"/>
      <c r="C79" s="607"/>
      <c r="D79" s="607"/>
      <c r="E79" s="145"/>
      <c r="F79" s="765">
        <f>SUM(F74:G77)</f>
        <v>0</v>
      </c>
      <c r="G79" s="767"/>
      <c r="H79" s="766">
        <f>SUM(H74:I78)</f>
        <v>0</v>
      </c>
      <c r="I79" s="767"/>
    </row>
    <row r="80" spans="1:9" s="123" customFormat="1" x14ac:dyDescent="0.25">
      <c r="A80" s="904"/>
      <c r="B80" s="904"/>
      <c r="C80" s="904"/>
      <c r="D80" s="904"/>
      <c r="E80" s="904"/>
      <c r="F80" s="904"/>
      <c r="G80" s="904"/>
      <c r="I80" s="130"/>
    </row>
    <row r="81" spans="1:9" s="123" customFormat="1" x14ac:dyDescent="0.25">
      <c r="A81" s="611"/>
      <c r="B81" s="611"/>
      <c r="C81" s="611"/>
      <c r="D81" s="611"/>
      <c r="E81" s="611"/>
      <c r="F81" s="611"/>
      <c r="G81" s="611"/>
      <c r="I81" s="130"/>
    </row>
    <row r="82" spans="1:9" s="123" customFormat="1" x14ac:dyDescent="0.25">
      <c r="A82" s="139" t="s">
        <v>491</v>
      </c>
      <c r="B82" s="51"/>
      <c r="C82" s="51"/>
      <c r="D82" s="51"/>
      <c r="E82" s="51"/>
      <c r="F82" s="51"/>
      <c r="G82" s="51"/>
      <c r="H82" s="51"/>
      <c r="I82" s="51"/>
    </row>
    <row r="83" spans="1:9" s="123" customFormat="1" ht="82.5" customHeight="1" x14ac:dyDescent="0.25">
      <c r="A83" s="643" t="s">
        <v>0</v>
      </c>
      <c r="B83" s="644"/>
      <c r="C83" s="644"/>
      <c r="D83" s="644"/>
      <c r="E83" s="644"/>
      <c r="F83" s="817" t="s">
        <v>2</v>
      </c>
      <c r="G83" s="818"/>
      <c r="H83" s="836" t="s">
        <v>3</v>
      </c>
      <c r="I83" s="837"/>
    </row>
    <row r="84" spans="1:9" s="123" customFormat="1" x14ac:dyDescent="0.25">
      <c r="A84" s="155"/>
      <c r="B84" s="156"/>
      <c r="C84" s="156"/>
      <c r="D84" s="156"/>
      <c r="E84" s="156"/>
      <c r="F84" s="807" t="s">
        <v>44</v>
      </c>
      <c r="G84" s="808"/>
      <c r="H84" s="807" t="s">
        <v>44</v>
      </c>
      <c r="I84" s="808"/>
    </row>
    <row r="85" spans="1:9" s="123" customFormat="1" x14ac:dyDescent="0.25">
      <c r="A85" s="645"/>
      <c r="B85" s="646"/>
      <c r="C85" s="646"/>
      <c r="D85" s="646"/>
      <c r="E85" s="646"/>
      <c r="F85" s="795"/>
      <c r="G85" s="797"/>
      <c r="H85" s="849"/>
      <c r="I85" s="850"/>
    </row>
    <row r="86" spans="1:9" s="123" customFormat="1" x14ac:dyDescent="0.25">
      <c r="A86" s="647" t="s">
        <v>207</v>
      </c>
      <c r="B86" s="60"/>
      <c r="C86" s="60"/>
      <c r="D86" s="60"/>
      <c r="E86" s="60"/>
      <c r="F86" s="905">
        <f>List!C73</f>
        <v>0</v>
      </c>
      <c r="G86" s="906"/>
      <c r="H86" s="838">
        <v>0</v>
      </c>
      <c r="I86" s="839"/>
    </row>
    <row r="87" spans="1:9" s="123" customFormat="1" x14ac:dyDescent="0.25">
      <c r="A87" s="610" t="s">
        <v>270</v>
      </c>
      <c r="B87" s="611"/>
      <c r="C87" s="611"/>
      <c r="D87" s="611"/>
      <c r="E87" s="611"/>
      <c r="F87" s="905">
        <f>List!C82</f>
        <v>0</v>
      </c>
      <c r="G87" s="906"/>
      <c r="H87" s="838">
        <v>0</v>
      </c>
      <c r="I87" s="839"/>
    </row>
    <row r="88" spans="1:9" s="123" customFormat="1" x14ac:dyDescent="0.25">
      <c r="A88" s="668"/>
      <c r="B88" s="646"/>
      <c r="C88" s="646"/>
      <c r="D88" s="646"/>
      <c r="E88" s="646"/>
      <c r="F88" s="842"/>
      <c r="G88" s="843"/>
      <c r="H88" s="842"/>
      <c r="I88" s="843"/>
    </row>
    <row r="89" spans="1:9" s="123" customFormat="1" x14ac:dyDescent="0.25">
      <c r="A89" s="760" t="s">
        <v>49</v>
      </c>
      <c r="B89" s="764"/>
      <c r="C89" s="607"/>
      <c r="D89" s="607"/>
      <c r="E89" s="145"/>
      <c r="F89" s="831">
        <f t="shared" ref="F89" si="4">SUM(F86:F88)</f>
        <v>0</v>
      </c>
      <c r="G89" s="832"/>
      <c r="H89" s="831">
        <f>SUM(I86:I88)</f>
        <v>0</v>
      </c>
      <c r="I89" s="832"/>
    </row>
    <row r="90" spans="1:9" s="123" customFormat="1" x14ac:dyDescent="0.25">
      <c r="A90" s="627"/>
      <c r="B90" s="627"/>
      <c r="C90" s="627"/>
      <c r="D90" s="627"/>
      <c r="E90" s="606"/>
      <c r="F90" s="606"/>
      <c r="G90" s="606"/>
      <c r="H90" s="200"/>
      <c r="I90" s="148"/>
    </row>
    <row r="91" spans="1:9" x14ac:dyDescent="0.25">
      <c r="A91" s="139" t="s">
        <v>492</v>
      </c>
      <c r="B91" s="611"/>
      <c r="C91" s="611"/>
      <c r="D91" s="611"/>
      <c r="E91" s="611"/>
      <c r="F91" s="611"/>
      <c r="G91" s="611"/>
      <c r="H91" s="123"/>
      <c r="I91" s="130"/>
    </row>
    <row r="92" spans="1:9" x14ac:dyDescent="0.25">
      <c r="A92" s="643" t="s">
        <v>0</v>
      </c>
      <c r="B92" s="644"/>
      <c r="C92" s="644"/>
      <c r="D92" s="644"/>
      <c r="E92" s="644"/>
      <c r="F92" s="817" t="s">
        <v>2</v>
      </c>
      <c r="G92" s="818"/>
      <c r="H92" s="836" t="s">
        <v>3</v>
      </c>
      <c r="I92" s="837"/>
    </row>
    <row r="93" spans="1:9" x14ac:dyDescent="0.25">
      <c r="A93" s="142"/>
      <c r="B93" s="143"/>
      <c r="C93" s="143"/>
      <c r="D93" s="143"/>
      <c r="E93" s="143"/>
      <c r="F93" s="675" t="s">
        <v>44</v>
      </c>
      <c r="G93" s="675" t="s">
        <v>427</v>
      </c>
      <c r="H93" s="675" t="s">
        <v>44</v>
      </c>
      <c r="I93" s="675" t="s">
        <v>427</v>
      </c>
    </row>
    <row r="94" spans="1:9" x14ac:dyDescent="0.25">
      <c r="A94" s="651"/>
      <c r="B94" s="652"/>
      <c r="C94" s="652"/>
      <c r="D94" s="652"/>
      <c r="E94" s="652"/>
      <c r="F94" s="676"/>
      <c r="G94" s="680"/>
      <c r="H94" s="679"/>
      <c r="I94" s="681"/>
    </row>
    <row r="95" spans="1:9" x14ac:dyDescent="0.25">
      <c r="A95" s="727" t="s">
        <v>423</v>
      </c>
      <c r="B95" s="781"/>
      <c r="C95" s="781"/>
      <c r="D95" s="608"/>
      <c r="E95" s="608"/>
      <c r="F95" s="677">
        <v>0</v>
      </c>
      <c r="G95" s="979">
        <v>0</v>
      </c>
      <c r="H95" s="677">
        <v>0</v>
      </c>
      <c r="I95" s="979">
        <v>0</v>
      </c>
    </row>
    <row r="96" spans="1:9" x14ac:dyDescent="0.25">
      <c r="A96" s="727" t="s">
        <v>424</v>
      </c>
      <c r="B96" s="781"/>
      <c r="C96" s="781"/>
      <c r="D96" s="608"/>
      <c r="E96" s="608"/>
      <c r="F96" s="678">
        <v>0</v>
      </c>
      <c r="G96" s="979">
        <v>0</v>
      </c>
      <c r="H96" s="678">
        <v>0</v>
      </c>
      <c r="I96" s="979">
        <v>0</v>
      </c>
    </row>
    <row r="97" spans="1:9" x14ac:dyDescent="0.25">
      <c r="A97" s="727" t="s">
        <v>425</v>
      </c>
      <c r="B97" s="781"/>
      <c r="C97" s="781"/>
      <c r="D97" s="608"/>
      <c r="E97" s="608"/>
      <c r="F97" s="678">
        <v>0</v>
      </c>
      <c r="G97" s="979">
        <v>0</v>
      </c>
      <c r="H97" s="678">
        <v>0</v>
      </c>
      <c r="I97" s="979">
        <v>0</v>
      </c>
    </row>
    <row r="98" spans="1:9" x14ac:dyDescent="0.25">
      <c r="A98" s="727" t="s">
        <v>426</v>
      </c>
      <c r="B98" s="781"/>
      <c r="C98" s="781"/>
      <c r="D98" s="608"/>
      <c r="E98" s="608"/>
      <c r="F98" s="677">
        <v>0</v>
      </c>
      <c r="G98" s="980">
        <v>0</v>
      </c>
      <c r="H98" s="677">
        <v>0</v>
      </c>
      <c r="I98" s="980">
        <v>0</v>
      </c>
    </row>
    <row r="99" spans="1:9" x14ac:dyDescent="0.25">
      <c r="A99" s="760" t="s">
        <v>49</v>
      </c>
      <c r="B99" s="764"/>
      <c r="C99" s="674"/>
      <c r="D99" s="674"/>
      <c r="E99" s="674"/>
      <c r="F99" s="981">
        <f>SUM(F95:F98)</f>
        <v>0</v>
      </c>
      <c r="G99" s="982">
        <f>SUM(G95:G98)</f>
        <v>0</v>
      </c>
      <c r="H99" s="981">
        <f>SUM(H95:H98)</f>
        <v>0</v>
      </c>
      <c r="I99" s="982">
        <f>SUM(I95:I98)</f>
        <v>0</v>
      </c>
    </row>
    <row r="101" spans="1:9" s="60" customFormat="1" x14ac:dyDescent="0.25">
      <c r="A101" s="151"/>
      <c r="B101" s="51"/>
      <c r="C101" s="51"/>
      <c r="D101" s="51"/>
      <c r="E101" s="51"/>
      <c r="F101" s="51"/>
      <c r="G101" s="51"/>
    </row>
    <row r="106" spans="1:9" x14ac:dyDescent="0.25">
      <c r="A106" s="139" t="s">
        <v>224</v>
      </c>
      <c r="B106" s="627"/>
      <c r="C106" s="627"/>
      <c r="D106" s="627"/>
      <c r="E106" s="606"/>
      <c r="F106" s="606"/>
      <c r="G106" s="606"/>
      <c r="H106" s="148"/>
      <c r="I106" s="148"/>
    </row>
    <row r="107" spans="1:9" ht="16.5" customHeight="1" x14ac:dyDescent="0.25">
      <c r="A107" s="790" t="s">
        <v>206</v>
      </c>
      <c r="B107" s="790"/>
      <c r="C107" s="790"/>
      <c r="D107" s="790"/>
      <c r="E107" s="790"/>
      <c r="F107" s="790"/>
      <c r="G107" s="790"/>
      <c r="H107" s="790"/>
      <c r="I107" s="790"/>
    </row>
    <row r="108" spans="1:9" x14ac:dyDescent="0.25">
      <c r="A108" s="790"/>
      <c r="B108" s="790"/>
      <c r="C108" s="790"/>
      <c r="D108" s="790"/>
      <c r="E108" s="790"/>
      <c r="F108" s="790"/>
      <c r="G108" s="790"/>
      <c r="H108" s="790"/>
      <c r="I108" s="790"/>
    </row>
    <row r="109" spans="1:9" ht="18" customHeight="1" x14ac:dyDescent="0.25">
      <c r="A109" s="791"/>
      <c r="B109" s="791"/>
      <c r="C109" s="791"/>
      <c r="D109" s="791"/>
      <c r="E109" s="791"/>
      <c r="F109" s="791"/>
      <c r="G109" s="791"/>
      <c r="H109" s="791"/>
      <c r="I109" s="791"/>
    </row>
    <row r="110" spans="1:9" ht="69.75" customHeight="1" x14ac:dyDescent="0.25">
      <c r="A110" s="785" t="s">
        <v>64</v>
      </c>
      <c r="B110" s="786"/>
      <c r="C110" s="786"/>
      <c r="D110" s="786"/>
      <c r="E110" s="786"/>
      <c r="F110" s="787"/>
      <c r="G110" s="198" t="s">
        <v>212</v>
      </c>
      <c r="H110" s="605" t="s">
        <v>65</v>
      </c>
      <c r="I110" s="265" t="s">
        <v>213</v>
      </c>
    </row>
    <row r="111" spans="1:9" x14ac:dyDescent="0.25">
      <c r="A111" s="792"/>
      <c r="B111" s="793"/>
      <c r="C111" s="793"/>
      <c r="D111" s="793"/>
      <c r="E111" s="793"/>
      <c r="F111" s="794"/>
      <c r="G111" s="126"/>
      <c r="H111" s="152" t="s">
        <v>44</v>
      </c>
      <c r="I111" s="152" t="s">
        <v>44</v>
      </c>
    </row>
    <row r="112" spans="1:9" x14ac:dyDescent="0.25">
      <c r="A112" s="795"/>
      <c r="B112" s="796"/>
      <c r="C112" s="796"/>
      <c r="D112" s="796"/>
      <c r="E112" s="796"/>
      <c r="F112" s="797"/>
      <c r="G112" s="196"/>
      <c r="H112" s="149"/>
      <c r="I112" s="149"/>
    </row>
    <row r="113" spans="1:9" x14ac:dyDescent="0.25">
      <c r="A113" s="727" t="s">
        <v>45</v>
      </c>
      <c r="B113" s="781"/>
      <c r="C113" s="781"/>
      <c r="D113" s="781"/>
      <c r="E113" s="781"/>
      <c r="F113" s="782"/>
      <c r="G113" s="154"/>
      <c r="H113" s="199"/>
      <c r="I113" s="150">
        <f>SUM(G113:H113)</f>
        <v>0</v>
      </c>
    </row>
    <row r="114" spans="1:9" x14ac:dyDescent="0.25">
      <c r="A114" s="798"/>
      <c r="B114" s="799"/>
      <c r="C114" s="799"/>
      <c r="D114" s="799"/>
      <c r="E114" s="799"/>
      <c r="F114" s="800"/>
      <c r="G114" s="197"/>
      <c r="H114" s="150"/>
      <c r="I114" s="144"/>
    </row>
    <row r="115" spans="1:9" x14ac:dyDescent="0.25">
      <c r="A115" s="760" t="s">
        <v>49</v>
      </c>
      <c r="B115" s="764"/>
      <c r="C115" s="764"/>
      <c r="D115" s="764"/>
      <c r="E115" s="764"/>
      <c r="F115" s="761"/>
      <c r="G115" s="221">
        <f>SUM(G113:G114)</f>
        <v>0</v>
      </c>
      <c r="H115" s="221">
        <f t="shared" ref="H115:I115" si="5">SUM(H113:H114)</f>
        <v>0</v>
      </c>
      <c r="I115" s="221">
        <f t="shared" si="5"/>
        <v>0</v>
      </c>
    </row>
    <row r="116" spans="1:9" x14ac:dyDescent="0.25">
      <c r="A116" s="760" t="s">
        <v>66</v>
      </c>
      <c r="B116" s="764"/>
      <c r="C116" s="764"/>
      <c r="D116" s="764"/>
      <c r="E116" s="764"/>
      <c r="F116" s="761"/>
      <c r="G116" s="147">
        <v>-60333</v>
      </c>
      <c r="H116" s="147">
        <f>I116-G116</f>
        <v>-56542</v>
      </c>
      <c r="I116" s="147">
        <v>-116875</v>
      </c>
    </row>
    <row r="117" spans="1:9" ht="16.5" customHeight="1" x14ac:dyDescent="0.25">
      <c r="A117" s="762" t="s">
        <v>220</v>
      </c>
      <c r="B117" s="762"/>
      <c r="C117" s="762"/>
      <c r="D117" s="762"/>
      <c r="E117" s="762"/>
      <c r="F117" s="762"/>
      <c r="G117" s="762"/>
      <c r="H117" s="762"/>
      <c r="I117" s="762"/>
    </row>
    <row r="118" spans="1:9" x14ac:dyDescent="0.25">
      <c r="A118" s="762"/>
      <c r="B118" s="762"/>
      <c r="C118" s="762"/>
      <c r="D118" s="762"/>
      <c r="E118" s="762"/>
      <c r="F118" s="762"/>
      <c r="G118" s="762"/>
      <c r="H118" s="762"/>
      <c r="I118" s="762"/>
    </row>
    <row r="119" spans="1:9" x14ac:dyDescent="0.25">
      <c r="A119" s="627"/>
      <c r="B119" s="627"/>
      <c r="C119" s="627"/>
      <c r="D119" s="627"/>
      <c r="E119" s="606"/>
      <c r="F119" s="606"/>
      <c r="G119" s="606"/>
      <c r="H119" s="148"/>
      <c r="I119" s="148"/>
    </row>
    <row r="128" spans="1:9" ht="36.75" customHeight="1" x14ac:dyDescent="0.25">
      <c r="A128" s="903" t="s">
        <v>209</v>
      </c>
      <c r="B128" s="903"/>
      <c r="C128" s="903"/>
      <c r="D128" s="903"/>
      <c r="E128" s="903"/>
      <c r="F128" s="903"/>
      <c r="G128" s="903"/>
      <c r="H128" s="903"/>
      <c r="I128" s="903"/>
    </row>
    <row r="129" spans="1:9" ht="15" customHeight="1" x14ac:dyDescent="0.25">
      <c r="A129" s="130"/>
      <c r="B129" s="130"/>
      <c r="C129" s="130"/>
      <c r="D129" s="130"/>
      <c r="E129" s="130"/>
      <c r="F129" s="130"/>
      <c r="G129" s="130"/>
    </row>
    <row r="130" spans="1:9" ht="57" customHeight="1" x14ac:dyDescent="0.25">
      <c r="A130" s="733" t="s">
        <v>0</v>
      </c>
      <c r="B130" s="783"/>
      <c r="C130" s="783"/>
      <c r="D130" s="783"/>
      <c r="E130" s="783"/>
      <c r="F130" s="783"/>
      <c r="G130" s="784"/>
      <c r="H130" s="605" t="s">
        <v>2</v>
      </c>
      <c r="I130" s="265" t="s">
        <v>3</v>
      </c>
    </row>
    <row r="131" spans="1:9" x14ac:dyDescent="0.25">
      <c r="A131" s="142"/>
      <c r="B131" s="143"/>
      <c r="C131" s="143"/>
      <c r="D131" s="143"/>
      <c r="E131" s="143"/>
      <c r="F131" s="143"/>
      <c r="G131" s="81"/>
      <c r="H131" s="152" t="s">
        <v>44</v>
      </c>
      <c r="I131" s="152" t="s">
        <v>44</v>
      </c>
    </row>
    <row r="132" spans="1:9" x14ac:dyDescent="0.25">
      <c r="A132" s="897" t="s">
        <v>70</v>
      </c>
      <c r="B132" s="898"/>
      <c r="C132" s="898"/>
      <c r="D132" s="898"/>
      <c r="E132" s="898"/>
      <c r="F132" s="898"/>
      <c r="G132" s="899"/>
      <c r="H132" s="149"/>
      <c r="I132" s="149"/>
    </row>
    <row r="133" spans="1:9" ht="24" customHeight="1" x14ac:dyDescent="0.25">
      <c r="A133" s="900" t="s">
        <v>68</v>
      </c>
      <c r="B133" s="901"/>
      <c r="C133" s="901"/>
      <c r="D133" s="901"/>
      <c r="E133" s="901"/>
      <c r="F133" s="901"/>
      <c r="G133" s="902"/>
      <c r="H133" s="150">
        <v>0</v>
      </c>
      <c r="I133" s="150">
        <v>0</v>
      </c>
    </row>
    <row r="134" spans="1:9" ht="39.75" customHeight="1" x14ac:dyDescent="0.25">
      <c r="A134" s="900" t="s">
        <v>69</v>
      </c>
      <c r="B134" s="901"/>
      <c r="C134" s="901"/>
      <c r="D134" s="901"/>
      <c r="E134" s="901"/>
      <c r="F134" s="901"/>
      <c r="G134" s="902"/>
      <c r="H134" s="144">
        <v>0</v>
      </c>
      <c r="I134" s="144"/>
    </row>
    <row r="135" spans="1:9" ht="20.25" customHeight="1" x14ac:dyDescent="0.25">
      <c r="A135" s="760" t="s">
        <v>49</v>
      </c>
      <c r="B135" s="764"/>
      <c r="C135" s="607"/>
      <c r="D135" s="607"/>
      <c r="E135" s="145"/>
      <c r="F135" s="145"/>
      <c r="G135" s="146"/>
      <c r="H135" s="147">
        <f>SUM(H132:H134)</f>
        <v>0</v>
      </c>
      <c r="I135" s="147">
        <f>SUM(I132:I134)</f>
        <v>0</v>
      </c>
    </row>
    <row r="139" spans="1:9" x14ac:dyDescent="0.25">
      <c r="A139" s="328" t="s">
        <v>304</v>
      </c>
      <c r="B139" s="342"/>
      <c r="C139" s="342"/>
      <c r="D139" s="342"/>
      <c r="E139" s="343"/>
      <c r="F139" s="343"/>
      <c r="G139" s="343"/>
      <c r="H139" s="148"/>
      <c r="I139" s="148"/>
    </row>
    <row r="140" spans="1:9" x14ac:dyDescent="0.25">
      <c r="A140" s="909" t="s">
        <v>257</v>
      </c>
      <c r="B140" s="909"/>
      <c r="C140" s="909"/>
      <c r="D140" s="909"/>
      <c r="E140" s="909"/>
      <c r="F140" s="909"/>
      <c r="G140" s="909"/>
      <c r="H140" s="909"/>
      <c r="I140" s="909"/>
    </row>
    <row r="141" spans="1:9" x14ac:dyDescent="0.25">
      <c r="A141" s="909"/>
      <c r="B141" s="909"/>
      <c r="C141" s="909"/>
      <c r="D141" s="909"/>
      <c r="E141" s="909"/>
      <c r="F141" s="909"/>
      <c r="G141" s="909"/>
      <c r="H141" s="909"/>
      <c r="I141" s="909"/>
    </row>
    <row r="142" spans="1:9" x14ac:dyDescent="0.25">
      <c r="A142" s="909"/>
      <c r="B142" s="909"/>
      <c r="C142" s="909"/>
      <c r="D142" s="909"/>
      <c r="E142" s="909"/>
      <c r="F142" s="909"/>
      <c r="G142" s="909"/>
      <c r="H142" s="909"/>
      <c r="I142" s="909"/>
    </row>
    <row r="143" spans="1:9" x14ac:dyDescent="0.25">
      <c r="A143" s="909"/>
      <c r="B143" s="909"/>
      <c r="C143" s="909"/>
      <c r="D143" s="909"/>
      <c r="E143" s="909"/>
      <c r="F143" s="909"/>
      <c r="G143" s="909"/>
      <c r="H143" s="909"/>
      <c r="I143" s="909"/>
    </row>
    <row r="144" spans="1:9" x14ac:dyDescent="0.25">
      <c r="A144" s="909"/>
      <c r="B144" s="909"/>
      <c r="C144" s="909"/>
      <c r="D144" s="909"/>
      <c r="E144" s="909"/>
      <c r="F144" s="909"/>
      <c r="G144" s="909"/>
      <c r="H144" s="909"/>
      <c r="I144" s="909"/>
    </row>
  </sheetData>
  <mergeCells count="149">
    <mergeCell ref="A140:I144"/>
    <mergeCell ref="F92:G92"/>
    <mergeCell ref="H92:I92"/>
    <mergeCell ref="A95:C95"/>
    <mergeCell ref="A96:C96"/>
    <mergeCell ref="A97:C97"/>
    <mergeCell ref="A98:C98"/>
    <mergeCell ref="A99:B99"/>
    <mergeCell ref="A128:I128"/>
    <mergeCell ref="A130:G130"/>
    <mergeCell ref="A132:G132"/>
    <mergeCell ref="A133:G133"/>
    <mergeCell ref="A134:G134"/>
    <mergeCell ref="A135:B135"/>
    <mergeCell ref="A112:F112"/>
    <mergeCell ref="A113:F113"/>
    <mergeCell ref="A114:F114"/>
    <mergeCell ref="A115:F115"/>
    <mergeCell ref="A116:F116"/>
    <mergeCell ref="A117:I118"/>
    <mergeCell ref="A89:B89"/>
    <mergeCell ref="F89:G89"/>
    <mergeCell ref="H89:I89"/>
    <mergeCell ref="A107:I109"/>
    <mergeCell ref="A110:F110"/>
    <mergeCell ref="A111:F111"/>
    <mergeCell ref="F86:G86"/>
    <mergeCell ref="H86:I86"/>
    <mergeCell ref="F87:G87"/>
    <mergeCell ref="H87:I87"/>
    <mergeCell ref="F88:G88"/>
    <mergeCell ref="H88:I88"/>
    <mergeCell ref="F83:G83"/>
    <mergeCell ref="H83:I83"/>
    <mergeCell ref="F84:G84"/>
    <mergeCell ref="H84:I84"/>
    <mergeCell ref="F85:G85"/>
    <mergeCell ref="H85:I85"/>
    <mergeCell ref="F78:G78"/>
    <mergeCell ref="H78:I78"/>
    <mergeCell ref="A79:B79"/>
    <mergeCell ref="F79:G79"/>
    <mergeCell ref="H79:I79"/>
    <mergeCell ref="A80:G80"/>
    <mergeCell ref="F75:G75"/>
    <mergeCell ref="H75:I75"/>
    <mergeCell ref="F76:G76"/>
    <mergeCell ref="H76:I76"/>
    <mergeCell ref="F77:G77"/>
    <mergeCell ref="H77:I77"/>
    <mergeCell ref="H71:I71"/>
    <mergeCell ref="F72:G72"/>
    <mergeCell ref="H72:I72"/>
    <mergeCell ref="F73:G73"/>
    <mergeCell ref="H73:I73"/>
    <mergeCell ref="F74:G74"/>
    <mergeCell ref="H74:I74"/>
    <mergeCell ref="A64:B64"/>
    <mergeCell ref="A65:B65"/>
    <mergeCell ref="A66:B66"/>
    <mergeCell ref="A67:B67"/>
    <mergeCell ref="A68:B68"/>
    <mergeCell ref="F71:G71"/>
    <mergeCell ref="A60:C60"/>
    <mergeCell ref="A61:B62"/>
    <mergeCell ref="C61:C62"/>
    <mergeCell ref="D61:H61"/>
    <mergeCell ref="I61:I62"/>
    <mergeCell ref="A63:B63"/>
    <mergeCell ref="A54:B54"/>
    <mergeCell ref="A55:B55"/>
    <mergeCell ref="A56:B56"/>
    <mergeCell ref="A57:B57"/>
    <mergeCell ref="A58:B58"/>
    <mergeCell ref="A59:B59"/>
    <mergeCell ref="A50:C50"/>
    <mergeCell ref="A51:B52"/>
    <mergeCell ref="C51:C52"/>
    <mergeCell ref="D51:H51"/>
    <mergeCell ref="I51:I52"/>
    <mergeCell ref="A53:B53"/>
    <mergeCell ref="A45:D45"/>
    <mergeCell ref="F45:G45"/>
    <mergeCell ref="H45:I45"/>
    <mergeCell ref="A46:B46"/>
    <mergeCell ref="F46:G46"/>
    <mergeCell ref="H46:I46"/>
    <mergeCell ref="F41:G41"/>
    <mergeCell ref="H41:I41"/>
    <mergeCell ref="A42:D43"/>
    <mergeCell ref="F42:G42"/>
    <mergeCell ref="H42:I42"/>
    <mergeCell ref="F44:G44"/>
    <mergeCell ref="H44:I44"/>
    <mergeCell ref="A36:B36"/>
    <mergeCell ref="F36:G36"/>
    <mergeCell ref="H36:I36"/>
    <mergeCell ref="F39:G39"/>
    <mergeCell ref="H39:I39"/>
    <mergeCell ref="F40:G40"/>
    <mergeCell ref="H40:I40"/>
    <mergeCell ref="F33:G33"/>
    <mergeCell ref="H33:I33"/>
    <mergeCell ref="F34:G34"/>
    <mergeCell ref="H34:I34"/>
    <mergeCell ref="F35:G35"/>
    <mergeCell ref="H35:I35"/>
    <mergeCell ref="F30:G30"/>
    <mergeCell ref="H30:I30"/>
    <mergeCell ref="F31:G31"/>
    <mergeCell ref="H31:I31"/>
    <mergeCell ref="F32:G32"/>
    <mergeCell ref="H32:I32"/>
    <mergeCell ref="F24:G24"/>
    <mergeCell ref="H24:I24"/>
    <mergeCell ref="A25:B25"/>
    <mergeCell ref="F25:G25"/>
    <mergeCell ref="H25:I25"/>
    <mergeCell ref="F29:G29"/>
    <mergeCell ref="H29:I29"/>
    <mergeCell ref="H20:I20"/>
    <mergeCell ref="F21:G21"/>
    <mergeCell ref="H21:I21"/>
    <mergeCell ref="F22:G22"/>
    <mergeCell ref="H22:I22"/>
    <mergeCell ref="F23:G23"/>
    <mergeCell ref="H23:I23"/>
    <mergeCell ref="A13:C13"/>
    <mergeCell ref="A14:C14"/>
    <mergeCell ref="A15:C15"/>
    <mergeCell ref="A16:C16"/>
    <mergeCell ref="A17:B17"/>
    <mergeCell ref="F20:G20"/>
    <mergeCell ref="A7:B7"/>
    <mergeCell ref="F7:G7"/>
    <mergeCell ref="H7:I7"/>
    <mergeCell ref="A8:G8"/>
    <mergeCell ref="F10:G10"/>
    <mergeCell ref="H10:I10"/>
    <mergeCell ref="F5:G5"/>
    <mergeCell ref="H5:I5"/>
    <mergeCell ref="F6:G6"/>
    <mergeCell ref="H6:I6"/>
    <mergeCell ref="F2:G2"/>
    <mergeCell ref="H2:I2"/>
    <mergeCell ref="F3:G3"/>
    <mergeCell ref="H3:I3"/>
    <mergeCell ref="F4:G4"/>
    <mergeCell ref="H4:I4"/>
  </mergeCells>
  <pageMargins left="0.61" right="0.39" top="0.45" bottom="0.3" header="0.24" footer="0.24"/>
  <pageSetup scale="57" fitToHeight="3" orientation="portrait" horizontalDpi="4294967293" r:id="rId1"/>
  <rowBreaks count="1" manualBreakCount="1">
    <brk id="68"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109"/>
  <sheetViews>
    <sheetView view="pageBreakPreview" topLeftCell="A92" zoomScale="112" zoomScaleSheetLayoutView="112" workbookViewId="0">
      <selection activeCell="B109" sqref="B109"/>
    </sheetView>
  </sheetViews>
  <sheetFormatPr defaultColWidth="64.85546875" defaultRowHeight="16.5" x14ac:dyDescent="0.25"/>
  <cols>
    <col min="1" max="1" width="67.42578125" style="207" customWidth="1"/>
    <col min="2" max="2" width="30.7109375" style="207" customWidth="1"/>
    <col min="3" max="3" width="26.140625" style="207" customWidth="1"/>
    <col min="4" max="4" width="16.85546875" style="207" customWidth="1"/>
    <col min="5" max="5" width="19.7109375" style="207" bestFit="1" customWidth="1"/>
    <col min="6" max="6" width="31" style="207" customWidth="1"/>
    <col min="7" max="253" width="64.85546875" style="207"/>
    <col min="254" max="254" width="19.5703125" style="207" bestFit="1" customWidth="1"/>
    <col min="255" max="255" width="56.28515625" style="207" customWidth="1"/>
    <col min="256" max="256" width="26.7109375" style="207" customWidth="1"/>
    <col min="257" max="257" width="0" style="207" hidden="1" customWidth="1"/>
    <col min="258" max="258" width="29.140625" style="207" customWidth="1"/>
    <col min="259" max="259" width="29.85546875" style="207" bestFit="1" customWidth="1"/>
    <col min="260" max="260" width="0" style="207" hidden="1" customWidth="1"/>
    <col min="261" max="261" width="19.7109375" style="207" bestFit="1" customWidth="1"/>
    <col min="262" max="262" width="31" style="207" customWidth="1"/>
    <col min="263" max="509" width="64.85546875" style="207"/>
    <col min="510" max="510" width="19.5703125" style="207" bestFit="1" customWidth="1"/>
    <col min="511" max="511" width="56.28515625" style="207" customWidth="1"/>
    <col min="512" max="512" width="26.7109375" style="207" customWidth="1"/>
    <col min="513" max="513" width="0" style="207" hidden="1" customWidth="1"/>
    <col min="514" max="514" width="29.140625" style="207" customWidth="1"/>
    <col min="515" max="515" width="29.85546875" style="207" bestFit="1" customWidth="1"/>
    <col min="516" max="516" width="0" style="207" hidden="1" customWidth="1"/>
    <col min="517" max="517" width="19.7109375" style="207" bestFit="1" customWidth="1"/>
    <col min="518" max="518" width="31" style="207" customWidth="1"/>
    <col min="519" max="765" width="64.85546875" style="207"/>
    <col min="766" max="766" width="19.5703125" style="207" bestFit="1" customWidth="1"/>
    <col min="767" max="767" width="56.28515625" style="207" customWidth="1"/>
    <col min="768" max="768" width="26.7109375" style="207" customWidth="1"/>
    <col min="769" max="769" width="0" style="207" hidden="1" customWidth="1"/>
    <col min="770" max="770" width="29.140625" style="207" customWidth="1"/>
    <col min="771" max="771" width="29.85546875" style="207" bestFit="1" customWidth="1"/>
    <col min="772" max="772" width="0" style="207" hidden="1" customWidth="1"/>
    <col min="773" max="773" width="19.7109375" style="207" bestFit="1" customWidth="1"/>
    <col min="774" max="774" width="31" style="207" customWidth="1"/>
    <col min="775" max="1021" width="64.85546875" style="207"/>
    <col min="1022" max="1022" width="19.5703125" style="207" bestFit="1" customWidth="1"/>
    <col min="1023" max="1023" width="56.28515625" style="207" customWidth="1"/>
    <col min="1024" max="1024" width="26.7109375" style="207" customWidth="1"/>
    <col min="1025" max="1025" width="0" style="207" hidden="1" customWidth="1"/>
    <col min="1026" max="1026" width="29.140625" style="207" customWidth="1"/>
    <col min="1027" max="1027" width="29.85546875" style="207" bestFit="1" customWidth="1"/>
    <col min="1028" max="1028" width="0" style="207" hidden="1" customWidth="1"/>
    <col min="1029" max="1029" width="19.7109375" style="207" bestFit="1" customWidth="1"/>
    <col min="1030" max="1030" width="31" style="207" customWidth="1"/>
    <col min="1031" max="1277" width="64.85546875" style="207"/>
    <col min="1278" max="1278" width="19.5703125" style="207" bestFit="1" customWidth="1"/>
    <col min="1279" max="1279" width="56.28515625" style="207" customWidth="1"/>
    <col min="1280" max="1280" width="26.7109375" style="207" customWidth="1"/>
    <col min="1281" max="1281" width="0" style="207" hidden="1" customWidth="1"/>
    <col min="1282" max="1282" width="29.140625" style="207" customWidth="1"/>
    <col min="1283" max="1283" width="29.85546875" style="207" bestFit="1" customWidth="1"/>
    <col min="1284" max="1284" width="0" style="207" hidden="1" customWidth="1"/>
    <col min="1285" max="1285" width="19.7109375" style="207" bestFit="1" customWidth="1"/>
    <col min="1286" max="1286" width="31" style="207" customWidth="1"/>
    <col min="1287" max="1533" width="64.85546875" style="207"/>
    <col min="1534" max="1534" width="19.5703125" style="207" bestFit="1" customWidth="1"/>
    <col min="1535" max="1535" width="56.28515625" style="207" customWidth="1"/>
    <col min="1536" max="1536" width="26.7109375" style="207" customWidth="1"/>
    <col min="1537" max="1537" width="0" style="207" hidden="1" customWidth="1"/>
    <col min="1538" max="1538" width="29.140625" style="207" customWidth="1"/>
    <col min="1539" max="1539" width="29.85546875" style="207" bestFit="1" customWidth="1"/>
    <col min="1540" max="1540" width="0" style="207" hidden="1" customWidth="1"/>
    <col min="1541" max="1541" width="19.7109375" style="207" bestFit="1" customWidth="1"/>
    <col min="1542" max="1542" width="31" style="207" customWidth="1"/>
    <col min="1543" max="1789" width="64.85546875" style="207"/>
    <col min="1790" max="1790" width="19.5703125" style="207" bestFit="1" customWidth="1"/>
    <col min="1791" max="1791" width="56.28515625" style="207" customWidth="1"/>
    <col min="1792" max="1792" width="26.7109375" style="207" customWidth="1"/>
    <col min="1793" max="1793" width="0" style="207" hidden="1" customWidth="1"/>
    <col min="1794" max="1794" width="29.140625" style="207" customWidth="1"/>
    <col min="1795" max="1795" width="29.85546875" style="207" bestFit="1" customWidth="1"/>
    <col min="1796" max="1796" width="0" style="207" hidden="1" customWidth="1"/>
    <col min="1797" max="1797" width="19.7109375" style="207" bestFit="1" customWidth="1"/>
    <col min="1798" max="1798" width="31" style="207" customWidth="1"/>
    <col min="1799" max="2045" width="64.85546875" style="207"/>
    <col min="2046" max="2046" width="19.5703125" style="207" bestFit="1" customWidth="1"/>
    <col min="2047" max="2047" width="56.28515625" style="207" customWidth="1"/>
    <col min="2048" max="2048" width="26.7109375" style="207" customWidth="1"/>
    <col min="2049" max="2049" width="0" style="207" hidden="1" customWidth="1"/>
    <col min="2050" max="2050" width="29.140625" style="207" customWidth="1"/>
    <col min="2051" max="2051" width="29.85546875" style="207" bestFit="1" customWidth="1"/>
    <col min="2052" max="2052" width="0" style="207" hidden="1" customWidth="1"/>
    <col min="2053" max="2053" width="19.7109375" style="207" bestFit="1" customWidth="1"/>
    <col min="2054" max="2054" width="31" style="207" customWidth="1"/>
    <col min="2055" max="2301" width="64.85546875" style="207"/>
    <col min="2302" max="2302" width="19.5703125" style="207" bestFit="1" customWidth="1"/>
    <col min="2303" max="2303" width="56.28515625" style="207" customWidth="1"/>
    <col min="2304" max="2304" width="26.7109375" style="207" customWidth="1"/>
    <col min="2305" max="2305" width="0" style="207" hidden="1" customWidth="1"/>
    <col min="2306" max="2306" width="29.140625" style="207" customWidth="1"/>
    <col min="2307" max="2307" width="29.85546875" style="207" bestFit="1" customWidth="1"/>
    <col min="2308" max="2308" width="0" style="207" hidden="1" customWidth="1"/>
    <col min="2309" max="2309" width="19.7109375" style="207" bestFit="1" customWidth="1"/>
    <col min="2310" max="2310" width="31" style="207" customWidth="1"/>
    <col min="2311" max="2557" width="64.85546875" style="207"/>
    <col min="2558" max="2558" width="19.5703125" style="207" bestFit="1" customWidth="1"/>
    <col min="2559" max="2559" width="56.28515625" style="207" customWidth="1"/>
    <col min="2560" max="2560" width="26.7109375" style="207" customWidth="1"/>
    <col min="2561" max="2561" width="0" style="207" hidden="1" customWidth="1"/>
    <col min="2562" max="2562" width="29.140625" style="207" customWidth="1"/>
    <col min="2563" max="2563" width="29.85546875" style="207" bestFit="1" customWidth="1"/>
    <col min="2564" max="2564" width="0" style="207" hidden="1" customWidth="1"/>
    <col min="2565" max="2565" width="19.7109375" style="207" bestFit="1" customWidth="1"/>
    <col min="2566" max="2566" width="31" style="207" customWidth="1"/>
    <col min="2567" max="2813" width="64.85546875" style="207"/>
    <col min="2814" max="2814" width="19.5703125" style="207" bestFit="1" customWidth="1"/>
    <col min="2815" max="2815" width="56.28515625" style="207" customWidth="1"/>
    <col min="2816" max="2816" width="26.7109375" style="207" customWidth="1"/>
    <col min="2817" max="2817" width="0" style="207" hidden="1" customWidth="1"/>
    <col min="2818" max="2818" width="29.140625" style="207" customWidth="1"/>
    <col min="2819" max="2819" width="29.85546875" style="207" bestFit="1" customWidth="1"/>
    <col min="2820" max="2820" width="0" style="207" hidden="1" customWidth="1"/>
    <col min="2821" max="2821" width="19.7109375" style="207" bestFit="1" customWidth="1"/>
    <col min="2822" max="2822" width="31" style="207" customWidth="1"/>
    <col min="2823" max="3069" width="64.85546875" style="207"/>
    <col min="3070" max="3070" width="19.5703125" style="207" bestFit="1" customWidth="1"/>
    <col min="3071" max="3071" width="56.28515625" style="207" customWidth="1"/>
    <col min="3072" max="3072" width="26.7109375" style="207" customWidth="1"/>
    <col min="3073" max="3073" width="0" style="207" hidden="1" customWidth="1"/>
    <col min="3074" max="3074" width="29.140625" style="207" customWidth="1"/>
    <col min="3075" max="3075" width="29.85546875" style="207" bestFit="1" customWidth="1"/>
    <col min="3076" max="3076" width="0" style="207" hidden="1" customWidth="1"/>
    <col min="3077" max="3077" width="19.7109375" style="207" bestFit="1" customWidth="1"/>
    <col min="3078" max="3078" width="31" style="207" customWidth="1"/>
    <col min="3079" max="3325" width="64.85546875" style="207"/>
    <col min="3326" max="3326" width="19.5703125" style="207" bestFit="1" customWidth="1"/>
    <col min="3327" max="3327" width="56.28515625" style="207" customWidth="1"/>
    <col min="3328" max="3328" width="26.7109375" style="207" customWidth="1"/>
    <col min="3329" max="3329" width="0" style="207" hidden="1" customWidth="1"/>
    <col min="3330" max="3330" width="29.140625" style="207" customWidth="1"/>
    <col min="3331" max="3331" width="29.85546875" style="207" bestFit="1" customWidth="1"/>
    <col min="3332" max="3332" width="0" style="207" hidden="1" customWidth="1"/>
    <col min="3333" max="3333" width="19.7109375" style="207" bestFit="1" customWidth="1"/>
    <col min="3334" max="3334" width="31" style="207" customWidth="1"/>
    <col min="3335" max="3581" width="64.85546875" style="207"/>
    <col min="3582" max="3582" width="19.5703125" style="207" bestFit="1" customWidth="1"/>
    <col min="3583" max="3583" width="56.28515625" style="207" customWidth="1"/>
    <col min="3584" max="3584" width="26.7109375" style="207" customWidth="1"/>
    <col min="3585" max="3585" width="0" style="207" hidden="1" customWidth="1"/>
    <col min="3586" max="3586" width="29.140625" style="207" customWidth="1"/>
    <col min="3587" max="3587" width="29.85546875" style="207" bestFit="1" customWidth="1"/>
    <col min="3588" max="3588" width="0" style="207" hidden="1" customWidth="1"/>
    <col min="3589" max="3589" width="19.7109375" style="207" bestFit="1" customWidth="1"/>
    <col min="3590" max="3590" width="31" style="207" customWidth="1"/>
    <col min="3591" max="3837" width="64.85546875" style="207"/>
    <col min="3838" max="3838" width="19.5703125" style="207" bestFit="1" customWidth="1"/>
    <col min="3839" max="3839" width="56.28515625" style="207" customWidth="1"/>
    <col min="3840" max="3840" width="26.7109375" style="207" customWidth="1"/>
    <col min="3841" max="3841" width="0" style="207" hidden="1" customWidth="1"/>
    <col min="3842" max="3842" width="29.140625" style="207" customWidth="1"/>
    <col min="3843" max="3843" width="29.85546875" style="207" bestFit="1" customWidth="1"/>
    <col min="3844" max="3844" width="0" style="207" hidden="1" customWidth="1"/>
    <col min="3845" max="3845" width="19.7109375" style="207" bestFit="1" customWidth="1"/>
    <col min="3846" max="3846" width="31" style="207" customWidth="1"/>
    <col min="3847" max="4093" width="64.85546875" style="207"/>
    <col min="4094" max="4094" width="19.5703125" style="207" bestFit="1" customWidth="1"/>
    <col min="4095" max="4095" width="56.28515625" style="207" customWidth="1"/>
    <col min="4096" max="4096" width="26.7109375" style="207" customWidth="1"/>
    <col min="4097" max="4097" width="0" style="207" hidden="1" customWidth="1"/>
    <col min="4098" max="4098" width="29.140625" style="207" customWidth="1"/>
    <col min="4099" max="4099" width="29.85546875" style="207" bestFit="1" customWidth="1"/>
    <col min="4100" max="4100" width="0" style="207" hidden="1" customWidth="1"/>
    <col min="4101" max="4101" width="19.7109375" style="207" bestFit="1" customWidth="1"/>
    <col min="4102" max="4102" width="31" style="207" customWidth="1"/>
    <col min="4103" max="4349" width="64.85546875" style="207"/>
    <col min="4350" max="4350" width="19.5703125" style="207" bestFit="1" customWidth="1"/>
    <col min="4351" max="4351" width="56.28515625" style="207" customWidth="1"/>
    <col min="4352" max="4352" width="26.7109375" style="207" customWidth="1"/>
    <col min="4353" max="4353" width="0" style="207" hidden="1" customWidth="1"/>
    <col min="4354" max="4354" width="29.140625" style="207" customWidth="1"/>
    <col min="4355" max="4355" width="29.85546875" style="207" bestFit="1" customWidth="1"/>
    <col min="4356" max="4356" width="0" style="207" hidden="1" customWidth="1"/>
    <col min="4357" max="4357" width="19.7109375" style="207" bestFit="1" customWidth="1"/>
    <col min="4358" max="4358" width="31" style="207" customWidth="1"/>
    <col min="4359" max="4605" width="64.85546875" style="207"/>
    <col min="4606" max="4606" width="19.5703125" style="207" bestFit="1" customWidth="1"/>
    <col min="4607" max="4607" width="56.28515625" style="207" customWidth="1"/>
    <col min="4608" max="4608" width="26.7109375" style="207" customWidth="1"/>
    <col min="4609" max="4609" width="0" style="207" hidden="1" customWidth="1"/>
    <col min="4610" max="4610" width="29.140625" style="207" customWidth="1"/>
    <col min="4611" max="4611" width="29.85546875" style="207" bestFit="1" customWidth="1"/>
    <col min="4612" max="4612" width="0" style="207" hidden="1" customWidth="1"/>
    <col min="4613" max="4613" width="19.7109375" style="207" bestFit="1" customWidth="1"/>
    <col min="4614" max="4614" width="31" style="207" customWidth="1"/>
    <col min="4615" max="4861" width="64.85546875" style="207"/>
    <col min="4862" max="4862" width="19.5703125" style="207" bestFit="1" customWidth="1"/>
    <col min="4863" max="4863" width="56.28515625" style="207" customWidth="1"/>
    <col min="4864" max="4864" width="26.7109375" style="207" customWidth="1"/>
    <col min="4865" max="4865" width="0" style="207" hidden="1" customWidth="1"/>
    <col min="4866" max="4866" width="29.140625" style="207" customWidth="1"/>
    <col min="4867" max="4867" width="29.85546875" style="207" bestFit="1" customWidth="1"/>
    <col min="4868" max="4868" width="0" style="207" hidden="1" customWidth="1"/>
    <col min="4869" max="4869" width="19.7109375" style="207" bestFit="1" customWidth="1"/>
    <col min="4870" max="4870" width="31" style="207" customWidth="1"/>
    <col min="4871" max="5117" width="64.85546875" style="207"/>
    <col min="5118" max="5118" width="19.5703125" style="207" bestFit="1" customWidth="1"/>
    <col min="5119" max="5119" width="56.28515625" style="207" customWidth="1"/>
    <col min="5120" max="5120" width="26.7109375" style="207" customWidth="1"/>
    <col min="5121" max="5121" width="0" style="207" hidden="1" customWidth="1"/>
    <col min="5122" max="5122" width="29.140625" style="207" customWidth="1"/>
    <col min="5123" max="5123" width="29.85546875" style="207" bestFit="1" customWidth="1"/>
    <col min="5124" max="5124" width="0" style="207" hidden="1" customWidth="1"/>
    <col min="5125" max="5125" width="19.7109375" style="207" bestFit="1" customWidth="1"/>
    <col min="5126" max="5126" width="31" style="207" customWidth="1"/>
    <col min="5127" max="5373" width="64.85546875" style="207"/>
    <col min="5374" max="5374" width="19.5703125" style="207" bestFit="1" customWidth="1"/>
    <col min="5375" max="5375" width="56.28515625" style="207" customWidth="1"/>
    <col min="5376" max="5376" width="26.7109375" style="207" customWidth="1"/>
    <col min="5377" max="5377" width="0" style="207" hidden="1" customWidth="1"/>
    <col min="5378" max="5378" width="29.140625" style="207" customWidth="1"/>
    <col min="5379" max="5379" width="29.85546875" style="207" bestFit="1" customWidth="1"/>
    <col min="5380" max="5380" width="0" style="207" hidden="1" customWidth="1"/>
    <col min="5381" max="5381" width="19.7109375" style="207" bestFit="1" customWidth="1"/>
    <col min="5382" max="5382" width="31" style="207" customWidth="1"/>
    <col min="5383" max="5629" width="64.85546875" style="207"/>
    <col min="5630" max="5630" width="19.5703125" style="207" bestFit="1" customWidth="1"/>
    <col min="5631" max="5631" width="56.28515625" style="207" customWidth="1"/>
    <col min="5632" max="5632" width="26.7109375" style="207" customWidth="1"/>
    <col min="5633" max="5633" width="0" style="207" hidden="1" customWidth="1"/>
    <col min="5634" max="5634" width="29.140625" style="207" customWidth="1"/>
    <col min="5635" max="5635" width="29.85546875" style="207" bestFit="1" customWidth="1"/>
    <col min="5636" max="5636" width="0" style="207" hidden="1" customWidth="1"/>
    <col min="5637" max="5637" width="19.7109375" style="207" bestFit="1" customWidth="1"/>
    <col min="5638" max="5638" width="31" style="207" customWidth="1"/>
    <col min="5639" max="5885" width="64.85546875" style="207"/>
    <col min="5886" max="5886" width="19.5703125" style="207" bestFit="1" customWidth="1"/>
    <col min="5887" max="5887" width="56.28515625" style="207" customWidth="1"/>
    <col min="5888" max="5888" width="26.7109375" style="207" customWidth="1"/>
    <col min="5889" max="5889" width="0" style="207" hidden="1" customWidth="1"/>
    <col min="5890" max="5890" width="29.140625" style="207" customWidth="1"/>
    <col min="5891" max="5891" width="29.85546875" style="207" bestFit="1" customWidth="1"/>
    <col min="5892" max="5892" width="0" style="207" hidden="1" customWidth="1"/>
    <col min="5893" max="5893" width="19.7109375" style="207" bestFit="1" customWidth="1"/>
    <col min="5894" max="5894" width="31" style="207" customWidth="1"/>
    <col min="5895" max="6141" width="64.85546875" style="207"/>
    <col min="6142" max="6142" width="19.5703125" style="207" bestFit="1" customWidth="1"/>
    <col min="6143" max="6143" width="56.28515625" style="207" customWidth="1"/>
    <col min="6144" max="6144" width="26.7109375" style="207" customWidth="1"/>
    <col min="6145" max="6145" width="0" style="207" hidden="1" customWidth="1"/>
    <col min="6146" max="6146" width="29.140625" style="207" customWidth="1"/>
    <col min="6147" max="6147" width="29.85546875" style="207" bestFit="1" customWidth="1"/>
    <col min="6148" max="6148" width="0" style="207" hidden="1" customWidth="1"/>
    <col min="6149" max="6149" width="19.7109375" style="207" bestFit="1" customWidth="1"/>
    <col min="6150" max="6150" width="31" style="207" customWidth="1"/>
    <col min="6151" max="6397" width="64.85546875" style="207"/>
    <col min="6398" max="6398" width="19.5703125" style="207" bestFit="1" customWidth="1"/>
    <col min="6399" max="6399" width="56.28515625" style="207" customWidth="1"/>
    <col min="6400" max="6400" width="26.7109375" style="207" customWidth="1"/>
    <col min="6401" max="6401" width="0" style="207" hidden="1" customWidth="1"/>
    <col min="6402" max="6402" width="29.140625" style="207" customWidth="1"/>
    <col min="6403" max="6403" width="29.85546875" style="207" bestFit="1" customWidth="1"/>
    <col min="6404" max="6404" width="0" style="207" hidden="1" customWidth="1"/>
    <col min="6405" max="6405" width="19.7109375" style="207" bestFit="1" customWidth="1"/>
    <col min="6406" max="6406" width="31" style="207" customWidth="1"/>
    <col min="6407" max="6653" width="64.85546875" style="207"/>
    <col min="6654" max="6654" width="19.5703125" style="207" bestFit="1" customWidth="1"/>
    <col min="6655" max="6655" width="56.28515625" style="207" customWidth="1"/>
    <col min="6656" max="6656" width="26.7109375" style="207" customWidth="1"/>
    <col min="6657" max="6657" width="0" style="207" hidden="1" customWidth="1"/>
    <col min="6658" max="6658" width="29.140625" style="207" customWidth="1"/>
    <col min="6659" max="6659" width="29.85546875" style="207" bestFit="1" customWidth="1"/>
    <col min="6660" max="6660" width="0" style="207" hidden="1" customWidth="1"/>
    <col min="6661" max="6661" width="19.7109375" style="207" bestFit="1" customWidth="1"/>
    <col min="6662" max="6662" width="31" style="207" customWidth="1"/>
    <col min="6663" max="6909" width="64.85546875" style="207"/>
    <col min="6910" max="6910" width="19.5703125" style="207" bestFit="1" customWidth="1"/>
    <col min="6911" max="6911" width="56.28515625" style="207" customWidth="1"/>
    <col min="6912" max="6912" width="26.7109375" style="207" customWidth="1"/>
    <col min="6913" max="6913" width="0" style="207" hidden="1" customWidth="1"/>
    <col min="6914" max="6914" width="29.140625" style="207" customWidth="1"/>
    <col min="6915" max="6915" width="29.85546875" style="207" bestFit="1" customWidth="1"/>
    <col min="6916" max="6916" width="0" style="207" hidden="1" customWidth="1"/>
    <col min="6917" max="6917" width="19.7109375" style="207" bestFit="1" customWidth="1"/>
    <col min="6918" max="6918" width="31" style="207" customWidth="1"/>
    <col min="6919" max="7165" width="64.85546875" style="207"/>
    <col min="7166" max="7166" width="19.5703125" style="207" bestFit="1" customWidth="1"/>
    <col min="7167" max="7167" width="56.28515625" style="207" customWidth="1"/>
    <col min="7168" max="7168" width="26.7109375" style="207" customWidth="1"/>
    <col min="7169" max="7169" width="0" style="207" hidden="1" customWidth="1"/>
    <col min="7170" max="7170" width="29.140625" style="207" customWidth="1"/>
    <col min="7171" max="7171" width="29.85546875" style="207" bestFit="1" customWidth="1"/>
    <col min="7172" max="7172" width="0" style="207" hidden="1" customWidth="1"/>
    <col min="7173" max="7173" width="19.7109375" style="207" bestFit="1" customWidth="1"/>
    <col min="7174" max="7174" width="31" style="207" customWidth="1"/>
    <col min="7175" max="7421" width="64.85546875" style="207"/>
    <col min="7422" max="7422" width="19.5703125" style="207" bestFit="1" customWidth="1"/>
    <col min="7423" max="7423" width="56.28515625" style="207" customWidth="1"/>
    <col min="7424" max="7424" width="26.7109375" style="207" customWidth="1"/>
    <col min="7425" max="7425" width="0" style="207" hidden="1" customWidth="1"/>
    <col min="7426" max="7426" width="29.140625" style="207" customWidth="1"/>
    <col min="7427" max="7427" width="29.85546875" style="207" bestFit="1" customWidth="1"/>
    <col min="7428" max="7428" width="0" style="207" hidden="1" customWidth="1"/>
    <col min="7429" max="7429" width="19.7109375" style="207" bestFit="1" customWidth="1"/>
    <col min="7430" max="7430" width="31" style="207" customWidth="1"/>
    <col min="7431" max="7677" width="64.85546875" style="207"/>
    <col min="7678" max="7678" width="19.5703125" style="207" bestFit="1" customWidth="1"/>
    <col min="7679" max="7679" width="56.28515625" style="207" customWidth="1"/>
    <col min="7680" max="7680" width="26.7109375" style="207" customWidth="1"/>
    <col min="7681" max="7681" width="0" style="207" hidden="1" customWidth="1"/>
    <col min="7682" max="7682" width="29.140625" style="207" customWidth="1"/>
    <col min="7683" max="7683" width="29.85546875" style="207" bestFit="1" customWidth="1"/>
    <col min="7684" max="7684" width="0" style="207" hidden="1" customWidth="1"/>
    <col min="7685" max="7685" width="19.7109375" style="207" bestFit="1" customWidth="1"/>
    <col min="7686" max="7686" width="31" style="207" customWidth="1"/>
    <col min="7687" max="7933" width="64.85546875" style="207"/>
    <col min="7934" max="7934" width="19.5703125" style="207" bestFit="1" customWidth="1"/>
    <col min="7935" max="7935" width="56.28515625" style="207" customWidth="1"/>
    <col min="7936" max="7936" width="26.7109375" style="207" customWidth="1"/>
    <col min="7937" max="7937" width="0" style="207" hidden="1" customWidth="1"/>
    <col min="7938" max="7938" width="29.140625" style="207" customWidth="1"/>
    <col min="7939" max="7939" width="29.85546875" style="207" bestFit="1" customWidth="1"/>
    <col min="7940" max="7940" width="0" style="207" hidden="1" customWidth="1"/>
    <col min="7941" max="7941" width="19.7109375" style="207" bestFit="1" customWidth="1"/>
    <col min="7942" max="7942" width="31" style="207" customWidth="1"/>
    <col min="7943" max="8189" width="64.85546875" style="207"/>
    <col min="8190" max="8190" width="19.5703125" style="207" bestFit="1" customWidth="1"/>
    <col min="8191" max="8191" width="56.28515625" style="207" customWidth="1"/>
    <col min="8192" max="8192" width="26.7109375" style="207" customWidth="1"/>
    <col min="8193" max="8193" width="0" style="207" hidden="1" customWidth="1"/>
    <col min="8194" max="8194" width="29.140625" style="207" customWidth="1"/>
    <col min="8195" max="8195" width="29.85546875" style="207" bestFit="1" customWidth="1"/>
    <col min="8196" max="8196" width="0" style="207" hidden="1" customWidth="1"/>
    <col min="8197" max="8197" width="19.7109375" style="207" bestFit="1" customWidth="1"/>
    <col min="8198" max="8198" width="31" style="207" customWidth="1"/>
    <col min="8199" max="8445" width="64.85546875" style="207"/>
    <col min="8446" max="8446" width="19.5703125" style="207" bestFit="1" customWidth="1"/>
    <col min="8447" max="8447" width="56.28515625" style="207" customWidth="1"/>
    <col min="8448" max="8448" width="26.7109375" style="207" customWidth="1"/>
    <col min="8449" max="8449" width="0" style="207" hidden="1" customWidth="1"/>
    <col min="8450" max="8450" width="29.140625" style="207" customWidth="1"/>
    <col min="8451" max="8451" width="29.85546875" style="207" bestFit="1" customWidth="1"/>
    <col min="8452" max="8452" width="0" style="207" hidden="1" customWidth="1"/>
    <col min="8453" max="8453" width="19.7109375" style="207" bestFit="1" customWidth="1"/>
    <col min="8454" max="8454" width="31" style="207" customWidth="1"/>
    <col min="8455" max="8701" width="64.85546875" style="207"/>
    <col min="8702" max="8702" width="19.5703125" style="207" bestFit="1" customWidth="1"/>
    <col min="8703" max="8703" width="56.28515625" style="207" customWidth="1"/>
    <col min="8704" max="8704" width="26.7109375" style="207" customWidth="1"/>
    <col min="8705" max="8705" width="0" style="207" hidden="1" customWidth="1"/>
    <col min="8706" max="8706" width="29.140625" style="207" customWidth="1"/>
    <col min="8707" max="8707" width="29.85546875" style="207" bestFit="1" customWidth="1"/>
    <col min="8708" max="8708" width="0" style="207" hidden="1" customWidth="1"/>
    <col min="8709" max="8709" width="19.7109375" style="207" bestFit="1" customWidth="1"/>
    <col min="8710" max="8710" width="31" style="207" customWidth="1"/>
    <col min="8711" max="8957" width="64.85546875" style="207"/>
    <col min="8958" max="8958" width="19.5703125" style="207" bestFit="1" customWidth="1"/>
    <col min="8959" max="8959" width="56.28515625" style="207" customWidth="1"/>
    <col min="8960" max="8960" width="26.7109375" style="207" customWidth="1"/>
    <col min="8961" max="8961" width="0" style="207" hidden="1" customWidth="1"/>
    <col min="8962" max="8962" width="29.140625" style="207" customWidth="1"/>
    <col min="8963" max="8963" width="29.85546875" style="207" bestFit="1" customWidth="1"/>
    <col min="8964" max="8964" width="0" style="207" hidden="1" customWidth="1"/>
    <col min="8965" max="8965" width="19.7109375" style="207" bestFit="1" customWidth="1"/>
    <col min="8966" max="8966" width="31" style="207" customWidth="1"/>
    <col min="8967" max="9213" width="64.85546875" style="207"/>
    <col min="9214" max="9214" width="19.5703125" style="207" bestFit="1" customWidth="1"/>
    <col min="9215" max="9215" width="56.28515625" style="207" customWidth="1"/>
    <col min="9216" max="9216" width="26.7109375" style="207" customWidth="1"/>
    <col min="9217" max="9217" width="0" style="207" hidden="1" customWidth="1"/>
    <col min="9218" max="9218" width="29.140625" style="207" customWidth="1"/>
    <col min="9219" max="9219" width="29.85546875" style="207" bestFit="1" customWidth="1"/>
    <col min="9220" max="9220" width="0" style="207" hidden="1" customWidth="1"/>
    <col min="9221" max="9221" width="19.7109375" style="207" bestFit="1" customWidth="1"/>
    <col min="9222" max="9222" width="31" style="207" customWidth="1"/>
    <col min="9223" max="9469" width="64.85546875" style="207"/>
    <col min="9470" max="9470" width="19.5703125" style="207" bestFit="1" customWidth="1"/>
    <col min="9471" max="9471" width="56.28515625" style="207" customWidth="1"/>
    <col min="9472" max="9472" width="26.7109375" style="207" customWidth="1"/>
    <col min="9473" max="9473" width="0" style="207" hidden="1" customWidth="1"/>
    <col min="9474" max="9474" width="29.140625" style="207" customWidth="1"/>
    <col min="9475" max="9475" width="29.85546875" style="207" bestFit="1" customWidth="1"/>
    <col min="9476" max="9476" width="0" style="207" hidden="1" customWidth="1"/>
    <col min="9477" max="9477" width="19.7109375" style="207" bestFit="1" customWidth="1"/>
    <col min="9478" max="9478" width="31" style="207" customWidth="1"/>
    <col min="9479" max="9725" width="64.85546875" style="207"/>
    <col min="9726" max="9726" width="19.5703125" style="207" bestFit="1" customWidth="1"/>
    <col min="9727" max="9727" width="56.28515625" style="207" customWidth="1"/>
    <col min="9728" max="9728" width="26.7109375" style="207" customWidth="1"/>
    <col min="9729" max="9729" width="0" style="207" hidden="1" customWidth="1"/>
    <col min="9730" max="9730" width="29.140625" style="207" customWidth="1"/>
    <col min="9731" max="9731" width="29.85546875" style="207" bestFit="1" customWidth="1"/>
    <col min="9732" max="9732" width="0" style="207" hidden="1" customWidth="1"/>
    <col min="9733" max="9733" width="19.7109375" style="207" bestFit="1" customWidth="1"/>
    <col min="9734" max="9734" width="31" style="207" customWidth="1"/>
    <col min="9735" max="9981" width="64.85546875" style="207"/>
    <col min="9982" max="9982" width="19.5703125" style="207" bestFit="1" customWidth="1"/>
    <col min="9983" max="9983" width="56.28515625" style="207" customWidth="1"/>
    <col min="9984" max="9984" width="26.7109375" style="207" customWidth="1"/>
    <col min="9985" max="9985" width="0" style="207" hidden="1" customWidth="1"/>
    <col min="9986" max="9986" width="29.140625" style="207" customWidth="1"/>
    <col min="9987" max="9987" width="29.85546875" style="207" bestFit="1" customWidth="1"/>
    <col min="9988" max="9988" width="0" style="207" hidden="1" customWidth="1"/>
    <col min="9989" max="9989" width="19.7109375" style="207" bestFit="1" customWidth="1"/>
    <col min="9990" max="9990" width="31" style="207" customWidth="1"/>
    <col min="9991" max="10237" width="64.85546875" style="207"/>
    <col min="10238" max="10238" width="19.5703125" style="207" bestFit="1" customWidth="1"/>
    <col min="10239" max="10239" width="56.28515625" style="207" customWidth="1"/>
    <col min="10240" max="10240" width="26.7109375" style="207" customWidth="1"/>
    <col min="10241" max="10241" width="0" style="207" hidden="1" customWidth="1"/>
    <col min="10242" max="10242" width="29.140625" style="207" customWidth="1"/>
    <col min="10243" max="10243" width="29.85546875" style="207" bestFit="1" customWidth="1"/>
    <col min="10244" max="10244" width="0" style="207" hidden="1" customWidth="1"/>
    <col min="10245" max="10245" width="19.7109375" style="207" bestFit="1" customWidth="1"/>
    <col min="10246" max="10246" width="31" style="207" customWidth="1"/>
    <col min="10247" max="10493" width="64.85546875" style="207"/>
    <col min="10494" max="10494" width="19.5703125" style="207" bestFit="1" customWidth="1"/>
    <col min="10495" max="10495" width="56.28515625" style="207" customWidth="1"/>
    <col min="10496" max="10496" width="26.7109375" style="207" customWidth="1"/>
    <col min="10497" max="10497" width="0" style="207" hidden="1" customWidth="1"/>
    <col min="10498" max="10498" width="29.140625" style="207" customWidth="1"/>
    <col min="10499" max="10499" width="29.85546875" style="207" bestFit="1" customWidth="1"/>
    <col min="10500" max="10500" width="0" style="207" hidden="1" customWidth="1"/>
    <col min="10501" max="10501" width="19.7109375" style="207" bestFit="1" customWidth="1"/>
    <col min="10502" max="10502" width="31" style="207" customWidth="1"/>
    <col min="10503" max="10749" width="64.85546875" style="207"/>
    <col min="10750" max="10750" width="19.5703125" style="207" bestFit="1" customWidth="1"/>
    <col min="10751" max="10751" width="56.28515625" style="207" customWidth="1"/>
    <col min="10752" max="10752" width="26.7109375" style="207" customWidth="1"/>
    <col min="10753" max="10753" width="0" style="207" hidden="1" customWidth="1"/>
    <col min="10754" max="10754" width="29.140625" style="207" customWidth="1"/>
    <col min="10755" max="10755" width="29.85546875" style="207" bestFit="1" customWidth="1"/>
    <col min="10756" max="10756" width="0" style="207" hidden="1" customWidth="1"/>
    <col min="10757" max="10757" width="19.7109375" style="207" bestFit="1" customWidth="1"/>
    <col min="10758" max="10758" width="31" style="207" customWidth="1"/>
    <col min="10759" max="11005" width="64.85546875" style="207"/>
    <col min="11006" max="11006" width="19.5703125" style="207" bestFit="1" customWidth="1"/>
    <col min="11007" max="11007" width="56.28515625" style="207" customWidth="1"/>
    <col min="11008" max="11008" width="26.7109375" style="207" customWidth="1"/>
    <col min="11009" max="11009" width="0" style="207" hidden="1" customWidth="1"/>
    <col min="11010" max="11010" width="29.140625" style="207" customWidth="1"/>
    <col min="11011" max="11011" width="29.85546875" style="207" bestFit="1" customWidth="1"/>
    <col min="11012" max="11012" width="0" style="207" hidden="1" customWidth="1"/>
    <col min="11013" max="11013" width="19.7109375" style="207" bestFit="1" customWidth="1"/>
    <col min="11014" max="11014" width="31" style="207" customWidth="1"/>
    <col min="11015" max="11261" width="64.85546875" style="207"/>
    <col min="11262" max="11262" width="19.5703125" style="207" bestFit="1" customWidth="1"/>
    <col min="11263" max="11263" width="56.28515625" style="207" customWidth="1"/>
    <col min="11264" max="11264" width="26.7109375" style="207" customWidth="1"/>
    <col min="11265" max="11265" width="0" style="207" hidden="1" customWidth="1"/>
    <col min="11266" max="11266" width="29.140625" style="207" customWidth="1"/>
    <col min="11267" max="11267" width="29.85546875" style="207" bestFit="1" customWidth="1"/>
    <col min="11268" max="11268" width="0" style="207" hidden="1" customWidth="1"/>
    <col min="11269" max="11269" width="19.7109375" style="207" bestFit="1" customWidth="1"/>
    <col min="11270" max="11270" width="31" style="207" customWidth="1"/>
    <col min="11271" max="11517" width="64.85546875" style="207"/>
    <col min="11518" max="11518" width="19.5703125" style="207" bestFit="1" customWidth="1"/>
    <col min="11519" max="11519" width="56.28515625" style="207" customWidth="1"/>
    <col min="11520" max="11520" width="26.7109375" style="207" customWidth="1"/>
    <col min="11521" max="11521" width="0" style="207" hidden="1" customWidth="1"/>
    <col min="11522" max="11522" width="29.140625" style="207" customWidth="1"/>
    <col min="11523" max="11523" width="29.85546875" style="207" bestFit="1" customWidth="1"/>
    <col min="11524" max="11524" width="0" style="207" hidden="1" customWidth="1"/>
    <col min="11525" max="11525" width="19.7109375" style="207" bestFit="1" customWidth="1"/>
    <col min="11526" max="11526" width="31" style="207" customWidth="1"/>
    <col min="11527" max="11773" width="64.85546875" style="207"/>
    <col min="11774" max="11774" width="19.5703125" style="207" bestFit="1" customWidth="1"/>
    <col min="11775" max="11775" width="56.28515625" style="207" customWidth="1"/>
    <col min="11776" max="11776" width="26.7109375" style="207" customWidth="1"/>
    <col min="11777" max="11777" width="0" style="207" hidden="1" customWidth="1"/>
    <col min="11778" max="11778" width="29.140625" style="207" customWidth="1"/>
    <col min="11779" max="11779" width="29.85546875" style="207" bestFit="1" customWidth="1"/>
    <col min="11780" max="11780" width="0" style="207" hidden="1" customWidth="1"/>
    <col min="11781" max="11781" width="19.7109375" style="207" bestFit="1" customWidth="1"/>
    <col min="11782" max="11782" width="31" style="207" customWidth="1"/>
    <col min="11783" max="12029" width="64.85546875" style="207"/>
    <col min="12030" max="12030" width="19.5703125" style="207" bestFit="1" customWidth="1"/>
    <col min="12031" max="12031" width="56.28515625" style="207" customWidth="1"/>
    <col min="12032" max="12032" width="26.7109375" style="207" customWidth="1"/>
    <col min="12033" max="12033" width="0" style="207" hidden="1" customWidth="1"/>
    <col min="12034" max="12034" width="29.140625" style="207" customWidth="1"/>
    <col min="12035" max="12035" width="29.85546875" style="207" bestFit="1" customWidth="1"/>
    <col min="12036" max="12036" width="0" style="207" hidden="1" customWidth="1"/>
    <col min="12037" max="12037" width="19.7109375" style="207" bestFit="1" customWidth="1"/>
    <col min="12038" max="12038" width="31" style="207" customWidth="1"/>
    <col min="12039" max="12285" width="64.85546875" style="207"/>
    <col min="12286" max="12286" width="19.5703125" style="207" bestFit="1" customWidth="1"/>
    <col min="12287" max="12287" width="56.28515625" style="207" customWidth="1"/>
    <col min="12288" max="12288" width="26.7109375" style="207" customWidth="1"/>
    <col min="12289" max="12289" width="0" style="207" hidden="1" customWidth="1"/>
    <col min="12290" max="12290" width="29.140625" style="207" customWidth="1"/>
    <col min="12291" max="12291" width="29.85546875" style="207" bestFit="1" customWidth="1"/>
    <col min="12292" max="12292" width="0" style="207" hidden="1" customWidth="1"/>
    <col min="12293" max="12293" width="19.7109375" style="207" bestFit="1" customWidth="1"/>
    <col min="12294" max="12294" width="31" style="207" customWidth="1"/>
    <col min="12295" max="12541" width="64.85546875" style="207"/>
    <col min="12542" max="12542" width="19.5703125" style="207" bestFit="1" customWidth="1"/>
    <col min="12543" max="12543" width="56.28515625" style="207" customWidth="1"/>
    <col min="12544" max="12544" width="26.7109375" style="207" customWidth="1"/>
    <col min="12545" max="12545" width="0" style="207" hidden="1" customWidth="1"/>
    <col min="12546" max="12546" width="29.140625" style="207" customWidth="1"/>
    <col min="12547" max="12547" width="29.85546875" style="207" bestFit="1" customWidth="1"/>
    <col min="12548" max="12548" width="0" style="207" hidden="1" customWidth="1"/>
    <col min="12549" max="12549" width="19.7109375" style="207" bestFit="1" customWidth="1"/>
    <col min="12550" max="12550" width="31" style="207" customWidth="1"/>
    <col min="12551" max="12797" width="64.85546875" style="207"/>
    <col min="12798" max="12798" width="19.5703125" style="207" bestFit="1" customWidth="1"/>
    <col min="12799" max="12799" width="56.28515625" style="207" customWidth="1"/>
    <col min="12800" max="12800" width="26.7109375" style="207" customWidth="1"/>
    <col min="12801" max="12801" width="0" style="207" hidden="1" customWidth="1"/>
    <col min="12802" max="12802" width="29.140625" style="207" customWidth="1"/>
    <col min="12803" max="12803" width="29.85546875" style="207" bestFit="1" customWidth="1"/>
    <col min="12804" max="12804" width="0" style="207" hidden="1" customWidth="1"/>
    <col min="12805" max="12805" width="19.7109375" style="207" bestFit="1" customWidth="1"/>
    <col min="12806" max="12806" width="31" style="207" customWidth="1"/>
    <col min="12807" max="13053" width="64.85546875" style="207"/>
    <col min="13054" max="13054" width="19.5703125" style="207" bestFit="1" customWidth="1"/>
    <col min="13055" max="13055" width="56.28515625" style="207" customWidth="1"/>
    <col min="13056" max="13056" width="26.7109375" style="207" customWidth="1"/>
    <col min="13057" max="13057" width="0" style="207" hidden="1" customWidth="1"/>
    <col min="13058" max="13058" width="29.140625" style="207" customWidth="1"/>
    <col min="13059" max="13059" width="29.85546875" style="207" bestFit="1" customWidth="1"/>
    <col min="13060" max="13060" width="0" style="207" hidden="1" customWidth="1"/>
    <col min="13061" max="13061" width="19.7109375" style="207" bestFit="1" customWidth="1"/>
    <col min="13062" max="13062" width="31" style="207" customWidth="1"/>
    <col min="13063" max="13309" width="64.85546875" style="207"/>
    <col min="13310" max="13310" width="19.5703125" style="207" bestFit="1" customWidth="1"/>
    <col min="13311" max="13311" width="56.28515625" style="207" customWidth="1"/>
    <col min="13312" max="13312" width="26.7109375" style="207" customWidth="1"/>
    <col min="13313" max="13313" width="0" style="207" hidden="1" customWidth="1"/>
    <col min="13314" max="13314" width="29.140625" style="207" customWidth="1"/>
    <col min="13315" max="13315" width="29.85546875" style="207" bestFit="1" customWidth="1"/>
    <col min="13316" max="13316" width="0" style="207" hidden="1" customWidth="1"/>
    <col min="13317" max="13317" width="19.7109375" style="207" bestFit="1" customWidth="1"/>
    <col min="13318" max="13318" width="31" style="207" customWidth="1"/>
    <col min="13319" max="13565" width="64.85546875" style="207"/>
    <col min="13566" max="13566" width="19.5703125" style="207" bestFit="1" customWidth="1"/>
    <col min="13567" max="13567" width="56.28515625" style="207" customWidth="1"/>
    <col min="13568" max="13568" width="26.7109375" style="207" customWidth="1"/>
    <col min="13569" max="13569" width="0" style="207" hidden="1" customWidth="1"/>
    <col min="13570" max="13570" width="29.140625" style="207" customWidth="1"/>
    <col min="13571" max="13571" width="29.85546875" style="207" bestFit="1" customWidth="1"/>
    <col min="13572" max="13572" width="0" style="207" hidden="1" customWidth="1"/>
    <col min="13573" max="13573" width="19.7109375" style="207" bestFit="1" customWidth="1"/>
    <col min="13574" max="13574" width="31" style="207" customWidth="1"/>
    <col min="13575" max="13821" width="64.85546875" style="207"/>
    <col min="13822" max="13822" width="19.5703125" style="207" bestFit="1" customWidth="1"/>
    <col min="13823" max="13823" width="56.28515625" style="207" customWidth="1"/>
    <col min="13824" max="13824" width="26.7109375" style="207" customWidth="1"/>
    <col min="13825" max="13825" width="0" style="207" hidden="1" customWidth="1"/>
    <col min="13826" max="13826" width="29.140625" style="207" customWidth="1"/>
    <col min="13827" max="13827" width="29.85546875" style="207" bestFit="1" customWidth="1"/>
    <col min="13828" max="13828" width="0" style="207" hidden="1" customWidth="1"/>
    <col min="13829" max="13829" width="19.7109375" style="207" bestFit="1" customWidth="1"/>
    <col min="13830" max="13830" width="31" style="207" customWidth="1"/>
    <col min="13831" max="14077" width="64.85546875" style="207"/>
    <col min="14078" max="14078" width="19.5703125" style="207" bestFit="1" customWidth="1"/>
    <col min="14079" max="14079" width="56.28515625" style="207" customWidth="1"/>
    <col min="14080" max="14080" width="26.7109375" style="207" customWidth="1"/>
    <col min="14081" max="14081" width="0" style="207" hidden="1" customWidth="1"/>
    <col min="14082" max="14082" width="29.140625" style="207" customWidth="1"/>
    <col min="14083" max="14083" width="29.85546875" style="207" bestFit="1" customWidth="1"/>
    <col min="14084" max="14084" width="0" style="207" hidden="1" customWidth="1"/>
    <col min="14085" max="14085" width="19.7109375" style="207" bestFit="1" customWidth="1"/>
    <col min="14086" max="14086" width="31" style="207" customWidth="1"/>
    <col min="14087" max="14333" width="64.85546875" style="207"/>
    <col min="14334" max="14334" width="19.5703125" style="207" bestFit="1" customWidth="1"/>
    <col min="14335" max="14335" width="56.28515625" style="207" customWidth="1"/>
    <col min="14336" max="14336" width="26.7109375" style="207" customWidth="1"/>
    <col min="14337" max="14337" width="0" style="207" hidden="1" customWidth="1"/>
    <col min="14338" max="14338" width="29.140625" style="207" customWidth="1"/>
    <col min="14339" max="14339" width="29.85546875" style="207" bestFit="1" customWidth="1"/>
    <col min="14340" max="14340" width="0" style="207" hidden="1" customWidth="1"/>
    <col min="14341" max="14341" width="19.7109375" style="207" bestFit="1" customWidth="1"/>
    <col min="14342" max="14342" width="31" style="207" customWidth="1"/>
    <col min="14343" max="14589" width="64.85546875" style="207"/>
    <col min="14590" max="14590" width="19.5703125" style="207" bestFit="1" customWidth="1"/>
    <col min="14591" max="14591" width="56.28515625" style="207" customWidth="1"/>
    <col min="14592" max="14592" width="26.7109375" style="207" customWidth="1"/>
    <col min="14593" max="14593" width="0" style="207" hidden="1" customWidth="1"/>
    <col min="14594" max="14594" width="29.140625" style="207" customWidth="1"/>
    <col min="14595" max="14595" width="29.85546875" style="207" bestFit="1" customWidth="1"/>
    <col min="14596" max="14596" width="0" style="207" hidden="1" customWidth="1"/>
    <col min="14597" max="14597" width="19.7109375" style="207" bestFit="1" customWidth="1"/>
    <col min="14598" max="14598" width="31" style="207" customWidth="1"/>
    <col min="14599" max="14845" width="64.85546875" style="207"/>
    <col min="14846" max="14846" width="19.5703125" style="207" bestFit="1" customWidth="1"/>
    <col min="14847" max="14847" width="56.28515625" style="207" customWidth="1"/>
    <col min="14848" max="14848" width="26.7109375" style="207" customWidth="1"/>
    <col min="14849" max="14849" width="0" style="207" hidden="1" customWidth="1"/>
    <col min="14850" max="14850" width="29.140625" style="207" customWidth="1"/>
    <col min="14851" max="14851" width="29.85546875" style="207" bestFit="1" customWidth="1"/>
    <col min="14852" max="14852" width="0" style="207" hidden="1" customWidth="1"/>
    <col min="14853" max="14853" width="19.7109375" style="207" bestFit="1" customWidth="1"/>
    <col min="14854" max="14854" width="31" style="207" customWidth="1"/>
    <col min="14855" max="15101" width="64.85546875" style="207"/>
    <col min="15102" max="15102" width="19.5703125" style="207" bestFit="1" customWidth="1"/>
    <col min="15103" max="15103" width="56.28515625" style="207" customWidth="1"/>
    <col min="15104" max="15104" width="26.7109375" style="207" customWidth="1"/>
    <col min="15105" max="15105" width="0" style="207" hidden="1" customWidth="1"/>
    <col min="15106" max="15106" width="29.140625" style="207" customWidth="1"/>
    <col min="15107" max="15107" width="29.85546875" style="207" bestFit="1" customWidth="1"/>
    <col min="15108" max="15108" width="0" style="207" hidden="1" customWidth="1"/>
    <col min="15109" max="15109" width="19.7109375" style="207" bestFit="1" customWidth="1"/>
    <col min="15110" max="15110" width="31" style="207" customWidth="1"/>
    <col min="15111" max="15357" width="64.85546875" style="207"/>
    <col min="15358" max="15358" width="19.5703125" style="207" bestFit="1" customWidth="1"/>
    <col min="15359" max="15359" width="56.28515625" style="207" customWidth="1"/>
    <col min="15360" max="15360" width="26.7109375" style="207" customWidth="1"/>
    <col min="15361" max="15361" width="0" style="207" hidden="1" customWidth="1"/>
    <col min="15362" max="15362" width="29.140625" style="207" customWidth="1"/>
    <col min="15363" max="15363" width="29.85546875" style="207" bestFit="1" customWidth="1"/>
    <col min="15364" max="15364" width="0" style="207" hidden="1" customWidth="1"/>
    <col min="15365" max="15365" width="19.7109375" style="207" bestFit="1" customWidth="1"/>
    <col min="15366" max="15366" width="31" style="207" customWidth="1"/>
    <col min="15367" max="15613" width="64.85546875" style="207"/>
    <col min="15614" max="15614" width="19.5703125" style="207" bestFit="1" customWidth="1"/>
    <col min="15615" max="15615" width="56.28515625" style="207" customWidth="1"/>
    <col min="15616" max="15616" width="26.7109375" style="207" customWidth="1"/>
    <col min="15617" max="15617" width="0" style="207" hidden="1" customWidth="1"/>
    <col min="15618" max="15618" width="29.140625" style="207" customWidth="1"/>
    <col min="15619" max="15619" width="29.85546875" style="207" bestFit="1" customWidth="1"/>
    <col min="15620" max="15620" width="0" style="207" hidden="1" customWidth="1"/>
    <col min="15621" max="15621" width="19.7109375" style="207" bestFit="1" customWidth="1"/>
    <col min="15622" max="15622" width="31" style="207" customWidth="1"/>
    <col min="15623" max="15869" width="64.85546875" style="207"/>
    <col min="15870" max="15870" width="19.5703125" style="207" bestFit="1" customWidth="1"/>
    <col min="15871" max="15871" width="56.28515625" style="207" customWidth="1"/>
    <col min="15872" max="15872" width="26.7109375" style="207" customWidth="1"/>
    <col min="15873" max="15873" width="0" style="207" hidden="1" customWidth="1"/>
    <col min="15874" max="15874" width="29.140625" style="207" customWidth="1"/>
    <col min="15875" max="15875" width="29.85546875" style="207" bestFit="1" customWidth="1"/>
    <col min="15876" max="15876" width="0" style="207" hidden="1" customWidth="1"/>
    <col min="15877" max="15877" width="19.7109375" style="207" bestFit="1" customWidth="1"/>
    <col min="15878" max="15878" width="31" style="207" customWidth="1"/>
    <col min="15879" max="16125" width="64.85546875" style="207"/>
    <col min="16126" max="16126" width="19.5703125" style="207" bestFit="1" customWidth="1"/>
    <col min="16127" max="16127" width="56.28515625" style="207" customWidth="1"/>
    <col min="16128" max="16128" width="26.7109375" style="207" customWidth="1"/>
    <col min="16129" max="16129" width="0" style="207" hidden="1" customWidth="1"/>
    <col min="16130" max="16130" width="29.140625" style="207" customWidth="1"/>
    <col min="16131" max="16131" width="29.85546875" style="207" bestFit="1" customWidth="1"/>
    <col min="16132" max="16132" width="0" style="207" hidden="1" customWidth="1"/>
    <col min="16133" max="16133" width="19.7109375" style="207" bestFit="1" customWidth="1"/>
    <col min="16134" max="16134" width="31" style="207" customWidth="1"/>
    <col min="16135" max="16384" width="64.85546875" style="207"/>
  </cols>
  <sheetData>
    <row r="1" spans="1:6" x14ac:dyDescent="0.25">
      <c r="A1" s="351" t="s">
        <v>494</v>
      </c>
      <c r="B1" s="990"/>
      <c r="C1" s="991"/>
      <c r="D1" s="613"/>
      <c r="E1" s="985"/>
    </row>
    <row r="2" spans="1:6" ht="49.5" x14ac:dyDescent="0.25">
      <c r="A2" s="992" t="s">
        <v>0</v>
      </c>
      <c r="B2" s="993" t="s">
        <v>2</v>
      </c>
      <c r="C2" s="993" t="s">
        <v>3</v>
      </c>
    </row>
    <row r="3" spans="1:6" x14ac:dyDescent="0.25">
      <c r="A3" s="992"/>
      <c r="B3" s="986" t="s">
        <v>44</v>
      </c>
      <c r="C3" s="986" t="s">
        <v>44</v>
      </c>
    </row>
    <row r="4" spans="1:6" x14ac:dyDescent="0.25">
      <c r="A4" s="994"/>
      <c r="B4" s="995"/>
      <c r="C4" s="996"/>
    </row>
    <row r="5" spans="1:6" x14ac:dyDescent="0.25">
      <c r="A5" s="997" t="s">
        <v>277</v>
      </c>
      <c r="B5" s="998">
        <v>0</v>
      </c>
      <c r="C5" s="998">
        <v>0</v>
      </c>
    </row>
    <row r="6" spans="1:6" x14ac:dyDescent="0.25">
      <c r="A6" s="999"/>
      <c r="B6" s="1000"/>
      <c r="C6" s="988"/>
    </row>
    <row r="7" spans="1:6" x14ac:dyDescent="0.25">
      <c r="A7" s="1037" t="s">
        <v>36</v>
      </c>
      <c r="B7" s="1038">
        <f>SUM(B5:B6)</f>
        <v>0</v>
      </c>
      <c r="C7" s="1038">
        <f>SUM(C5:C6)</f>
        <v>0</v>
      </c>
      <c r="D7" s="987"/>
      <c r="E7" s="985"/>
      <c r="F7" s="988">
        <f>E7+(E7*10%)</f>
        <v>0</v>
      </c>
    </row>
    <row r="8" spans="1:6" x14ac:dyDescent="0.25">
      <c r="A8" s="1001"/>
      <c r="B8" s="1002"/>
      <c r="C8" s="587"/>
      <c r="E8" s="985"/>
      <c r="F8" s="985">
        <f>F7*14.5%</f>
        <v>0</v>
      </c>
    </row>
    <row r="9" spans="1:6" x14ac:dyDescent="0.25">
      <c r="A9" s="1001" t="s">
        <v>495</v>
      </c>
      <c r="B9" s="990"/>
      <c r="C9" s="991"/>
      <c r="F9" s="985">
        <f>SUM(F7:F8)</f>
        <v>0</v>
      </c>
    </row>
    <row r="10" spans="1:6" s="989" customFormat="1" ht="49.5" x14ac:dyDescent="0.25">
      <c r="A10" s="992" t="s">
        <v>0</v>
      </c>
      <c r="B10" s="993" t="s">
        <v>2</v>
      </c>
      <c r="C10" s="993" t="s">
        <v>3</v>
      </c>
      <c r="D10" s="161"/>
    </row>
    <row r="11" spans="1:6" x14ac:dyDescent="0.25">
      <c r="A11" s="992"/>
      <c r="B11" s="986" t="s">
        <v>44</v>
      </c>
      <c r="C11" s="986" t="s">
        <v>44</v>
      </c>
      <c r="D11" s="613"/>
      <c r="E11" s="985"/>
    </row>
    <row r="12" spans="1:6" x14ac:dyDescent="0.25">
      <c r="A12" s="994"/>
      <c r="B12" s="995"/>
      <c r="C12" s="996"/>
      <c r="D12" s="613"/>
    </row>
    <row r="13" spans="1:6" x14ac:dyDescent="0.25">
      <c r="A13" s="997" t="s">
        <v>345</v>
      </c>
      <c r="B13" s="1003">
        <v>0</v>
      </c>
      <c r="C13" s="998">
        <v>0</v>
      </c>
    </row>
    <row r="14" spans="1:6" x14ac:dyDescent="0.25">
      <c r="A14" s="997" t="s">
        <v>278</v>
      </c>
      <c r="B14" s="1003">
        <v>0</v>
      </c>
      <c r="C14" s="998">
        <v>0</v>
      </c>
    </row>
    <row r="15" spans="1:6" x14ac:dyDescent="0.25">
      <c r="A15" s="997" t="s">
        <v>375</v>
      </c>
      <c r="B15" s="1003">
        <v>0</v>
      </c>
      <c r="C15" s="998">
        <v>0</v>
      </c>
    </row>
    <row r="16" spans="1:6" x14ac:dyDescent="0.25">
      <c r="A16" s="1004" t="s">
        <v>337</v>
      </c>
      <c r="B16" s="1005"/>
      <c r="C16" s="1005"/>
    </row>
    <row r="17" spans="1:3" x14ac:dyDescent="0.25">
      <c r="A17" s="1037" t="s">
        <v>36</v>
      </c>
      <c r="B17" s="1040">
        <f>SUM(B13:B16)</f>
        <v>0</v>
      </c>
      <c r="C17" s="1041">
        <f>SUM(C14:C16)</f>
        <v>0</v>
      </c>
    </row>
    <row r="18" spans="1:3" x14ac:dyDescent="0.25">
      <c r="A18" s="1001"/>
      <c r="B18" s="1002"/>
      <c r="C18" s="587"/>
    </row>
    <row r="19" spans="1:3" x14ac:dyDescent="0.25">
      <c r="A19" s="991" t="s">
        <v>496</v>
      </c>
      <c r="B19" s="990"/>
      <c r="C19" s="991"/>
    </row>
    <row r="20" spans="1:3" ht="49.5" x14ac:dyDescent="0.25">
      <c r="A20" s="992" t="s">
        <v>0</v>
      </c>
      <c r="B20" s="993" t="s">
        <v>2</v>
      </c>
      <c r="C20" s="993" t="s">
        <v>3</v>
      </c>
    </row>
    <row r="21" spans="1:3" x14ac:dyDescent="0.25">
      <c r="A21" s="992"/>
      <c r="B21" s="986" t="s">
        <v>44</v>
      </c>
      <c r="C21" s="986" t="s">
        <v>44</v>
      </c>
    </row>
    <row r="22" spans="1:3" x14ac:dyDescent="0.25">
      <c r="A22" s="1006"/>
      <c r="B22" s="995"/>
      <c r="C22" s="996"/>
    </row>
    <row r="23" spans="1:3" x14ac:dyDescent="0.25">
      <c r="A23" s="1007" t="s">
        <v>279</v>
      </c>
      <c r="B23" s="998">
        <f>C27</f>
        <v>0</v>
      </c>
      <c r="C23" s="998">
        <v>0</v>
      </c>
    </row>
    <row r="24" spans="1:3" x14ac:dyDescent="0.25">
      <c r="A24" s="1007" t="s">
        <v>280</v>
      </c>
      <c r="B24" s="998"/>
      <c r="C24" s="998"/>
    </row>
    <row r="25" spans="1:3" x14ac:dyDescent="0.25">
      <c r="A25" s="1008" t="s">
        <v>281</v>
      </c>
      <c r="B25" s="998">
        <v>0</v>
      </c>
      <c r="C25" s="998">
        <v>0</v>
      </c>
    </row>
    <row r="26" spans="1:3" x14ac:dyDescent="0.25">
      <c r="A26" s="1009" t="s">
        <v>282</v>
      </c>
      <c r="B26" s="998"/>
      <c r="C26" s="998"/>
    </row>
    <row r="27" spans="1:3" x14ac:dyDescent="0.25">
      <c r="A27" s="1007" t="s">
        <v>283</v>
      </c>
      <c r="B27" s="998">
        <v>0</v>
      </c>
      <c r="C27" s="998">
        <v>0</v>
      </c>
    </row>
    <row r="28" spans="1:3" x14ac:dyDescent="0.25">
      <c r="A28" s="1010"/>
      <c r="B28" s="1000"/>
      <c r="C28" s="988"/>
    </row>
    <row r="29" spans="1:3" x14ac:dyDescent="0.25">
      <c r="A29" s="1037" t="s">
        <v>36</v>
      </c>
      <c r="B29" s="1038">
        <f>B23+B25-B27</f>
        <v>0</v>
      </c>
      <c r="C29" s="1038">
        <f t="shared" ref="C29" si="0">C23+C25-C27</f>
        <v>0</v>
      </c>
    </row>
    <row r="30" spans="1:3" x14ac:dyDescent="0.25">
      <c r="A30" s="1001"/>
      <c r="B30" s="1002"/>
      <c r="C30" s="587"/>
    </row>
    <row r="31" spans="1:3" x14ac:dyDescent="0.25">
      <c r="A31" s="1001" t="s">
        <v>497</v>
      </c>
      <c r="B31" s="990"/>
      <c r="C31" s="991"/>
    </row>
    <row r="32" spans="1:3" ht="49.5" x14ac:dyDescent="0.25">
      <c r="A32" s="992" t="s">
        <v>0</v>
      </c>
      <c r="B32" s="993" t="s">
        <v>2</v>
      </c>
      <c r="C32" s="993" t="s">
        <v>3</v>
      </c>
    </row>
    <row r="33" spans="1:3" x14ac:dyDescent="0.25">
      <c r="A33" s="992"/>
      <c r="B33" s="986" t="s">
        <v>44</v>
      </c>
      <c r="C33" s="986" t="s">
        <v>44</v>
      </c>
    </row>
    <row r="34" spans="1:3" x14ac:dyDescent="0.25">
      <c r="A34" s="994"/>
      <c r="B34" s="995"/>
      <c r="C34" s="996"/>
    </row>
    <row r="35" spans="1:3" x14ac:dyDescent="0.25">
      <c r="A35" s="997" t="s">
        <v>284</v>
      </c>
      <c r="B35" s="998">
        <f>C36</f>
        <v>0</v>
      </c>
      <c r="C35" s="998">
        <v>0</v>
      </c>
    </row>
    <row r="36" spans="1:3" x14ac:dyDescent="0.25">
      <c r="A36" s="1011" t="s">
        <v>285</v>
      </c>
      <c r="B36" s="998">
        <v>0</v>
      </c>
      <c r="C36" s="998">
        <v>0</v>
      </c>
    </row>
    <row r="37" spans="1:3" x14ac:dyDescent="0.25">
      <c r="A37" s="1004"/>
      <c r="B37" s="1000"/>
      <c r="C37" s="988"/>
    </row>
    <row r="38" spans="1:3" x14ac:dyDescent="0.25">
      <c r="A38" s="1037" t="s">
        <v>36</v>
      </c>
      <c r="B38" s="1038">
        <f>B35-B36</f>
        <v>0</v>
      </c>
      <c r="C38" s="1038">
        <f>C35-C36</f>
        <v>0</v>
      </c>
    </row>
    <row r="39" spans="1:3" x14ac:dyDescent="0.25">
      <c r="A39" s="1001"/>
      <c r="B39" s="1002"/>
      <c r="C39" s="587"/>
    </row>
    <row r="40" spans="1:3" x14ac:dyDescent="0.25">
      <c r="A40" s="351" t="s">
        <v>498</v>
      </c>
      <c r="B40" s="990"/>
      <c r="C40" s="991"/>
    </row>
    <row r="41" spans="1:3" ht="49.5" x14ac:dyDescent="0.25">
      <c r="A41" s="992" t="s">
        <v>0</v>
      </c>
      <c r="B41" s="993" t="s">
        <v>2</v>
      </c>
      <c r="C41" s="993" t="s">
        <v>3</v>
      </c>
    </row>
    <row r="42" spans="1:3" x14ac:dyDescent="0.25">
      <c r="A42" s="992"/>
      <c r="B42" s="986" t="s">
        <v>44</v>
      </c>
      <c r="C42" s="986" t="s">
        <v>44</v>
      </c>
    </row>
    <row r="43" spans="1:3" x14ac:dyDescent="0.25">
      <c r="A43" s="994"/>
      <c r="B43" s="995"/>
      <c r="C43" s="996"/>
    </row>
    <row r="44" spans="1:3" x14ac:dyDescent="0.25">
      <c r="A44" s="997" t="s">
        <v>287</v>
      </c>
      <c r="B44" s="998">
        <v>0</v>
      </c>
      <c r="C44" s="998">
        <v>0</v>
      </c>
    </row>
    <row r="45" spans="1:3" x14ac:dyDescent="0.25">
      <c r="A45" s="997" t="s">
        <v>288</v>
      </c>
      <c r="B45" s="998">
        <v>0</v>
      </c>
      <c r="C45" s="998">
        <v>0</v>
      </c>
    </row>
    <row r="46" spans="1:3" x14ac:dyDescent="0.25">
      <c r="A46" s="1012"/>
      <c r="B46" s="1013"/>
      <c r="C46" s="641"/>
    </row>
    <row r="47" spans="1:3" x14ac:dyDescent="0.25">
      <c r="A47" s="1037" t="s">
        <v>36</v>
      </c>
      <c r="B47" s="1038">
        <f>SUM(B44:B46)</f>
        <v>0</v>
      </c>
      <c r="C47" s="1038">
        <f>SUM(C44:C45)</f>
        <v>0</v>
      </c>
    </row>
    <row r="48" spans="1:3" x14ac:dyDescent="0.25">
      <c r="A48" s="1014"/>
      <c r="B48" s="1015"/>
      <c r="C48" s="1015"/>
    </row>
    <row r="49" spans="1:3" x14ac:dyDescent="0.25">
      <c r="A49" s="1016" t="s">
        <v>499</v>
      </c>
      <c r="B49" s="1015"/>
      <c r="C49" s="1015"/>
    </row>
    <row r="50" spans="1:3" ht="49.5" x14ac:dyDescent="0.25">
      <c r="A50" s="992" t="s">
        <v>0</v>
      </c>
      <c r="B50" s="993" t="s">
        <v>2</v>
      </c>
      <c r="C50" s="993" t="s">
        <v>3</v>
      </c>
    </row>
    <row r="51" spans="1:3" x14ac:dyDescent="0.25">
      <c r="A51" s="992"/>
      <c r="B51" s="986" t="s">
        <v>44</v>
      </c>
      <c r="C51" s="986" t="s">
        <v>44</v>
      </c>
    </row>
    <row r="52" spans="1:3" x14ac:dyDescent="0.25">
      <c r="A52" s="1017"/>
      <c r="B52" s="1018"/>
      <c r="C52" s="1019"/>
    </row>
    <row r="53" spans="1:3" x14ac:dyDescent="0.25">
      <c r="A53" s="1020" t="s">
        <v>500</v>
      </c>
      <c r="B53" s="1039">
        <v>0</v>
      </c>
      <c r="C53" s="1024">
        <v>0</v>
      </c>
    </row>
    <row r="54" spans="1:3" x14ac:dyDescent="0.25">
      <c r="A54" s="1022"/>
      <c r="B54" s="1023"/>
      <c r="C54" s="1024"/>
    </row>
    <row r="55" spans="1:3" x14ac:dyDescent="0.25">
      <c r="A55" s="1037" t="s">
        <v>36</v>
      </c>
      <c r="B55" s="1042">
        <f>SUM(B52:B54)</f>
        <v>0</v>
      </c>
      <c r="C55" s="1042">
        <f>SUM(C52:C54)</f>
        <v>0</v>
      </c>
    </row>
    <row r="56" spans="1:3" x14ac:dyDescent="0.25">
      <c r="A56" s="1014"/>
      <c r="B56" s="1015"/>
      <c r="C56" s="1015"/>
    </row>
    <row r="57" spans="1:3" x14ac:dyDescent="0.25">
      <c r="A57" s="991" t="s">
        <v>501</v>
      </c>
      <c r="B57" s="990"/>
      <c r="C57" s="991"/>
    </row>
    <row r="58" spans="1:3" ht="49.5" x14ac:dyDescent="0.25">
      <c r="A58" s="992" t="s">
        <v>0</v>
      </c>
      <c r="B58" s="993" t="s">
        <v>2</v>
      </c>
      <c r="C58" s="993" t="s">
        <v>3</v>
      </c>
    </row>
    <row r="59" spans="1:3" x14ac:dyDescent="0.25">
      <c r="A59" s="992"/>
      <c r="B59" s="986" t="s">
        <v>44</v>
      </c>
      <c r="C59" s="986" t="s">
        <v>44</v>
      </c>
    </row>
    <row r="60" spans="1:3" x14ac:dyDescent="0.25">
      <c r="A60" s="994"/>
      <c r="B60" s="995"/>
      <c r="C60" s="996"/>
    </row>
    <row r="61" spans="1:3" x14ac:dyDescent="0.25">
      <c r="A61" s="997" t="s">
        <v>289</v>
      </c>
      <c r="B61" s="998">
        <f>'Dep Chart'!I57</f>
        <v>0</v>
      </c>
      <c r="C61" s="998">
        <f>'Dep Chart'!I58</f>
        <v>0</v>
      </c>
    </row>
    <row r="62" spans="1:3" x14ac:dyDescent="0.25">
      <c r="A62" s="1025"/>
      <c r="B62" s="1013"/>
      <c r="C62" s="996"/>
    </row>
    <row r="63" spans="1:3" x14ac:dyDescent="0.25">
      <c r="A63" s="1037" t="s">
        <v>36</v>
      </c>
      <c r="B63" s="1038">
        <f>SUM(B61:B62)</f>
        <v>0</v>
      </c>
      <c r="C63" s="1038">
        <f>SUM(C61:C61)</f>
        <v>0</v>
      </c>
    </row>
    <row r="64" spans="1:3" x14ac:dyDescent="0.25">
      <c r="A64" s="1014"/>
      <c r="B64" s="1015"/>
      <c r="C64" s="1015"/>
    </row>
    <row r="65" spans="1:5" x14ac:dyDescent="0.25">
      <c r="A65" s="1014"/>
      <c r="B65" s="1015"/>
      <c r="C65" s="1015"/>
    </row>
    <row r="66" spans="1:5" x14ac:dyDescent="0.25">
      <c r="A66" s="1001" t="s">
        <v>502</v>
      </c>
      <c r="B66" s="990"/>
      <c r="C66" s="991"/>
    </row>
    <row r="67" spans="1:5" ht="49.5" x14ac:dyDescent="0.25">
      <c r="A67" s="992" t="s">
        <v>0</v>
      </c>
      <c r="B67" s="993" t="s">
        <v>2</v>
      </c>
      <c r="C67" s="993" t="s">
        <v>3</v>
      </c>
    </row>
    <row r="68" spans="1:5" x14ac:dyDescent="0.25">
      <c r="A68" s="992"/>
      <c r="B68" s="986" t="s">
        <v>44</v>
      </c>
      <c r="C68" s="986" t="s">
        <v>44</v>
      </c>
    </row>
    <row r="69" spans="1:5" x14ac:dyDescent="0.25">
      <c r="A69" s="1026" t="s">
        <v>141</v>
      </c>
      <c r="B69" s="995"/>
      <c r="C69" s="996"/>
    </row>
    <row r="70" spans="1:5" x14ac:dyDescent="0.25">
      <c r="A70" s="1008" t="s">
        <v>291</v>
      </c>
      <c r="B70" s="1027">
        <v>0</v>
      </c>
      <c r="C70" s="1028">
        <v>0</v>
      </c>
      <c r="E70" s="207" t="str">
        <f>PROPER(A70)</f>
        <v>Clearing &amp; Forwarding Charges</v>
      </c>
    </row>
    <row r="71" spans="1:5" x14ac:dyDescent="0.25">
      <c r="A71" s="1008" t="s">
        <v>239</v>
      </c>
      <c r="B71" s="1027">
        <v>0</v>
      </c>
      <c r="C71" s="1028">
        <v>0</v>
      </c>
      <c r="E71" s="207" t="str">
        <f t="shared" ref="E71:E102" si="1">PROPER(A71)</f>
        <v>Custom &amp; Other Exp.</v>
      </c>
    </row>
    <row r="72" spans="1:5" x14ac:dyDescent="0.25">
      <c r="A72" s="1008" t="s">
        <v>240</v>
      </c>
      <c r="B72" s="1027">
        <v>0</v>
      </c>
      <c r="C72" s="1028">
        <v>0</v>
      </c>
      <c r="E72" s="207" t="str">
        <f t="shared" si="1"/>
        <v>Diesel Exp.</v>
      </c>
    </row>
    <row r="73" spans="1:5" x14ac:dyDescent="0.25">
      <c r="A73" s="1008" t="s">
        <v>241</v>
      </c>
      <c r="B73" s="1027">
        <v>0</v>
      </c>
      <c r="C73" s="1028">
        <v>0</v>
      </c>
      <c r="E73" s="207" t="str">
        <f t="shared" si="1"/>
        <v>Electricity Exp.</v>
      </c>
    </row>
    <row r="74" spans="1:5" x14ac:dyDescent="0.25">
      <c r="A74" s="1008" t="s">
        <v>242</v>
      </c>
      <c r="B74" s="1027">
        <v>0</v>
      </c>
      <c r="C74" s="1028">
        <v>0</v>
      </c>
      <c r="E74" s="207" t="str">
        <f t="shared" si="1"/>
        <v>Freight Inward</v>
      </c>
    </row>
    <row r="75" spans="1:5" x14ac:dyDescent="0.25">
      <c r="A75" s="1029" t="s">
        <v>36</v>
      </c>
      <c r="B75" s="604">
        <f>SUM(B70:B74)</f>
        <v>0</v>
      </c>
      <c r="C75" s="604">
        <f>SUM(C70:C74)</f>
        <v>0</v>
      </c>
      <c r="E75" s="207" t="str">
        <f t="shared" si="1"/>
        <v>Total</v>
      </c>
    </row>
    <row r="76" spans="1:5" x14ac:dyDescent="0.25">
      <c r="A76" s="1026" t="s">
        <v>73</v>
      </c>
      <c r="B76" s="641"/>
      <c r="C76" s="641"/>
      <c r="E76" s="207" t="str">
        <f t="shared" si="1"/>
        <v>Indirect Expenses</v>
      </c>
    </row>
    <row r="77" spans="1:5" x14ac:dyDescent="0.25">
      <c r="A77" s="1008" t="s">
        <v>142</v>
      </c>
      <c r="B77" s="998">
        <v>0</v>
      </c>
      <c r="C77" s="998">
        <v>0</v>
      </c>
      <c r="E77" s="207" t="str">
        <f t="shared" si="1"/>
        <v>Advertisement Exp.</v>
      </c>
    </row>
    <row r="78" spans="1:5" x14ac:dyDescent="0.25">
      <c r="A78" s="1008" t="s">
        <v>243</v>
      </c>
      <c r="B78" s="998">
        <v>0</v>
      </c>
      <c r="C78" s="998">
        <v>0</v>
      </c>
      <c r="E78" s="207" t="str">
        <f t="shared" si="1"/>
        <v>Amc Charges</v>
      </c>
    </row>
    <row r="79" spans="1:5" x14ac:dyDescent="0.25">
      <c r="A79" s="1008" t="s">
        <v>46</v>
      </c>
      <c r="B79" s="998">
        <v>0</v>
      </c>
      <c r="C79" s="998">
        <v>0</v>
      </c>
      <c r="E79" s="207" t="str">
        <f t="shared" si="1"/>
        <v>Bank Charges</v>
      </c>
    </row>
    <row r="80" spans="1:5" x14ac:dyDescent="0.25">
      <c r="A80" s="1008" t="s">
        <v>346</v>
      </c>
      <c r="B80" s="998">
        <v>0</v>
      </c>
      <c r="C80" s="998">
        <v>0</v>
      </c>
      <c r="E80" s="207" t="str">
        <f t="shared" ref="E80" si="2">PROPER(A80)</f>
        <v>Business Promotion Expenses</v>
      </c>
    </row>
    <row r="81" spans="1:5" x14ac:dyDescent="0.25">
      <c r="A81" s="1008" t="s">
        <v>124</v>
      </c>
      <c r="B81" s="998">
        <v>0</v>
      </c>
      <c r="C81" s="998">
        <v>0</v>
      </c>
      <c r="E81" s="207" t="str">
        <f t="shared" si="1"/>
        <v>Cartage Outward</v>
      </c>
    </row>
    <row r="82" spans="1:5" x14ac:dyDescent="0.25">
      <c r="A82" s="1008" t="s">
        <v>503</v>
      </c>
      <c r="B82" s="998">
        <v>0</v>
      </c>
      <c r="C82" s="998">
        <v>0</v>
      </c>
      <c r="E82" s="207" t="str">
        <f t="shared" ref="E82" si="3">PROPER(A82)</f>
        <v>Commission Expenses</v>
      </c>
    </row>
    <row r="83" spans="1:5" x14ac:dyDescent="0.25">
      <c r="A83" s="1008" t="s">
        <v>143</v>
      </c>
      <c r="B83" s="998">
        <v>0</v>
      </c>
      <c r="C83" s="998">
        <v>0</v>
      </c>
      <c r="E83" s="207" t="str">
        <f t="shared" ref="E83" si="4">PROPER(A83)</f>
        <v>Consultancy Charges</v>
      </c>
    </row>
    <row r="84" spans="1:5" x14ac:dyDescent="0.25">
      <c r="A84" s="1008" t="s">
        <v>119</v>
      </c>
      <c r="B84" s="998">
        <v>0</v>
      </c>
      <c r="C84" s="998">
        <v>0</v>
      </c>
      <c r="E84" s="207" t="str">
        <f t="shared" ref="E84" si="5">PROPER(A84)</f>
        <v>Director Remuneration</v>
      </c>
    </row>
    <row r="85" spans="1:5" x14ac:dyDescent="0.25">
      <c r="A85" s="1008" t="s">
        <v>347</v>
      </c>
      <c r="B85" s="998">
        <v>0</v>
      </c>
      <c r="C85" s="998">
        <v>0</v>
      </c>
      <c r="E85" s="207" t="str">
        <f t="shared" ref="E85" si="6">PROPER(A85)</f>
        <v>Diwali Bonus</v>
      </c>
    </row>
    <row r="86" spans="1:5" x14ac:dyDescent="0.25">
      <c r="A86" s="1008" t="s">
        <v>144</v>
      </c>
      <c r="B86" s="998">
        <v>0</v>
      </c>
      <c r="C86" s="998">
        <v>0</v>
      </c>
      <c r="E86" s="207" t="str">
        <f t="shared" ref="E86" si="7">PROPER(A86)</f>
        <v>Donation</v>
      </c>
    </row>
    <row r="87" spans="1:5" x14ac:dyDescent="0.25">
      <c r="A87" s="1008" t="s">
        <v>244</v>
      </c>
      <c r="B87" s="998">
        <v>0</v>
      </c>
      <c r="C87" s="998">
        <v>0</v>
      </c>
      <c r="E87" s="207" t="str">
        <f t="shared" si="1"/>
        <v>Insurance Expenses</v>
      </c>
    </row>
    <row r="88" spans="1:5" x14ac:dyDescent="0.25">
      <c r="A88" s="1008" t="s">
        <v>348</v>
      </c>
      <c r="B88" s="998">
        <v>0</v>
      </c>
      <c r="C88" s="998">
        <v>0</v>
      </c>
      <c r="E88" s="207" t="str">
        <f t="shared" ref="E88" si="8">PROPER(A88)</f>
        <v>Internet Expenses</v>
      </c>
    </row>
    <row r="89" spans="1:5" x14ac:dyDescent="0.25">
      <c r="A89" s="1008" t="s">
        <v>145</v>
      </c>
      <c r="B89" s="998">
        <v>0</v>
      </c>
      <c r="C89" s="998">
        <v>0</v>
      </c>
      <c r="E89" s="207" t="str">
        <f t="shared" si="1"/>
        <v>Legal &amp; Professional Charges</v>
      </c>
    </row>
    <row r="90" spans="1:5" x14ac:dyDescent="0.25">
      <c r="A90" s="1008" t="s">
        <v>245</v>
      </c>
      <c r="B90" s="998">
        <v>0</v>
      </c>
      <c r="C90" s="998">
        <v>0</v>
      </c>
      <c r="E90" s="207" t="str">
        <f t="shared" ref="E90" si="9">PROPER(A90)</f>
        <v>Loan Processing Fees</v>
      </c>
    </row>
    <row r="91" spans="1:5" x14ac:dyDescent="0.25">
      <c r="A91" s="1008" t="s">
        <v>349</v>
      </c>
      <c r="B91" s="998">
        <v>0</v>
      </c>
      <c r="C91" s="998">
        <v>0</v>
      </c>
      <c r="E91" s="207" t="str">
        <f t="shared" si="1"/>
        <v>Medical Expenses</v>
      </c>
    </row>
    <row r="92" spans="1:5" x14ac:dyDescent="0.25">
      <c r="A92" s="1008" t="s">
        <v>146</v>
      </c>
      <c r="B92" s="998">
        <v>0</v>
      </c>
      <c r="C92" s="998">
        <v>0</v>
      </c>
      <c r="E92" s="207" t="str">
        <f t="shared" ref="E92" si="10">PROPER(A92)</f>
        <v>Office Expenses</v>
      </c>
    </row>
    <row r="93" spans="1:5" x14ac:dyDescent="0.25">
      <c r="A93" s="1008" t="s">
        <v>246</v>
      </c>
      <c r="B93" s="998">
        <v>0</v>
      </c>
      <c r="C93" s="998">
        <v>0</v>
      </c>
      <c r="E93" s="207" t="str">
        <f t="shared" si="1"/>
        <v>Postage &amp; Courier</v>
      </c>
    </row>
    <row r="94" spans="1:5" x14ac:dyDescent="0.25">
      <c r="A94" s="1008" t="s">
        <v>290</v>
      </c>
      <c r="B94" s="998">
        <v>0</v>
      </c>
      <c r="C94" s="998">
        <v>0</v>
      </c>
      <c r="E94" s="207" t="str">
        <f t="shared" si="1"/>
        <v>Rent Expenses</v>
      </c>
    </row>
    <row r="95" spans="1:5" x14ac:dyDescent="0.25">
      <c r="A95" s="1008" t="s">
        <v>292</v>
      </c>
      <c r="B95" s="998">
        <v>0</v>
      </c>
      <c r="C95" s="998">
        <v>0</v>
      </c>
      <c r="E95" s="207" t="str">
        <f t="shared" si="1"/>
        <v>Repair &amp; Maintenance Expenses.</v>
      </c>
    </row>
    <row r="96" spans="1:5" x14ac:dyDescent="0.25">
      <c r="A96" s="1008" t="s">
        <v>247</v>
      </c>
      <c r="B96" s="998">
        <v>0</v>
      </c>
      <c r="C96" s="998">
        <v>0</v>
      </c>
      <c r="E96" s="207" t="str">
        <f t="shared" si="1"/>
        <v>Security Service Charges</v>
      </c>
    </row>
    <row r="97" spans="1:5" x14ac:dyDescent="0.25">
      <c r="A97" s="1008" t="s">
        <v>248</v>
      </c>
      <c r="B97" s="998">
        <v>0</v>
      </c>
      <c r="C97" s="998">
        <v>0</v>
      </c>
      <c r="E97" s="207" t="str">
        <f t="shared" si="1"/>
        <v>Short &amp; Excess</v>
      </c>
    </row>
    <row r="98" spans="1:5" x14ac:dyDescent="0.25">
      <c r="A98" s="1008" t="s">
        <v>350</v>
      </c>
      <c r="B98" s="998">
        <v>0</v>
      </c>
      <c r="C98" s="998">
        <v>0</v>
      </c>
      <c r="E98" s="207" t="str">
        <f t="shared" si="1"/>
        <v>Special Discount</v>
      </c>
    </row>
    <row r="99" spans="1:5" x14ac:dyDescent="0.25">
      <c r="A99" s="1008" t="s">
        <v>147</v>
      </c>
      <c r="B99" s="998">
        <v>0</v>
      </c>
      <c r="C99" s="998">
        <v>0</v>
      </c>
      <c r="E99" s="207" t="str">
        <f t="shared" si="1"/>
        <v>Telephone Exp.</v>
      </c>
    </row>
    <row r="100" spans="1:5" x14ac:dyDescent="0.25">
      <c r="A100" s="1008" t="s">
        <v>249</v>
      </c>
      <c r="B100" s="998">
        <v>0</v>
      </c>
      <c r="C100" s="998">
        <v>0</v>
      </c>
      <c r="E100" s="207" t="str">
        <f t="shared" si="1"/>
        <v>Travelling &amp; Conveyance Exp</v>
      </c>
    </row>
    <row r="101" spans="1:5" x14ac:dyDescent="0.25">
      <c r="A101" s="1008" t="s">
        <v>250</v>
      </c>
      <c r="B101" s="998">
        <v>0</v>
      </c>
      <c r="C101" s="998">
        <v>0</v>
      </c>
      <c r="E101" s="207" t="str">
        <f t="shared" si="1"/>
        <v>Vehicle Running &amp; Maint.</v>
      </c>
    </row>
    <row r="102" spans="1:5" x14ac:dyDescent="0.25">
      <c r="A102" s="1030"/>
      <c r="B102" s="998"/>
      <c r="C102" s="998"/>
      <c r="E102" s="207" t="str">
        <f t="shared" si="1"/>
        <v/>
      </c>
    </row>
    <row r="103" spans="1:5" x14ac:dyDescent="0.25">
      <c r="A103" s="1031" t="s">
        <v>120</v>
      </c>
      <c r="B103" s="1021"/>
      <c r="C103" s="1032"/>
    </row>
    <row r="104" spans="1:5" x14ac:dyDescent="0.25">
      <c r="A104" s="1033" t="s">
        <v>121</v>
      </c>
      <c r="B104" s="1034">
        <v>0</v>
      </c>
      <c r="C104" s="1032">
        <v>0</v>
      </c>
    </row>
    <row r="105" spans="1:5" x14ac:dyDescent="0.25">
      <c r="A105" s="1033" t="s">
        <v>122</v>
      </c>
      <c r="B105" s="988">
        <v>0</v>
      </c>
      <c r="C105" s="1032">
        <v>0</v>
      </c>
    </row>
    <row r="106" spans="1:5" x14ac:dyDescent="0.25">
      <c r="A106" s="1033" t="s">
        <v>123</v>
      </c>
      <c r="B106" s="988">
        <v>0</v>
      </c>
      <c r="C106" s="1032">
        <v>0</v>
      </c>
    </row>
    <row r="107" spans="1:5" x14ac:dyDescent="0.25">
      <c r="A107" s="1035" t="s">
        <v>49</v>
      </c>
      <c r="B107" s="1036">
        <f>SUM(B77:B106)</f>
        <v>0</v>
      </c>
      <c r="C107" s="1036">
        <f>SUM(C77:C106)</f>
        <v>0</v>
      </c>
    </row>
    <row r="108" spans="1:5" x14ac:dyDescent="0.25">
      <c r="A108" s="1033"/>
      <c r="B108" s="988"/>
      <c r="C108" s="988"/>
    </row>
    <row r="109" spans="1:5" x14ac:dyDescent="0.25">
      <c r="A109" s="1037" t="s">
        <v>228</v>
      </c>
      <c r="B109" s="1038">
        <f>B107+B75</f>
        <v>0</v>
      </c>
      <c r="C109" s="1038">
        <f>C107+C75</f>
        <v>0</v>
      </c>
    </row>
  </sheetData>
  <mergeCells count="8">
    <mergeCell ref="A2:A3"/>
    <mergeCell ref="A10:A11"/>
    <mergeCell ref="A67:A68"/>
    <mergeCell ref="A41:A42"/>
    <mergeCell ref="A50:A51"/>
    <mergeCell ref="A58:A59"/>
    <mergeCell ref="A20:A21"/>
    <mergeCell ref="A32:A33"/>
  </mergeCells>
  <pageMargins left="0.51" right="0.3" top="0.56999999999999995" bottom="0.3" header="0.18" footer="0.18"/>
  <pageSetup scale="65" fitToHeight="2" orientation="portrait" r:id="rId1"/>
  <rowBreaks count="1" manualBreakCount="1">
    <brk id="47"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Balance Sheet </vt:lpstr>
      <vt:lpstr>P &amp; L</vt:lpstr>
      <vt:lpstr>CFS</vt:lpstr>
      <vt:lpstr>Share Capital</vt:lpstr>
      <vt:lpstr>Statement of Change in equity</vt:lpstr>
      <vt:lpstr>Liabilities</vt:lpstr>
      <vt:lpstr>Dep Chart</vt:lpstr>
      <vt:lpstr>Assets</vt:lpstr>
      <vt:lpstr>OTHER EXPENSES</vt:lpstr>
      <vt:lpstr>related party</vt:lpstr>
      <vt:lpstr>List</vt:lpstr>
      <vt:lpstr>dep as i.t act</vt:lpstr>
      <vt:lpstr>G.P</vt:lpstr>
      <vt:lpstr>DTA</vt:lpstr>
      <vt:lpstr>Assets!Print_Area</vt:lpstr>
      <vt:lpstr>'Balance Sheet '!Print_Area</vt:lpstr>
      <vt:lpstr>CFS!Print_Area</vt:lpstr>
      <vt:lpstr>'Dep Chart'!Print_Area</vt:lpstr>
      <vt:lpstr>DTA!Print_Area</vt:lpstr>
      <vt:lpstr>G.P!Print_Area</vt:lpstr>
      <vt:lpstr>Liabilities!Print_Area</vt:lpstr>
      <vt:lpstr>List!Print_Area</vt:lpstr>
      <vt:lpstr>'OTHER EXPENSES'!Print_Area</vt:lpstr>
      <vt:lpstr>'P &amp; L'!Print_Area</vt:lpstr>
      <vt:lpstr>'related party'!Print_Area</vt:lpstr>
      <vt:lpstr>'Share Capital'!Print_Area</vt:lpstr>
      <vt:lpstr>'Statement of Change in equity'!Print_Area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DELL</cp:lastModifiedBy>
  <cp:lastPrinted>2022-07-05T10:48:48Z</cp:lastPrinted>
  <dcterms:created xsi:type="dcterms:W3CDTF">2016-04-12T10:32:37Z</dcterms:created>
  <dcterms:modified xsi:type="dcterms:W3CDTF">2022-07-05T11:31:44Z</dcterms:modified>
</cp:coreProperties>
</file>