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tabRatio="981" activeTab="31"/>
  </bookViews>
  <sheets>
    <sheet name="About Author" sheetId="40" r:id="rId1"/>
    <sheet name="Background" sheetId="37" r:id="rId2"/>
    <sheet name="Applicability" sheetId="2" r:id="rId3"/>
    <sheet name="list of clauses in CARO 2020" sheetId="5" r:id="rId4"/>
    <sheet name="BAse sheet" sheetId="1" state="hidden" r:id="rId5"/>
    <sheet name="1.PPE-BTPA Reval &amp; Lease excl" sheetId="4" r:id="rId6"/>
    <sheet name="2. Inventory linked with WCL" sheetId="6" r:id="rId7"/>
    <sheet name="Reco of SOD with books" sheetId="10" r:id="rId8"/>
    <sheet name="3 Invest &amp; Advances (a to c)" sheetId="8" r:id="rId9"/>
    <sheet name="3 Invest &amp; Advances (d to f)" sheetId="12" r:id="rId10"/>
    <sheet name="4. loans &amp; advances" sheetId="9" r:id="rId11"/>
    <sheet name="5. Deemed Deposit Sec- 73 to 76" sheetId="14" r:id="rId12"/>
    <sheet name="6. Cost records" sheetId="16" r:id="rId13"/>
    <sheet name="7. Statutory disputes" sheetId="17" r:id="rId14"/>
    <sheet name="8. income admitted in assess" sheetId="18" r:id="rId15"/>
    <sheet name="9.  Borrowings" sheetId="19" r:id="rId16"/>
    <sheet name="10. IPO FPO Sec 42 &amp; 62" sheetId="20" r:id="rId17"/>
    <sheet name="11 - Frauds" sheetId="21" r:id="rId18"/>
    <sheet name="12 - Nidhi Co." sheetId="22" r:id="rId19"/>
    <sheet name="13 - Related Party" sheetId="23" r:id="rId20"/>
    <sheet name="14 - Internal Audit" sheetId="24" r:id="rId21"/>
    <sheet name="15 - Non Cash" sheetId="25" r:id="rId22"/>
    <sheet name="16 - 45-IA" sheetId="26" r:id="rId23"/>
    <sheet name="Few Points abt Sec 45 (IA)" sheetId="27" r:id="rId24"/>
    <sheet name="17 - Cash Losses" sheetId="28" r:id="rId25"/>
    <sheet name="18 - Statutory Auditor" sheetId="29" r:id="rId26"/>
    <sheet name="19 - Material uncertainty" sheetId="30" r:id="rId27"/>
    <sheet name="Input sheet Ratio" sheetId="31" r:id="rId28"/>
    <sheet name="Structural ratios" sheetId="32" r:id="rId29"/>
    <sheet name="Major Ratios Output" sheetId="33" r:id="rId30"/>
    <sheet name="20 - CSR Sec 135" sheetId="34" r:id="rId31"/>
    <sheet name="21 - Subsidiary" sheetId="35" r:id="rId32"/>
    <sheet name="Thanks" sheetId="39" state="hidden" r:id="rId33"/>
  </sheets>
  <externalReferences>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s>
  <definedNames>
    <definedName name="__123Graph_BCURRENT" hidden="1">[1]EXPENSES!#REF!</definedName>
    <definedName name="__123Graph_CCURRENT" hidden="1">[1]EXPENSES!#REF!</definedName>
    <definedName name="__123Graph_DCURRENT" hidden="1">[1]EXPENSES!#REF!</definedName>
    <definedName name="__123Graph_ECURRENT" hidden="1">[1]EXPENSES!#REF!</definedName>
    <definedName name="__Actuals_for_total_of_12_Time_selections_Ledger_1" hidden="1">[2]pcQueryData!$A$4</definedName>
    <definedName name="__IntlFixup" hidden="1">TRUE</definedName>
    <definedName name="_Closing_Balance_for_Branch" hidden="1">[3]pcQueryData!$A$3</definedName>
    <definedName name="_Fill" hidden="1">#REF!</definedName>
    <definedName name="_xlnm._FilterDatabase" localSheetId="3" hidden="1">'list of clauses in CARO 2020'!$D$1:$I$23</definedName>
    <definedName name="_xlnm._FilterDatabase" localSheetId="28" hidden="1">'Structural ratios'!$B$2:$O$198</definedName>
    <definedName name="_Key1" hidden="1">#REF!</definedName>
    <definedName name="_Order1" hidden="1">255</definedName>
    <definedName name="_Order2" hidden="1">255</definedName>
    <definedName name="_Parse_In" hidden="1">#REF!</definedName>
    <definedName name="_Parse_Out" hidden="1">#REF!</definedName>
    <definedName name="_pcSlicerSheet_Slicer1" hidden="1">#REF!</definedName>
    <definedName name="_pcSlicerSheet1_Slicer1" hidden="1">[2]_pcSlicerSheet1!$A$2</definedName>
    <definedName name="_pcSlicerSheet1_Slicer2" hidden="1">#REF!</definedName>
    <definedName name="_Sort" hidden="1">[4]Bal_Gr!#REF!</definedName>
    <definedName name="aa" localSheetId="29" hidden="1">{#N/A,#N/A,FALSE,"BS";#N/A,#N/A,FALSE,"PL";#N/A,#N/A,FALSE,"A";#N/A,#N/A,FALSE,"B";#N/A,#N/A,FALSE,"B1";#N/A,#N/A,FALSE,"C";#N/A,#N/A,FALSE,"C1";#N/A,#N/A,FALSE,"C2";#N/A,#N/A,FALSE,"D";#N/A,#N/A,FALSE,"E";#N/A,#N/A,FALSE,"F";#N/A,#N/A,FALSE,"AA";#N/A,#N/A,FALSE,"BB";#N/A,#N/A,FALSE,"CC";#N/A,#N/A,FALSE,"DD";#N/A,#N/A,FALSE,"EE";#N/A,#N/A,FALSE,"FF";#N/A,#N/A,FALSE,"PL10";#N/A,#N/A,FALSE,"PL20";#N/A,#N/A,FALSE,"PL30"}</definedName>
    <definedName name="aa" localSheetId="28" hidden="1">{#N/A,#N/A,FALSE,"BS";#N/A,#N/A,FALSE,"PL";#N/A,#N/A,FALSE,"A";#N/A,#N/A,FALSE,"B";#N/A,#N/A,FALSE,"B1";#N/A,#N/A,FALSE,"C";#N/A,#N/A,FALSE,"C1";#N/A,#N/A,FALSE,"C2";#N/A,#N/A,FALSE,"D";#N/A,#N/A,FALSE,"E";#N/A,#N/A,FALSE,"F";#N/A,#N/A,FALSE,"AA";#N/A,#N/A,FALSE,"BB";#N/A,#N/A,FALSE,"CC";#N/A,#N/A,FALSE,"DD";#N/A,#N/A,FALSE,"EE";#N/A,#N/A,FALSE,"FF";#N/A,#N/A,FALSE,"PL10";#N/A,#N/A,FALSE,"PL20";#N/A,#N/A,FALSE,"PL30"}</definedName>
    <definedName name="aa" hidden="1">{#N/A,#N/A,FALSE,"BS";#N/A,#N/A,FALSE,"PL";#N/A,#N/A,FALSE,"A";#N/A,#N/A,FALSE,"B";#N/A,#N/A,FALSE,"B1";#N/A,#N/A,FALSE,"C";#N/A,#N/A,FALSE,"C1";#N/A,#N/A,FALSE,"C2";#N/A,#N/A,FALSE,"D";#N/A,#N/A,FALSE,"E";#N/A,#N/A,FALSE,"F";#N/A,#N/A,FALSE,"AA";#N/A,#N/A,FALSE,"BB";#N/A,#N/A,FALSE,"CC";#N/A,#N/A,FALSE,"DD";#N/A,#N/A,FALSE,"EE";#N/A,#N/A,FALSE,"FF";#N/A,#N/A,FALSE,"PL10";#N/A,#N/A,FALSE,"PL20";#N/A,#N/A,FALSE,"PL30"}</definedName>
    <definedName name="ads\" hidden="1">[5]EXPENSES!#REF!</definedName>
    <definedName name="ALupro" hidden="1">{"BSSCHA4",#N/A,FALSE,"sch bs"}</definedName>
    <definedName name="amort" localSheetId="29" hidden="1">{#N/A,#N/A,FALSE,"BS";#N/A,#N/A,FALSE,"PL";#N/A,#N/A,FALSE,"A";#N/A,#N/A,FALSE,"B";#N/A,#N/A,FALSE,"B1";#N/A,#N/A,FALSE,"C";#N/A,#N/A,FALSE,"C1";#N/A,#N/A,FALSE,"C2";#N/A,#N/A,FALSE,"D";#N/A,#N/A,FALSE,"E";#N/A,#N/A,FALSE,"F";#N/A,#N/A,FALSE,"AA";#N/A,#N/A,FALSE,"BB";#N/A,#N/A,FALSE,"CC";#N/A,#N/A,FALSE,"DD";#N/A,#N/A,FALSE,"EE";#N/A,#N/A,FALSE,"FF";#N/A,#N/A,FALSE,"PL10";#N/A,#N/A,FALSE,"PL20";#N/A,#N/A,FALSE,"PL30"}</definedName>
    <definedName name="amort" localSheetId="28" hidden="1">{#N/A,#N/A,FALSE,"BS";#N/A,#N/A,FALSE,"PL";#N/A,#N/A,FALSE,"A";#N/A,#N/A,FALSE,"B";#N/A,#N/A,FALSE,"B1";#N/A,#N/A,FALSE,"C";#N/A,#N/A,FALSE,"C1";#N/A,#N/A,FALSE,"C2";#N/A,#N/A,FALSE,"D";#N/A,#N/A,FALSE,"E";#N/A,#N/A,FALSE,"F";#N/A,#N/A,FALSE,"AA";#N/A,#N/A,FALSE,"BB";#N/A,#N/A,FALSE,"CC";#N/A,#N/A,FALSE,"DD";#N/A,#N/A,FALSE,"EE";#N/A,#N/A,FALSE,"FF";#N/A,#N/A,FALSE,"PL10";#N/A,#N/A,FALSE,"PL20";#N/A,#N/A,FALSE,"PL30"}</definedName>
    <definedName name="amort" hidden="1">{#N/A,#N/A,FALSE,"BS";#N/A,#N/A,FALSE,"PL";#N/A,#N/A,FALSE,"A";#N/A,#N/A,FALSE,"B";#N/A,#N/A,FALSE,"B1";#N/A,#N/A,FALSE,"C";#N/A,#N/A,FALSE,"C1";#N/A,#N/A,FALSE,"C2";#N/A,#N/A,FALSE,"D";#N/A,#N/A,FALSE,"E";#N/A,#N/A,FALSE,"F";#N/A,#N/A,FALSE,"AA";#N/A,#N/A,FALSE,"BB";#N/A,#N/A,FALSE,"CC";#N/A,#N/A,FALSE,"DD";#N/A,#N/A,FALSE,"EE";#N/A,#N/A,FALSE,"FF";#N/A,#N/A,FALSE,"PL10";#N/A,#N/A,FALSE,"PL20";#N/A,#N/A,FALSE,"PL30"}</definedName>
    <definedName name="amortion"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amortis" localSheetId="29"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amortis" localSheetId="28"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amortis"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AS2DocOpenMode" hidden="1">"AS2DocumentEdit"</definedName>
    <definedName name="AS2HasNoAutoHeaderFooter" hidden="1">" "</definedName>
    <definedName name="AS2NamedRange" hidden="1">3</definedName>
    <definedName name="AS2ReportLS" hidden="1">1</definedName>
    <definedName name="AS2SyncStepLS" hidden="1">0</definedName>
    <definedName name="AS2TickmarkLS" hidden="1">#REF!</definedName>
    <definedName name="AS2VersionLS" hidden="1">300</definedName>
    <definedName name="asd" localSheetId="29" hidden="1">{#N/A,#N/A,FALSE,"BS";#N/A,#N/A,FALSE,"PL";#N/A,#N/A,FALSE,"A";#N/A,#N/A,FALSE,"B";#N/A,#N/A,FALSE,"B1";#N/A,#N/A,FALSE,"C";#N/A,#N/A,FALSE,"C1";#N/A,#N/A,FALSE,"C2";#N/A,#N/A,FALSE,"D";#N/A,#N/A,FALSE,"E";#N/A,#N/A,FALSE,"F";#N/A,#N/A,FALSE,"AA";#N/A,#N/A,FALSE,"BB";#N/A,#N/A,FALSE,"CC";#N/A,#N/A,FALSE,"DD";#N/A,#N/A,FALSE,"EE";#N/A,#N/A,FALSE,"FF";#N/A,#N/A,FALSE,"PL10";#N/A,#N/A,FALSE,"PL20";#N/A,#N/A,FALSE,"PL30"}</definedName>
    <definedName name="asd" localSheetId="28" hidden="1">{#N/A,#N/A,FALSE,"BS";#N/A,#N/A,FALSE,"PL";#N/A,#N/A,FALSE,"A";#N/A,#N/A,FALSE,"B";#N/A,#N/A,FALSE,"B1";#N/A,#N/A,FALSE,"C";#N/A,#N/A,FALSE,"C1";#N/A,#N/A,FALSE,"C2";#N/A,#N/A,FALSE,"D";#N/A,#N/A,FALSE,"E";#N/A,#N/A,FALSE,"F";#N/A,#N/A,FALSE,"AA";#N/A,#N/A,FALSE,"BB";#N/A,#N/A,FALSE,"CC";#N/A,#N/A,FALSE,"DD";#N/A,#N/A,FALSE,"EE";#N/A,#N/A,FALSE,"FF";#N/A,#N/A,FALSE,"PL10";#N/A,#N/A,FALSE,"PL20";#N/A,#N/A,FALSE,"PL30"}</definedName>
    <definedName name="asd" hidden="1">{#N/A,#N/A,FALSE,"BS";#N/A,#N/A,FALSE,"PL";#N/A,#N/A,FALSE,"A";#N/A,#N/A,FALSE,"B";#N/A,#N/A,FALSE,"B1";#N/A,#N/A,FALSE,"C";#N/A,#N/A,FALSE,"C1";#N/A,#N/A,FALSE,"C2";#N/A,#N/A,FALSE,"D";#N/A,#N/A,FALSE,"E";#N/A,#N/A,FALSE,"F";#N/A,#N/A,FALSE,"AA";#N/A,#N/A,FALSE,"BB";#N/A,#N/A,FALSE,"CC";#N/A,#N/A,FALSE,"DD";#N/A,#N/A,FALSE,"EE";#N/A,#N/A,FALSE,"FF";#N/A,#N/A,FALSE,"PL10";#N/A,#N/A,FALSE,"PL20";#N/A,#N/A,FALSE,"PL30"}</definedName>
    <definedName name="asdfasd"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BG_Del" hidden="1">15</definedName>
    <definedName name="BG_Ins" hidden="1">4</definedName>
    <definedName name="BG_Mod" hidden="1">6</definedName>
    <definedName name="bss" localSheetId="29" hidden="1">{#N/A,#N/A,FALSE,"BS";#N/A,#N/A,FALSE,"PL";#N/A,#N/A,FALSE,"A";#N/A,#N/A,FALSE,"B";#N/A,#N/A,FALSE,"B1";#N/A,#N/A,FALSE,"C";#N/A,#N/A,FALSE,"C1";#N/A,#N/A,FALSE,"C2";#N/A,#N/A,FALSE,"D";#N/A,#N/A,FALSE,"E";#N/A,#N/A,FALSE,"F";#N/A,#N/A,FALSE,"AA";#N/A,#N/A,FALSE,"BB";#N/A,#N/A,FALSE,"CC";#N/A,#N/A,FALSE,"DD";#N/A,#N/A,FALSE,"EE";#N/A,#N/A,FALSE,"FF";#N/A,#N/A,FALSE,"PL10";#N/A,#N/A,FALSE,"PL20";#N/A,#N/A,FALSE,"PL30"}</definedName>
    <definedName name="bss" localSheetId="28" hidden="1">{#N/A,#N/A,FALSE,"BS";#N/A,#N/A,FALSE,"PL";#N/A,#N/A,FALSE,"A";#N/A,#N/A,FALSE,"B";#N/A,#N/A,FALSE,"B1";#N/A,#N/A,FALSE,"C";#N/A,#N/A,FALSE,"C1";#N/A,#N/A,FALSE,"C2";#N/A,#N/A,FALSE,"D";#N/A,#N/A,FALSE,"E";#N/A,#N/A,FALSE,"F";#N/A,#N/A,FALSE,"AA";#N/A,#N/A,FALSE,"BB";#N/A,#N/A,FALSE,"CC";#N/A,#N/A,FALSE,"DD";#N/A,#N/A,FALSE,"EE";#N/A,#N/A,FALSE,"FF";#N/A,#N/A,FALSE,"PL10";#N/A,#N/A,FALSE,"PL20";#N/A,#N/A,FALSE,"PL30"}</definedName>
    <definedName name="bss" hidden="1">{#N/A,#N/A,FALSE,"BS";#N/A,#N/A,FALSE,"PL";#N/A,#N/A,FALSE,"A";#N/A,#N/A,FALSE,"B";#N/A,#N/A,FALSE,"B1";#N/A,#N/A,FALSE,"C";#N/A,#N/A,FALSE,"C1";#N/A,#N/A,FALSE,"C2";#N/A,#N/A,FALSE,"D";#N/A,#N/A,FALSE,"E";#N/A,#N/A,FALSE,"F";#N/A,#N/A,FALSE,"AA";#N/A,#N/A,FALSE,"BB";#N/A,#N/A,FALSE,"CC";#N/A,#N/A,FALSE,"DD";#N/A,#N/A,FALSE,"EE";#N/A,#N/A,FALSE,"FF";#N/A,#N/A,FALSE,"PL10";#N/A,#N/A,FALSE,"PL20";#N/A,#N/A,FALSE,"PL30"}</definedName>
    <definedName name="d" hidden="1">#REF!</definedName>
    <definedName name="DEPRI" hidden="1">[6]EXPENSES!#REF!</definedName>
    <definedName name="DF" hidden="1">[7]EXPENSES!#REF!</definedName>
    <definedName name="dfkjhuizsdhgfui" localSheetId="29"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dfkjhuizsdhgfui" localSheetId="28"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dfkjhuizsdhgfui"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Empty" hidden="1">#REF!</definedName>
    <definedName name="Empty1" hidden="1">#REF!</definedName>
    <definedName name="Empty2" hidden="1">#REF!</definedName>
    <definedName name="etc" hidden="1">'[8]grp '!#REF!</definedName>
    <definedName name="f" localSheetId="29"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f" localSheetId="28"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f"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FG" hidden="1">[7]EXPENSES!#REF!</definedName>
    <definedName name="fill" hidden="1">#REF!</definedName>
    <definedName name="form3cd" hidden="1">'[9]EAW Final Accounts - 99'!$M$175:$M$189</definedName>
    <definedName name="g" localSheetId="29"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g" localSheetId="28"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g"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GDF" hidden="1">{#N/A,#N/A,FALSE,"COMP"}</definedName>
    <definedName name="gg" hidden="1">{#N/A,#N/A,FALSE,"COMP"}</definedName>
    <definedName name="h" localSheetId="29"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h" localSheetId="28"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h"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hdoihd\" hidden="1">[5]EXPENSES!#REF!</definedName>
    <definedName name="hgfhtr" hidden="1">{#N/A,#N/A,FALSE,"COMP"}</definedName>
    <definedName name="hlh" hidden="1">[10]EXPENSES!#REF!</definedName>
    <definedName name="i" localSheetId="29"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i" localSheetId="28"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i"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Interest_Rate">'[11]Loan Amortization Schedule'!$E$6</definedName>
    <definedName name="INTEREST1">[12]FINAL!$I$31:$N$45</definedName>
    <definedName name="j" localSheetId="29"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j" localSheetId="28"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j"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k" localSheetId="29"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k" localSheetId="28"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k"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khkh" hidden="1">[10]EXPENSES!#REF!</definedName>
    <definedName name="KPK" hidden="1">#REF!</definedName>
    <definedName name="MURTHY" localSheetId="29" hidden="1">{#N/A,#N/A,FALSE,"BS";#N/A,#N/A,FALSE,"PL";#N/A,#N/A,FALSE,"A";#N/A,#N/A,FALSE,"B";#N/A,#N/A,FALSE,"B1";#N/A,#N/A,FALSE,"C";#N/A,#N/A,FALSE,"C1";#N/A,#N/A,FALSE,"C2";#N/A,#N/A,FALSE,"D";#N/A,#N/A,FALSE,"E";#N/A,#N/A,FALSE,"F";#N/A,#N/A,FALSE,"AA";#N/A,#N/A,FALSE,"BB";#N/A,#N/A,FALSE,"CC";#N/A,#N/A,FALSE,"DD";#N/A,#N/A,FALSE,"EE";#N/A,#N/A,FALSE,"FF";#N/A,#N/A,FALSE,"PL10";#N/A,#N/A,FALSE,"PL20";#N/A,#N/A,FALSE,"PL30"}</definedName>
    <definedName name="MURTHY" localSheetId="28" hidden="1">{#N/A,#N/A,FALSE,"BS";#N/A,#N/A,FALSE,"PL";#N/A,#N/A,FALSE,"A";#N/A,#N/A,FALSE,"B";#N/A,#N/A,FALSE,"B1";#N/A,#N/A,FALSE,"C";#N/A,#N/A,FALSE,"C1";#N/A,#N/A,FALSE,"C2";#N/A,#N/A,FALSE,"D";#N/A,#N/A,FALSE,"E";#N/A,#N/A,FALSE,"F";#N/A,#N/A,FALSE,"AA";#N/A,#N/A,FALSE,"BB";#N/A,#N/A,FALSE,"CC";#N/A,#N/A,FALSE,"DD";#N/A,#N/A,FALSE,"EE";#N/A,#N/A,FALSE,"FF";#N/A,#N/A,FALSE,"PL10";#N/A,#N/A,FALSE,"PL20";#N/A,#N/A,FALSE,"PL30"}</definedName>
    <definedName name="MURTHY" hidden="1">{#N/A,#N/A,FALSE,"BS";#N/A,#N/A,FALSE,"PL";#N/A,#N/A,FALSE,"A";#N/A,#N/A,FALSE,"B";#N/A,#N/A,FALSE,"B1";#N/A,#N/A,FALSE,"C";#N/A,#N/A,FALSE,"C1";#N/A,#N/A,FALSE,"C2";#N/A,#N/A,FALSE,"D";#N/A,#N/A,FALSE,"E";#N/A,#N/A,FALSE,"F";#N/A,#N/A,FALSE,"AA";#N/A,#N/A,FALSE,"BB";#N/A,#N/A,FALSE,"CC";#N/A,#N/A,FALSE,"DD";#N/A,#N/A,FALSE,"EE";#N/A,#N/A,FALSE,"FF";#N/A,#N/A,FALSE,"PL10";#N/A,#N/A,FALSE,"PL20";#N/A,#N/A,FALSE,"PL30"}</definedName>
    <definedName name="p" localSheetId="29"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p" localSheetId="28"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p"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PLsept" localSheetId="29" hidden="1">{#N/A,#N/A,FALSE,"BS";#N/A,#N/A,FALSE,"PL";#N/A,#N/A,FALSE,"A";#N/A,#N/A,FALSE,"B";#N/A,#N/A,FALSE,"B1";#N/A,#N/A,FALSE,"C";#N/A,#N/A,FALSE,"C1";#N/A,#N/A,FALSE,"C2";#N/A,#N/A,FALSE,"D";#N/A,#N/A,FALSE,"E";#N/A,#N/A,FALSE,"F";#N/A,#N/A,FALSE,"AA";#N/A,#N/A,FALSE,"BB";#N/A,#N/A,FALSE,"CC";#N/A,#N/A,FALSE,"DD";#N/A,#N/A,FALSE,"EE";#N/A,#N/A,FALSE,"FF";#N/A,#N/A,FALSE,"PL10";#N/A,#N/A,FALSE,"PL20";#N/A,#N/A,FALSE,"PL30"}</definedName>
    <definedName name="PLsept" localSheetId="28" hidden="1">{#N/A,#N/A,FALSE,"BS";#N/A,#N/A,FALSE,"PL";#N/A,#N/A,FALSE,"A";#N/A,#N/A,FALSE,"B";#N/A,#N/A,FALSE,"B1";#N/A,#N/A,FALSE,"C";#N/A,#N/A,FALSE,"C1";#N/A,#N/A,FALSE,"C2";#N/A,#N/A,FALSE,"D";#N/A,#N/A,FALSE,"E";#N/A,#N/A,FALSE,"F";#N/A,#N/A,FALSE,"AA";#N/A,#N/A,FALSE,"BB";#N/A,#N/A,FALSE,"CC";#N/A,#N/A,FALSE,"DD";#N/A,#N/A,FALSE,"EE";#N/A,#N/A,FALSE,"FF";#N/A,#N/A,FALSE,"PL10";#N/A,#N/A,FALSE,"PL20";#N/A,#N/A,FALSE,"PL30"}</definedName>
    <definedName name="PLsept" hidden="1">{#N/A,#N/A,FALSE,"BS";#N/A,#N/A,FALSE,"PL";#N/A,#N/A,FALSE,"A";#N/A,#N/A,FALSE,"B";#N/A,#N/A,FALSE,"B1";#N/A,#N/A,FALSE,"C";#N/A,#N/A,FALSE,"C1";#N/A,#N/A,FALSE,"C2";#N/A,#N/A,FALSE,"D";#N/A,#N/A,FALSE,"E";#N/A,#N/A,FALSE,"F";#N/A,#N/A,FALSE,"AA";#N/A,#N/A,FALSE,"BB";#N/A,#N/A,FALSE,"CC";#N/A,#N/A,FALSE,"DD";#N/A,#N/A,FALSE,"EE";#N/A,#N/A,FALSE,"FF";#N/A,#N/A,FALSE,"PL10";#N/A,#N/A,FALSE,"PL20";#N/A,#N/A,FALSE,"PL30"}</definedName>
    <definedName name="_xlnm.Print_Area" localSheetId="5">'1.PPE-BTPA Reval &amp; Lease excl'!$B$1:$I$10,'1.PPE-BTPA Reval &amp; Lease excl'!$K$2:$K$10</definedName>
    <definedName name="_xlnm.Print_Area" localSheetId="16">'10. IPO FPO Sec 42 &amp; 62'!$B$1:$I$6,'10. IPO FPO Sec 42 &amp; 62'!$K$2:$K$6</definedName>
    <definedName name="_xlnm.Print_Area" localSheetId="17">'11 - Frauds'!$B$1:$I$7,'11 - Frauds'!$K$2:$K$7</definedName>
    <definedName name="_xlnm.Print_Area" localSheetId="18">'12 - Nidhi Co.'!$B$1:$I$7,'12 - Nidhi Co.'!$K$2:$K$7</definedName>
    <definedName name="_xlnm.Print_Area" localSheetId="19">'13 - Related Party'!$B$1:$I$3,'13 - Related Party'!$K$2:$K$3</definedName>
    <definedName name="_xlnm.Print_Area" localSheetId="20">'14 - Internal Audit'!$B$1:$I$4,'14 - Internal Audit'!$K$2:$K$4</definedName>
    <definedName name="_xlnm.Print_Area" localSheetId="21">'15 - Non Cash'!$B$1:$I$3,'15 - Non Cash'!$K$2:$K$3</definedName>
    <definedName name="_xlnm.Print_Area" localSheetId="22">'16 - 45-IA'!$B$1:$I$6,'16 - 45-IA'!$K$2:$K$6</definedName>
    <definedName name="_xlnm.Print_Area" localSheetId="24">'17 - Cash Losses'!$B$1:$I$3,'17 - Cash Losses'!$K$2:$K$3</definedName>
    <definedName name="_xlnm.Print_Area" localSheetId="25">'18 - Statutory Auditor'!$B$1:$I$3,'18 - Statutory Auditor'!$K$2:$K$3</definedName>
    <definedName name="_xlnm.Print_Area" localSheetId="26">'19 - Material uncertainty'!$B$1:$I$3,'19 - Material uncertainty'!$K$2:$K$3</definedName>
    <definedName name="_xlnm.Print_Area" localSheetId="6">'2. Inventory linked with WCL'!$M$1:$R$5,'2. Inventory linked with WCL'!$B$1:$I$5,'2. Inventory linked with WCL'!$K$1:$K$5,'2. Inventory linked with WCL'!$B$7:$I$8,'2. Inventory linked with WCL'!$K$7:$K$8,'2. Inventory linked with WCL'!$M$7:$R$8</definedName>
    <definedName name="_xlnm.Print_Area" localSheetId="30">'20 - CSR Sec 135'!$B$1:$I$4,'20 - CSR Sec 135'!$K$2:$K$4</definedName>
    <definedName name="_xlnm.Print_Area" localSheetId="31">'21 - Subsidiary'!$B$1:$I$3,'21 - Subsidiary'!$K$2:$K$3</definedName>
    <definedName name="_xlnm.Print_Area" localSheetId="8">'3 Invest &amp; Advances (a to c)'!$B$1:$I$9,'3 Invest &amp; Advances (a to c)'!$K$1:$M$9</definedName>
    <definedName name="_xlnm.Print_Area" localSheetId="9">'3 Invest &amp; Advances (d to f)'!$B$1:$I$4,'3 Invest &amp; Advances (d to f)'!$K$1:$M$4</definedName>
    <definedName name="_xlnm.Print_Area" localSheetId="10">'4. loans &amp; advances'!$B$1:$I$3,'4. loans &amp; advances'!$K$1:$M$3</definedName>
    <definedName name="_xlnm.Print_Area" localSheetId="11">'5. Deemed Deposit Sec- 73 to 76'!$B$1:$I$3,'5. Deemed Deposit Sec- 73 to 76'!$K$1:$M$3</definedName>
    <definedName name="_xlnm.Print_Area" localSheetId="12">'6. Cost records'!$B$1:$I$2,'6. Cost records'!$K$1:$M$2</definedName>
    <definedName name="_xlnm.Print_Area" localSheetId="13">'7. Statutory disputes'!$K$1:$M$4,'7. Statutory disputes'!$B$1:$I$4</definedName>
    <definedName name="_xlnm.Print_Area" localSheetId="14">'8. income admitted in assess'!$B$1:$I$2,'8. income admitted in assess'!$K$1:$M$2</definedName>
    <definedName name="_xlnm.Print_Area" localSheetId="15">'9.  Borrowings'!$K$1:$M$14,'9.  Borrowings'!$B$1:$I$14,'9.  Borrowings'!$O$1:$O$14</definedName>
    <definedName name="_xlnm.Print_Area" localSheetId="2">Applicability!$C$2:$C$18,Applicability!$E$2:$E$18</definedName>
    <definedName name="_xlnm.Print_Area" localSheetId="1">Background!$B$1:$B$11</definedName>
    <definedName name="_xlnm.Print_Area" localSheetId="23">'Few Points abt Sec 45 (IA)'!$C$3:$O$15</definedName>
    <definedName name="_xlnm.Print_Area" localSheetId="27">'Input sheet Ratio'!$B$1:$G$105</definedName>
    <definedName name="_xlnm.Print_Area" localSheetId="3">'list of clauses in CARO 2020'!$C$1:$I$23</definedName>
    <definedName name="_xlnm.Print_Area" localSheetId="28">'Structural ratios'!$C$1:$H$198</definedName>
    <definedName name="_xlnm.Print_Area" localSheetId="32">Thanks!$C$1:$O$13</definedName>
    <definedName name="Prof" hidden="1">#REF!</definedName>
    <definedName name="qwet" hidden="1">{#N/A,#N/A,FALSE,"Sum";#N/A,#N/A,FALSE,"P&amp;L";#N/A,#N/A,FALSE,"SAP";#N/A,#N/A,FALSE,"Strap";#N/A,#N/A,FALSE,"B-S";#N/A,#N/A,FALSE,"C-F";#N/A,#N/A,FALSE,"MAT"}</definedName>
    <definedName name="RM" hidden="1">[7]EXPENSES!#REF!</definedName>
    <definedName name="rt" localSheetId="29" hidden="1">{#N/A,#N/A,FALSE,"BS";#N/A,#N/A,FALSE,"PL";#N/A,#N/A,FALSE,"A";#N/A,#N/A,FALSE,"B";#N/A,#N/A,FALSE,"B1";#N/A,#N/A,FALSE,"C";#N/A,#N/A,FALSE,"C1";#N/A,#N/A,FALSE,"C2";#N/A,#N/A,FALSE,"D";#N/A,#N/A,FALSE,"E";#N/A,#N/A,FALSE,"F";#N/A,#N/A,FALSE,"AA";#N/A,#N/A,FALSE,"BB";#N/A,#N/A,FALSE,"CC";#N/A,#N/A,FALSE,"DD";#N/A,#N/A,FALSE,"EE";#N/A,#N/A,FALSE,"FF";#N/A,#N/A,FALSE,"PL10";#N/A,#N/A,FALSE,"PL20";#N/A,#N/A,FALSE,"PL30"}</definedName>
    <definedName name="rt" localSheetId="28" hidden="1">{#N/A,#N/A,FALSE,"BS";#N/A,#N/A,FALSE,"PL";#N/A,#N/A,FALSE,"A";#N/A,#N/A,FALSE,"B";#N/A,#N/A,FALSE,"B1";#N/A,#N/A,FALSE,"C";#N/A,#N/A,FALSE,"C1";#N/A,#N/A,FALSE,"C2";#N/A,#N/A,FALSE,"D";#N/A,#N/A,FALSE,"E";#N/A,#N/A,FALSE,"F";#N/A,#N/A,FALSE,"AA";#N/A,#N/A,FALSE,"BB";#N/A,#N/A,FALSE,"CC";#N/A,#N/A,FALSE,"DD";#N/A,#N/A,FALSE,"EE";#N/A,#N/A,FALSE,"FF";#N/A,#N/A,FALSE,"PL10";#N/A,#N/A,FALSE,"PL20";#N/A,#N/A,FALSE,"PL30"}</definedName>
    <definedName name="rt" hidden="1">{#N/A,#N/A,FALSE,"BS";#N/A,#N/A,FALSE,"PL";#N/A,#N/A,FALSE,"A";#N/A,#N/A,FALSE,"B";#N/A,#N/A,FALSE,"B1";#N/A,#N/A,FALSE,"C";#N/A,#N/A,FALSE,"C1";#N/A,#N/A,FALSE,"C2";#N/A,#N/A,FALSE,"D";#N/A,#N/A,FALSE,"E";#N/A,#N/A,FALSE,"F";#N/A,#N/A,FALSE,"AA";#N/A,#N/A,FALSE,"BB";#N/A,#N/A,FALSE,"CC";#N/A,#N/A,FALSE,"DD";#N/A,#N/A,FALSE,"EE";#N/A,#N/A,FALSE,"FF";#N/A,#N/A,FALSE,"PL10";#N/A,#N/A,FALSE,"PL20";#N/A,#N/A,FALSE,"PL30"}</definedName>
    <definedName name="TextRefCopyRangeCount" hidden="1">13</definedName>
    <definedName name="the" hidden="1">{#N/A,#N/A,FALSE,"COMP"}</definedName>
    <definedName name="viswa" hidden="1">{#N/A,#N/A,FALSE,"BS";#N/A,#N/A,FALSE,"PL";#N/A,#N/A,FALSE,"A";#N/A,#N/A,FALSE,"B";#N/A,#N/A,FALSE,"B1";#N/A,#N/A,FALSE,"C";#N/A,#N/A,FALSE,"C1";#N/A,#N/A,FALSE,"C2";#N/A,#N/A,FALSE,"D";#N/A,#N/A,FALSE,"E";#N/A,#N/A,FALSE,"F";#N/A,#N/A,FALSE,"AA";#N/A,#N/A,FALSE,"BB";#N/A,#N/A,FALSE,"CC";#N/A,#N/A,FALSE,"DD";#N/A,#N/A,FALSE,"EE";#N/A,#N/A,FALSE,"FF";#N/A,#N/A,FALSE,"PL10";#N/A,#N/A,FALSE,"PL20";#N/A,#N/A,FALSE,"PL30"}</definedName>
    <definedName name="VJL" hidden="1">{"a4p&amp;L",#N/A,FALSE,"tr &amp; pl"}</definedName>
    <definedName name="wr" hidden="1">{#N/A,#N/A,FALSE,"COMP"}</definedName>
    <definedName name="WRI" hidden="1">{#N/A,#N/A,FALSE,"COMP"}</definedName>
    <definedName name="wrn.A4BSSCH." hidden="1">{"BSSCHA4",#N/A,FALSE,"sch bs"}</definedName>
    <definedName name="wrn.A4PL." hidden="1">{"a4p&amp;L",#N/A,FALSE,"tr &amp; pl"}</definedName>
    <definedName name="wrn.Aging._.and._.Trend._.Analysis." hidden="1">{#N/A,#N/A,FALSE,"Aging Summary";#N/A,#N/A,FALSE,"Ratio Analysis";#N/A,#N/A,FALSE,"Test 120 Day Accts";#N/A,#N/A,FALSE,"Tickmarks"}</definedName>
    <definedName name="wrn.All." hidden="1">{#N/A,#N/A,FALSE,"Stats";#N/A,#N/A,FALSE,"$ ACS";#N/A,#N/A,FALSE,"$ P&amp;L";#N/A,#N/A,FALSE,"$ BS";#N/A,#N/A,FALSE,"$ CF";#N/A,#N/A,FALSE,"£ P&amp;L";#N/A,#N/A,FALSE,"£ BS";#N/A,#N/A,FALSE,"£ CF"}</definedName>
    <definedName name="wrn.BSA4." hidden="1">{"A4BS",#N/A,FALSE,"bs"}</definedName>
    <definedName name="wrn.Budget._.Pack." hidden="1">{#N/A,#N/A,FALSE,"Sum";#N/A,#N/A,FALSE,"P&amp;L";#N/A,#N/A,FALSE,"SAP";#N/A,#N/A,FALSE,"Strap";#N/A,#N/A,FALSE,"B-S";#N/A,#N/A,FALSE,"C-F";#N/A,#N/A,FALSE,"MAT"}</definedName>
    <definedName name="wrn.capA4." hidden="1">{"capA4",#N/A,FALSE,"capt"}</definedName>
    <definedName name="wrn.Consolidated._.Accounts." hidden="1">{#N/A,#N/A,FALSE,"P&amp;L";#N/A,#N/A,FALSE,"BS";#N/A,#N/A,FALSE,"CF";#N/A,#N/A,FALSE,"Sup";#N/A,#N/A,FALSE,"Cum P&amp;L";#N/A,#N/A,FALSE,"Cum CF"}</definedName>
    <definedName name="wrn.depschA4." hidden="1">{"A4depsch",#N/A,FALSE,"fa&amp;dep"}</definedName>
    <definedName name="wrn.DMark." hidden="1">{#N/A,#N/A,FALSE,"DM ACS";#N/A,#N/A,FALSE,"DM P&amp;L";#N/A,#N/A,FALSE,"DM BS";#N/A,#N/A,FALSE,"DM CF"}</definedName>
    <definedName name="wrn.Dollars." hidden="1">{#N/A,#N/A,FALSE,"$ ACS";#N/A,#N/A,FALSE,"$ P&amp;L";#N/A,#N/A,FALSE,"$ BS";#N/A,#N/A,FALSE,"$ CF"}</definedName>
    <definedName name="wrn.FORM1." hidden="1">{#N/A,#N/A,FALSE,"COMP"}</definedName>
    <definedName name="wrn.Full._.Month._.Report." hidden="1">{#N/A,#N/A,TRUE,"P&amp;L";#N/A,#N/A,TRUE,"B-S";#N/A,#N/A,TRUE,"C-F";#N/A,#N/A,TRUE,"MAT";#N/A,#N/A,TRUE,"P2";#N/A,#N/A,TRUE,"P8";#N/A,#N/A,TRUE,"P5";#N/A,#N/A,TRUE,"Emp"}</definedName>
    <definedName name="wrn.jck94TAXRETURN." localSheetId="29"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wrn.jck94TAXRETURN." localSheetId="28"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wrn.jck94TAXRETURN."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wrn.Lead._.Schedule." localSheetId="29" hidden="1">{#N/A,#N/A,FALSE,"BS";#N/A,#N/A,FALSE,"PL";#N/A,#N/A,FALSE,"A";#N/A,#N/A,FALSE,"B";#N/A,#N/A,FALSE,"B1";#N/A,#N/A,FALSE,"C";#N/A,#N/A,FALSE,"C1";#N/A,#N/A,FALSE,"C2";#N/A,#N/A,FALSE,"D";#N/A,#N/A,FALSE,"E";#N/A,#N/A,FALSE,"F";#N/A,#N/A,FALSE,"AA";#N/A,#N/A,FALSE,"BB";#N/A,#N/A,FALSE,"CC";#N/A,#N/A,FALSE,"DD";#N/A,#N/A,FALSE,"EE";#N/A,#N/A,FALSE,"FF";#N/A,#N/A,FALSE,"PL10";#N/A,#N/A,FALSE,"PL20";#N/A,#N/A,FALSE,"PL30"}</definedName>
    <definedName name="wrn.Lead._.Schedule." localSheetId="28" hidden="1">{#N/A,#N/A,FALSE,"BS";#N/A,#N/A,FALSE,"PL";#N/A,#N/A,FALSE,"A";#N/A,#N/A,FALSE,"B";#N/A,#N/A,FALSE,"B1";#N/A,#N/A,FALSE,"C";#N/A,#N/A,FALSE,"C1";#N/A,#N/A,FALSE,"C2";#N/A,#N/A,FALSE,"D";#N/A,#N/A,FALSE,"E";#N/A,#N/A,FALSE,"F";#N/A,#N/A,FALSE,"AA";#N/A,#N/A,FALSE,"BB";#N/A,#N/A,FALSE,"CC";#N/A,#N/A,FALSE,"DD";#N/A,#N/A,FALSE,"EE";#N/A,#N/A,FALSE,"FF";#N/A,#N/A,FALSE,"PL10";#N/A,#N/A,FALSE,"PL20";#N/A,#N/A,FALSE,"PL30"}</definedName>
    <definedName name="wrn.Lead._.Schedule." hidden="1">{#N/A,#N/A,FALSE,"BS";#N/A,#N/A,FALSE,"PL";#N/A,#N/A,FALSE,"A";#N/A,#N/A,FALSE,"B";#N/A,#N/A,FALSE,"B1";#N/A,#N/A,FALSE,"C";#N/A,#N/A,FALSE,"C1";#N/A,#N/A,FALSE,"C2";#N/A,#N/A,FALSE,"D";#N/A,#N/A,FALSE,"E";#N/A,#N/A,FALSE,"F";#N/A,#N/A,FALSE,"AA";#N/A,#N/A,FALSE,"BB";#N/A,#N/A,FALSE,"CC";#N/A,#N/A,FALSE,"DD";#N/A,#N/A,FALSE,"EE";#N/A,#N/A,FALSE,"FF";#N/A,#N/A,FALSE,"PL10";#N/A,#N/A,FALSE,"PL20";#N/A,#N/A,FALSE,"PL30"}</definedName>
    <definedName name="wrn.Norcros._.Forms." hidden="1">{#N/A,#N/A,FALSE,"Nx1";#N/A,#N/A,FALSE,"Nx2";#N/A,#N/A,FALSE,"Nx3";#N/A,#N/A,FALSE,"Nx4"}</definedName>
    <definedName name="wrn.Period._.Report._.for._.AKE." hidden="1">{#N/A,#N/A,TRUE,"Sum";#N/A,#N/A,TRUE,"P&amp;L";#N/A,#N/A,TRUE,"B-S";#N/A,#N/A,TRUE,"C-F";#N/A,#N/A,TRUE,"Strap";#N/A,#N/A,TRUE,"SAP"}</definedName>
    <definedName name="wrn.PLSCHA4." hidden="1">{"A4PLSCH",#N/A,FALSE,"sch pl"}</definedName>
    <definedName name="wrn.SAA94TAX." localSheetId="29"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wrn.SAA94TAX." localSheetId="28"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wrn.SAA94TAX."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wrn.saasimple." localSheetId="29"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wrn.saasimple." localSheetId="28"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wrn.saasimple."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wrn.Sterling." hidden="1">{#N/A,#N/A,FALSE,"£ P&amp;L";#N/A,#N/A,FALSE,"£ BS";#N/A,#N/A,FALSE,"£ CF"}</definedName>
    <definedName name="wrn.간단한세무조정계산서." localSheetId="29"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wrn.간단한세무조정계산서." localSheetId="28"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wrn.간단한세무조정계산서."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wrn.세무조정계산서." localSheetId="29"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wrn.세무조정계산서." localSheetId="28"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wrn.세무조정계산서."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wrn.세무조정모든양식." localSheetId="29"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wrn.세무조정모든양식." localSheetId="28"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wrn.세무조정모든양식."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wrn.조흥94세무." localSheetId="29"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wrn.조흥94세무." localSheetId="28"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wrn.조흥94세무."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wrn.조흥축약94." localSheetId="29"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wrn.조흥축약94." localSheetId="28"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wrn.조흥축약94."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XREF_COLUMN_1" hidden="1">#REF!</definedName>
    <definedName name="XREF_COLUMN_10" hidden="1">#REF!</definedName>
    <definedName name="XREF_COLUMN_11" hidden="1">#REF!</definedName>
    <definedName name="XREF_COLUMN_12" hidden="1">#REF!</definedName>
    <definedName name="XREF_COLUMN_13" hidden="1">#REF!</definedName>
    <definedName name="XREF_COLUMN_14" hidden="1">#REF!</definedName>
    <definedName name="XREF_COLUMN_15" hidden="1">#REF!</definedName>
    <definedName name="XREF_COLUMN_16" hidden="1">#REF!</definedName>
    <definedName name="XREF_COLUMN_17" hidden="1">#REF!</definedName>
    <definedName name="XREF_COLUMN_18" hidden="1">#REF!</definedName>
    <definedName name="XREF_COLUMN_19" hidden="1">#REF!</definedName>
    <definedName name="XREF_COLUMN_2" hidden="1">#REF!</definedName>
    <definedName name="XREF_COLUMN_20" hidden="1">'[13]Cash Flow Statement in millions'!#REF!</definedName>
    <definedName name="XREF_COLUMN_24" hidden="1">'[13]Cash Flow Statement in millions'!#REF!</definedName>
    <definedName name="XREF_COLUMN_25" hidden="1">'[13]Cash Flow Statement in millions'!#REF!</definedName>
    <definedName name="XREF_COLUMN_29" hidden="1">'[13]Cash Flow Statement in millions'!#REF!</definedName>
    <definedName name="XREF_COLUMN_3" hidden="1">#REF!</definedName>
    <definedName name="XREF_COLUMN_33" hidden="1">'[13]Cash Flow Statement in millions'!#REF!</definedName>
    <definedName name="XREF_COLUMN_34" hidden="1">'[13]Cash Flow Statement in millions'!#REF!</definedName>
    <definedName name="XREF_COLUMN_4" hidden="1">#REF!</definedName>
    <definedName name="XREF_COLUMN_5" hidden="1">#REF!</definedName>
    <definedName name="XREF_COLUMN_6" hidden="1">#REF!</definedName>
    <definedName name="XREF_COLUMN_7" hidden="1">#REF!</definedName>
    <definedName name="XREF_COLUMN_8" hidden="1">#REF!</definedName>
    <definedName name="XREF_COLUMN_9" hidden="1">#REF!</definedName>
    <definedName name="XRefColumnsCount" hidden="1">12</definedName>
    <definedName name="XRefCopy1" hidden="1">#REF!</definedName>
    <definedName name="XRefCopy10" hidden="1">#REF!</definedName>
    <definedName name="XRefCopy10Row" hidden="1">#REF!</definedName>
    <definedName name="XRefCopy12" hidden="1">#REF!</definedName>
    <definedName name="XRefCopy12Row" hidden="1">#REF!</definedName>
    <definedName name="XRefCopy13" hidden="1">#REF!</definedName>
    <definedName name="XRefCopy133" hidden="1">#REF!</definedName>
    <definedName name="XRefCopy133Row" hidden="1">[14]XREF!#REF!</definedName>
    <definedName name="XRefCopy13Row" hidden="1">[15]XREF!#REF!</definedName>
    <definedName name="XRefCopy14Row" hidden="1">[15]XREF!#REF!</definedName>
    <definedName name="XRefCopy15" hidden="1">'[13]Cash Flow Statement in millions'!#REF!</definedName>
    <definedName name="XRefCopy15Row" hidden="1">[15]XREF!#REF!</definedName>
    <definedName name="XRefCopy16Row" hidden="1">[15]XREF!#REF!</definedName>
    <definedName name="XRefCopy17" hidden="1">'[13]Cash Flow Statement in millions'!#REF!</definedName>
    <definedName name="XRefCopy17Row" hidden="1">[15]XREF!#REF!</definedName>
    <definedName name="XRefCopy181" hidden="1">#REF!</definedName>
    <definedName name="XRefCopy182" hidden="1">#REF!</definedName>
    <definedName name="XRefCopy183" hidden="1">#REF!</definedName>
    <definedName name="XRefCopy186" hidden="1">#REF!</definedName>
    <definedName name="XRefCopy188" hidden="1">#REF!</definedName>
    <definedName name="XRefCopy189" hidden="1">#REF!</definedName>
    <definedName name="XRefCopy18Row" hidden="1">[15]XREF!#REF!</definedName>
    <definedName name="XRefCopy190" hidden="1">#REF!</definedName>
    <definedName name="XRefCopy191" hidden="1">#REF!</definedName>
    <definedName name="XRefCopy192" hidden="1">#REF!</definedName>
    <definedName name="XRefCopy193" hidden="1">#REF!</definedName>
    <definedName name="XRefCopy194" hidden="1">#REF!</definedName>
    <definedName name="XRefCopy195" hidden="1">#REF!</definedName>
    <definedName name="XRefCopy196" hidden="1">#REF!</definedName>
    <definedName name="XRefCopy197" hidden="1">#REF!</definedName>
    <definedName name="XRefCopy198" hidden="1">#REF!</definedName>
    <definedName name="XRefCopy199" hidden="1">#REF!</definedName>
    <definedName name="XRefCopy19Row" hidden="1">[15]XREF!#REF!</definedName>
    <definedName name="XRefCopy1Row" hidden="1">[16]XREF!#REF!</definedName>
    <definedName name="XRefCopy2" hidden="1">#REF!</definedName>
    <definedName name="XRefCopy200" hidden="1">#REF!</definedName>
    <definedName name="XRefCopy201" hidden="1">#REF!</definedName>
    <definedName name="XRefCopy202" hidden="1">#REF!</definedName>
    <definedName name="XRefCopy203" hidden="1">#REF!</definedName>
    <definedName name="XRefCopy204" hidden="1">#REF!</definedName>
    <definedName name="XRefCopy205" hidden="1">#REF!</definedName>
    <definedName name="XRefCopy207" hidden="1">#REF!</definedName>
    <definedName name="XRefCopy208" hidden="1">#REF!</definedName>
    <definedName name="XRefCopy209" hidden="1">#REF!</definedName>
    <definedName name="XRefCopy20Row" hidden="1">[15]XREF!#REF!</definedName>
    <definedName name="XRefCopy210" hidden="1">#REF!</definedName>
    <definedName name="XRefCopy211" hidden="1">#REF!</definedName>
    <definedName name="XRefCopy212" hidden="1">#REF!</definedName>
    <definedName name="XRefCopy213" hidden="1">#REF!</definedName>
    <definedName name="XRefCopy214" hidden="1">#REF!</definedName>
    <definedName name="XRefCopy215" hidden="1">#REF!</definedName>
    <definedName name="XRefCopy216" hidden="1">#REF!</definedName>
    <definedName name="XRefCopy217" hidden="1">#REF!</definedName>
    <definedName name="XRefCopy218" hidden="1">#REF!</definedName>
    <definedName name="XRefCopy219" hidden="1">#REF!</definedName>
    <definedName name="XRefCopy21Row" hidden="1">[15]XREF!#REF!</definedName>
    <definedName name="XRefCopy220" hidden="1">#REF!</definedName>
    <definedName name="XRefCopy221" hidden="1">#REF!</definedName>
    <definedName name="XRefCopy222" hidden="1">#REF!</definedName>
    <definedName name="XRefCopy223" hidden="1">#REF!</definedName>
    <definedName name="XRefCopy224" hidden="1">#REF!</definedName>
    <definedName name="XRefCopy225" hidden="1">#REF!</definedName>
    <definedName name="XRefCopy226" hidden="1">#REF!</definedName>
    <definedName name="XRefCopy228" hidden="1">#REF!</definedName>
    <definedName name="XRefCopy22Row" hidden="1">[15]XREF!#REF!</definedName>
    <definedName name="XRefCopy23" hidden="1">'[15]Cash flow details'!#REF!</definedName>
    <definedName name="XRefCopy230" hidden="1">#REF!</definedName>
    <definedName name="XRefCopy23Row" hidden="1">[15]XREF!#REF!</definedName>
    <definedName name="XRefCopy28" hidden="1">'[15]Cash flow details'!#REF!</definedName>
    <definedName name="XRefCopy28Row" hidden="1">#REF!</definedName>
    <definedName name="XRefCopy29" hidden="1">'[15]Cash flow details'!#REF!</definedName>
    <definedName name="XRefCopy29Row" hidden="1">[15]XREF!#REF!</definedName>
    <definedName name="XRefCopy2Row" hidden="1">[16]XREF!#REF!</definedName>
    <definedName name="XRefCopy3" hidden="1">#REF!</definedName>
    <definedName name="XRefCopy31Row" hidden="1">[15]XREF!#REF!</definedName>
    <definedName name="XRefCopy32Row" hidden="1">#REF!</definedName>
    <definedName name="XRefCopy33Row" hidden="1">#REF!</definedName>
    <definedName name="XRefCopy34Row" hidden="1">#REF!</definedName>
    <definedName name="XRefCopy35Row" hidden="1">[15]XREF!#REF!</definedName>
    <definedName name="XRefCopy3Row" hidden="1">[16]XREF!#REF!</definedName>
    <definedName name="XRefCopy4" hidden="1">#REF!</definedName>
    <definedName name="XRefCopy41Row" hidden="1">[15]XREF!#REF!</definedName>
    <definedName name="XRefCopy42Row" hidden="1">[15]XREF!#REF!</definedName>
    <definedName name="XRefCopy44Row" hidden="1">#REF!</definedName>
    <definedName name="XRefCopy47" hidden="1">'[14]Breakup Value Working'!#REF!</definedName>
    <definedName name="XRefCopy48Row" hidden="1">#REF!</definedName>
    <definedName name="XRefCopy49" hidden="1">#REF!</definedName>
    <definedName name="XRefCopy49Row" hidden="1">#REF!</definedName>
    <definedName name="XRefCopy4Row" hidden="1">[16]XREF!#REF!</definedName>
    <definedName name="XRefCopy5" hidden="1">#REF!</definedName>
    <definedName name="XRefCopy50" hidden="1">'[14]Breakup Value Working'!#REF!</definedName>
    <definedName name="XRefCopy50Row" hidden="1">#REF!</definedName>
    <definedName name="XRefCopy51" hidden="1">'[14]Breakup Value Working'!#REF!</definedName>
    <definedName name="XRefCopy51Row" hidden="1">#REF!</definedName>
    <definedName name="XRefCopy52" hidden="1">'[14]Breakup Value Working'!#REF!</definedName>
    <definedName name="XRefCopy52Row" hidden="1">#REF!</definedName>
    <definedName name="XRefCopy53" hidden="1">'[14]Breakup Value Working'!#REF!</definedName>
    <definedName name="XRefCopy53Row" hidden="1">#REF!</definedName>
    <definedName name="XRefCopy54" hidden="1">#REF!</definedName>
    <definedName name="XRefCopy54Row" hidden="1">#REF!</definedName>
    <definedName name="XRefCopy55" hidden="1">'[14]Breakup Value Working'!#REF!</definedName>
    <definedName name="XRefCopy55Row" hidden="1">#REF!</definedName>
    <definedName name="XRefCopy56" hidden="1">'[14]Breakup Value Working'!#REF!</definedName>
    <definedName name="XRefCopy56Row" hidden="1">#REF!</definedName>
    <definedName name="XRefCopy57" hidden="1">#REF!</definedName>
    <definedName name="XRefCopy57Row" hidden="1">#REF!</definedName>
    <definedName name="XRefCopy58" hidden="1">'[14]Breakup Value Working'!#REF!</definedName>
    <definedName name="XRefCopy58Row" hidden="1">#REF!</definedName>
    <definedName name="XRefCopy59" hidden="1">'[14]Breakup Value Working'!#REF!</definedName>
    <definedName name="XRefCopy59Row" hidden="1">#REF!</definedName>
    <definedName name="XRefCopy5Row" hidden="1">[16]XREF!#REF!</definedName>
    <definedName name="XRefCopy6" hidden="1">#REF!</definedName>
    <definedName name="XRefCopy60Row" hidden="1">#REF!</definedName>
    <definedName name="XRefCopy61Row" hidden="1">#REF!</definedName>
    <definedName name="XRefCopy6Row" hidden="1">[16]XREF!#REF!</definedName>
    <definedName name="XRefCopy7" hidden="1">#REF!</definedName>
    <definedName name="XRefCopy7Row" hidden="1">#REF!</definedName>
    <definedName name="XRefCopy8" hidden="1">#REF!</definedName>
    <definedName name="XRefCopy8Row" hidden="1">#REF!</definedName>
    <definedName name="XRefCopy9" hidden="1">#REF!</definedName>
    <definedName name="XRefCopy91" hidden="1">#REF!</definedName>
    <definedName name="XRefCopy91Row" hidden="1">#REF!</definedName>
    <definedName name="XRefCopy9Row" hidden="1">#REF!</definedName>
    <definedName name="XRefCopyRangeCount" hidden="1">64</definedName>
    <definedName name="XRefPaste1" hidden="1">#REF!</definedName>
    <definedName name="XRefPaste100" hidden="1">#REF!</definedName>
    <definedName name="XRefPaste100Row" hidden="1">#REF!</definedName>
    <definedName name="XRefPaste101" hidden="1">#REF!</definedName>
    <definedName name="XRefPaste101Row" hidden="1">#REF!</definedName>
    <definedName name="XRefPaste102" hidden="1">#REF!</definedName>
    <definedName name="XRefPaste102Row" hidden="1">#REF!</definedName>
    <definedName name="XRefPaste103" hidden="1">#REF!</definedName>
    <definedName name="XRefPaste103Row" hidden="1">#REF!</definedName>
    <definedName name="XRefPaste10Row" hidden="1">[15]XREF!#REF!</definedName>
    <definedName name="XRefPaste11Row" hidden="1">[15]XREF!#REF!</definedName>
    <definedName name="XRefPaste12Row" hidden="1">[15]XREF!#REF!</definedName>
    <definedName name="XRefPaste13" hidden="1">'[15]Cash flow details'!#REF!</definedName>
    <definedName name="XRefPaste13Row" hidden="1">[15]XREF!#REF!</definedName>
    <definedName name="XRefPaste14Row" hidden="1">[15]XREF!#REF!</definedName>
    <definedName name="XRefPaste15Row" hidden="1">[15]XREF!#REF!</definedName>
    <definedName name="XRefPaste16" hidden="1">'[15]Cash flow details'!#REF!</definedName>
    <definedName name="XRefPaste16Row" hidden="1">[15]XREF!#REF!</definedName>
    <definedName name="XRefPaste17" hidden="1">'[15]Cash flow details'!#REF!</definedName>
    <definedName name="XRefPaste17Row" hidden="1">[15]XREF!#REF!</definedName>
    <definedName name="XRefPaste18" hidden="1">'[15]Cash flow details'!#REF!</definedName>
    <definedName name="XRefPaste18Row" hidden="1">[15]XREF!#REF!</definedName>
    <definedName name="XRefPaste19Row" hidden="1">[15]XREF!#REF!</definedName>
    <definedName name="XRefPaste1Row" hidden="1">[16]XREF!#REF!</definedName>
    <definedName name="XRefPaste2" hidden="1">#REF!</definedName>
    <definedName name="XRefPaste22Row" hidden="1">[15]XREF!#REF!</definedName>
    <definedName name="XRefPaste23Row" hidden="1">[15]XREF!#REF!</definedName>
    <definedName name="XRefPaste25Row" hidden="1">[15]XREF!#REF!</definedName>
    <definedName name="XRefPaste2Row" hidden="1">[16]XREF!#REF!</definedName>
    <definedName name="XRefPaste3" hidden="1">#REF!</definedName>
    <definedName name="XRefPaste31Row" hidden="1">[15]XREF!#REF!</definedName>
    <definedName name="XRefPaste32Row" hidden="1">[15]XREF!#REF!</definedName>
    <definedName name="XRefPaste34" hidden="1">#REF!</definedName>
    <definedName name="XRefPaste34Row" hidden="1">#REF!</definedName>
    <definedName name="XRefPaste35" hidden="1">'[14]Breakup Value Working'!#REF!</definedName>
    <definedName name="XRefPaste35Row" hidden="1">#REF!</definedName>
    <definedName name="XRefPaste36" hidden="1">#REF!</definedName>
    <definedName name="XRefPaste36Row" hidden="1">#REF!</definedName>
    <definedName name="XRefPaste37" hidden="1">#REF!</definedName>
    <definedName name="XRefPaste37Row" hidden="1">#REF!</definedName>
    <definedName name="XRefPaste38" hidden="1">#REF!</definedName>
    <definedName name="XRefPaste38Row" hidden="1">#REF!</definedName>
    <definedName name="XRefPaste4" hidden="1">'[14]Breakup Value Working'!#REF!</definedName>
    <definedName name="XRefPaste4Row" hidden="1">[16]XREF!#REF!</definedName>
    <definedName name="XRefPaste5" hidden="1">'[14]Breakup Value Working'!#REF!</definedName>
    <definedName name="XRefPaste6" hidden="1">'[14]Breakup Value Working'!#REF!</definedName>
    <definedName name="XRefPaste7" hidden="1">'[14]Breakup Value Working'!#REF!</definedName>
    <definedName name="XRefPaste77" hidden="1">#REF!</definedName>
    <definedName name="XRefPaste79" hidden="1">#REF!</definedName>
    <definedName name="XRefPaste8" hidden="1">'[14]Breakup Value Working'!#REF!</definedName>
    <definedName name="XRefPaste85" hidden="1">#REF!</definedName>
    <definedName name="XRefPaste86" hidden="1">#REF!</definedName>
    <definedName name="XRefPaste87" hidden="1">#REF!</definedName>
    <definedName name="XRefPaste88" hidden="1">#REF!</definedName>
    <definedName name="XRefPaste89" hidden="1">#REF!</definedName>
    <definedName name="XRefPaste90" hidden="1">#REF!</definedName>
    <definedName name="XRefPaste91" hidden="1">#REF!</definedName>
    <definedName name="XRefPaste93" hidden="1">#REF!</definedName>
    <definedName name="XRefPaste93Row" hidden="1">#REF!</definedName>
    <definedName name="XRefPaste94" hidden="1">#REF!</definedName>
    <definedName name="XRefPaste94Row" hidden="1">#REF!</definedName>
    <definedName name="XRefPaste95" hidden="1">#REF!</definedName>
    <definedName name="XRefPaste95Row" hidden="1">#REF!</definedName>
    <definedName name="XRefPaste96" hidden="1">#REF!</definedName>
    <definedName name="XRefPaste96Row" hidden="1">#REF!</definedName>
    <definedName name="XRefPaste97" hidden="1">#REF!</definedName>
    <definedName name="XRefPaste97Row" hidden="1">#REF!</definedName>
    <definedName name="XRefPaste98" hidden="1">#REF!</definedName>
    <definedName name="XRefPaste98Row" hidden="1">#REF!</definedName>
    <definedName name="XRefPaste99" hidden="1">#REF!</definedName>
    <definedName name="XRefPaste99Row" hidden="1">#REF!</definedName>
    <definedName name="XRefPaste9Row" hidden="1">[15]XREF!#REF!</definedName>
    <definedName name="XRefPasteRangeCount" hidden="1">35</definedName>
    <definedName name="xyz" localSheetId="29" hidden="1">{#N/A,#N/A,FALSE,"BS";#N/A,#N/A,FALSE,"PL";#N/A,#N/A,FALSE,"A";#N/A,#N/A,FALSE,"B";#N/A,#N/A,FALSE,"B1";#N/A,#N/A,FALSE,"C";#N/A,#N/A,FALSE,"C1";#N/A,#N/A,FALSE,"C2";#N/A,#N/A,FALSE,"D";#N/A,#N/A,FALSE,"E";#N/A,#N/A,FALSE,"F";#N/A,#N/A,FALSE,"AA";#N/A,#N/A,FALSE,"BB";#N/A,#N/A,FALSE,"CC";#N/A,#N/A,FALSE,"DD";#N/A,#N/A,FALSE,"EE";#N/A,#N/A,FALSE,"FF";#N/A,#N/A,FALSE,"PL10";#N/A,#N/A,FALSE,"PL20";#N/A,#N/A,FALSE,"PL30"}</definedName>
    <definedName name="xyz" localSheetId="28" hidden="1">{#N/A,#N/A,FALSE,"BS";#N/A,#N/A,FALSE,"PL";#N/A,#N/A,FALSE,"A";#N/A,#N/A,FALSE,"B";#N/A,#N/A,FALSE,"B1";#N/A,#N/A,FALSE,"C";#N/A,#N/A,FALSE,"C1";#N/A,#N/A,FALSE,"C2";#N/A,#N/A,FALSE,"D";#N/A,#N/A,FALSE,"E";#N/A,#N/A,FALSE,"F";#N/A,#N/A,FALSE,"AA";#N/A,#N/A,FALSE,"BB";#N/A,#N/A,FALSE,"CC";#N/A,#N/A,FALSE,"DD";#N/A,#N/A,FALSE,"EE";#N/A,#N/A,FALSE,"FF";#N/A,#N/A,FALSE,"PL10";#N/A,#N/A,FALSE,"PL20";#N/A,#N/A,FALSE,"PL30"}</definedName>
    <definedName name="xyz" hidden="1">{#N/A,#N/A,FALSE,"BS";#N/A,#N/A,FALSE,"PL";#N/A,#N/A,FALSE,"A";#N/A,#N/A,FALSE,"B";#N/A,#N/A,FALSE,"B1";#N/A,#N/A,FALSE,"C";#N/A,#N/A,FALSE,"C1";#N/A,#N/A,FALSE,"C2";#N/A,#N/A,FALSE,"D";#N/A,#N/A,FALSE,"E";#N/A,#N/A,FALSE,"F";#N/A,#N/A,FALSE,"AA";#N/A,#N/A,FALSE,"BB";#N/A,#N/A,FALSE,"CC";#N/A,#N/A,FALSE,"DD";#N/A,#N/A,FALSE,"EE";#N/A,#N/A,FALSE,"FF";#N/A,#N/A,FALSE,"PL10";#N/A,#N/A,FALSE,"PL20";#N/A,#N/A,FALSE,"PL30"}</definedName>
    <definedName name="z" localSheetId="29"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z" localSheetId="28"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z"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별지66" localSheetId="29"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별지66" localSheetId="28"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별지66"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손익계산서" localSheetId="29"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손익계산서" localSheetId="28"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손익계산서"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이쁘니" localSheetId="29"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이쁘니" localSheetId="28"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이쁘니"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총괄표" localSheetId="29"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총괄표" localSheetId="28"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총괄표"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ㅏ나앙" localSheetId="29"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ㅏ나앙" localSheetId="28"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ㅏ나앙"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ㅏ앙" localSheetId="29"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ㅏ앙" localSheetId="28"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ㅏ앙"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s>
  <calcPr calcId="152511"/>
</workbook>
</file>

<file path=xl/calcChain.xml><?xml version="1.0" encoding="utf-8"?>
<calcChain xmlns="http://schemas.openxmlformats.org/spreadsheetml/2006/main">
  <c r="A8" i="33" l="1"/>
  <c r="A9" i="33" s="1"/>
  <c r="A10" i="33" s="1"/>
  <c r="A11" i="33" s="1"/>
  <c r="A14" i="33" s="1"/>
  <c r="A15" i="33" s="1"/>
  <c r="A18" i="33" s="1"/>
  <c r="A19" i="33" s="1"/>
  <c r="A20" i="33" s="1"/>
  <c r="A21" i="33" s="1"/>
  <c r="A22" i="33" s="1"/>
  <c r="A23" i="33" s="1"/>
  <c r="A25" i="33" s="1"/>
  <c r="A26" i="33" s="1"/>
  <c r="A27" i="33" s="1"/>
  <c r="A30" i="33" s="1"/>
  <c r="A31" i="33" s="1"/>
  <c r="A32" i="33" s="1"/>
  <c r="A33" i="33" s="1"/>
  <c r="A36" i="33" s="1"/>
  <c r="A37" i="33" s="1"/>
  <c r="A38" i="33" s="1"/>
  <c r="A41" i="33" s="1"/>
  <c r="A42" i="33" s="1"/>
  <c r="A43" i="33" s="1"/>
  <c r="A44" i="33" s="1"/>
  <c r="A45" i="33" s="1"/>
  <c r="A46" i="33" s="1"/>
  <c r="A47" i="33" s="1"/>
  <c r="A7" i="33"/>
  <c r="H195" i="32"/>
  <c r="F195" i="32"/>
  <c r="D195" i="32"/>
  <c r="H189" i="32"/>
  <c r="F189" i="32"/>
  <c r="D189" i="32"/>
  <c r="H183" i="32"/>
  <c r="F183" i="32"/>
  <c r="D183" i="32"/>
  <c r="H177" i="32"/>
  <c r="F177" i="32"/>
  <c r="D177" i="32"/>
  <c r="H171" i="32"/>
  <c r="F171" i="32"/>
  <c r="D171" i="32"/>
  <c r="H165" i="32"/>
  <c r="F165" i="32"/>
  <c r="D165" i="32"/>
  <c r="H159" i="32"/>
  <c r="F159" i="32"/>
  <c r="D159" i="32"/>
  <c r="H153" i="32"/>
  <c r="H152" i="32"/>
  <c r="F152" i="32"/>
  <c r="D152" i="32"/>
  <c r="H146" i="32"/>
  <c r="F146" i="32"/>
  <c r="D146" i="32"/>
  <c r="H144" i="32"/>
  <c r="F144" i="32"/>
  <c r="D144" i="32"/>
  <c r="H138" i="32"/>
  <c r="F138" i="32"/>
  <c r="D138" i="32"/>
  <c r="H132" i="32"/>
  <c r="F132" i="32"/>
  <c r="D132" i="32"/>
  <c r="H125" i="32"/>
  <c r="F125" i="32"/>
  <c r="D125" i="32"/>
  <c r="H119" i="32"/>
  <c r="F119" i="32"/>
  <c r="D119" i="32"/>
  <c r="F115" i="32"/>
  <c r="F121" i="32" s="1"/>
  <c r="H113" i="32"/>
  <c r="F113" i="32"/>
  <c r="D113" i="32"/>
  <c r="H107" i="32"/>
  <c r="F107" i="32"/>
  <c r="D107" i="32"/>
  <c r="G101" i="32"/>
  <c r="H100" i="32"/>
  <c r="H99" i="32"/>
  <c r="F99" i="32"/>
  <c r="D99" i="32"/>
  <c r="H94" i="32"/>
  <c r="F94" i="32"/>
  <c r="D94" i="32"/>
  <c r="H93" i="32"/>
  <c r="F93" i="32"/>
  <c r="D93" i="32"/>
  <c r="H87" i="32"/>
  <c r="F87" i="32"/>
  <c r="D87" i="32"/>
  <c r="H79" i="32"/>
  <c r="F79" i="32"/>
  <c r="D79" i="32"/>
  <c r="H73" i="32"/>
  <c r="F73" i="32"/>
  <c r="D73" i="32"/>
  <c r="F69" i="32"/>
  <c r="D69" i="32"/>
  <c r="H67" i="32"/>
  <c r="F67" i="32"/>
  <c r="D67" i="32"/>
  <c r="H61" i="32"/>
  <c r="F61" i="32"/>
  <c r="D61" i="32"/>
  <c r="H57" i="32"/>
  <c r="F57" i="32"/>
  <c r="F81" i="32" s="1"/>
  <c r="F89" i="32" s="1"/>
  <c r="F133" i="32" s="1"/>
  <c r="D57" i="32"/>
  <c r="D63" i="32" s="1"/>
  <c r="D75" i="32" s="1"/>
  <c r="H56" i="32"/>
  <c r="H184" i="32" s="1"/>
  <c r="F56" i="32"/>
  <c r="D56" i="32"/>
  <c r="D58" i="32" s="1"/>
  <c r="C18" i="33" s="1"/>
  <c r="H55" i="32"/>
  <c r="F55" i="32"/>
  <c r="D55" i="32"/>
  <c r="D50" i="32"/>
  <c r="C15" i="33" s="1"/>
  <c r="E15" i="33" s="1"/>
  <c r="F49" i="32"/>
  <c r="H48" i="32"/>
  <c r="F48" i="32"/>
  <c r="F50" i="32" s="1"/>
  <c r="D15" i="33" s="1"/>
  <c r="D48" i="32"/>
  <c r="H47" i="32"/>
  <c r="F47" i="32"/>
  <c r="D47" i="32"/>
  <c r="F44" i="32"/>
  <c r="D14" i="33" s="1"/>
  <c r="H43" i="32"/>
  <c r="H49" i="32" s="1"/>
  <c r="F43" i="32"/>
  <c r="D43" i="32"/>
  <c r="D49" i="32" s="1"/>
  <c r="H42" i="32"/>
  <c r="H44" i="32" s="1"/>
  <c r="F42" i="32"/>
  <c r="D42" i="32"/>
  <c r="H41" i="32"/>
  <c r="F41" i="32"/>
  <c r="D41" i="32"/>
  <c r="F35" i="32"/>
  <c r="F134" i="32" s="1"/>
  <c r="F179" i="32" s="1"/>
  <c r="D34" i="32"/>
  <c r="H33" i="32"/>
  <c r="F33" i="32"/>
  <c r="D33" i="32"/>
  <c r="F28" i="32"/>
  <c r="H27" i="32"/>
  <c r="F27" i="32"/>
  <c r="D27" i="32"/>
  <c r="F23" i="32"/>
  <c r="H22" i="32"/>
  <c r="F22" i="32"/>
  <c r="F34" i="32" s="1"/>
  <c r="D22" i="32"/>
  <c r="H21" i="32"/>
  <c r="F21" i="32"/>
  <c r="D21" i="32"/>
  <c r="D17" i="32"/>
  <c r="F16" i="32"/>
  <c r="F154" i="32" s="1"/>
  <c r="H15" i="32"/>
  <c r="F15" i="32"/>
  <c r="D15" i="32"/>
  <c r="F11" i="32"/>
  <c r="H10" i="32"/>
  <c r="F10" i="32"/>
  <c r="F12" i="32" s="1"/>
  <c r="D7" i="33" s="1"/>
  <c r="D10" i="32"/>
  <c r="H9" i="32"/>
  <c r="F9" i="32"/>
  <c r="D9" i="32"/>
  <c r="B8" i="32"/>
  <c r="B14" i="32" s="1"/>
  <c r="B20" i="32" s="1"/>
  <c r="B26" i="32" s="1"/>
  <c r="B32" i="32" s="1"/>
  <c r="B40" i="32" s="1"/>
  <c r="B46" i="32" s="1"/>
  <c r="B54" i="32" s="1"/>
  <c r="B60" i="32" s="1"/>
  <c r="B66" i="32" s="1"/>
  <c r="B72" i="32" s="1"/>
  <c r="B78" i="32" s="1"/>
  <c r="B86" i="32" s="1"/>
  <c r="B92" i="32" s="1"/>
  <c r="B98" i="32" s="1"/>
  <c r="B106" i="32" s="1"/>
  <c r="B112" i="32" s="1"/>
  <c r="B118" i="32" s="1"/>
  <c r="B124" i="32" s="1"/>
  <c r="B131" i="32" s="1"/>
  <c r="B137" i="32" s="1"/>
  <c r="B143" i="32" s="1"/>
  <c r="B151" i="32" s="1"/>
  <c r="B158" i="32" s="1"/>
  <c r="B164" i="32" s="1"/>
  <c r="B170" i="32" s="1"/>
  <c r="B176" i="32" s="1"/>
  <c r="B182" i="32" s="1"/>
  <c r="B188" i="32" s="1"/>
  <c r="B194" i="32" s="1"/>
  <c r="F6" i="32"/>
  <c r="D6" i="33" s="1"/>
  <c r="H5" i="32"/>
  <c r="F5" i="32"/>
  <c r="D5" i="32"/>
  <c r="D11" i="32" s="1"/>
  <c r="H4" i="32"/>
  <c r="H6" i="32" s="1"/>
  <c r="G4" i="32"/>
  <c r="F4" i="32"/>
  <c r="F153" i="32" s="1"/>
  <c r="F155" i="32" s="1"/>
  <c r="D41" i="33" s="1"/>
  <c r="D4" i="32"/>
  <c r="D153" i="32" s="1"/>
  <c r="H3" i="32"/>
  <c r="F3" i="32"/>
  <c r="D3" i="33" s="1"/>
  <c r="D3" i="32"/>
  <c r="C3" i="33" s="1"/>
  <c r="G102" i="31"/>
  <c r="H167" i="32" s="1"/>
  <c r="E102" i="31"/>
  <c r="F167" i="32" s="1"/>
  <c r="C102" i="31"/>
  <c r="D167" i="32" s="1"/>
  <c r="D101" i="31"/>
  <c r="G97" i="31"/>
  <c r="E97" i="31"/>
  <c r="C97" i="31"/>
  <c r="G96" i="31"/>
  <c r="E96" i="31"/>
  <c r="D96" i="31"/>
  <c r="C96" i="31"/>
  <c r="G95" i="31"/>
  <c r="E95" i="31"/>
  <c r="E98" i="31" s="1"/>
  <c r="F161" i="32" s="1"/>
  <c r="D95" i="31"/>
  <c r="C95" i="31"/>
  <c r="C98" i="31" s="1"/>
  <c r="D161" i="32" s="1"/>
  <c r="G92" i="31"/>
  <c r="G91" i="31"/>
  <c r="E91" i="31"/>
  <c r="E92" i="31" s="1"/>
  <c r="F100" i="32" s="1"/>
  <c r="C91" i="31"/>
  <c r="G90" i="31"/>
  <c r="E90" i="31"/>
  <c r="C90" i="31"/>
  <c r="C92" i="31" s="1"/>
  <c r="D100" i="32" s="1"/>
  <c r="G85" i="31"/>
  <c r="E85" i="31"/>
  <c r="C85" i="31"/>
  <c r="C84" i="31"/>
  <c r="C86" i="31" s="1"/>
  <c r="C87" i="31" s="1"/>
  <c r="D191" i="32" s="1"/>
  <c r="D76" i="31"/>
  <c r="A75" i="31"/>
  <c r="A81" i="31" s="1"/>
  <c r="A83" i="31" s="1"/>
  <c r="A89" i="31" s="1"/>
  <c r="A94" i="31" s="1"/>
  <c r="A100" i="31" s="1"/>
  <c r="E72" i="31"/>
  <c r="F68" i="32" s="1"/>
  <c r="G70" i="31"/>
  <c r="E70" i="31"/>
  <c r="C70" i="31"/>
  <c r="G68" i="31"/>
  <c r="H62" i="32" s="1"/>
  <c r="E68" i="31"/>
  <c r="F62" i="32" s="1"/>
  <c r="C68" i="31"/>
  <c r="E43" i="31"/>
  <c r="G41" i="31"/>
  <c r="E41" i="31"/>
  <c r="C41" i="31"/>
  <c r="G32" i="31"/>
  <c r="H197" i="32" s="1"/>
  <c r="E32" i="31"/>
  <c r="F197" i="32" s="1"/>
  <c r="C32" i="31"/>
  <c r="G28" i="31"/>
  <c r="H17" i="32" s="1"/>
  <c r="H35" i="32" s="1"/>
  <c r="H134" i="32" s="1"/>
  <c r="H179" i="32" s="1"/>
  <c r="E28" i="31"/>
  <c r="F17" i="32" s="1"/>
  <c r="F29" i="32" s="1"/>
  <c r="C28" i="31"/>
  <c r="G11" i="31"/>
  <c r="E11" i="31"/>
  <c r="C11" i="31"/>
  <c r="D12" i="32" l="1"/>
  <c r="C7" i="33" s="1"/>
  <c r="E7" i="33" s="1"/>
  <c r="D127" i="32"/>
  <c r="D140" i="32" s="1"/>
  <c r="D160" i="32" s="1"/>
  <c r="D162" i="32" s="1"/>
  <c r="C42" i="33" s="1"/>
  <c r="E42" i="33" s="1"/>
  <c r="D36" i="32"/>
  <c r="C11" i="33" s="1"/>
  <c r="F135" i="32"/>
  <c r="D36" i="33" s="1"/>
  <c r="F139" i="32"/>
  <c r="C72" i="31"/>
  <c r="D68" i="32" s="1"/>
  <c r="D35" i="32"/>
  <c r="D134" i="32" s="1"/>
  <c r="D179" i="32" s="1"/>
  <c r="D29" i="32"/>
  <c r="H88" i="32"/>
  <c r="H69" i="32"/>
  <c r="H81" i="32"/>
  <c r="H89" i="32" s="1"/>
  <c r="H133" i="32" s="1"/>
  <c r="G86" i="31"/>
  <c r="G87" i="31" s="1"/>
  <c r="H191" i="32" s="1"/>
  <c r="E84" i="31"/>
  <c r="E86" i="31" s="1"/>
  <c r="E87" i="31" s="1"/>
  <c r="F191" i="32" s="1"/>
  <c r="G98" i="31"/>
  <c r="H161" i="32" s="1"/>
  <c r="H23" i="32"/>
  <c r="H28" i="32" s="1"/>
  <c r="H16" i="32"/>
  <c r="H11" i="32"/>
  <c r="H12" i="32" s="1"/>
  <c r="F18" i="32"/>
  <c r="D8" i="33" s="1"/>
  <c r="F173" i="32"/>
  <c r="F109" i="32"/>
  <c r="F30" i="32"/>
  <c r="D10" i="33" s="1"/>
  <c r="D44" i="32"/>
  <c r="C14" i="33" s="1"/>
  <c r="E14" i="33" s="1"/>
  <c r="H50" i="32"/>
  <c r="H34" i="32"/>
  <c r="H24" i="32"/>
  <c r="C43" i="31"/>
  <c r="F58" i="32"/>
  <c r="D18" i="33" s="1"/>
  <c r="E18" i="33" s="1"/>
  <c r="F88" i="32"/>
  <c r="H63" i="32"/>
  <c r="H75" i="32" s="1"/>
  <c r="E101" i="31"/>
  <c r="E103" i="31" s="1"/>
  <c r="F166" i="32" s="1"/>
  <c r="F168" i="32" s="1"/>
  <c r="D43" i="33" s="1"/>
  <c r="E48" i="31"/>
  <c r="F80" i="32"/>
  <c r="E76" i="31"/>
  <c r="E78" i="31" s="1"/>
  <c r="F74" i="32" s="1"/>
  <c r="F108" i="32"/>
  <c r="F110" i="32" s="1"/>
  <c r="D30" i="33" s="1"/>
  <c r="F70" i="32"/>
  <c r="D20" i="33" s="1"/>
  <c r="F127" i="32"/>
  <c r="F140" i="32" s="1"/>
  <c r="F160" i="32" s="1"/>
  <c r="F162" i="32" s="1"/>
  <c r="D42" i="33" s="1"/>
  <c r="F36" i="32"/>
  <c r="D11" i="33" s="1"/>
  <c r="H29" i="32"/>
  <c r="F184" i="32"/>
  <c r="G43" i="31"/>
  <c r="G72" i="31"/>
  <c r="H68" i="32" s="1"/>
  <c r="D6" i="32"/>
  <c r="C6" i="33" s="1"/>
  <c r="E6" i="33" s="1"/>
  <c r="D16" i="32"/>
  <c r="D23" i="32"/>
  <c r="F24" i="32"/>
  <c r="D9" i="33" s="1"/>
  <c r="D62" i="32"/>
  <c r="D64" i="32" s="1"/>
  <c r="C19" i="33" s="1"/>
  <c r="D88" i="32"/>
  <c r="D197" i="32"/>
  <c r="F63" i="32"/>
  <c r="F75" i="32" s="1"/>
  <c r="D184" i="32"/>
  <c r="D81" i="32"/>
  <c r="D89" i="32" s="1"/>
  <c r="D133" i="32" s="1"/>
  <c r="H127" i="32" l="1"/>
  <c r="H140" i="32" s="1"/>
  <c r="H160" i="32" s="1"/>
  <c r="H162" i="32" s="1"/>
  <c r="H36" i="32"/>
  <c r="H108" i="32"/>
  <c r="H70" i="32"/>
  <c r="H64" i="32"/>
  <c r="D80" i="32"/>
  <c r="C76" i="31"/>
  <c r="C78" i="31" s="1"/>
  <c r="D74" i="32" s="1"/>
  <c r="C48" i="31"/>
  <c r="C101" i="31"/>
  <c r="C103" i="31" s="1"/>
  <c r="D166" i="32" s="1"/>
  <c r="D168" i="32" s="1"/>
  <c r="C43" i="33" s="1"/>
  <c r="E43" i="33" s="1"/>
  <c r="H115" i="32"/>
  <c r="H121" i="32" s="1"/>
  <c r="H154" i="32"/>
  <c r="H155" i="32" s="1"/>
  <c r="H18" i="32"/>
  <c r="H139" i="32"/>
  <c r="H135" i="32"/>
  <c r="D90" i="32"/>
  <c r="C25" i="33" s="1"/>
  <c r="D95" i="32"/>
  <c r="D154" i="32"/>
  <c r="D155" i="32" s="1"/>
  <c r="C41" i="33" s="1"/>
  <c r="D115" i="32"/>
  <c r="D121" i="32" s="1"/>
  <c r="D18" i="32"/>
  <c r="C8" i="33" s="1"/>
  <c r="E8" i="33" s="1"/>
  <c r="F120" i="32"/>
  <c r="F82" i="32"/>
  <c r="D22" i="33" s="1"/>
  <c r="F90" i="32"/>
  <c r="D25" i="33" s="1"/>
  <c r="F95" i="32"/>
  <c r="H95" i="32"/>
  <c r="H90" i="32"/>
  <c r="F185" i="32"/>
  <c r="F190" i="32" s="1"/>
  <c r="F192" i="32" s="1"/>
  <c r="D47" i="33" s="1"/>
  <c r="F141" i="32"/>
  <c r="D37" i="33" s="1"/>
  <c r="D135" i="32"/>
  <c r="C36" i="33" s="1"/>
  <c r="E36" i="33" s="1"/>
  <c r="D139" i="32"/>
  <c r="D28" i="32"/>
  <c r="D24" i="32"/>
  <c r="C9" i="33" s="1"/>
  <c r="E9" i="33" s="1"/>
  <c r="H80" i="32"/>
  <c r="G76" i="31"/>
  <c r="G78" i="31" s="1"/>
  <c r="H74" i="32" s="1"/>
  <c r="G48" i="31"/>
  <c r="G101" i="31"/>
  <c r="G103" i="31" s="1"/>
  <c r="H166" i="32" s="1"/>
  <c r="H168" i="32" s="1"/>
  <c r="F101" i="32"/>
  <c r="F76" i="32"/>
  <c r="D21" i="33" s="1"/>
  <c r="H173" i="32"/>
  <c r="H30" i="32"/>
  <c r="H109" i="32"/>
  <c r="F64" i="32"/>
  <c r="D19" i="33" s="1"/>
  <c r="E19" i="33" s="1"/>
  <c r="D70" i="32"/>
  <c r="C20" i="33" s="1"/>
  <c r="E20" i="33" s="1"/>
  <c r="D108" i="32"/>
  <c r="E11" i="33"/>
  <c r="H76" i="32" l="1"/>
  <c r="H101" i="32"/>
  <c r="D185" i="32"/>
  <c r="D141" i="32"/>
  <c r="C37" i="33" s="1"/>
  <c r="E37" i="33" s="1"/>
  <c r="H185" i="32"/>
  <c r="H141" i="32"/>
  <c r="F114" i="32"/>
  <c r="F116" i="32" s="1"/>
  <c r="D31" i="33" s="1"/>
  <c r="F102" i="32"/>
  <c r="D27" i="33" s="1"/>
  <c r="H82" i="32"/>
  <c r="H120" i="32"/>
  <c r="H145" i="32"/>
  <c r="H147" i="32" s="1"/>
  <c r="H96" i="32"/>
  <c r="F172" i="32"/>
  <c r="F126" i="32"/>
  <c r="F128" i="32" s="1"/>
  <c r="D33" i="33" s="1"/>
  <c r="F122" i="32"/>
  <c r="D32" i="33" s="1"/>
  <c r="D145" i="32"/>
  <c r="D147" i="32" s="1"/>
  <c r="C38" i="33" s="1"/>
  <c r="E38" i="33" s="1"/>
  <c r="D96" i="32"/>
  <c r="C26" i="33" s="1"/>
  <c r="F186" i="32"/>
  <c r="D46" i="33" s="1"/>
  <c r="F145" i="32"/>
  <c r="F147" i="32" s="1"/>
  <c r="D38" i="33" s="1"/>
  <c r="F96" i="32"/>
  <c r="D26" i="33" s="1"/>
  <c r="E25" i="33"/>
  <c r="D101" i="32"/>
  <c r="D76" i="32"/>
  <c r="C21" i="33" s="1"/>
  <c r="E21" i="33" s="1"/>
  <c r="H110" i="32"/>
  <c r="D109" i="32"/>
  <c r="D110" i="32" s="1"/>
  <c r="C30" i="33" s="1"/>
  <c r="E30" i="33" s="1"/>
  <c r="D173" i="32"/>
  <c r="D30" i="32"/>
  <c r="C10" i="33" s="1"/>
  <c r="E10" i="33" s="1"/>
  <c r="D120" i="32"/>
  <c r="D82" i="32"/>
  <c r="C22" i="33" s="1"/>
  <c r="E22" i="33" s="1"/>
  <c r="D114" i="32" l="1"/>
  <c r="D116" i="32" s="1"/>
  <c r="C31" i="33" s="1"/>
  <c r="E31" i="33" s="1"/>
  <c r="D102" i="32"/>
  <c r="C27" i="33" s="1"/>
  <c r="E27" i="33" s="1"/>
  <c r="H122" i="32"/>
  <c r="H126" i="32"/>
  <c r="H128" i="32" s="1"/>
  <c r="H172" i="32"/>
  <c r="D190" i="32"/>
  <c r="D192" i="32" s="1"/>
  <c r="C47" i="33" s="1"/>
  <c r="E47" i="33" s="1"/>
  <c r="D186" i="32"/>
  <c r="C46" i="33" s="1"/>
  <c r="E46" i="33" s="1"/>
  <c r="E26" i="33"/>
  <c r="F178" i="32"/>
  <c r="F174" i="32"/>
  <c r="D44" i="33" s="1"/>
  <c r="H114" i="32"/>
  <c r="H116" i="32" s="1"/>
  <c r="H102" i="32"/>
  <c r="D126" i="32"/>
  <c r="D128" i="32" s="1"/>
  <c r="C33" i="33" s="1"/>
  <c r="E33" i="33" s="1"/>
  <c r="D172" i="32"/>
  <c r="D122" i="32"/>
  <c r="C32" i="33" s="1"/>
  <c r="E32" i="33" s="1"/>
  <c r="H190" i="32"/>
  <c r="H192" i="32" s="1"/>
  <c r="H186" i="32"/>
  <c r="D178" i="32" l="1"/>
  <c r="D174" i="32"/>
  <c r="C44" i="33" s="1"/>
  <c r="E44" i="33" s="1"/>
  <c r="F196" i="32"/>
  <c r="F198" i="32" s="1"/>
  <c r="F180" i="32"/>
  <c r="D45" i="33" s="1"/>
  <c r="H174" i="32"/>
  <c r="H178" i="32"/>
  <c r="H180" i="32" l="1"/>
  <c r="H196" i="32"/>
  <c r="H198" i="32" s="1"/>
  <c r="D196" i="32"/>
  <c r="D198" i="32" s="1"/>
  <c r="D180" i="32"/>
  <c r="C45" i="33" s="1"/>
  <c r="E45" i="33" s="1"/>
  <c r="G10" i="10" l="1"/>
  <c r="F10" i="10"/>
  <c r="C3" i="5" l="1"/>
  <c r="C4" i="5" s="1"/>
  <c r="C6" i="5" s="1"/>
  <c r="C7" i="5" s="1"/>
  <c r="C8" i="5" s="1"/>
  <c r="C9" i="5" s="1"/>
  <c r="C10" i="5" s="1"/>
  <c r="C11" i="5" s="1"/>
  <c r="C12" i="5" s="1"/>
  <c r="C13" i="5" s="1"/>
  <c r="C14" i="5" s="1"/>
  <c r="C15" i="5" s="1"/>
  <c r="C16" i="5" s="1"/>
  <c r="C17" i="5" s="1"/>
  <c r="C18" i="5" s="1"/>
  <c r="C19" i="5" s="1"/>
  <c r="C20" i="5" s="1"/>
  <c r="C21" i="5" s="1"/>
  <c r="C22" i="5" s="1"/>
  <c r="C23" i="5" s="1"/>
</calcChain>
</file>

<file path=xl/sharedStrings.xml><?xml version="1.0" encoding="utf-8"?>
<sst xmlns="http://schemas.openxmlformats.org/spreadsheetml/2006/main" count="942" uniqueCount="676">
  <si>
    <t>S No</t>
  </si>
  <si>
    <t>Para Details</t>
  </si>
  <si>
    <t>CARO 2020</t>
  </si>
  <si>
    <t>CARO 2016</t>
  </si>
  <si>
    <t>1(1)</t>
  </si>
  <si>
    <t>Short title, application and commencement</t>
  </si>
  <si>
    <t>This Order may be called the Companies (Auditor's Report) Order, 2020</t>
  </si>
  <si>
    <t>This Order may be called the Companies (Auditor's Report) Order, 2016.</t>
  </si>
  <si>
    <t>1(2)</t>
  </si>
  <si>
    <t>Applicability</t>
  </si>
  <si>
    <t xml:space="preserve">It shall apply to every company including a foreign company as defined in clause (42) of section 2 of the Companies Act, 2013 (18 of 2013) [hereinafter referred to as the Companies Act], except–  </t>
  </si>
  <si>
    <t>It shall apply to every company including a foreign company as defined in clause (42) of section 2 of the Companies Act, 2013 (18 of 2013) [hereinafter referred to as the Companies Act], except–</t>
  </si>
  <si>
    <t>Exclusions</t>
  </si>
  <si>
    <r>
      <t>(i)</t>
    </r>
    <r>
      <rPr>
        <sz val="7"/>
        <color rgb="FF000000"/>
        <rFont val="Times New Roman"/>
        <family val="1"/>
      </rPr>
      <t xml:space="preserve">                          </t>
    </r>
    <r>
      <rPr>
        <sz val="11"/>
        <color rgb="FF000000"/>
        <rFont val="Book Antiqua"/>
        <family val="1"/>
      </rPr>
      <t xml:space="preserve">a banking company as defined in clause (c) of section 5 of the Banking Regulation Act, 1949 (10 of 1949); </t>
    </r>
  </si>
  <si>
    <r>
      <t>(ii)</t>
    </r>
    <r>
      <rPr>
        <sz val="7"/>
        <color rgb="FF000000"/>
        <rFont val="Times New Roman"/>
        <family val="1"/>
      </rPr>
      <t xml:space="preserve">                        </t>
    </r>
    <r>
      <rPr>
        <sz val="11"/>
        <color rgb="FF000000"/>
        <rFont val="Book Antiqua"/>
        <family val="1"/>
      </rPr>
      <t xml:space="preserve">an insurance company as defined under the Insurance Act,1938 (4 of 1938);  </t>
    </r>
  </si>
  <si>
    <r>
      <t>(iii)</t>
    </r>
    <r>
      <rPr>
        <sz val="7"/>
        <color rgb="FF000000"/>
        <rFont val="Times New Roman"/>
        <family val="1"/>
      </rPr>
      <t xml:space="preserve">                      </t>
    </r>
    <r>
      <rPr>
        <sz val="11"/>
        <color rgb="FF000000"/>
        <rFont val="Book Antiqua"/>
        <family val="1"/>
      </rPr>
      <t xml:space="preserve">a company licensed to operate under section 8 of the Companies Act; </t>
    </r>
  </si>
  <si>
    <r>
      <t>(iv)</t>
    </r>
    <r>
      <rPr>
        <sz val="7"/>
        <color rgb="FF000000"/>
        <rFont val="Times New Roman"/>
        <family val="1"/>
      </rPr>
      <t xml:space="preserve">                       </t>
    </r>
    <r>
      <rPr>
        <sz val="11"/>
        <color rgb="FF000000"/>
        <rFont val="Book Antiqua"/>
        <family val="1"/>
      </rPr>
      <t xml:space="preserve">a One Person Company as defined in clause (62) of section 2 of the Companies Act and a small company as defined in clause (85) of section 2 of the Companies Act; and </t>
    </r>
  </si>
  <si>
    <r>
      <t>(v)</t>
    </r>
    <r>
      <rPr>
        <sz val="7"/>
        <color rgb="FF000000"/>
        <rFont val="Times New Roman"/>
        <family val="1"/>
      </rPr>
      <t xml:space="preserve">                         </t>
    </r>
    <r>
      <rPr>
        <sz val="11"/>
        <color rgb="FF000000"/>
        <rFont val="Book Antiqua"/>
        <family val="1"/>
      </rPr>
      <t xml:space="preserve">a private limited company, not being a subsidiary or holding company of a public company, having a paid up capital and reserves and surplus not more than one crore rupees as on the balance sheet date and which does not have total borrowings exceeding one crore rupees from any bank  or financial institution at any point of time during the financial year and which does not have a total revenue as disclosed in Scheduled III to the Companies Act (including revenue from discontinuing  operations) exceeding ten crore rupees during the financial year as per the financial statements.  </t>
    </r>
  </si>
  <si>
    <r>
      <t>(i)</t>
    </r>
    <r>
      <rPr>
        <sz val="7"/>
        <color rgb="FF000000"/>
        <rFont val="Times New Roman"/>
        <family val="1"/>
      </rPr>
      <t xml:space="preserve">                 </t>
    </r>
    <r>
      <rPr>
        <sz val="11"/>
        <color rgb="FF000000"/>
        <rFont val="Book Antiqua"/>
        <family val="1"/>
      </rPr>
      <t xml:space="preserve">a banking company as defined in clause (c) of section 5 of the Banking Regulation Act, 1949 (10 of 1949); </t>
    </r>
  </si>
  <si>
    <r>
      <t>(ii)</t>
    </r>
    <r>
      <rPr>
        <b/>
        <sz val="7"/>
        <color rgb="FF080000"/>
        <rFont val="Times New Roman"/>
        <family val="1"/>
      </rPr>
      <t xml:space="preserve">              </t>
    </r>
    <r>
      <rPr>
        <sz val="11"/>
        <color rgb="FF000000"/>
        <rFont val="Book Antiqua"/>
        <family val="1"/>
      </rPr>
      <t xml:space="preserve">an insurance company as defined under the Insurance Act,1938 (4 of 1938); </t>
    </r>
  </si>
  <si>
    <r>
      <t>(iii)</t>
    </r>
    <r>
      <rPr>
        <b/>
        <sz val="7"/>
        <color rgb="FF080000"/>
        <rFont val="Times New Roman"/>
        <family val="1"/>
      </rPr>
      <t xml:space="preserve">            </t>
    </r>
    <r>
      <rPr>
        <sz val="11"/>
        <color rgb="FF000000"/>
        <rFont val="Book Antiqua"/>
        <family val="1"/>
      </rPr>
      <t xml:space="preserve">a company licensed to operate under section 8 of the Companies Act; </t>
    </r>
  </si>
  <si>
    <r>
      <t>(iv)</t>
    </r>
    <r>
      <rPr>
        <b/>
        <sz val="7"/>
        <color rgb="FF080000"/>
        <rFont val="Times New Roman"/>
        <family val="1"/>
      </rPr>
      <t xml:space="preserve">             </t>
    </r>
    <r>
      <rPr>
        <sz val="11"/>
        <color rgb="FF000000"/>
        <rFont val="Book Antiqua"/>
        <family val="1"/>
      </rPr>
      <t xml:space="preserve">a One Person Company as defined under clause (62) of section 2 of the Companies Act and a small company as defined under clause (85) of section 2 of the Companies Act; and </t>
    </r>
  </si>
  <si>
    <r>
      <t>(v)</t>
    </r>
    <r>
      <rPr>
        <b/>
        <sz val="7"/>
        <color rgb="FF080000"/>
        <rFont val="Times New Roman"/>
        <family val="1"/>
      </rPr>
      <t xml:space="preserve">               </t>
    </r>
    <r>
      <rPr>
        <sz val="11"/>
        <color rgb="FF000000"/>
        <rFont val="Book Antiqua"/>
        <family val="1"/>
      </rPr>
      <t>a private limited company, not being a subsidiary or holding company of a public company, having a paid up capital and reserves and surplus not more than rupees one crore as on the balance sheet date and which does not have total borrowings exceeding rupees one crore from any bank or financial institution at any point of time during the financial year and which does not have a total revenue as disclosed in Scheduled III to the Companies Act, 2013 (including revenue from discontinuing operations) exceeding rupees ten crore during the financial year as per the financial statements.</t>
    </r>
  </si>
  <si>
    <t>1(3)</t>
  </si>
  <si>
    <t>Applicable Date</t>
  </si>
  <si>
    <t>It shall come into force on the date of its publication in the Official Gazette.</t>
  </si>
  <si>
    <t>Auditor's report to contain matters specified in paragraphs 3 and 4.</t>
  </si>
  <si>
    <t xml:space="preserve">2.Every report made by the auditor under section 143 of the Companies Act on the accounts of every company audited by him, to which this Order applies, for the financial years commencing on or after the 1st April, 2019, shall in addition, contain the matters specified in paragraphs 3 and 4, as may be applicable: </t>
  </si>
  <si>
    <t>Provided this Order shall not apply to the auditor’s report on consolidated financial statements except clause (xxi) of paragraph 3.</t>
  </si>
  <si>
    <t xml:space="preserve">Every report made by the auditor under section 143 of the Companies Act, 2013 on the accounts of every company audited by him, to which this Order applies, for the financial years commencing on or after 1st April, 2015, shall in addition, contain the matters specified in paragraphs 3 and 4, as may be applicable: </t>
  </si>
  <si>
    <t>Provided the Order shall not apply to the auditor’s report on consolidated financial statements.</t>
  </si>
  <si>
    <r>
      <t xml:space="preserve">Matters to be included in auditor's report. </t>
    </r>
    <r>
      <rPr>
        <sz val="11"/>
        <color rgb="FF080000"/>
        <rFont val="Book Antiqua"/>
        <family val="1"/>
      </rPr>
      <t>-</t>
    </r>
  </si>
  <si>
    <t xml:space="preserve">The auditor's report on the accounts of a company to which this Order applies shall include a statement on the following matters, namely:- </t>
  </si>
  <si>
    <t>The auditor's report on the accounts of a company to which this Order applies shall include a statement on the following matters, namely:-</t>
  </si>
  <si>
    <t>(i) (a)</t>
  </si>
  <si>
    <t xml:space="preserve">(A) whether the company is maintaining proper records showing full particulars, including quantitative details and situation of Property, Plant and Equipment; </t>
  </si>
  <si>
    <t xml:space="preserve">(B)  whether the company is maintaining proper records showing full particulars of intangible assets; </t>
  </si>
  <si>
    <t>whether the company is maintaining proper records showing full particulars, including quantitative details and situation of fixed assets;</t>
  </si>
  <si>
    <t>(i) (b)</t>
  </si>
  <si>
    <t xml:space="preserve">whether these Property, Plant and Equipment have been physically verified by the management at reasonable intervals; whether any material discrepancies were noticed on such verification and if so, whether the same have been properly dealt with in the books of account;  </t>
  </si>
  <si>
    <t xml:space="preserve">whether these fixed assets have been physically verified by the management at reasonable intervals; whether any material discrepancies were noticed on such verification and if so, whether the same have been properly dealt with in the books of account; </t>
  </si>
  <si>
    <t>(i) (c)</t>
  </si>
  <si>
    <t xml:space="preserve">whether the title deeds of all the  immovable properties (other than properties where the company is the lessee and the lease agreements are duly executed in favour of the lessee) disclosed in the financial statements are held in the name of the company, if not, provide the details thereof in the format below:- </t>
  </si>
  <si>
    <t xml:space="preserve">Description  of property </t>
  </si>
  <si>
    <t xml:space="preserve">Gross carrying value </t>
  </si>
  <si>
    <t xml:space="preserve">Held  in </t>
  </si>
  <si>
    <t xml:space="preserve">name of </t>
  </si>
  <si>
    <t xml:space="preserve">Whether promoter, director  or their relative or employee </t>
  </si>
  <si>
    <t xml:space="preserve">Period held – indicate range, where appropriate </t>
  </si>
  <si>
    <t xml:space="preserve">Reason for not being held in name of </t>
  </si>
  <si>
    <t xml:space="preserve">company* </t>
  </si>
  <si>
    <r>
      <t>-</t>
    </r>
    <r>
      <rPr>
        <sz val="11"/>
        <color rgb="FF000000"/>
        <rFont val="Book Antiqua"/>
        <family val="1"/>
      </rPr>
      <t xml:space="preserve"> </t>
    </r>
  </si>
  <si>
    <r>
      <t>--</t>
    </r>
    <r>
      <rPr>
        <b/>
        <sz val="11"/>
        <color rgb="FF000000"/>
        <rFont val="Book Antiqua"/>
        <family val="1"/>
      </rPr>
      <t xml:space="preserve"> </t>
    </r>
  </si>
  <si>
    <t xml:space="preserve">- </t>
  </si>
  <si>
    <t xml:space="preserve">*also indicate if in dispute </t>
  </si>
  <si>
    <t>whether the title deeds of immovable properties are held in the name of the company. If not, provide the details thereof;</t>
  </si>
  <si>
    <t>(i) (d)</t>
  </si>
  <si>
    <t xml:space="preserve">whether the company has revalued its Property, Plant and Equipment (including Right of Use assets) or intangible assets or both during the year and, if so, whether the revaluation is based on the valuation by a Registered Valuer; specify the amount of change, if change is 10% or more in the aggregate of the net carrying value of each class of Property, Plant and Equipment or intangible assets; </t>
  </si>
  <si>
    <t>(i) (e)</t>
  </si>
  <si>
    <t xml:space="preserve">whether any proceedings have been initiated or are pending against the company for holding any benami property under the Benami Transactions (Prohibition) Act, 1988 (45 of 1988) and rules made thereunder, if so, whether the company has appropriately disclosed the details in its financial statements; </t>
  </si>
  <si>
    <t>(ii) (a)</t>
  </si>
  <si>
    <t xml:space="preserve">whether physical verification of inventory has been conducted at reasonable intervals by the management and whether, in the opinion of the auditor, the coverage and procedure of such verification by the management is appropriate; whether any discrepancies of 10% or more in the aggregate for each class of inventory were noticed and if so, whether they have been properly dealt with in the books of account; </t>
  </si>
  <si>
    <t>whether physical verification of inventory has been conducted at reasonable intervals by the management and whether any material discrepancies were noticed and if so, whether they have been properly dealt with in the books of account;</t>
  </si>
  <si>
    <t>(ii) (b)</t>
  </si>
  <si>
    <t xml:space="preserve">whether during any point of time of the year, the company has been sanctioned working capital limits in excess of five crore rupees, in aggregate, from banks or financial institutions on the basis of security of current assets; whether the quarterly returns or statements filed by the company with such banks or financial institutions are in agreement with the books of account of the Company, if not, give details; </t>
  </si>
  <si>
    <t>(iii)</t>
  </si>
  <si>
    <t xml:space="preserve">whether during the year the company has made investments in, provided any guarantee or security or granted any loans or advances in the nature of loans, secured or unsecured, to companies, firms, Limited Liability Partnerships or any other parties, if so,- </t>
  </si>
  <si>
    <r>
      <t xml:space="preserve">whether the company has granted any loans, secured or unsecured to companies, firms, Limited Liability Partnerships or other parties covered in the register maintained under </t>
    </r>
    <r>
      <rPr>
        <b/>
        <sz val="11"/>
        <color rgb="FF000000"/>
        <rFont val="Book Antiqua"/>
        <family val="1"/>
      </rPr>
      <t>section 189</t>
    </r>
    <r>
      <rPr>
        <sz val="11"/>
        <color rgb="FF000000"/>
        <rFont val="Book Antiqua"/>
        <family val="1"/>
      </rPr>
      <t xml:space="preserve"> of the Companies Act, 2013. If so, </t>
    </r>
  </si>
  <si>
    <t>(iii)(a)</t>
  </si>
  <si>
    <t xml:space="preserve">whether during the year the company has provided loans or provided advances in the nature of loans, or stood guarantee, or provided security to any other entity [not applicable to companies whose principal business is to give loans], if so, indicate-  </t>
  </si>
  <si>
    <t xml:space="preserve">(A) the aggregate amount during the year, and balance outstanding at the balance sheet date with respect to such loans or advances and guarantees or security to subsidiaries, joint ventures and associates;  </t>
  </si>
  <si>
    <t xml:space="preserve">(B) the aggregate amount during the year, and balance outstanding at the balance sheet date with respect to such loans or advances and guarantees or security to parties other than subsidiaries, joint ventures and associates; </t>
  </si>
  <si>
    <t>(iii)(b)</t>
  </si>
  <si>
    <t xml:space="preserve">whether the investments made, guarantees provided, security given and the terms and conditions of the grant of all  loans and advances in the nature of loans and guarantees provided are not prejudicial to the company’s interest; </t>
  </si>
  <si>
    <t xml:space="preserve">(a) whether the terms and conditions of the grant of such loans are not prejudicial to the company’s interest; </t>
  </si>
  <si>
    <t>(iii)(c)</t>
  </si>
  <si>
    <t xml:space="preserve">in respect of loans and advances in the nature of loans, whether the schedule of repayment of principal and payment of interest has been stipulated and whether the repayments or receipts are regular; </t>
  </si>
  <si>
    <t xml:space="preserve">whether the schedule of repayment of principal and payment of interest has been stipulated and whether the repayments or receipts are regular; </t>
  </si>
  <si>
    <t>(iii)(d)</t>
  </si>
  <si>
    <t xml:space="preserve">if the amount is overdue, state the total amount overdue for more than ninety days, and whether reasonable steps have been taken by the company for recovery of the principal and interest; </t>
  </si>
  <si>
    <t>if the amount is overdue, state the total amount overdue for more than ninety days, and whether reasonable steps have been taken by the company for recovery of the principal and interest;</t>
  </si>
  <si>
    <t>(iii)(e)</t>
  </si>
  <si>
    <t xml:space="preserve">whether any loan or advance in the nature of loan granted which has fallen due during the year, has been renewed or extended or fresh loans granted to settle the overdues of existing loans given to the same parties, if so, specify the aggregate amount of such dues renewed or extended or settled by fresh loans and the percentage of the aggregate to the total loans or advances in the nature of loans granted during the year [not applicable to companies whose principal business is to give loans]; </t>
  </si>
  <si>
    <t>(iii)(f)</t>
  </si>
  <si>
    <t xml:space="preserve">whether the company has granted any loans or advances in the nature of loans either repayable on demand or without specifying any terms or period of repayment, if so, specify the aggregate amount, percentage thereof to the total loans granted, aggregate amount of loans granted to Promoters, related parties as defined in clause (76) of section 2 of the Companies Act, 2013; </t>
  </si>
  <si>
    <t>(iv)</t>
  </si>
  <si>
    <t>in respect of loans, investments, guarantees, and security, whether provisions of sections 185 and 186 of the Companies Act have been complied with, if not, provide the details thereof;</t>
  </si>
  <si>
    <t>in respect of loans, investments, guarantees, and security whether provisions of section 185 and 186 of the Companies Act, 2013 have been complied with. If not, provide the details thereof.</t>
  </si>
  <si>
    <t>(v)</t>
  </si>
  <si>
    <t xml:space="preserve">  in respect of deposits accepted by the company or amounts which are deemed to be  deposits, whether the directives issued by the Reserve Bank of India and the provisions of sections 73 to 76 or any other relevant provisions of the Companies Act and the rules made thereunder, where applicable, have been complied with, if not, the nature of such contraventions be stated; if an order has been passed by Company Law Board or National Company Law Tribunal or Reserve Bank of India or any court or any other tribunal, whether the same has been complied with or not;</t>
  </si>
  <si>
    <t>in case, the company has accepted deposits, whether the directives issued by the Reserve Bank of India and the provisions of sections 73 to 76 or any other relevant provisions of the Companies Act, 2013 and the rules framed thereunder, where applicable, have been complied with? If not, the nature of such contraventions be stated; If an order has been passed by Company Law Board or National Company Law Tribunal or Reserve Bank of India or any court or any other tribunal, whether the same has been complied with or not?</t>
  </si>
  <si>
    <t>(vi)</t>
  </si>
  <si>
    <t xml:space="preserve">whether maintenance of cost records has been specified by the Central Government under sub-section (1) of section 148 of the Companies Act and whether such accounts and records have been so made and  maintained;  </t>
  </si>
  <si>
    <t>whether maintenance of cost records has been specified by the Central Government under sub-section (1) of section 148 of the Companies Act, 2013 and whether such accounts and records have been so made and maintained.</t>
  </si>
  <si>
    <t>(vii)(a)</t>
  </si>
  <si>
    <t>whether the company is regular in depositing undisputed statutory dues including Goods and Services Tax, provident fund, employees' state insurance, income-tax, sales-tax, service tax, duty of customs, duty of excise, value added tax, cess and any other statutory dues to the appropriate authorities and if not, the extent of the arrears of outstanding statutory dues as on the last day of the financial year concerned for a period of more than six months from the date they became payable, shall be indicated;</t>
  </si>
  <si>
    <t>whether the company is regular in depositing undisputed statutory dues including provident fund, employees' state insurance, income-tax, sales-tax, service tax, duty of customs, duty of excise, value added tax, cess and any other statutory dues to the appropriate authorities and if not, the extent of the arrears of outstanding statutory dues as on the last day of the financial year concerned for a period of more than six months from the date they became payable, shall be indicated;</t>
  </si>
  <si>
    <t>(vii)(b)</t>
  </si>
  <si>
    <t xml:space="preserve">where statutory dues referred to in sub-clause (a) have not been deposited on account of any dispute, then the amounts involved and the forum where dispute is pending shall be mentioned (a mere representation to the concerned Department shall not be treated as a dispute);  </t>
  </si>
  <si>
    <t>where dues of income tax or sales tax or service tax or duty of customs or duty of excise or value added tax have not been deposited on account of any dispute, then the amounts involved and the forum where dispute is pending shall be mentioned. (A mere representation to the concerned Department shall not be treated as a dispute).</t>
  </si>
  <si>
    <t>(viii)</t>
  </si>
  <si>
    <t xml:space="preserve">whether any transactions  not recorded in the books of account have been surrendered or disclosed as income during the year in the tax assessments under the Income Tax Act, 1961 (43 of 1961), if so, whether the previously unrecorded income has been properly recorded in the books of account during the year; </t>
  </si>
  <si>
    <t>(ix) a</t>
  </si>
  <si>
    <t xml:space="preserve">whether the company has defaulted in repayment of loans or other  </t>
  </si>
  <si>
    <r>
      <t xml:space="preserve">borrowings </t>
    </r>
    <r>
      <rPr>
        <sz val="11"/>
        <color rgb="FF000000"/>
        <rFont val="Book Antiqua"/>
        <family val="1"/>
      </rPr>
      <t>or in the payment of interest thereon to any lender, if yes, the period and the amount of default to be reported as per the format below:-</t>
    </r>
  </si>
  <si>
    <t xml:space="preserve">Nature  of </t>
  </si>
  <si>
    <t xml:space="preserve">borrowing, including debt securities </t>
  </si>
  <si>
    <t>Name of lender*</t>
  </si>
  <si>
    <t xml:space="preserve">Amount </t>
  </si>
  <si>
    <t xml:space="preserve">not paid on due date </t>
  </si>
  <si>
    <t xml:space="preserve">Whether principal or interest </t>
  </si>
  <si>
    <t xml:space="preserve">No. of days delay or </t>
  </si>
  <si>
    <t xml:space="preserve">unpaid </t>
  </si>
  <si>
    <t xml:space="preserve">Remarks, </t>
  </si>
  <si>
    <t xml:space="preserve">if any </t>
  </si>
  <si>
    <t xml:space="preserve"> </t>
  </si>
  <si>
    <t>*lender wise details to be provided in case of defaults to banks, financial institutions and Government.</t>
  </si>
  <si>
    <t>whether the company has defaulted in repayment of loans or borrowing to a financial institution, bank, Government or dues to debenture holders? If yes, the period and the amount of default to be reported (in case of defaults to banks, financial institutions, and Government, lender wise details to be provided).</t>
  </si>
  <si>
    <t>(ix) (b)</t>
  </si>
  <si>
    <r>
      <t xml:space="preserve">whether the company </t>
    </r>
    <r>
      <rPr>
        <sz val="11"/>
        <color rgb="FF000000"/>
        <rFont val="Book Antiqua"/>
        <family val="1"/>
      </rPr>
      <t>is a</t>
    </r>
    <r>
      <rPr>
        <sz val="11"/>
        <color rgb="FFFF0000"/>
        <rFont val="Book Antiqua"/>
        <family val="1"/>
      </rPr>
      <t xml:space="preserve"> </t>
    </r>
    <r>
      <rPr>
        <sz val="11"/>
        <color rgb="FF080000"/>
        <rFont val="Book Antiqua"/>
        <family val="1"/>
      </rPr>
      <t xml:space="preserve">declared wilful defaulter by any bank or  financial institution or other lender; </t>
    </r>
  </si>
  <si>
    <t>(ix) (c)</t>
  </si>
  <si>
    <t xml:space="preserve">whether term loans were applied for the purpose for which the loans were obtained; if not, the amount of loan so diverted and the purpose for which it is used may be reported; </t>
  </si>
  <si>
    <t>(ix) (d)</t>
  </si>
  <si>
    <t>whether funds raised on short term basis have been utilised for long term purposes,  if yes, the nature and amount to be indicated</t>
  </si>
  <si>
    <t>(ix)(e)</t>
  </si>
  <si>
    <t>whether the company has taken any funds from any entity or person on account of or  to meet the obligations of  its subsidiaries, associates or joint ventures, if so, details thereof with nature of such transactions and the amount in each case;</t>
  </si>
  <si>
    <t>(ix) (f)</t>
  </si>
  <si>
    <t>whether the company has raised loans during the year on the pledge of securities held in its subsidiaries, joint ventures or associate companies, if so, give details thereof and also report if the company has defaulted in repayment of such loans raised;</t>
  </si>
  <si>
    <t>(x)(a)</t>
  </si>
  <si>
    <r>
      <t xml:space="preserve">whether moneys raised by way of initial public offer or further public offer (including debt instruments) during the year were applied for the purposes for which those are raised, if not, the details together with delays or default and subsequent rectification, if any, as may </t>
    </r>
    <r>
      <rPr>
        <sz val="11"/>
        <color rgb="FF080000"/>
        <rFont val="Book Antiqua"/>
        <family val="1"/>
      </rPr>
      <t xml:space="preserve">be applicable, be reported; </t>
    </r>
  </si>
  <si>
    <t>whether moneys raised by way of initial public offer or further public offer (including debt instruments) and term loans were applied for the purposes for which those are raised. If not, the details together with delays or default and subsequent rectification, if any, as may be applicable, be reported;</t>
  </si>
  <si>
    <t>(x)(b)</t>
  </si>
  <si>
    <t xml:space="preserve">whether the company has made any preferential allotment or private placement of shares or convertible debentures (fully, partially or optionally convertible) during the year and if so, whether the requirements of section 42 and section 62 of the Companies Act, 2013 have been complied with and the funds raised have been used for the purposes for which the funds were raised, if not, provide details in respect of amount involved and nature of non-compliance; </t>
  </si>
  <si>
    <t>whether the company has made any preferential allotment or private placement of shares or fully or partly convertible debentures during the year under review and if so, as to whether the requirement of section 42 of the Companies Act, 2013 have been complied with and the amount raised have been used for the purposes for which the funds were raised. If not, provide the details in respect of the amount involved and nature of non-compliance;</t>
  </si>
  <si>
    <t>(xi)(a)</t>
  </si>
  <si>
    <t xml:space="preserve">whether any fraud by the company or any fraud on the company has been noticed or reported during the year, if yes, the nature and the amount involved is to be indicated; </t>
  </si>
  <si>
    <t>whether any fraud by the company or any fraud on the Company by its officers or employees has been noticed or reported during the year; If yes, the nature and the amount involved is to be indicated;</t>
  </si>
  <si>
    <t>whether managerial remuneration has been paid or provided in accordance with the requisite approvals mandated by the provisions of section 197 read with Schedule V to the Companies Act? If not, state the amount involved and steps taken by the company for securing refund of the same;</t>
  </si>
  <si>
    <t>(xi)(b)</t>
  </si>
  <si>
    <t xml:space="preserve">whether any report under sub-section (12) of section 143 of the Companies Act has been filed by the auditors in Form ADT-4 as prescribed under rule 13 of Companies (Audit and Auditors) Rules, 2014 with the Central Government; </t>
  </si>
  <si>
    <t>(xi)(c)</t>
  </si>
  <si>
    <t xml:space="preserve">whether the auditor has considered whistle-blower complaints, if any,  received during the year by the company; </t>
  </si>
  <si>
    <t>(xii)(a)</t>
  </si>
  <si>
    <t xml:space="preserve">(a) whether the Nidhi Company has complied with the Net Owned Funds to Deposits in the ratio of 1: 20 to meet out the liability; </t>
  </si>
  <si>
    <t>whether the Nidhi Company has complied with the Net Owned Funds to Deposits in the ratio of 1: 20 to meet out the liability and whether the Nidhi Company is maintaining ten per cent unencumbered term deposits as specified in the Nidhi Rules, 2014 to meet out the liability;</t>
  </si>
  <si>
    <t>(xii)(b)</t>
  </si>
  <si>
    <t xml:space="preserve">whether the Nidhi Company is maintaining ten per cent. unencumbered term deposits as specified in the Nidhi Rules, 2014 to meet out the liability; </t>
  </si>
  <si>
    <t>(xii)(c)</t>
  </si>
  <si>
    <t xml:space="preserve">whether there has been any default in payment of interest on deposits or repayment thereof for any period and if so, the details thereof; </t>
  </si>
  <si>
    <t>(xiii)</t>
  </si>
  <si>
    <t xml:space="preserve">whether all transactions with the related parties are in compliance with sections 177 and 188 of Companies Act where applicable and the details have been disclosed in the financial statements, etc., as required by the applicable accounting standards;  </t>
  </si>
  <si>
    <t>whether all transactions with the related parties are in compliance with sections 177 and 188 of Companies Act, 2013 where applicable and the details have been disclosed in the Financial Statements etc., as required by the applicable accounting standards;</t>
  </si>
  <si>
    <t>(xiv) (a)</t>
  </si>
  <si>
    <t xml:space="preserve">whether the company has an internal audit system commensurate with the size and nature of its business; </t>
  </si>
  <si>
    <t>(xiv) (b)</t>
  </si>
  <si>
    <t xml:space="preserve">whether the reports of the Internal Auditors for the period under audit were considered by the statutory auditor;   </t>
  </si>
  <si>
    <t>(xv)</t>
  </si>
  <si>
    <t xml:space="preserve">whether the company has entered into any non-cash transactions with directors or persons connected with him and if so, whether the provisions of section 192 of Companies Act have been complied with; </t>
  </si>
  <si>
    <t>whether the company has entered into any non-cash transactions with directors or persons connected with him and if so, whether the provisions of section 192 of Companies Act, 2013 have been complied with;</t>
  </si>
  <si>
    <t>(xvi) (a)</t>
  </si>
  <si>
    <t xml:space="preserve">whether the company is required to be registered under section 45-IA of the Reserve Bank of India Act, 1934 (2 of 1934) and if so, whether the registration has been obtained; </t>
  </si>
  <si>
    <t>whether the company is required to be registered under section 45-IA of the Reserve Bank of India Act, 1934 and if so, whether the registration has been obtained.</t>
  </si>
  <si>
    <t>(xvi) (b)</t>
  </si>
  <si>
    <t xml:space="preserve">whether the company has conducted any Non-Banking Financial or Housing Finance activities without a valid Certificate of Registration (CoR) from the Reserve Bank of India as per the Reserve Bank of India Act, 1934;  </t>
  </si>
  <si>
    <t>(xvi) (c)</t>
  </si>
  <si>
    <t xml:space="preserve">whether the company is a Core Investment Company (CIC) as defined in the regulations made by the Reserve Bank of India,  if so, whether it continues to fulfil the criteria of a CIC, and in case the company is an exempted or unregistered CIC, whether it continues to fulfil such criteria; </t>
  </si>
  <si>
    <t>(xvi) (d)</t>
  </si>
  <si>
    <t xml:space="preserve">whether the Group has more than one CIC as part of the Group, if yes, indicate the number of CICs which are part of the Group;  </t>
  </si>
  <si>
    <t>(xvii)</t>
  </si>
  <si>
    <t xml:space="preserve">whether the company has incurred cash losses in the financial year and  in the immediately preceding financial year, if so, state the amount of cash  losses; </t>
  </si>
  <si>
    <t>(xviii)</t>
  </si>
  <si>
    <t xml:space="preserve">whether there has been any resignation of the statutory auditors during    the year, if so, whether the auditor has taken into consideration the  issues, objections or concerns raised by the outgoing auditors; </t>
  </si>
  <si>
    <t>(xix)</t>
  </si>
  <si>
    <t xml:space="preserve">on the basis of the financial ratios, ageing and expected dates of realisation of financial assets and payment of financial liabilities, other information accompanying the financial statements, the auditor’s knowledge of the Board of Directors and management plans, whether the auditor is of the opinion that no material uncertainty exists as on the date of the audit report that company is capable of meeting its liabilities existing at the date of balance sheet  as and when they fall due within a period of one year from the balance sheet date;  </t>
  </si>
  <si>
    <t>(xx) (a)</t>
  </si>
  <si>
    <t xml:space="preserve">whether, in respect of other than ongoing projects, the company has transferred unspent amount to a Fund specified in Schedule VII to the Companies Act within a period of six months of the expiry of the financial year in compliance with second proviso to sub-section (5) of section 135 of the said Act; </t>
  </si>
  <si>
    <t>(xx) (b)</t>
  </si>
  <si>
    <t xml:space="preserve">whether any amount remaining unspent under sub-section (5) of section 135 of the Companies Act, pursuant to any ongoing project, has been transferred to special account in compliance with the provision of subsection (6) of section 135 of the said Act;   </t>
  </si>
  <si>
    <t>(xxi)</t>
  </si>
  <si>
    <r>
      <t xml:space="preserve">whether there have been any qualifications or adverse remarks by the respective auditors in the </t>
    </r>
    <r>
      <rPr>
        <sz val="11"/>
        <color rgb="FF080000"/>
        <rFont val="Book Antiqua"/>
        <family val="1"/>
      </rPr>
      <t>Companies (Auditor's Report) Order (CARO)</t>
    </r>
    <r>
      <rPr>
        <sz val="11"/>
        <color rgb="FF000000"/>
        <rFont val="Book Antiqua"/>
        <family val="1"/>
      </rPr>
      <t xml:space="preserve"> reports of the companies included in the consolidated financial statements,  if yes, indicate the details of the companies and the paragraph numbers of the CARO report containing the qualifications or adverse remarks. </t>
    </r>
  </si>
  <si>
    <t>Reasons to be stated for unfavourable or qualified answers.-</t>
  </si>
  <si>
    <r>
      <t xml:space="preserve"> </t>
    </r>
    <r>
      <rPr>
        <sz val="11"/>
        <color rgb="FF080000"/>
        <rFont val="Book Antiqua"/>
        <family val="1"/>
      </rPr>
      <t>Where, in the auditor's report, the answer to any of the questions referred to in paragraph 3 is unfavourable or qualified, the auditor's report shall also state the basis for such unfavourable or qualified answer, as the case may be.</t>
    </r>
    <r>
      <rPr>
        <b/>
        <sz val="11"/>
        <color rgb="FF080000"/>
        <rFont val="Book Antiqua"/>
        <family val="1"/>
      </rPr>
      <t xml:space="preserve"> </t>
    </r>
  </si>
  <si>
    <t>Where, in the auditor's report, the answer to any of the questions referred to in paragraph 3 is unfavourable or qualified, the auditor's report shall also state the basis for such unfavourable or qualified answer, as the case may be</t>
  </si>
  <si>
    <t>Where the auditor is unable to express any opinion on any specified matter, his report shall indicate such fact together with the reasons as to why it is not possible for him to give his opinion on the same.</t>
  </si>
  <si>
    <t>OPC - Sec 2 (62)</t>
  </si>
  <si>
    <t>Small company as defined in Clause 2 (85)</t>
  </si>
  <si>
    <t>A private limited company, not being a subsidiary or holding company of a public company  having</t>
  </si>
  <si>
    <r>
      <t xml:space="preserve">1) Networth </t>
    </r>
    <r>
      <rPr>
        <b/>
        <sz val="11"/>
        <color theme="1"/>
        <rFont val="Cambria"/>
        <family val="1"/>
        <scheme val="major"/>
      </rPr>
      <t>&amp;</t>
    </r>
    <r>
      <rPr>
        <sz val="11"/>
        <color theme="1"/>
        <rFont val="Cambria"/>
        <family val="1"/>
        <scheme val="major"/>
      </rPr>
      <t xml:space="preserve"> Borrowings  </t>
    </r>
    <r>
      <rPr>
        <b/>
        <sz val="11"/>
        <color rgb="FFFF0000"/>
        <rFont val="Cambria"/>
        <family val="1"/>
        <scheme val="major"/>
      </rPr>
      <t>Less than</t>
    </r>
    <r>
      <rPr>
        <sz val="11"/>
        <color theme="1"/>
        <rFont val="Cambria"/>
        <family val="1"/>
        <scheme val="major"/>
      </rPr>
      <t xml:space="preserve"> Rs. 1 crore as on B/s Date </t>
    </r>
    <r>
      <rPr>
        <b/>
        <sz val="11"/>
        <color theme="1"/>
        <rFont val="Cambria"/>
        <family val="1"/>
        <scheme val="major"/>
      </rPr>
      <t>OR</t>
    </r>
  </si>
  <si>
    <r>
      <t xml:space="preserve">2) Total Turnover of </t>
    </r>
    <r>
      <rPr>
        <sz val="11"/>
        <color rgb="FFFF0000"/>
        <rFont val="Cambria"/>
        <family val="1"/>
        <scheme val="major"/>
      </rPr>
      <t>L</t>
    </r>
    <r>
      <rPr>
        <b/>
        <sz val="11"/>
        <color rgb="FFFF0000"/>
        <rFont val="Cambria"/>
        <family val="1"/>
        <scheme val="major"/>
      </rPr>
      <t>ess than</t>
    </r>
    <r>
      <rPr>
        <sz val="11"/>
        <color theme="1"/>
        <rFont val="Cambria"/>
        <family val="1"/>
        <scheme val="major"/>
      </rPr>
      <t xml:space="preserve"> Rs 10 crores</t>
    </r>
  </si>
  <si>
    <t>Banking, Insurance  Sec 8  companies</t>
  </si>
  <si>
    <t>What is Small company ?</t>
  </si>
  <si>
    <t>To Whom CARO is not applicable ?????</t>
  </si>
  <si>
    <t>3) For CFS</t>
  </si>
  <si>
    <t>Changes Made</t>
  </si>
  <si>
    <t>Sub clause 1 - Property Plant and Equipments</t>
  </si>
  <si>
    <t>No changes</t>
  </si>
  <si>
    <r>
      <t xml:space="preserve">whether the title deeds of all the  immovable properties </t>
    </r>
    <r>
      <rPr>
        <b/>
        <sz val="11"/>
        <color rgb="FF000000"/>
        <rFont val="Book Antiqua"/>
        <family val="1"/>
      </rPr>
      <t>(other than properties where the company is the lessee and the lease agreements are duly executed in favour of the lessee)</t>
    </r>
    <r>
      <rPr>
        <sz val="11"/>
        <color rgb="FF000000"/>
        <rFont val="Book Antiqua"/>
        <family val="1"/>
      </rPr>
      <t xml:space="preserve"> disclosed in the financial statements are held in the name of the company, if not, provide the details thereof in the format below:- </t>
    </r>
  </si>
  <si>
    <t xml:space="preserve">Held  in  name of </t>
  </si>
  <si>
    <t xml:space="preserve">Reason for not being held in name of company*  *also indicate if in dispute </t>
  </si>
  <si>
    <t xml:space="preserve">Whether the company has revalued its PPE (including Right of Use assets) or intangible assets or both during the year ?
And, if so, whether the revaluation is based on the valuation by a Registered Valuer?
Specify the amount of change, 
if change is 10% or more in the aggregate of the net carrying value of each class of Property, Plant and Equipment or intangible assets; </t>
  </si>
  <si>
    <t>PPE</t>
  </si>
  <si>
    <t xml:space="preserve">whether physical verification of inventory has been conducted at reasonable intervals by the management?
 &amp; </t>
  </si>
  <si>
    <t xml:space="preserve">and if so, whether they have been properly dealt with in the books of account; </t>
  </si>
  <si>
    <t xml:space="preserve">whether physical verification of inventory has been conducted at reasonable intervals by the management and </t>
  </si>
  <si>
    <t>and if so, whether they have been properly dealt with in the books of account;</t>
  </si>
  <si>
    <t>whether, in the opinion of the auditor, the coverage and procedure of such verification by the management is appropriate?</t>
  </si>
  <si>
    <t xml:space="preserve">Whether during any point of time of the year, the company has been sanctioned working capital limits in excess of 5 crore Rs, in aggregate, from banks or financial institutions on the basis of security of current assets; 
</t>
  </si>
  <si>
    <t xml:space="preserve">Whether the quarterly returns or statements filed by the company with such banks or financial institutions are in agreement with the books of account of the Company, if not, give details; </t>
  </si>
  <si>
    <t>Inventory</t>
  </si>
  <si>
    <t>Material discrepancies has been defined as 10% in new order</t>
  </si>
  <si>
    <t>To report on WCL of Rs. 5 crores or more sanctioned during the year.</t>
  </si>
  <si>
    <t>Comments</t>
  </si>
  <si>
    <t>a) To monitor the quality of the bank's new advances.
B) Some borrowers don’t update stock on regular basis. Many auditees don’t maintain stock movement register and few of them just update the stock @ year end.
C) few auditees report the SODs without any backup/ updation in Accounts.</t>
  </si>
  <si>
    <r>
      <t xml:space="preserve">Auditor is required  to comment upon </t>
    </r>
    <r>
      <rPr>
        <sz val="11"/>
        <color rgb="FFFF0000"/>
        <rFont val="Cambria"/>
        <family val="1"/>
        <scheme val="major"/>
      </rPr>
      <t xml:space="preserve">
a) the coverage and 
b) Procedure of Physical verification.</t>
    </r>
  </si>
  <si>
    <r>
      <t xml:space="preserve">whether any </t>
    </r>
    <r>
      <rPr>
        <sz val="11"/>
        <color rgb="FFFF0000"/>
        <rFont val="Cambria"/>
        <family val="1"/>
        <scheme val="major"/>
      </rPr>
      <t>material discrepancies</t>
    </r>
    <r>
      <rPr>
        <sz val="11"/>
        <color rgb="FF000000"/>
        <rFont val="Cambria"/>
        <family val="1"/>
        <scheme val="major"/>
      </rPr>
      <t xml:space="preserve"> were noticed </t>
    </r>
  </si>
  <si>
    <t>Reconciliation of book debts, stock, Accounts payables, need to be made.</t>
  </si>
  <si>
    <t>Changes / Requirement</t>
  </si>
  <si>
    <t>Accounts Recievables</t>
  </si>
  <si>
    <t>Stock</t>
  </si>
  <si>
    <t xml:space="preserve">SOD </t>
  </si>
  <si>
    <t>submission Date</t>
  </si>
  <si>
    <t xml:space="preserve">due date </t>
  </si>
  <si>
    <t>Particulars</t>
  </si>
  <si>
    <t xml:space="preserve">Amount as </t>
  </si>
  <si>
    <t>per Books</t>
  </si>
  <si>
    <t xml:space="preserve">Amount as reported </t>
  </si>
  <si>
    <t>in SOD</t>
  </si>
  <si>
    <t>Totals</t>
  </si>
  <si>
    <t>Less: Accounts Payables</t>
  </si>
  <si>
    <t>Reco of SOD with books'!A1</t>
  </si>
  <si>
    <t>what does class of inventory mean ? 
To obtain clarrification on this  or to await for GN to get released</t>
  </si>
  <si>
    <r>
      <t>Whether during the year the company has made investments in, provided any guarantee or security or granted any loans or advances in the nature of loans, secured or unsecured, to companies, firms, Limited Liability Partnerships or any other parties,</t>
    </r>
    <r>
      <rPr>
        <b/>
        <sz val="11"/>
        <color rgb="FF000000"/>
        <rFont val="Book Antiqua"/>
        <family val="1"/>
      </rPr>
      <t xml:space="preserve"> if so,- </t>
    </r>
  </si>
  <si>
    <t>In respect of loans, investments, guarantees, and security, whether provisions of Sec 185 and 186 of the Companies Act have been complied with, if not, provide the details thereof;</t>
  </si>
  <si>
    <t>In respect of loans, investments, guarantees, and security whether provisions of Sec 185 and 186 of the Companies Act, 2013 have been complied with. If not, provide the details thereof.</t>
  </si>
  <si>
    <t>No Changes</t>
  </si>
  <si>
    <t>Cost records</t>
  </si>
  <si>
    <t>Where dues of income tax or sales tax or service tax or duty of customs or duty of excise or value added tax have not been deposited on account of any dispute, then the amounts involved and the forum where dispute is pending shall be mentioned. (A mere representation to the concerned Department shall not be treated as a dispute).</t>
  </si>
  <si>
    <t xml:space="preserve">Where statutory dues referred to in sub-clause (a) have not been deposited on account of any dispute, then the amounts involved and the forum where dispute is pending shall be mentioned (a mere representation to the concerned Department shall not be treated as a dispute);  </t>
  </si>
  <si>
    <t>Statutory Disputes</t>
  </si>
  <si>
    <t>Unrecorded Income</t>
  </si>
  <si>
    <t xml:space="preserve">Amount not paid on due date </t>
  </si>
  <si>
    <t xml:space="preserve">Remarks, if any </t>
  </si>
  <si>
    <t xml:space="preserve">Whether maintenance of cost records has been specified by the CG U/s 148(1) of the Companies Act and whether such accounts and records have been so made and  maintained;  </t>
  </si>
  <si>
    <t>Whether maintenance of cost records has been specified by the CG U/s 148(1) of the Companies Act, 2013 and whether such accounts and records have been so made and maintained.</t>
  </si>
  <si>
    <t>In case, the company has accepted deposits, whether the directives issued by the RBI and the provisions of sections 73 to 76 or any other relevant provisions of the Companies Act, 2013 and the rules framed thereunder, where applicable, have been complied with, 
If not, the nature of such contraventions be stated; If an order has been passed by CLB or NCLT or RBI or any court or any other tribunal, whether the same has been complied with or not;</t>
  </si>
  <si>
    <t>(ix)
(e)</t>
  </si>
  <si>
    <t>No major changes.</t>
  </si>
  <si>
    <t>Reporting to be made w.r.t pledging of investments in subsidiaries.</t>
  </si>
  <si>
    <t>Disclosure to be made w.r.t recording the Additional income offered for tax in the course of IT assessments.</t>
  </si>
  <si>
    <t>Loans &amp; Advances</t>
  </si>
  <si>
    <t xml:space="preserve">Acceptance of Deposits </t>
  </si>
  <si>
    <t>Any amount received in the course of, or for the purposes of, the business of the company,-</t>
  </si>
  <si>
    <t>(a) as an advance for the supply of goods or provision of services accounted for in any manner whatsoever provided that such advance is appropriated against supply of goods or provision of services within a period of 365 days from the date of acceptance of such advance.</t>
  </si>
  <si>
    <t>Advance as per Rule 2 (1) (c) (xii)(a) of Companies (Acceptance of Deposits) Rules,2014</t>
  </si>
  <si>
    <t xml:space="preserve">In respect of loans and advances in the nature of loans, whether the schedule of repayment of principal and payment of interest has been stipulated and whether the repayments or receipts are regular; </t>
  </si>
  <si>
    <t xml:space="preserve">(a) Whether the terms and conditions of the grant of such loans are not prejudicial to the company’s interest; </t>
  </si>
  <si>
    <t xml:space="preserve">Whether the schedule of repayment of principal and payment of interest has been stipulated and whether the repayments or receipts are regular; </t>
  </si>
  <si>
    <t>If the amount is overdue, state the total amount overdue for more than 90 days, and whether reasonable steps have been taken by the company for recovery of the principal and interest;</t>
  </si>
  <si>
    <t xml:space="preserve">If the amount is overdue, state the total amount overdue for more than 90 days, and whether reasonable steps have been taken by the company for recovery of the principal and interest; </t>
  </si>
  <si>
    <t>Borrowings</t>
  </si>
  <si>
    <t>3 Invetments (a to c)'!A1</t>
  </si>
  <si>
    <t>3 Invetsments (d to f)'!A1</t>
  </si>
  <si>
    <t>1.  PPE'!A1</t>
  </si>
  <si>
    <t>2. Inventory'!A1</t>
  </si>
  <si>
    <t>4. loans &amp; advances'!A1</t>
  </si>
  <si>
    <t>5.  Deposit Sec- 73 to 76'!A1</t>
  </si>
  <si>
    <t>6. Cost records'!A1</t>
  </si>
  <si>
    <t>7. Statutory disputes'!A1</t>
  </si>
  <si>
    <t>8. Unrecorded Income'!A1</t>
  </si>
  <si>
    <t>9.  Borrowings'!A1</t>
  </si>
  <si>
    <t xml:space="preserve"> Required  to comment upon the coverage and Procedure of Physical verification</t>
  </si>
  <si>
    <t>Changes Made / Practical challenges</t>
  </si>
  <si>
    <t>https://www.mca.gov.in/Ministry/pdf/AS10_16012018.pdf</t>
  </si>
  <si>
    <t xml:space="preserve">External References </t>
  </si>
  <si>
    <r>
      <t xml:space="preserve">whether any proceedings have been initiated or are pending </t>
    </r>
    <r>
      <rPr>
        <sz val="11"/>
        <color rgb="FFFF0000"/>
        <rFont val="Book Antiqua"/>
        <family val="1"/>
      </rPr>
      <t>against the company</t>
    </r>
    <r>
      <rPr>
        <sz val="11"/>
        <color rgb="FF000000"/>
        <rFont val="Book Antiqua"/>
        <family val="1"/>
      </rPr>
      <t xml:space="preserve"> for holding any benami property under the Benami Transactions (Prohibition) Act, 1988 (45 of 1988) and rules made thereunder, if so, whether the company has appropriately disclosed the details in its financial statements; </t>
    </r>
  </si>
  <si>
    <t xml:space="preserve">whether the company is maintaining proper records showing full particulars of intangible assets; </t>
  </si>
  <si>
    <t>Particulars of records to include Intangible assets as well.</t>
  </si>
  <si>
    <t>Whether the company is regular in depositing undisputed statutory dues including provident fund, employees' state insurance, income-tax, sales-tax, service tax, duty of customs, duty of excise, value added tax, cess and any other statutory dues to the appropriate authorities and if not,
 The extent of the arrears of outstanding statutory dues as on the last day of the financial year concerned for a period of more than 6 months from the date they became payable, shall be indicated;</t>
  </si>
  <si>
    <t xml:space="preserve">Whether any transactions  not recorded in the books of account have been surrendered or disclosed as income during the year in the tax assessments under the Income Tax Act, 1961 (43 of 1961), if so,
Whether the previously unrecorded income has been properly recorded in the books of account during the year; </t>
  </si>
  <si>
    <t>(x) (a)</t>
  </si>
  <si>
    <r>
      <t>Whether moneys raised by way of</t>
    </r>
    <r>
      <rPr>
        <b/>
        <sz val="11"/>
        <color rgb="FF000000"/>
        <rFont val="Book Antiqua"/>
        <family val="1"/>
      </rPr>
      <t xml:space="preserve"> IPO'S or FPO's (including debt instruments) </t>
    </r>
    <r>
      <rPr>
        <sz val="11"/>
        <color rgb="FF000000"/>
        <rFont val="Book Antiqua"/>
        <family val="1"/>
      </rPr>
      <t xml:space="preserve">during the year were applied for the purposes for which those are raised, if not,
The details together with delays or default and subsequent rectification, if any, as may be applicable, be reported; </t>
    </r>
  </si>
  <si>
    <r>
      <t xml:space="preserve">Whether moneys raised by way of IPO's or FPO's (including debt instruments) and </t>
    </r>
    <r>
      <rPr>
        <sz val="11"/>
        <color rgb="FFFF0000"/>
        <rFont val="Book Antiqua"/>
        <family val="1"/>
      </rPr>
      <t>term loans</t>
    </r>
    <r>
      <rPr>
        <sz val="11"/>
        <color rgb="FF000000"/>
        <rFont val="Book Antiqua"/>
        <family val="1"/>
      </rPr>
      <t xml:space="preserve"> were applied for the purposes for which those are raised, if not, 
The details together with delays or default and subsequent rectification, if any, as may be applicable, be reported;</t>
    </r>
  </si>
  <si>
    <r>
      <t xml:space="preserve">Scope has been reduced by </t>
    </r>
    <r>
      <rPr>
        <b/>
        <sz val="11"/>
        <color rgb="FFFF0000"/>
        <rFont val="Book Antiqua"/>
        <family val="1"/>
      </rPr>
      <t>excluding reporting requirement on Term loa</t>
    </r>
    <r>
      <rPr>
        <b/>
        <sz val="11"/>
        <rFont val="Book Antiqua"/>
        <family val="1"/>
      </rPr>
      <t>n has been eliminated from this clause</t>
    </r>
  </si>
  <si>
    <t>(x) (b)</t>
  </si>
  <si>
    <r>
      <t xml:space="preserve">Whether the company has made any preferential allotment or private placement of shares or convertible debentures (fully, partially or optionally convertible) during the year and if so,
</t>
    </r>
    <r>
      <rPr>
        <b/>
        <sz val="11"/>
        <color rgb="FF000000"/>
        <rFont val="Book Antiqua"/>
        <family val="1"/>
      </rPr>
      <t xml:space="preserve">Whether the requirements of section 42 (Bonus Issue)   and </t>
    </r>
    <r>
      <rPr>
        <b/>
        <sz val="11"/>
        <color rgb="FFFF0000"/>
        <rFont val="Book Antiqua"/>
        <family val="1"/>
      </rPr>
      <t xml:space="preserve">section 62 (further issue of capital) </t>
    </r>
    <r>
      <rPr>
        <b/>
        <sz val="11"/>
        <color rgb="FF000000"/>
        <rFont val="Book Antiqua"/>
        <family val="1"/>
      </rPr>
      <t xml:space="preserve"> of the Companies Act, 2013 have been complied</t>
    </r>
    <r>
      <rPr>
        <sz val="11"/>
        <color rgb="FF000000"/>
        <rFont val="Book Antiqua"/>
        <family val="1"/>
      </rPr>
      <t xml:space="preserve"> with and the funds raised have been used for the purposes for which the funds were raised, if not, provide details in respect of amount involved and nature of non-compliance; </t>
    </r>
  </si>
  <si>
    <t>Whether the company has made any preferential allotment or private placement of shares or fully or partly convertible debentures during the year under review and if so,
Whether the requirement of section 42 of the Companies Act, 2013 have been complied with and the amount raised have been used for the purposes for which the funds were raised. If not, provide the details in respect of the amount involved and nature of non-compliance;</t>
  </si>
  <si>
    <t>Now, auditor is required to comment upon the compliance of Sec 62 as well.</t>
  </si>
  <si>
    <t>Sub clause 11 - Frauds</t>
  </si>
  <si>
    <t>(xi)
(a)</t>
  </si>
  <si>
    <t xml:space="preserve">Whether any fraud 
a) by the company or 
b) any fraud on the company 
has been noticed or reported during the year?
If yes, The nature and the amount involved is to be indicated; </t>
  </si>
  <si>
    <r>
      <t xml:space="preserve">Whether any fraud 
a) by the company or 
b) any fraud on the Company by its </t>
    </r>
    <r>
      <rPr>
        <sz val="11"/>
        <color rgb="FFFF0000"/>
        <rFont val="Book Antiqua"/>
        <family val="1"/>
      </rPr>
      <t>'</t>
    </r>
    <r>
      <rPr>
        <b/>
        <sz val="11"/>
        <color rgb="FFFF0000"/>
        <rFont val="Book Antiqua"/>
        <family val="1"/>
      </rPr>
      <t>officers or employees'</t>
    </r>
    <r>
      <rPr>
        <sz val="11"/>
        <color rgb="FF000000"/>
        <rFont val="Book Antiqua"/>
        <family val="1"/>
      </rPr>
      <t xml:space="preserve"> has been noticed or reported during the year?
If yes, the nature and the amount involved is to be indicated;</t>
    </r>
  </si>
  <si>
    <t>Whether managerial remuneration has been paid or provided in accordance with the requisite approvals mandated by the provisions of section 197 read with Schedule V to the Companies Act? If not,
State the amount involved and steps taken by the company for securing refund of the same;</t>
  </si>
  <si>
    <t>(xi) (b)</t>
  </si>
  <si>
    <r>
      <t xml:space="preserve">Whether any report U/s 143 (12) of the Companies Act has been filed by the auditors </t>
    </r>
    <r>
      <rPr>
        <b/>
        <sz val="11"/>
        <color rgb="FFFF0000"/>
        <rFont val="Book Antiqua"/>
        <family val="1"/>
      </rPr>
      <t xml:space="preserve">in Form ADT-4- (report to CG) </t>
    </r>
    <r>
      <rPr>
        <sz val="11"/>
        <color rgb="FF000000"/>
        <rFont val="Book Antiqua"/>
        <family val="1"/>
      </rPr>
      <t xml:space="preserve"> as prescribed under rule 13 of Companies (Audit and Auditors) Rules, 2014 with the CG; </t>
    </r>
  </si>
  <si>
    <t>IF fraud has been committed against the company by the officers or employees, 
the same needs to be communicated to CG within 60 days from the date of his knowledge by auditor</t>
  </si>
  <si>
    <t xml:space="preserve">(ix)
(c)
</t>
  </si>
  <si>
    <t xml:space="preserve">Whether the auditor has considered whistle-blower complaints, if any,  received during the year by the company; </t>
  </si>
  <si>
    <t>Is this just for listed entities ????? How to find out this ??? 
Through enquiries, reading the BM minutes, by factoring this point in MRL.</t>
  </si>
  <si>
    <t>Sub clause 12 - Nidhi Company</t>
  </si>
  <si>
    <t>(xii) (a)</t>
  </si>
  <si>
    <t xml:space="preserve">Whether the Nidhi Company has complied with the Net Owned Funds to Deposits in the ratio of 1: 20 to meet out the liability; </t>
  </si>
  <si>
    <t>Whether the Nidhi Company has complied with the Net Owned Funds to Deposits in the ratio of 1: 20 to meet out the liability;</t>
  </si>
  <si>
    <t>(xii) (b)</t>
  </si>
  <si>
    <t xml:space="preserve">Whether the Nidhi Company is maintaining ten per cent. unencumbered term deposits as specified in the Nidhi Rules, 2014 to meet out the liability; </t>
  </si>
  <si>
    <t>Whether the Nidhi Company is maintaining ten per cent unencumbered term deposits as specified in the Nidhi Rules, 2014 to meet out the liability;</t>
  </si>
  <si>
    <t>(xii)
(c)</t>
  </si>
  <si>
    <t xml:space="preserve">Whether there has been any default in payment of interest on deposits or repayment thereof for any period and if so, the details thereof; </t>
  </si>
  <si>
    <t>Now, need to report on defaults too.</t>
  </si>
  <si>
    <t>Sub clause 13 - Related Parties</t>
  </si>
  <si>
    <t xml:space="preserve">(xiii) </t>
  </si>
  <si>
    <r>
      <t xml:space="preserve">Whether all transactions with the related parties are in </t>
    </r>
    <r>
      <rPr>
        <b/>
        <sz val="11"/>
        <color rgb="FF000000"/>
        <rFont val="Book Antiqua"/>
        <family val="1"/>
      </rPr>
      <t xml:space="preserve">compliance with sections 177 and 188 of Companies Act </t>
    </r>
    <r>
      <rPr>
        <sz val="11"/>
        <color rgb="FF000000"/>
        <rFont val="Book Antiqua"/>
        <family val="1"/>
      </rPr>
      <t xml:space="preserve">where applicable and the details have been disclosed in the financial statements, etc., as required by the applicable accounting standards;  </t>
    </r>
  </si>
  <si>
    <t>No changes.</t>
  </si>
  <si>
    <t>Sub clause 14 - Internal Audit</t>
  </si>
  <si>
    <t>(xiv)
(a)</t>
  </si>
  <si>
    <r>
      <t xml:space="preserve">Whether the company has an </t>
    </r>
    <r>
      <rPr>
        <b/>
        <sz val="11"/>
        <color rgb="FF000000"/>
        <rFont val="Book Antiqua"/>
        <family val="1"/>
      </rPr>
      <t>internal audit system</t>
    </r>
    <r>
      <rPr>
        <sz val="11"/>
        <color rgb="FF000000"/>
        <rFont val="Book Antiqua"/>
        <family val="1"/>
      </rPr>
      <t xml:space="preserve"> commensurate with the size and nature of its business; </t>
    </r>
  </si>
  <si>
    <t>(xiv)
(b)</t>
  </si>
  <si>
    <t>Internal Audit Applicability :</t>
  </si>
  <si>
    <t>As per Rule 13 of the Companies (Accounts) Rules, 2014 :</t>
  </si>
  <si>
    <t>The following class of companies shall be required to appoint an internal auditor :</t>
  </si>
  <si>
    <r>
      <t xml:space="preserve">a) Every </t>
    </r>
    <r>
      <rPr>
        <b/>
        <sz val="11"/>
        <color theme="1"/>
        <rFont val="Book Antiqua"/>
        <family val="1"/>
      </rPr>
      <t>listed company</t>
    </r>
  </si>
  <si>
    <r>
      <t xml:space="preserve">b) Every </t>
    </r>
    <r>
      <rPr>
        <b/>
        <sz val="11"/>
        <color theme="1"/>
        <rFont val="Book Antiqua"/>
        <family val="1"/>
      </rPr>
      <t>unlisted public company</t>
    </r>
    <r>
      <rPr>
        <sz val="11"/>
        <color theme="1"/>
        <rFont val="Book Antiqua"/>
        <family val="1"/>
      </rPr>
      <t xml:space="preserve"> having - </t>
    </r>
  </si>
  <si>
    <r>
      <t xml:space="preserve">i) Paid up share capital of Rs. </t>
    </r>
    <r>
      <rPr>
        <b/>
        <sz val="11"/>
        <color theme="1"/>
        <rFont val="Book Antiqua"/>
        <family val="1"/>
      </rPr>
      <t>50 Crores</t>
    </r>
    <r>
      <rPr>
        <sz val="11"/>
        <color theme="1"/>
        <rFont val="Book Antiqua"/>
        <family val="1"/>
      </rPr>
      <t xml:space="preserve"> or more</t>
    </r>
  </si>
  <si>
    <r>
      <t xml:space="preserve">ii) Turnover of Rs. </t>
    </r>
    <r>
      <rPr>
        <b/>
        <sz val="11"/>
        <color theme="1"/>
        <rFont val="Book Antiqua"/>
        <family val="1"/>
      </rPr>
      <t>200 Crores</t>
    </r>
    <r>
      <rPr>
        <sz val="11"/>
        <color theme="1"/>
        <rFont val="Book Antiqua"/>
        <family val="1"/>
      </rPr>
      <t xml:space="preserve"> or more</t>
    </r>
  </si>
  <si>
    <r>
      <t xml:space="preserve">iii) O/s loans &amp; borrowings from banks or PFI &gt; Rs. </t>
    </r>
    <r>
      <rPr>
        <b/>
        <sz val="11"/>
        <color theme="1"/>
        <rFont val="Book Antiqua"/>
        <family val="1"/>
      </rPr>
      <t xml:space="preserve">100 Crores </t>
    </r>
  </si>
  <si>
    <r>
      <t xml:space="preserve">iv) O/s deposits of Rs. </t>
    </r>
    <r>
      <rPr>
        <b/>
        <sz val="11"/>
        <color theme="1"/>
        <rFont val="Book Antiqua"/>
        <family val="1"/>
      </rPr>
      <t>25 Crores</t>
    </r>
    <r>
      <rPr>
        <sz val="11"/>
        <color theme="1"/>
        <rFont val="Book Antiqua"/>
        <family val="1"/>
      </rPr>
      <t xml:space="preserve"> ore more</t>
    </r>
  </si>
  <si>
    <r>
      <t xml:space="preserve">c) Every </t>
    </r>
    <r>
      <rPr>
        <b/>
        <sz val="11"/>
        <color theme="1"/>
        <rFont val="Book Antiqua"/>
        <family val="1"/>
      </rPr>
      <t>private company</t>
    </r>
    <r>
      <rPr>
        <sz val="11"/>
        <color theme="1"/>
        <rFont val="Book Antiqua"/>
        <family val="1"/>
      </rPr>
      <t xml:space="preserve"> having -</t>
    </r>
  </si>
  <si>
    <r>
      <t xml:space="preserve">i) Turnover of Rs. </t>
    </r>
    <r>
      <rPr>
        <b/>
        <sz val="11"/>
        <color theme="1"/>
        <rFont val="Book Antiqua"/>
        <family val="1"/>
      </rPr>
      <t>200 Crores</t>
    </r>
    <r>
      <rPr>
        <sz val="11"/>
        <color theme="1"/>
        <rFont val="Book Antiqua"/>
        <family val="1"/>
      </rPr>
      <t xml:space="preserve"> or more</t>
    </r>
  </si>
  <si>
    <r>
      <t xml:space="preserve">ii) O/s loans &amp; borrowings from banks or PFI &gt; Rs. </t>
    </r>
    <r>
      <rPr>
        <b/>
        <sz val="11"/>
        <color theme="1"/>
        <rFont val="Book Antiqua"/>
        <family val="1"/>
      </rPr>
      <t xml:space="preserve">100 Crores </t>
    </r>
  </si>
  <si>
    <t>Sub clause 15 - Non - Cash Transactions</t>
  </si>
  <si>
    <t xml:space="preserve">(xv)
</t>
  </si>
  <si>
    <r>
      <t xml:space="preserve">Whether the company has entered into any </t>
    </r>
    <r>
      <rPr>
        <b/>
        <sz val="11"/>
        <color rgb="FF000000"/>
        <rFont val="Book Antiqua"/>
        <family val="1"/>
      </rPr>
      <t>non-cash transactions with directors or persons connected with him</t>
    </r>
    <r>
      <rPr>
        <sz val="11"/>
        <color rgb="FF000000"/>
        <rFont val="Book Antiqua"/>
        <family val="1"/>
      </rPr>
      <t xml:space="preserve"> and if so, 
Whether the provisions of </t>
    </r>
    <r>
      <rPr>
        <b/>
        <sz val="11"/>
        <color rgb="FF000000"/>
        <rFont val="Book Antiqua"/>
        <family val="1"/>
      </rPr>
      <t>section 192 of Companies Act</t>
    </r>
    <r>
      <rPr>
        <sz val="11"/>
        <color rgb="FF000000"/>
        <rFont val="Book Antiqua"/>
        <family val="1"/>
      </rPr>
      <t xml:space="preserve"> have been complied with; </t>
    </r>
  </si>
  <si>
    <t>Whether the company has entered into any non-cash transactions with directors or persons connected with him and if so, 
Whether the provisions of section 192 of Companies Act, 2013 have been complied with;</t>
  </si>
  <si>
    <t>Sub clause 16 - RBI Act</t>
  </si>
  <si>
    <t>References/ relevant info</t>
  </si>
  <si>
    <t>(xvi)
(a)</t>
  </si>
  <si>
    <r>
      <t xml:space="preserve">Whether the company is required to be registered </t>
    </r>
    <r>
      <rPr>
        <b/>
        <sz val="11"/>
        <color rgb="FF000000"/>
        <rFont val="Book Antiqua"/>
        <family val="1"/>
      </rPr>
      <t>U/s 45-IA of the RBI Act</t>
    </r>
    <r>
      <rPr>
        <sz val="11"/>
        <color rgb="FF000000"/>
        <rFont val="Book Antiqua"/>
        <family val="1"/>
      </rPr>
      <t xml:space="preserve">, 1934 (2 of 1934) and if so,
Whether the registration has been obtained; </t>
    </r>
  </si>
  <si>
    <t>Whether the company is required to be registered U/s 45-IA of the RBI Act, 1934 and if so, 
Whether the registration has been obtained.</t>
  </si>
  <si>
    <t>(xvi)
(b)</t>
  </si>
  <si>
    <t xml:space="preserve">Reporting needs to be done w.r.t NBFC Activities.
</t>
  </si>
  <si>
    <t>https://www.rbi.org.in/Scripts/FAQView.aspx?Id=92</t>
  </si>
  <si>
    <t>(xvi)
(c)</t>
  </si>
  <si>
    <r>
      <t xml:space="preserve">Whether the company is a </t>
    </r>
    <r>
      <rPr>
        <b/>
        <sz val="11"/>
        <color rgb="FF000000"/>
        <rFont val="Book Antiqua"/>
        <family val="1"/>
      </rPr>
      <t>Core Investment Company (CIC)</t>
    </r>
    <r>
      <rPr>
        <sz val="11"/>
        <color rgb="FF000000"/>
        <rFont val="Book Antiqua"/>
        <family val="1"/>
      </rPr>
      <t xml:space="preserve"> as defined in the regulations made by the RBI,  if so, 
Whether it continues to fulfil the criteria of a CIC, and in case the company is an exempted or unregistered CIC, whether it continues to fulfil such criteria; </t>
    </r>
  </si>
  <si>
    <t>Reporting needs to be done in these cases.</t>
  </si>
  <si>
    <t>(xvi)
(d)</t>
  </si>
  <si>
    <r>
      <t xml:space="preserve">Whether </t>
    </r>
    <r>
      <rPr>
        <b/>
        <sz val="11"/>
        <color rgb="FF000000"/>
        <rFont val="Book Antiqua"/>
        <family val="1"/>
      </rPr>
      <t>the Group has more than one CIC as part of the Group</t>
    </r>
    <r>
      <rPr>
        <sz val="11"/>
        <color rgb="FF000000"/>
        <rFont val="Book Antiqua"/>
        <family val="1"/>
      </rPr>
      <t xml:space="preserve">, if yes, 
Indicate the number of CICs which are part of the Group;  </t>
    </r>
  </si>
  <si>
    <t>Core Investment Companies (CICs)</t>
  </si>
  <si>
    <t>A CIC is a Non-Banking Financial Institution :</t>
  </si>
  <si>
    <r>
      <t xml:space="preserve">(a) with asset size of </t>
    </r>
    <r>
      <rPr>
        <b/>
        <sz val="11"/>
        <color theme="1"/>
        <rFont val="Book Antiqua"/>
        <family val="1"/>
      </rPr>
      <t>Rs 100 crore</t>
    </r>
    <r>
      <rPr>
        <sz val="11"/>
        <color theme="1"/>
        <rFont val="Book Antiqua"/>
        <family val="1"/>
      </rPr>
      <t xml:space="preserve"> and above
(b) carrying on the business of acquisition of shares and securities and which satisfies the following conditions as on the date of the last audited balance sheet :-
(i) it holds </t>
    </r>
    <r>
      <rPr>
        <b/>
        <sz val="11"/>
        <color theme="1"/>
        <rFont val="Book Antiqua"/>
        <family val="1"/>
      </rPr>
      <t>not less than 90% of its net assets in the form of investment in equity shares, preference shares, bonds, debentures, debt or loans</t>
    </r>
    <r>
      <rPr>
        <sz val="11"/>
        <color theme="1"/>
        <rFont val="Book Antiqua"/>
        <family val="1"/>
      </rPr>
      <t xml:space="preserve"> in group companies;
(ii) its </t>
    </r>
    <r>
      <rPr>
        <b/>
        <sz val="11"/>
        <color theme="1"/>
        <rFont val="Book Antiqua"/>
        <family val="1"/>
      </rPr>
      <t>investments in the equity shares</t>
    </r>
    <r>
      <rPr>
        <sz val="11"/>
        <color theme="1"/>
        <rFont val="Book Antiqua"/>
        <family val="1"/>
      </rPr>
      <t xml:space="preserve"> (including instruments compulsorily convertible into equity shares within a period not exceeding 10 years from the date of issue) in group companies constitutes </t>
    </r>
    <r>
      <rPr>
        <b/>
        <sz val="11"/>
        <color theme="1"/>
        <rFont val="Book Antiqua"/>
        <family val="1"/>
      </rPr>
      <t>not less than 60% of its net assets</t>
    </r>
    <r>
      <rPr>
        <sz val="11"/>
        <color theme="1"/>
        <rFont val="Book Antiqua"/>
        <family val="1"/>
      </rPr>
      <t xml:space="preserve"> as mentioned in clause (i) above;
(iii) it does </t>
    </r>
    <r>
      <rPr>
        <b/>
        <sz val="11"/>
        <color theme="1"/>
        <rFont val="Book Antiqua"/>
        <family val="1"/>
      </rPr>
      <t>not trade in its investments in shares, bonds, debentures, debt or loans</t>
    </r>
    <r>
      <rPr>
        <sz val="11"/>
        <color theme="1"/>
        <rFont val="Book Antiqua"/>
        <family val="1"/>
      </rPr>
      <t xml:space="preserve"> in group companies except through block sale for the purpose of dilution or disinvestment;
(iv) it </t>
    </r>
    <r>
      <rPr>
        <b/>
        <sz val="11"/>
        <color theme="1"/>
        <rFont val="Book Antiqua"/>
        <family val="1"/>
      </rPr>
      <t>does not carry on any other financial activity referred to in Section 45I(c) and 45I(f) of the RBI act, 1934</t>
    </r>
    <r>
      <rPr>
        <sz val="11"/>
        <color theme="1"/>
        <rFont val="Book Antiqua"/>
        <family val="1"/>
      </rPr>
      <t xml:space="preserve"> except investment in bank deposits, money market instruments, government securities, loans to and investments in debt issuances of group companies or guarantees issued on behalf of group companies.
(v) it accepts public funds</t>
    </r>
  </si>
  <si>
    <t>44. How does the RBI come to know about unauthorized acceptance of deposits by companies not registered with it or of NBFCs engaged in lending or investment activities without obtaining the Certificate of Registration from it?</t>
  </si>
  <si>
    <t>RBI has following sources;</t>
  </si>
  <si>
    <t xml:space="preserve">1) Market intelligence, </t>
  </si>
  <si>
    <t xml:space="preserve">2) complaints received from affected parties, </t>
  </si>
  <si>
    <t xml:space="preserve">3) Industry sources, and </t>
  </si>
  <si>
    <t xml:space="preserve">4) exception reports submitted by statutory auditors in terms of NBFC Auditor’s Report (Reserve Bank) Directions, 2008. </t>
  </si>
  <si>
    <t xml:space="preserve">5) Further, the State Level Co-ordination Committees (SLCC) is convened by RBI in all the States/UTs on quarterly basis. </t>
  </si>
  <si>
    <t>Through above ,it is possible to quickly share the information and agree on an effective course of action to be taken against entities indulging in unauthorized and suspect businesses involving funds mobilization from public.</t>
  </si>
  <si>
    <t>Sub clause 17 - Cash Losses</t>
  </si>
  <si>
    <t xml:space="preserve">(xvii)
</t>
  </si>
  <si>
    <r>
      <t xml:space="preserve">Whether the company has incurred </t>
    </r>
    <r>
      <rPr>
        <b/>
        <sz val="11"/>
        <color rgb="FF000000"/>
        <rFont val="Book Antiqua"/>
        <family val="1"/>
      </rPr>
      <t xml:space="preserve">cash losses </t>
    </r>
    <r>
      <rPr>
        <sz val="11"/>
        <color rgb="FF000000"/>
        <rFont val="Book Antiqua"/>
        <family val="1"/>
      </rPr>
      <t xml:space="preserve">in the financial year and  in the immediately preceding financial year, if so, 
</t>
    </r>
    <r>
      <rPr>
        <b/>
        <sz val="11"/>
        <color rgb="FF000000"/>
        <rFont val="Book Antiqua"/>
        <family val="1"/>
      </rPr>
      <t>State the amount of cash  losses;</t>
    </r>
    <r>
      <rPr>
        <sz val="11"/>
        <color rgb="FF000000"/>
        <rFont val="Book Antiqua"/>
        <family val="1"/>
      </rPr>
      <t xml:space="preserve"> </t>
    </r>
  </si>
  <si>
    <t xml:space="preserve">Cash losses are to be reported and quantified. This clause was there in the earlier versions of CARO. </t>
  </si>
  <si>
    <t>What is cash loss?</t>
  </si>
  <si>
    <t>Cash Loss = Profit Before Tax + Depreciation</t>
  </si>
  <si>
    <t>Sub clause 18 - Resignation of Statutory Auditor</t>
  </si>
  <si>
    <t xml:space="preserve">(xviii)
</t>
  </si>
  <si>
    <r>
      <t xml:space="preserve">Whether there has been any </t>
    </r>
    <r>
      <rPr>
        <b/>
        <sz val="11"/>
        <color rgb="FF000000"/>
        <rFont val="Book Antiqua"/>
        <family val="1"/>
      </rPr>
      <t>resignation of the statutory auditors</t>
    </r>
    <r>
      <rPr>
        <sz val="11"/>
        <color rgb="FF000000"/>
        <rFont val="Book Antiqua"/>
        <family val="1"/>
      </rPr>
      <t xml:space="preserve"> during    the year, if so, 
Whether the auditor has taken into consideration </t>
    </r>
    <r>
      <rPr>
        <b/>
        <sz val="11"/>
        <color rgb="FF000000"/>
        <rFont val="Book Antiqua"/>
        <family val="1"/>
      </rPr>
      <t xml:space="preserve">the  issues, objections or concerns raised by the outgoing auditors; </t>
    </r>
  </si>
  <si>
    <t>For the appointments made due to casual vacancy consequent to resignation of auditors, these factors need to be considered.</t>
  </si>
  <si>
    <t>Sub clause 19 - No material uncertainty w.r.t meeting existing Liabilities</t>
  </si>
  <si>
    <t xml:space="preserve">(xix)
</t>
  </si>
  <si>
    <r>
      <t xml:space="preserve">On the basis of the financial ratios, ageing and expected dates of realisation of financial assets and payment of financial liabilities, other information accompanying the financial statements, the auditor’s knowledge of the BOD and management plans,
Whether the auditor is of the opinion that </t>
    </r>
    <r>
      <rPr>
        <b/>
        <sz val="11"/>
        <color rgb="FF000000"/>
        <rFont val="Book Antiqua"/>
        <family val="1"/>
      </rPr>
      <t>no material uncertainty exists</t>
    </r>
    <r>
      <rPr>
        <sz val="11"/>
        <color rgb="FF000000"/>
        <rFont val="Book Antiqua"/>
        <family val="1"/>
      </rPr>
      <t xml:space="preserve"> as on the date of the audit report </t>
    </r>
    <r>
      <rPr>
        <b/>
        <sz val="11"/>
        <color rgb="FF000000"/>
        <rFont val="Book Antiqua"/>
        <family val="1"/>
      </rPr>
      <t>that company is capable of meeting its liabilities existing at the date of balance sheet</t>
    </r>
    <r>
      <rPr>
        <sz val="11"/>
        <color rgb="FF000000"/>
        <rFont val="Book Antiqua"/>
        <family val="1"/>
      </rPr>
      <t xml:space="preserve">  as and when </t>
    </r>
    <r>
      <rPr>
        <b/>
        <sz val="11"/>
        <color rgb="FF000000"/>
        <rFont val="Book Antiqua"/>
        <family val="1"/>
      </rPr>
      <t xml:space="preserve">they fall due within a period of 1 year from the balance sheet date;  </t>
    </r>
  </si>
  <si>
    <t>Fill the Input sheet ratio attached next to this sheet and perform reporting action based upon the outputs you get in the sheet titled "Major Issues Output"</t>
  </si>
  <si>
    <t>Input sheet for Ratios and Other Info</t>
  </si>
  <si>
    <t>as per financials</t>
  </si>
  <si>
    <t>Year</t>
  </si>
  <si>
    <t>2019-20</t>
  </si>
  <si>
    <t>2018-19</t>
  </si>
  <si>
    <t>2017-18</t>
  </si>
  <si>
    <t>Share capital</t>
  </si>
  <si>
    <t>Reserves &amp; surplus</t>
  </si>
  <si>
    <t>Long term borrowings</t>
  </si>
  <si>
    <t>Long term provisions</t>
  </si>
  <si>
    <t>Short term borrowings</t>
  </si>
  <si>
    <t>Trade payables</t>
  </si>
  <si>
    <t xml:space="preserve">Other current liabilities </t>
  </si>
  <si>
    <t>Short term provisions</t>
  </si>
  <si>
    <t>Fixed assets</t>
  </si>
  <si>
    <t>(i)   Tangible assets</t>
  </si>
  <si>
    <t>(ii)  Intangible assets</t>
  </si>
  <si>
    <t>(iii) Capital work in progress</t>
  </si>
  <si>
    <t>Long term loans and advances</t>
  </si>
  <si>
    <t>Long term investments</t>
  </si>
  <si>
    <t>Deferred tax assets</t>
  </si>
  <si>
    <t>Other non current assets</t>
  </si>
  <si>
    <t>Current investments</t>
  </si>
  <si>
    <t>Inventories</t>
  </si>
  <si>
    <t>Trade receivables</t>
  </si>
  <si>
    <t xml:space="preserve">Cash and bank balances </t>
  </si>
  <si>
    <t xml:space="preserve">Short-term loans &amp; advances </t>
  </si>
  <si>
    <t>Other current assets</t>
  </si>
  <si>
    <t>Income</t>
  </si>
  <si>
    <t>Revenue from operations :</t>
  </si>
  <si>
    <t>Other incomes</t>
  </si>
  <si>
    <t>Expenses</t>
  </si>
  <si>
    <t>Cost of material consumed</t>
  </si>
  <si>
    <t>Changes in inventories of finished goods  &amp; work-in-progress</t>
  </si>
  <si>
    <t>Employee benefit expenses</t>
  </si>
  <si>
    <t>Finance costs</t>
  </si>
  <si>
    <t>Depreciation &amp; amortization expenses</t>
  </si>
  <si>
    <t>Other expenses</t>
  </si>
  <si>
    <t>Total</t>
  </si>
  <si>
    <t>Profit / (Loss) Before Tax (III-IV)</t>
  </si>
  <si>
    <t xml:space="preserve">Less: </t>
  </si>
  <si>
    <t>Current taxes</t>
  </si>
  <si>
    <t>Prior period tax</t>
  </si>
  <si>
    <t>Deferred taxes</t>
  </si>
  <si>
    <t>Profit / (Loss) after Tax (III-IV)</t>
  </si>
  <si>
    <t>Off balance sheet items</t>
  </si>
  <si>
    <t>Current maturity of Long term debt</t>
  </si>
  <si>
    <t>Operating Profit before taxes</t>
  </si>
  <si>
    <t>Add/ less Adjustments made in cash flow ( as per CFS)</t>
  </si>
  <si>
    <t>Add:</t>
  </si>
  <si>
    <t>Depreciation</t>
  </si>
  <si>
    <t>Interest paid</t>
  </si>
  <si>
    <t>Write off</t>
  </si>
  <si>
    <t>Less:</t>
  </si>
  <si>
    <t xml:space="preserve">Interest Income </t>
  </si>
  <si>
    <t>Write Back</t>
  </si>
  <si>
    <t>Dividend Received</t>
  </si>
  <si>
    <t>Add/Less:</t>
  </si>
  <si>
    <t>Unrealised Forex loss/ gain</t>
  </si>
  <si>
    <t>Profit/loss on sale of fixed assets</t>
  </si>
  <si>
    <t>Other items</t>
  </si>
  <si>
    <t>Operating Profit (before Depreciation)</t>
  </si>
  <si>
    <t>Less : Depreciation</t>
  </si>
  <si>
    <t>PBIT ( after depreciation)</t>
  </si>
  <si>
    <t>PBT(less 234 B &amp; C Interest)</t>
  </si>
  <si>
    <t>Less: Interest paid U/s 234 B &amp; 234 C</t>
  </si>
  <si>
    <t>As per IT computation</t>
  </si>
  <si>
    <t>PBT ( before interest U/s 234 B &amp; C)</t>
  </si>
  <si>
    <t>Purchase cost of materials</t>
  </si>
  <si>
    <t>as per P&amp;L</t>
  </si>
  <si>
    <t>Average Inventory</t>
  </si>
  <si>
    <t xml:space="preserve">opening stock </t>
  </si>
  <si>
    <t>Add: closing stock</t>
  </si>
  <si>
    <t>Average</t>
  </si>
  <si>
    <t>Total Tax expenses</t>
  </si>
  <si>
    <t>as per BS</t>
  </si>
  <si>
    <t>Tax expenses</t>
  </si>
  <si>
    <t>Add: Interest U/s 234 B &amp; 234 C</t>
  </si>
  <si>
    <t>Total Tax expenses Including interest</t>
  </si>
  <si>
    <t>Long term liabilities</t>
  </si>
  <si>
    <t>Add: Current maturity of long term debt</t>
  </si>
  <si>
    <t>Total Long term liabilities</t>
  </si>
  <si>
    <t>EBIT</t>
  </si>
  <si>
    <t>Net profit before Taxes</t>
  </si>
  <si>
    <t>Add: Total Interest as per P&amp;L</t>
  </si>
  <si>
    <t>EBIT=</t>
  </si>
  <si>
    <t>This Company is a Holding company or a subsidiary company- Y/ No</t>
  </si>
  <si>
    <t>Output sheet ratio</t>
  </si>
  <si>
    <t>A. Structural ratios</t>
  </si>
  <si>
    <t>Debt to equity (net worth)</t>
  </si>
  <si>
    <t>Note : can be - this or not</t>
  </si>
  <si>
    <t xml:space="preserve">Debt </t>
  </si>
  <si>
    <t>Equity including reserves</t>
  </si>
  <si>
    <t>in times</t>
  </si>
  <si>
    <t>Improved</t>
  </si>
  <si>
    <t>Long term debt (over 1 year) to equity</t>
  </si>
  <si>
    <t xml:space="preserve">Long term Debt </t>
  </si>
  <si>
    <t>Constant</t>
  </si>
  <si>
    <t>Net worth to Total assets</t>
  </si>
  <si>
    <t>Net worth.</t>
  </si>
  <si>
    <t>Total assets</t>
  </si>
  <si>
    <t>Favourable</t>
  </si>
  <si>
    <t>Fixed assets to capital employed</t>
  </si>
  <si>
    <t>Fixed assets.</t>
  </si>
  <si>
    <t>Capital employed</t>
  </si>
  <si>
    <t xml:space="preserve">Reduced due to Depreciation effect </t>
  </si>
  <si>
    <t>Capital employed to Total Liabilities</t>
  </si>
  <si>
    <t>Total liabilities</t>
  </si>
  <si>
    <t>Fixed assets to total assets</t>
  </si>
  <si>
    <t>Working capital ratios</t>
  </si>
  <si>
    <t>Acid Test ratio</t>
  </si>
  <si>
    <t>Current assets other than inventory</t>
  </si>
  <si>
    <t>Current Liabilities (less: current maturity)</t>
  </si>
  <si>
    <t>Current ratio</t>
  </si>
  <si>
    <t xml:space="preserve">Current assets </t>
  </si>
  <si>
    <t>Profitability ratios</t>
  </si>
  <si>
    <t>Gross Profit to sales</t>
  </si>
  <si>
    <t>Gross Profit</t>
  </si>
  <si>
    <t>Not applicable in service companies</t>
  </si>
  <si>
    <t>Sales</t>
  </si>
  <si>
    <t>in Percentage</t>
  </si>
  <si>
    <t>Operating profit to sales</t>
  </si>
  <si>
    <t>Operating profit.</t>
  </si>
  <si>
    <t>Reduced</t>
  </si>
  <si>
    <t>PBIT to sales</t>
  </si>
  <si>
    <t>PBIT</t>
  </si>
  <si>
    <t>PBT to sales</t>
  </si>
  <si>
    <t>Net profit to sales</t>
  </si>
  <si>
    <t>Net profit.</t>
  </si>
  <si>
    <t>Expenses ratio</t>
  </si>
  <si>
    <t>COGS to sales</t>
  </si>
  <si>
    <t>COGS.</t>
  </si>
  <si>
    <t>Sales-GP</t>
  </si>
  <si>
    <t>Direct materials to COGS</t>
  </si>
  <si>
    <t>Direct materials</t>
  </si>
  <si>
    <t>Opening stock +Purchases-Closing stock</t>
  </si>
  <si>
    <t>COGS</t>
  </si>
  <si>
    <t>Income tax provision to PBT</t>
  </si>
  <si>
    <t>Tax expenses + Interest on taxes</t>
  </si>
  <si>
    <t>PBT</t>
  </si>
  <si>
    <t>in percentage</t>
  </si>
  <si>
    <t>Perfect</t>
  </si>
  <si>
    <t>PBIT to Capital employed</t>
  </si>
  <si>
    <t>PBIT .</t>
  </si>
  <si>
    <t>PBT to Net Worth</t>
  </si>
  <si>
    <t>PBT.</t>
  </si>
  <si>
    <t>Net worth</t>
  </si>
  <si>
    <t>improved</t>
  </si>
  <si>
    <t>Net Profit to Net Worth</t>
  </si>
  <si>
    <t>Profit to Fixed Assets</t>
  </si>
  <si>
    <t xml:space="preserve">Profit </t>
  </si>
  <si>
    <t>Turnover ratios</t>
  </si>
  <si>
    <t>Sales to Total Assets</t>
  </si>
  <si>
    <t>Sales .</t>
  </si>
  <si>
    <t>Sales to Fixed assets</t>
  </si>
  <si>
    <t>Sales.</t>
  </si>
  <si>
    <t>Cost of Goods Sold to Inventory</t>
  </si>
  <si>
    <t>Other ratios</t>
  </si>
  <si>
    <t>Gearing</t>
  </si>
  <si>
    <t>Long term loan</t>
  </si>
  <si>
    <t>ESC+Reserves-Losses</t>
  </si>
  <si>
    <t>Fixed assets to Long term liabilities</t>
  </si>
  <si>
    <t xml:space="preserve">Fixed assets. </t>
  </si>
  <si>
    <t>Interest cover</t>
  </si>
  <si>
    <t>Interest .</t>
  </si>
  <si>
    <t>Return on capital employed</t>
  </si>
  <si>
    <t>Return- N/P</t>
  </si>
  <si>
    <t>Return on total assets</t>
  </si>
  <si>
    <t>reduced</t>
  </si>
  <si>
    <t xml:space="preserve">Stock turnover </t>
  </si>
  <si>
    <t>Average inventory</t>
  </si>
  <si>
    <t>Net Profit</t>
  </si>
  <si>
    <t>Net profit</t>
  </si>
  <si>
    <t>Total turnover</t>
  </si>
  <si>
    <t>Analytical review output sheet</t>
  </si>
  <si>
    <t>Analytical Review</t>
  </si>
  <si>
    <t>Favourable/Adverse</t>
  </si>
  <si>
    <t>Variance in percentage</t>
  </si>
  <si>
    <t>Reason for variance</t>
  </si>
  <si>
    <t>RATIOS</t>
  </si>
  <si>
    <t>A. Structural ratios ( In times)</t>
  </si>
  <si>
    <t>B. Working capital ratios</t>
  </si>
  <si>
    <t>Acid test ratio</t>
  </si>
  <si>
    <t>C. Profitability ratios</t>
  </si>
  <si>
    <t>D. Expenses ratio</t>
  </si>
  <si>
    <t>E. Profitability ratios</t>
  </si>
  <si>
    <t>F. Turnover ratios</t>
  </si>
  <si>
    <t>G. Other ratios</t>
  </si>
  <si>
    <t>Fixed assets to long-term liabilities</t>
  </si>
  <si>
    <t>Gross profit margin</t>
  </si>
  <si>
    <t>Inventory turnover Ratio</t>
  </si>
  <si>
    <t>Sub clause 20 - Unspent Amount of CSR Obligation -2% of the average NP computed as per Sec 198</t>
  </si>
  <si>
    <t>(xx)
(a)</t>
  </si>
  <si>
    <r>
      <t xml:space="preserve">Whether, in respect of other than ongoing projects, the company has </t>
    </r>
    <r>
      <rPr>
        <b/>
        <sz val="11"/>
        <color rgb="FF000000"/>
        <rFont val="Book Antiqua"/>
        <family val="1"/>
      </rPr>
      <t xml:space="preserve">transferred unspent amount to a Fund specified in Schedule VII </t>
    </r>
    <r>
      <rPr>
        <sz val="11"/>
        <color rgb="FF000000"/>
        <rFont val="Book Antiqua"/>
        <family val="1"/>
      </rPr>
      <t xml:space="preserve">to the Companies Act within a period of 6 months of the expiry of the financial year in compliance with second proviso to Sec 135 (5) of the said Act; </t>
    </r>
  </si>
  <si>
    <t>Reporting needs to be done in this case.</t>
  </si>
  <si>
    <t>(xx)
(b)</t>
  </si>
  <si>
    <t>U/s 135 (1), CSR is applicable if the following criteria is crossed</t>
  </si>
  <si>
    <r>
      <t xml:space="preserve">a) Net worth of Rs. </t>
    </r>
    <r>
      <rPr>
        <b/>
        <sz val="11"/>
        <color theme="1"/>
        <rFont val="Book Antiqua"/>
        <family val="1"/>
      </rPr>
      <t>500 Crores</t>
    </r>
    <r>
      <rPr>
        <sz val="11"/>
        <color theme="1"/>
        <rFont val="Book Antiqua"/>
        <family val="1"/>
      </rPr>
      <t xml:space="preserve"> or more or,</t>
    </r>
  </si>
  <si>
    <r>
      <t xml:space="preserve">b) Turnover of </t>
    </r>
    <r>
      <rPr>
        <b/>
        <sz val="11"/>
        <color theme="1"/>
        <rFont val="Book Antiqua"/>
        <family val="1"/>
      </rPr>
      <t>Rs. 1000 Crore</t>
    </r>
    <r>
      <rPr>
        <sz val="11"/>
        <color theme="1"/>
        <rFont val="Book Antiqua"/>
        <family val="1"/>
      </rPr>
      <t xml:space="preserve"> or more or,</t>
    </r>
  </si>
  <si>
    <r>
      <t xml:space="preserve">c) A net profit of </t>
    </r>
    <r>
      <rPr>
        <b/>
        <sz val="11"/>
        <color theme="1"/>
        <rFont val="Book Antiqua"/>
        <family val="1"/>
      </rPr>
      <t>Rs. 5 Crore</t>
    </r>
    <r>
      <rPr>
        <sz val="11"/>
        <color theme="1"/>
        <rFont val="Book Antiqua"/>
        <family val="1"/>
      </rPr>
      <t xml:space="preserve"> or more</t>
    </r>
  </si>
  <si>
    <t xml:space="preserve">During any financial year shall constitute a Corporate Social Responsibility Committee of the Board </t>
  </si>
  <si>
    <t>U/s 135 (5) of the Companies Act, 2013 :</t>
  </si>
  <si>
    <t>The Board of every company referred U/s 135 (1) (Above), shall ensure that the company spends,
in every financial year, 2% of the average net profits of the company made during the 3 immediately preceding financial years, in pursuance of its CSR.</t>
  </si>
  <si>
    <t>U/s 135 (6) of the Companies Act, 2013 :</t>
  </si>
  <si>
    <r>
      <t xml:space="preserve">Any amount remaining unspent under (5), pursuant to any ongoing project, fulfilling such conditions as may be prescribed, undertaken by a company in pursuance of CSR, </t>
    </r>
    <r>
      <rPr>
        <b/>
        <sz val="11"/>
        <color theme="1"/>
        <rFont val="Book Antiqua"/>
        <family val="1"/>
      </rPr>
      <t>shall be transferred by the company within a period of 30 days from the end of the financial year to a special A/c to be opened by the Co</t>
    </r>
    <r>
      <rPr>
        <sz val="11"/>
        <color theme="1"/>
        <rFont val="Book Antiqua"/>
        <family val="1"/>
      </rPr>
      <t xml:space="preserve">. in that behalf for that financial year in any scheduled bank to be called the </t>
    </r>
    <r>
      <rPr>
        <b/>
        <sz val="11"/>
        <color theme="1"/>
        <rFont val="Book Antiqua"/>
        <family val="1"/>
      </rPr>
      <t>Unspent CSR A/c,</t>
    </r>
    <r>
      <rPr>
        <sz val="11"/>
        <color theme="1"/>
        <rFont val="Book Antiqua"/>
        <family val="1"/>
      </rPr>
      <t xml:space="preserve"> 
and 
Such amount shall be spent by the company in pursuance of its obligation towards the CSR Policy </t>
    </r>
    <r>
      <rPr>
        <b/>
        <sz val="11"/>
        <color theme="1"/>
        <rFont val="Book Antiqua"/>
        <family val="1"/>
      </rPr>
      <t xml:space="preserve">within a period of 3 financial years from the date of such transfer, </t>
    </r>
    <r>
      <rPr>
        <sz val="11"/>
        <color theme="1"/>
        <rFont val="Book Antiqua"/>
        <family val="1"/>
      </rPr>
      <t xml:space="preserve">
failing which, the Co. shall transfer the same to a Fund specified in Schedule VII, within a period of 30 days from the date of completion of the 3rd financial year.</t>
    </r>
  </si>
  <si>
    <t>Sub clause 21 - Qualifications or adverse remarks in Subsidiary Companies</t>
  </si>
  <si>
    <t>Reference</t>
  </si>
  <si>
    <t xml:space="preserve">(xxi)
</t>
  </si>
  <si>
    <r>
      <t xml:space="preserve">Whether there have been </t>
    </r>
    <r>
      <rPr>
        <b/>
        <sz val="11"/>
        <color rgb="FF000000"/>
        <rFont val="Book Antiqua"/>
        <family val="1"/>
      </rPr>
      <t>any qualifications or adverse remarks</t>
    </r>
    <r>
      <rPr>
        <sz val="11"/>
        <color rgb="FF000000"/>
        <rFont val="Book Antiqua"/>
        <family val="1"/>
      </rPr>
      <t xml:space="preserve"> by the respective auditors in the CARO reports of the companies included in the CFS, 
If yes, </t>
    </r>
    <r>
      <rPr>
        <b/>
        <sz val="11"/>
        <color rgb="FF000000"/>
        <rFont val="Book Antiqua"/>
        <family val="1"/>
      </rPr>
      <t>indicate the details of the companies and the paragraph numbers of the CARO report containing the qualifications or adverse remarks.</t>
    </r>
    <r>
      <rPr>
        <sz val="11"/>
        <color rgb="FF000000"/>
        <rFont val="Book Antiqua"/>
        <family val="1"/>
      </rPr>
      <t xml:space="preserve"> </t>
    </r>
  </si>
  <si>
    <t>https://www.icai.org/post.html?post_id=12715</t>
  </si>
  <si>
    <t>As per CARO 2020</t>
  </si>
  <si>
    <t>10. IPO FPO Sec 42 &amp; 62'!A1</t>
  </si>
  <si>
    <t>Frauds</t>
  </si>
  <si>
    <t>11 - Frauds'!A1</t>
  </si>
  <si>
    <t>Nidhi Company</t>
  </si>
  <si>
    <t>12 - Nidhi Co.'!A1</t>
  </si>
  <si>
    <t>13 - Related Party'!A1</t>
  </si>
  <si>
    <t>Internal Audit</t>
  </si>
  <si>
    <t>14 - Internal Audit'!A1</t>
  </si>
  <si>
    <t>Non Cash Transactions</t>
  </si>
  <si>
    <t>15 - Non Cash'!A1</t>
  </si>
  <si>
    <t>RBI Act</t>
  </si>
  <si>
    <t>16 - 45-IA'!A1</t>
  </si>
  <si>
    <t>Cash Losses</t>
  </si>
  <si>
    <t>17 - Cash Losses'!A1</t>
  </si>
  <si>
    <t>Statutory Auditor</t>
  </si>
  <si>
    <t>18 - Statutory Auditor'!A1</t>
  </si>
  <si>
    <t>Material Uncertainty</t>
  </si>
  <si>
    <t>19 - Material uncertainty'!A1</t>
  </si>
  <si>
    <t>CSR U/s 135</t>
  </si>
  <si>
    <t>20 - CSR Sec 135'!A1</t>
  </si>
  <si>
    <t>21 - Subsidiary'!A1</t>
  </si>
  <si>
    <t>The auditor is required to comment whether there exists a material uncertainty w.r.t the companies ability to meet its existing liabilities falling within a period of 1 year from BS date.</t>
  </si>
  <si>
    <t>U/s 138 of the Companies Act 2013, Such class or classes of companies as may be prescribed shall be required
to appoint an internal auditor, who shall either be 
a) A chartered accountant or 
b) A cost accountant, or 
c) such other professional as may be decided by the Board 
to conduct internal audit of the functions and activities
of the company.</t>
  </si>
  <si>
    <t>1. Reporting with respect to internal audit is to be done.
2. For applicability of the Internal audit system, please refer the below mentioned provisions of section 138 along with Rule 13 of Companies (Accounts) Rules, 2014</t>
  </si>
  <si>
    <r>
      <t xml:space="preserve">Scope has been slightly enlarged 
1. The word </t>
    </r>
    <r>
      <rPr>
        <b/>
        <sz val="11"/>
        <color rgb="FFFF0000"/>
        <rFont val="Book Antiqua"/>
        <family val="1"/>
      </rPr>
      <t>' officers or employees'</t>
    </r>
    <r>
      <rPr>
        <b/>
        <sz val="11"/>
        <rFont val="Book Antiqua"/>
        <family val="1"/>
      </rPr>
      <t xml:space="preserve"> has been removed in new one.</t>
    </r>
  </si>
  <si>
    <t xml:space="preserve">Reporting on Compliance of  Sec 197 w.r.t managerial remuneration has been eliminated.
</t>
  </si>
  <si>
    <t>1) Reporting to be made on  Proceedings initiated on BTPA Act.
2) 1st detailed facts to  be captured in Financials w.r.t on  BTPA Act.</t>
  </si>
  <si>
    <t>1. Properties taken under Lease arrangements are specifically excluded.
2. Reporting Format prescribed for properties not held in the name of the company</t>
  </si>
  <si>
    <t>1) Reporting clause on Revaluation  of PPE is inserted.
2) Registered Valuer [RV]  is preferred. 
3) RV - Separate Rvs for each Asset classes
a) for L&amp;B 
b) for P&amp;M
c) for SFA
3) Refer paragraph of revised AS-10- Refer link.</t>
  </si>
  <si>
    <t>Inventory linked with WCL</t>
  </si>
  <si>
    <t>Now, we need to report even on Investments &amp; loans made to parties beyond those covered under 189.</t>
  </si>
  <si>
    <r>
      <t xml:space="preserve">Whether the company has granted any loans, secured or unsecured to companies, firms, Limited Liability Partnerships or other parties covered in the </t>
    </r>
    <r>
      <rPr>
        <b/>
        <sz val="11"/>
        <color rgb="FFFF0000"/>
        <rFont val="Book Antiqua"/>
        <family val="1"/>
      </rPr>
      <t>register maintained U/s 189</t>
    </r>
    <r>
      <rPr>
        <b/>
        <sz val="11"/>
        <color rgb="FF000000"/>
        <rFont val="Book Antiqua"/>
        <family val="1"/>
      </rPr>
      <t xml:space="preserve"> </t>
    </r>
    <r>
      <rPr>
        <sz val="11"/>
        <color rgb="FF000000"/>
        <rFont val="Book Antiqua"/>
        <family val="1"/>
      </rPr>
      <t xml:space="preserve">of the Companies Act, 2013. If so, </t>
    </r>
  </si>
  <si>
    <r>
      <t xml:space="preserve">Whether during the year the company has provided loans or provided advances in the nature of loans, or stood guarantee, or provided security </t>
    </r>
    <r>
      <rPr>
        <b/>
        <sz val="11"/>
        <color rgb="FF000000"/>
        <rFont val="Book Antiqua"/>
        <family val="1"/>
      </rPr>
      <t>to any other entity</t>
    </r>
    <r>
      <rPr>
        <sz val="11"/>
        <color rgb="FF000000"/>
        <rFont val="Book Antiqua"/>
        <family val="1"/>
      </rPr>
      <t xml:space="preserve"> </t>
    </r>
    <r>
      <rPr>
        <sz val="11"/>
        <color rgb="FF000000"/>
        <rFont val="Book Antiqua"/>
        <family val="1"/>
      </rPr>
      <t xml:space="preserve">if so, indicate-  </t>
    </r>
  </si>
  <si>
    <t>Split is made for disclosure of RPs &amp; others.</t>
  </si>
  <si>
    <r>
      <t xml:space="preserve">This clause is specifically  for reporting on </t>
    </r>
    <r>
      <rPr>
        <sz val="11"/>
        <color rgb="FFFF0000"/>
        <rFont val="Calibri"/>
        <family val="2"/>
        <scheme val="minor"/>
      </rPr>
      <t>Advances</t>
    </r>
    <r>
      <rPr>
        <sz val="11"/>
        <color theme="1"/>
        <rFont val="Calibri"/>
        <family val="2"/>
        <scheme val="minor"/>
      </rPr>
      <t xml:space="preserve"> made to </t>
    </r>
    <r>
      <rPr>
        <sz val="11"/>
        <color rgb="FFFF0000"/>
        <rFont val="Calibri"/>
        <family val="2"/>
        <scheme val="minor"/>
      </rPr>
      <t>other than RPs</t>
    </r>
    <r>
      <rPr>
        <sz val="11"/>
        <color theme="1"/>
        <rFont val="Calibri"/>
        <family val="2"/>
        <scheme val="minor"/>
      </rPr>
      <t xml:space="preserve">. </t>
    </r>
  </si>
  <si>
    <r>
      <t xml:space="preserve">Whether the </t>
    </r>
    <r>
      <rPr>
        <sz val="11"/>
        <color rgb="FFFF0000"/>
        <rFont val="Book Antiqua"/>
        <family val="1"/>
      </rPr>
      <t>investments made, guarantees provided</t>
    </r>
    <r>
      <rPr>
        <sz val="11"/>
        <color rgb="FF000000"/>
        <rFont val="Book Antiqua"/>
        <family val="1"/>
      </rPr>
      <t xml:space="preserve">, security given and the terms and conditions of the grant of all  loans and advances in the nature of loans and guarantees provided are not prejudicial to the company’s interest; </t>
    </r>
  </si>
  <si>
    <r>
      <t xml:space="preserve">(A) The aggregate amount during the year, &amp; Balance o/s at the B/S date with respect to such loans or advances and guarantees or security </t>
    </r>
    <r>
      <rPr>
        <sz val="11"/>
        <color rgb="FFFF0000"/>
        <rFont val="Book Antiqua"/>
        <family val="1"/>
      </rPr>
      <t>to subsidiaries, joint ventures and associates;</t>
    </r>
    <r>
      <rPr>
        <sz val="11"/>
        <color rgb="FF000000"/>
        <rFont val="Book Antiqua"/>
        <family val="1"/>
      </rPr>
      <t xml:space="preserve">  </t>
    </r>
  </si>
  <si>
    <r>
      <t xml:space="preserve">(B) The aggregate amount during the year, &amp; balance o/s at the B/S date with respect to such loans or advances and guarantees or security to parties </t>
    </r>
    <r>
      <rPr>
        <sz val="11"/>
        <color rgb="FFFF0000"/>
        <rFont val="Book Antiqua"/>
        <family val="1"/>
      </rPr>
      <t>other than subsidiaries, joint ventures and associates;</t>
    </r>
    <r>
      <rPr>
        <sz val="11"/>
        <color rgb="FF000000"/>
        <rFont val="Book Antiqua"/>
        <family val="1"/>
      </rPr>
      <t xml:space="preserve"> </t>
    </r>
  </si>
  <si>
    <t xml:space="preserve">To disclose the aggregate amount &amp; % of exposure given to RPs to total exposure. </t>
  </si>
  <si>
    <t xml:space="preserve">Whether any loan or advance in the nature of loan granted which has fallen due during the year, has been renewed or extended or fresh loans granted to settle the overdues of existing loans given to the same parties, if so,
specify the aggregate amount of such dues renewed or extended or settled by fresh loans and the percentage of the aggregate to the total loans or advances in the nature of loans granted during the year. </t>
  </si>
  <si>
    <r>
      <t>In respect of deposits accepted by the company or amounts which are</t>
    </r>
    <r>
      <rPr>
        <b/>
        <sz val="11"/>
        <color rgb="FF000000"/>
        <rFont val="Book Antiqua"/>
        <family val="1"/>
      </rPr>
      <t xml:space="preserve"> </t>
    </r>
    <r>
      <rPr>
        <b/>
        <sz val="11"/>
        <color rgb="FFFF0000"/>
        <rFont val="Book Antiqua"/>
        <family val="1"/>
      </rPr>
      <t>deemed to be deposits</t>
    </r>
    <r>
      <rPr>
        <sz val="11"/>
        <color rgb="FF000000"/>
        <rFont val="Book Antiqua"/>
        <family val="1"/>
      </rPr>
      <t>, whether the directives issued by the RBI and the provisions of sections 73 to 76 or any other relevant provisions of the Companies Act and the rules made thereunder, where applicable, have been complied with, 
If not, the nature of such contraventions be stated; if an order has been passed by CLB or NCLT or RBI or any court or any other tribunal, whether the same has been complied with or not;</t>
    </r>
  </si>
  <si>
    <r>
      <t xml:space="preserve">Whether the company is regular in depositing undisputed statutory dues including </t>
    </r>
    <r>
      <rPr>
        <b/>
        <sz val="11"/>
        <color rgb="FF000000"/>
        <rFont val="Book Antiqua"/>
        <family val="1"/>
      </rPr>
      <t xml:space="preserve">GST, </t>
    </r>
    <r>
      <rPr>
        <sz val="11"/>
        <color rgb="FF000000"/>
        <rFont val="Book Antiqua"/>
        <family val="1"/>
      </rPr>
      <t>provident fund, employees' state insurance, income-tax, sales-tax, service tax, duty of customs, duty of excise, value added tax, cess and any other statutory dues to the appropriate authorities and if not,
The extent of the arrears of outstanding statutory dues as on the last day of the financial year concerned for a period of more than 6 months from the date they became payable, shall be indicated;</t>
    </r>
  </si>
  <si>
    <t>Whether the company has defaulted in repayment of loans or other  borrowings or in the payment of interest thereon to any lender, if yes, report the below format.</t>
  </si>
  <si>
    <t>Now, reporting format has been prescribed for defaults in main part of CARO itself.</t>
  </si>
  <si>
    <t xml:space="preserve">Nature  of borrowing
</t>
  </si>
  <si>
    <t xml:space="preserve">Name of lender </t>
  </si>
  <si>
    <r>
      <t xml:space="preserve">whether the company </t>
    </r>
    <r>
      <rPr>
        <sz val="11"/>
        <color rgb="FF000000"/>
        <rFont val="Book Antiqua"/>
        <family val="1"/>
      </rPr>
      <t>is a</t>
    </r>
    <r>
      <rPr>
        <sz val="11"/>
        <color rgb="FFFF0000"/>
        <rFont val="Book Antiqua"/>
        <family val="1"/>
      </rPr>
      <t xml:space="preserve"> </t>
    </r>
    <r>
      <rPr>
        <sz val="11"/>
        <color rgb="FF080000"/>
        <rFont val="Book Antiqua"/>
        <family val="1"/>
      </rPr>
      <t xml:space="preserve">declared willful defaulter by any bank or  FI or other lender; </t>
    </r>
  </si>
  <si>
    <t>(ix)(b)</t>
  </si>
  <si>
    <t xml:space="preserve">No of days delay </t>
  </si>
  <si>
    <t xml:space="preserve">Principal or interest </t>
  </si>
  <si>
    <r>
      <t xml:space="preserve">whether funds raised on </t>
    </r>
    <r>
      <rPr>
        <sz val="11"/>
        <color rgb="FFFF0000"/>
        <rFont val="Book Antiqua"/>
        <family val="1"/>
      </rPr>
      <t>short term</t>
    </r>
    <r>
      <rPr>
        <sz val="11"/>
        <color rgb="FF080000"/>
        <rFont val="Book Antiqua"/>
        <family val="1"/>
      </rPr>
      <t xml:space="preserve"> basis have been utilised for </t>
    </r>
    <r>
      <rPr>
        <sz val="11"/>
        <color rgb="FFFF0000"/>
        <rFont val="Book Antiqua"/>
        <family val="1"/>
      </rPr>
      <t>long term purposes</t>
    </r>
    <r>
      <rPr>
        <sz val="11"/>
        <color rgb="FF080000"/>
        <rFont val="Book Antiqua"/>
        <family val="1"/>
      </rPr>
      <t>,  if yes, the nature and amount to be indicated</t>
    </r>
  </si>
  <si>
    <r>
      <t xml:space="preserve">whether term loans </t>
    </r>
    <r>
      <rPr>
        <sz val="11"/>
        <color rgb="FFFF0000"/>
        <rFont val="Book Antiqua"/>
        <family val="1"/>
      </rPr>
      <t>were applied for the purpose for which the loans were obtained</t>
    </r>
    <r>
      <rPr>
        <sz val="11"/>
        <color rgb="FF080000"/>
        <rFont val="Book Antiqua"/>
        <family val="1"/>
      </rPr>
      <t xml:space="preserve">; if not, the amount of loan so diverted and the purpose for which it is used may be reported; </t>
    </r>
  </si>
  <si>
    <t>Utilisation of loan has to be checked &amp; workings to be saved as documentation &amp; report the diversion details in CARO.</t>
  </si>
  <si>
    <t>New requirement for reporting on the loans borrowed for the purpose of funding subsidiaries. So, check the purpose of each &amp; every loans availed carefully to conclude in this regard.</t>
  </si>
  <si>
    <t>Few Points abt Sec 45 (IA)'!A1</t>
  </si>
  <si>
    <t>Input sheet Ratio'!A1</t>
  </si>
  <si>
    <t>Structural ratios'!A1</t>
  </si>
  <si>
    <t>Major Ratios Output'!A1</t>
  </si>
  <si>
    <t>Additional checklist -1</t>
  </si>
  <si>
    <t>Additional checklist -2</t>
  </si>
  <si>
    <t>Additional checklist -3</t>
  </si>
  <si>
    <t>Amendment status</t>
  </si>
  <si>
    <t>Reference Link</t>
  </si>
  <si>
    <t>Investments &amp; loans 
&amp; advances</t>
  </si>
  <si>
    <t>New clause</t>
  </si>
  <si>
    <t>IPO &amp; FPO, sec 42 &amp; 62</t>
  </si>
  <si>
    <t xml:space="preserve">Related Party - sec 188 </t>
  </si>
  <si>
    <t>Amended / Newly inserted</t>
  </si>
  <si>
    <t>About CARO 2020</t>
  </si>
  <si>
    <r>
      <t xml:space="preserve">Whether any amount remaining unspent U/s 135 (5) of the Companies Act, pursuant to any ongoing project, </t>
    </r>
    <r>
      <rPr>
        <b/>
        <sz val="11"/>
        <color rgb="FF000000"/>
        <rFont val="Calibri"/>
        <family val="2"/>
        <scheme val="minor"/>
      </rPr>
      <t xml:space="preserve">has been transferred to special account in compliance with the provision U/s 135 (6) </t>
    </r>
    <r>
      <rPr>
        <sz val="11"/>
        <color rgb="FF000000"/>
        <rFont val="Calibri"/>
        <family val="2"/>
        <scheme val="minor"/>
      </rPr>
      <t xml:space="preserve">of the said Act;   </t>
    </r>
  </si>
  <si>
    <r>
      <t xml:space="preserve">Whether the company has conducted any </t>
    </r>
    <r>
      <rPr>
        <b/>
        <sz val="11"/>
        <color rgb="FF000000"/>
        <rFont val="Calibri"/>
        <family val="2"/>
        <scheme val="minor"/>
      </rPr>
      <t>NBFC activities</t>
    </r>
    <r>
      <rPr>
        <sz val="11"/>
        <color rgb="FF000000"/>
        <rFont val="Calibri"/>
        <family val="2"/>
        <scheme val="minor"/>
      </rPr>
      <t xml:space="preserve"> </t>
    </r>
    <r>
      <rPr>
        <b/>
        <sz val="11"/>
        <color rgb="FF000000"/>
        <rFont val="Calibri"/>
        <family val="2"/>
        <scheme val="minor"/>
      </rPr>
      <t>without a valid Certificate of Registration (CoR)</t>
    </r>
    <r>
      <rPr>
        <sz val="11"/>
        <color rgb="FF000000"/>
        <rFont val="Calibri"/>
        <family val="2"/>
        <scheme val="minor"/>
      </rPr>
      <t xml:space="preserve"> from the RBI as per the RBI Act, 1934;  </t>
    </r>
  </si>
  <si>
    <r>
      <t>Whether the</t>
    </r>
    <r>
      <rPr>
        <b/>
        <sz val="11"/>
        <color rgb="FF000000"/>
        <rFont val="Calibri"/>
        <family val="2"/>
        <scheme val="minor"/>
      </rPr>
      <t xml:space="preserve"> reports of the Internal Auditors</t>
    </r>
    <r>
      <rPr>
        <sz val="11"/>
        <color rgb="FF000000"/>
        <rFont val="Calibri"/>
        <family val="2"/>
        <scheme val="minor"/>
      </rPr>
      <t xml:space="preserve"> for the period under audit </t>
    </r>
    <r>
      <rPr>
        <b/>
        <sz val="11"/>
        <color rgb="FF000000"/>
        <rFont val="Calibri"/>
        <family val="2"/>
        <scheme val="minor"/>
      </rPr>
      <t xml:space="preserve">were considered by the statutory auditor;   </t>
    </r>
  </si>
  <si>
    <r>
      <t xml:space="preserve">Whether the company has granted any loans or advances in the nature of loans either repayable on demand or without specifying any terms or period of repayment, if so, 
specify the </t>
    </r>
    <r>
      <rPr>
        <sz val="11"/>
        <color rgb="FFFF0000"/>
        <rFont val="Calibri"/>
        <family val="2"/>
        <scheme val="minor"/>
      </rPr>
      <t>aggregate amount, %</t>
    </r>
    <r>
      <rPr>
        <sz val="11"/>
        <color rgb="FF080000"/>
        <rFont val="Calibri"/>
        <family val="2"/>
        <scheme val="minor"/>
      </rPr>
      <t xml:space="preserve"> thereof to the total loans granted, aggregate amount of loans granted to Promoters, related parties as defined in clause (76) of section 2 of the Companies Act, 2013; </t>
    </r>
  </si>
  <si>
    <r>
      <t xml:space="preserve">whether any </t>
    </r>
    <r>
      <rPr>
        <sz val="11"/>
        <color rgb="FFFF0000"/>
        <rFont val="Calibri"/>
        <family val="2"/>
        <scheme val="minor"/>
      </rPr>
      <t xml:space="preserve">discrepancies of 10% </t>
    </r>
    <r>
      <rPr>
        <sz val="11"/>
        <color rgb="FF000000"/>
        <rFont val="Calibri"/>
        <family val="2"/>
        <scheme val="minor"/>
      </rPr>
      <t>or more in the aggregate for each class of inventory were noticed ?s</t>
    </r>
  </si>
  <si>
    <t>1. Notified on 25th February 2020.</t>
  </si>
  <si>
    <t>2. There is no change in applicability criteria.</t>
  </si>
  <si>
    <t>4. Guidance note on CARO is yet to be released.</t>
  </si>
  <si>
    <t>5. Some clauses which were omitted / removed in CARO 2016 have been brought back with additional reporting requirements.</t>
  </si>
  <si>
    <t>3.  Many new clauses &amp; sub -clauses have been inserted post recent scams. Now CARO has got  21 clauses .</t>
  </si>
  <si>
    <t>Thanks to all for patiently and actively particapating in the session</t>
  </si>
  <si>
    <t>Name :</t>
  </si>
  <si>
    <t>Amithkumar Shenoy</t>
  </si>
  <si>
    <t>Occupation</t>
  </si>
  <si>
    <t>amithkumarshenoy@fmail.com</t>
  </si>
  <si>
    <t>Contact No.</t>
  </si>
  <si>
    <t>Can be reached at</t>
  </si>
  <si>
    <t>Practising CA and a Registered Valuer for Asset class- SFA</t>
  </si>
  <si>
    <t>Same criteria's will be applicable.</t>
  </si>
  <si>
    <r>
      <t xml:space="preserve">Applicable to all companies including foreign companies and </t>
    </r>
    <r>
      <rPr>
        <b/>
        <u/>
        <sz val="11"/>
        <color rgb="FFFF0000"/>
        <rFont val="Cambria"/>
        <family val="1"/>
        <scheme val="major"/>
      </rPr>
      <t>except below</t>
    </r>
    <r>
      <rPr>
        <b/>
        <u/>
        <sz val="11"/>
        <color theme="1"/>
        <rFont val="Cambria"/>
        <family val="1"/>
        <scheme val="major"/>
      </rPr>
      <t xml:space="preserve"> companies:</t>
    </r>
  </si>
  <si>
    <t>Subsidiary Company</t>
  </si>
  <si>
    <t>No Changes. However scope has been widened to capture the additional aspects covered under above sub clauses.</t>
  </si>
  <si>
    <t xml:space="preserve">Need to report on renewals, extensions &amp; fresh loans made to RPs and other parties. </t>
  </si>
  <si>
    <r>
      <t xml:space="preserve">1) Reporting need to be made on  those transactions or balances which are deemed to be deposits as per sec 73 to 76.
</t>
    </r>
    <r>
      <rPr>
        <b/>
        <sz val="12"/>
        <color rgb="FFFF0000"/>
        <rFont val="Calibri"/>
        <family val="2"/>
        <scheme val="minor"/>
      </rPr>
      <t>2)</t>
    </r>
    <r>
      <rPr>
        <sz val="12"/>
        <color rgb="FFFF0000"/>
        <rFont val="Calibri"/>
        <family val="2"/>
        <scheme val="minor"/>
      </rPr>
      <t xml:space="preserve"> As per Rule 2 (1) (c) (xii)(a) of </t>
    </r>
    <r>
      <rPr>
        <b/>
        <sz val="12"/>
        <color rgb="FFFF0000"/>
        <rFont val="Calibri"/>
        <family val="2"/>
        <scheme val="minor"/>
      </rPr>
      <t>Companies (Acceptance of Deposits)</t>
    </r>
    <r>
      <rPr>
        <sz val="12"/>
        <color rgb="FFFF0000"/>
        <rFont val="Calibri"/>
        <family val="2"/>
        <scheme val="minor"/>
      </rPr>
      <t xml:space="preserve"> Rules,2014. Following advances received from customer will be deemed to be treated as Deposit.
Hence, for the advances from customer appearing in B/S, subsequent sales &amp; its ageing to be taken care. </t>
    </r>
  </si>
  <si>
    <t>Disclosure to be made about  "Declared wilful defaulter ".</t>
  </si>
  <si>
    <t>This clause will apply to the CARO of Holding Company's financials.
Further, as per  MCA circular linked here, Subsidiary for the purpose of CFS include Associates and JV.
Hence, we need to even have the AR and financials of  their subsidiaries/ Associates &amp; Jvs before concluding the AR on standalone financials of Holding company.</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</si>
</sst>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 #,##0.00_ ;_ * \-#,##0.00_ ;_ * &quot;-&quot;??_ ;_ @_ "/>
    <numFmt numFmtId="164" formatCode="_(* #,##0.00_);_(* \(#,##0.00\);_(* &quot;-&quot;??_);_(@_)"/>
    <numFmt numFmtId="165" formatCode="_ * #,##0_ ;_ * \-#,##0_ ;_ * &quot;-&quot;??_ ;_ @_ "/>
    <numFmt numFmtId="166" formatCode="_(* #,##0_);_(* \(#,##0\);_(* &quot;-&quot;??_);_(@_)"/>
    <numFmt numFmtId="167" formatCode="0.0000"/>
  </numFmts>
  <fonts count="69" x14ac:knownFonts="1">
    <font>
      <sz val="11"/>
      <color theme="1"/>
      <name val="Calibri"/>
      <family val="2"/>
      <scheme val="minor"/>
    </font>
    <font>
      <sz val="12"/>
      <color rgb="FF000000"/>
      <name val="Calibri"/>
      <family val="2"/>
      <scheme val="minor"/>
    </font>
    <font>
      <b/>
      <sz val="11"/>
      <color rgb="FF080000"/>
      <name val="Book Antiqua"/>
      <family val="1"/>
    </font>
    <font>
      <sz val="11"/>
      <color rgb="FF080000"/>
      <name val="Book Antiqua"/>
      <family val="1"/>
    </font>
    <font>
      <sz val="11"/>
      <color rgb="FF000000"/>
      <name val="Book Antiqua"/>
      <family val="1"/>
    </font>
    <font>
      <sz val="7"/>
      <color rgb="FF000000"/>
      <name val="Times New Roman"/>
      <family val="1"/>
    </font>
    <font>
      <b/>
      <sz val="7"/>
      <color rgb="FF080000"/>
      <name val="Times New Roman"/>
      <family val="1"/>
    </font>
    <font>
      <strike/>
      <sz val="11"/>
      <color rgb="FF000000"/>
      <name val="Book Antiqua"/>
      <family val="1"/>
    </font>
    <font>
      <b/>
      <sz val="11"/>
      <color rgb="FF5B9BD5"/>
      <name val="Book Antiqua"/>
      <family val="1"/>
    </font>
    <font>
      <b/>
      <sz val="11"/>
      <color rgb="FF000000"/>
      <name val="Book Antiqua"/>
      <family val="1"/>
    </font>
    <font>
      <sz val="11"/>
      <color rgb="FFFF0000"/>
      <name val="Book Antiqua"/>
      <family val="1"/>
    </font>
    <font>
      <b/>
      <u/>
      <sz val="11"/>
      <color theme="1"/>
      <name val="Calibri"/>
      <family val="2"/>
      <scheme val="minor"/>
    </font>
    <font>
      <sz val="11"/>
      <color theme="1"/>
      <name val="Cambria"/>
      <family val="1"/>
      <scheme val="major"/>
    </font>
    <font>
      <b/>
      <u/>
      <sz val="11"/>
      <color theme="1"/>
      <name val="Cambria"/>
      <family val="1"/>
      <scheme val="major"/>
    </font>
    <font>
      <b/>
      <sz val="11"/>
      <color theme="1"/>
      <name val="Cambria"/>
      <family val="1"/>
      <scheme val="major"/>
    </font>
    <font>
      <b/>
      <u/>
      <sz val="11"/>
      <color rgb="FFFF0000"/>
      <name val="Cambria"/>
      <family val="1"/>
      <scheme val="major"/>
    </font>
    <font>
      <b/>
      <sz val="11"/>
      <color rgb="FFFF0000"/>
      <name val="Cambria"/>
      <family val="1"/>
      <scheme val="major"/>
    </font>
    <font>
      <sz val="11"/>
      <color rgb="FFFF0000"/>
      <name val="Cambria"/>
      <family val="1"/>
      <scheme val="major"/>
    </font>
    <font>
      <b/>
      <sz val="11"/>
      <color rgb="FFFF0000"/>
      <name val="Calibri"/>
      <family val="2"/>
      <scheme val="minor"/>
    </font>
    <font>
      <b/>
      <i/>
      <sz val="15"/>
      <color rgb="FFFF0000"/>
      <name val="Calibri"/>
      <family val="2"/>
      <scheme val="minor"/>
    </font>
    <font>
      <b/>
      <i/>
      <u/>
      <sz val="11"/>
      <color rgb="FFFF0000"/>
      <name val="Cambria"/>
      <family val="1"/>
      <scheme val="major"/>
    </font>
    <font>
      <b/>
      <u/>
      <sz val="11"/>
      <color rgb="FFFF0000"/>
      <name val="Calibri"/>
      <family val="2"/>
      <scheme val="minor"/>
    </font>
    <font>
      <u/>
      <sz val="11"/>
      <color theme="10"/>
      <name val="Calibri"/>
      <family val="2"/>
      <scheme val="minor"/>
    </font>
    <font>
      <b/>
      <sz val="11"/>
      <color indexed="8"/>
      <name val="Calibri"/>
      <family val="2"/>
      <scheme val="minor"/>
    </font>
    <font>
      <b/>
      <sz val="11"/>
      <color rgb="FF080000"/>
      <name val="Cambria"/>
      <family val="1"/>
      <scheme val="major"/>
    </font>
    <font>
      <sz val="11"/>
      <color rgb="FF000000"/>
      <name val="Cambria"/>
      <family val="1"/>
      <scheme val="major"/>
    </font>
    <font>
      <sz val="11"/>
      <color theme="1"/>
      <name val="Calibri"/>
      <family val="2"/>
      <scheme val="minor"/>
    </font>
    <font>
      <sz val="11"/>
      <color rgb="FFFF0000"/>
      <name val="Calibri"/>
      <family val="2"/>
      <scheme val="minor"/>
    </font>
    <font>
      <b/>
      <sz val="11"/>
      <color theme="1"/>
      <name val="Calibri"/>
      <family val="2"/>
      <scheme val="minor"/>
    </font>
    <font>
      <sz val="18"/>
      <color theme="1"/>
      <name val="Calibri"/>
      <family val="2"/>
      <scheme val="minor"/>
    </font>
    <font>
      <sz val="12"/>
      <color theme="1"/>
      <name val="Calibri"/>
      <family val="2"/>
      <scheme val="minor"/>
    </font>
    <font>
      <sz val="11"/>
      <name val="Calibri"/>
      <family val="2"/>
      <scheme val="minor"/>
    </font>
    <font>
      <b/>
      <sz val="11"/>
      <name val="Book Antiqua"/>
      <family val="1"/>
    </font>
    <font>
      <sz val="11"/>
      <name val="Book Antiqua"/>
      <family val="1"/>
    </font>
    <font>
      <sz val="11"/>
      <color rgb="FF0070C0"/>
      <name val="Calibri"/>
      <family val="2"/>
      <scheme val="minor"/>
    </font>
    <font>
      <sz val="12"/>
      <color rgb="FFFF0000"/>
      <name val="Calibri"/>
      <family val="2"/>
      <scheme val="minor"/>
    </font>
    <font>
      <b/>
      <sz val="12"/>
      <color rgb="FFFF0000"/>
      <name val="Calibri"/>
      <family val="2"/>
      <scheme val="minor"/>
    </font>
    <font>
      <b/>
      <u/>
      <sz val="11"/>
      <color rgb="FF080000"/>
      <name val="Book Antiqua"/>
      <family val="1"/>
    </font>
    <font>
      <b/>
      <u/>
      <sz val="11"/>
      <color rgb="FFFF0000"/>
      <name val="Book Antiqua"/>
      <family val="1"/>
    </font>
    <font>
      <sz val="11"/>
      <color theme="1"/>
      <name val="Book Antiqua"/>
      <family val="1"/>
    </font>
    <font>
      <b/>
      <sz val="11"/>
      <color rgb="FFFF0000"/>
      <name val="Book Antiqua"/>
      <family val="1"/>
    </font>
    <font>
      <b/>
      <sz val="11"/>
      <color theme="1"/>
      <name val="Book Antiqua"/>
      <family val="1"/>
    </font>
    <font>
      <b/>
      <u/>
      <sz val="11"/>
      <color theme="1"/>
      <name val="Book Antiqua"/>
      <family val="1"/>
    </font>
    <font>
      <u/>
      <sz val="11"/>
      <color theme="10"/>
      <name val="Book Antiqua"/>
      <family val="1"/>
    </font>
    <font>
      <b/>
      <u/>
      <sz val="11"/>
      <color rgb="FF000000"/>
      <name val="Book Antiqua"/>
      <family val="1"/>
    </font>
    <font>
      <b/>
      <sz val="10"/>
      <color rgb="FF000000"/>
      <name val="Book Antiqua"/>
      <family val="1"/>
    </font>
    <font>
      <sz val="10"/>
      <color rgb="FF000000"/>
      <name val="Book Antiqua"/>
      <family val="1"/>
    </font>
    <font>
      <sz val="13"/>
      <color theme="1"/>
      <name val="Book Antiqua"/>
      <family val="1"/>
    </font>
    <font>
      <b/>
      <sz val="13"/>
      <color theme="1"/>
      <name val="Book Antiqua"/>
      <family val="1"/>
    </font>
    <font>
      <b/>
      <sz val="15"/>
      <color theme="1"/>
      <name val="Book Antiqua"/>
      <family val="1"/>
    </font>
    <font>
      <sz val="10"/>
      <name val="Arial"/>
      <family val="2"/>
    </font>
    <font>
      <sz val="11"/>
      <color indexed="8"/>
      <name val="Calibri"/>
      <family val="2"/>
    </font>
    <font>
      <b/>
      <sz val="10"/>
      <color indexed="8"/>
      <name val="Book Antiqua"/>
      <family val="1"/>
    </font>
    <font>
      <sz val="10"/>
      <color indexed="8"/>
      <name val="Book Antiqua"/>
      <family val="1"/>
    </font>
    <font>
      <sz val="10"/>
      <color theme="1"/>
      <name val="Book Antiqua"/>
      <family val="1"/>
    </font>
    <font>
      <b/>
      <sz val="10"/>
      <color theme="1"/>
      <name val="Book Antiqua"/>
      <family val="1"/>
    </font>
    <font>
      <b/>
      <sz val="15"/>
      <color indexed="8"/>
      <name val="Book Antiqua"/>
      <family val="1"/>
    </font>
    <font>
      <sz val="11"/>
      <color rgb="FF080000"/>
      <name val="Cambria"/>
      <family val="1"/>
      <scheme val="major"/>
    </font>
    <font>
      <sz val="11"/>
      <color rgb="FF000000"/>
      <name val="Calibri"/>
      <family val="2"/>
      <scheme val="minor"/>
    </font>
    <font>
      <b/>
      <sz val="11"/>
      <color rgb="FF000000"/>
      <name val="Calibri"/>
      <family val="2"/>
      <scheme val="minor"/>
    </font>
    <font>
      <sz val="10"/>
      <color indexed="8"/>
      <name val="Calibri"/>
      <family val="2"/>
      <scheme val="minor"/>
    </font>
    <font>
      <sz val="11"/>
      <color rgb="FF080000"/>
      <name val="Calibri"/>
      <family val="2"/>
      <scheme val="minor"/>
    </font>
    <font>
      <b/>
      <sz val="11"/>
      <color rgb="FF080000"/>
      <name val="Calibri"/>
      <family val="2"/>
      <scheme val="minor"/>
    </font>
    <font>
      <b/>
      <i/>
      <u/>
      <sz val="14"/>
      <color theme="1"/>
      <name val="Calibri"/>
      <family val="2"/>
      <scheme val="minor"/>
    </font>
    <font>
      <b/>
      <u/>
      <sz val="18"/>
      <color theme="1"/>
      <name val="Calibri"/>
      <family val="2"/>
      <scheme val="minor"/>
    </font>
    <font>
      <i/>
      <u/>
      <sz val="45"/>
      <color theme="1"/>
      <name val="Calibri"/>
      <family val="2"/>
      <scheme val="minor"/>
    </font>
    <font>
      <sz val="25"/>
      <color theme="1"/>
      <name val="Calibri"/>
      <family val="2"/>
      <scheme val="minor"/>
    </font>
    <font>
      <u/>
      <sz val="25"/>
      <color theme="10"/>
      <name val="Calibri"/>
      <family val="2"/>
      <scheme val="minor"/>
    </font>
    <font>
      <sz val="11"/>
      <name val="Cambria"/>
      <family val="1"/>
      <scheme val="major"/>
    </font>
  </fonts>
  <fills count="12">
    <fill>
      <patternFill patternType="none"/>
    </fill>
    <fill>
      <patternFill patternType="gray125"/>
    </fill>
    <fill>
      <patternFill patternType="solid">
        <fgColor rgb="FFF2F2F2"/>
        <bgColor indexed="64"/>
      </patternFill>
    </fill>
    <fill>
      <patternFill patternType="solid">
        <fgColor rgb="FFFFFF00"/>
        <bgColor indexed="64"/>
      </patternFill>
    </fill>
    <fill>
      <patternFill patternType="solid">
        <fgColor theme="5" tint="0.79998168889431442"/>
        <bgColor indexed="64"/>
      </patternFill>
    </fill>
    <fill>
      <patternFill patternType="solid">
        <fgColor theme="0"/>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FF0000"/>
        <bgColor indexed="64"/>
      </patternFill>
    </fill>
    <fill>
      <patternFill patternType="solid">
        <fgColor theme="3" tint="0.59999389629810485"/>
        <bgColor indexed="64"/>
      </patternFill>
    </fill>
    <fill>
      <patternFill patternType="solid">
        <fgColor theme="4" tint="0.59999389629810485"/>
        <bgColor indexed="64"/>
      </patternFill>
    </fill>
    <fill>
      <patternFill patternType="solid">
        <fgColor theme="2" tint="-9.9978637043366805E-2"/>
        <bgColor indexed="64"/>
      </patternFill>
    </fill>
  </fills>
  <borders count="39">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diagonal/>
    </border>
    <border>
      <left/>
      <right style="medium">
        <color rgb="FF000000"/>
      </right>
      <top/>
      <bottom style="medium">
        <color rgb="FF000000"/>
      </bottom>
      <diagonal/>
    </border>
    <border>
      <left/>
      <right style="medium">
        <color indexed="64"/>
      </right>
      <top style="medium">
        <color rgb="FF000000"/>
      </top>
      <bottom/>
      <diagonal/>
    </border>
    <border>
      <left/>
      <right style="medium">
        <color indexed="64"/>
      </right>
      <top/>
      <bottom style="medium">
        <color rgb="FF000000"/>
      </bottom>
      <diagonal/>
    </border>
    <border>
      <left/>
      <right style="medium">
        <color rgb="FF000000"/>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bottom/>
      <diagonal/>
    </border>
    <border>
      <left style="medium">
        <color indexed="64"/>
      </left>
      <right/>
      <top/>
      <bottom style="medium">
        <color rgb="FF000000"/>
      </bottom>
      <diagonal/>
    </border>
    <border>
      <left/>
      <right/>
      <top/>
      <bottom style="medium">
        <color rgb="FF000000"/>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s>
  <cellStyleXfs count="11">
    <xf numFmtId="0" fontId="0" fillId="0" borderId="0"/>
    <xf numFmtId="0" fontId="22" fillId="0" borderId="0" applyNumberForma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164" fontId="26" fillId="0" borderId="0" applyFont="0" applyFill="0" applyBorder="0" applyAlignment="0" applyProtection="0"/>
    <xf numFmtId="164" fontId="50" fillId="0" borderId="0" applyFont="0" applyFill="0" applyBorder="0" applyAlignment="0" applyProtection="0"/>
    <xf numFmtId="164" fontId="51" fillId="0" borderId="0" applyFont="0" applyFill="0" applyBorder="0" applyAlignment="0" applyProtection="0"/>
    <xf numFmtId="9" fontId="51" fillId="0" borderId="0" applyFont="0" applyFill="0" applyBorder="0" applyAlignment="0" applyProtection="0"/>
    <xf numFmtId="9" fontId="50" fillId="0" borderId="0" applyFont="0" applyFill="0" applyBorder="0" applyAlignment="0" applyProtection="0"/>
    <xf numFmtId="0" fontId="50" fillId="0" borderId="0"/>
  </cellStyleXfs>
  <cellXfs count="503">
    <xf numFmtId="0" fontId="0" fillId="0" borderId="0" xfId="0"/>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0" borderId="4" xfId="0" applyFont="1" applyBorder="1" applyAlignment="1">
      <alignment horizontal="left" vertical="center" wrapText="1"/>
    </xf>
    <xf numFmtId="0" fontId="4" fillId="0" borderId="7" xfId="0" applyFont="1" applyBorder="1" applyAlignment="1">
      <alignment horizontal="left" vertical="center" wrapText="1"/>
    </xf>
    <xf numFmtId="0" fontId="4" fillId="0" borderId="7" xfId="0" applyFont="1" applyBorder="1" applyAlignment="1">
      <alignment horizontal="left" vertical="center" wrapText="1" indent="5"/>
    </xf>
    <xf numFmtId="0" fontId="2" fillId="0" borderId="7" xfId="0" applyFont="1" applyBorder="1" applyAlignment="1">
      <alignment horizontal="left" vertical="center" wrapText="1" indent="5"/>
    </xf>
    <xf numFmtId="0" fontId="4" fillId="0" borderId="7" xfId="0" applyFont="1" applyBorder="1" applyAlignment="1">
      <alignment horizontal="justify" vertical="center" wrapText="1"/>
    </xf>
    <xf numFmtId="0" fontId="4" fillId="0" borderId="7" xfId="0" applyFont="1" applyBorder="1" applyAlignment="1">
      <alignment horizontal="center" vertical="center" wrapText="1"/>
    </xf>
    <xf numFmtId="0" fontId="1" fillId="0" borderId="7" xfId="0" applyFont="1" applyBorder="1" applyAlignment="1">
      <alignment horizontal="justify" vertical="center" wrapText="1"/>
    </xf>
    <xf numFmtId="0" fontId="2" fillId="0" borderId="6" xfId="0" applyFont="1" applyBorder="1" applyAlignment="1">
      <alignment horizontal="left" vertical="center" wrapText="1" indent="5"/>
    </xf>
    <xf numFmtId="0" fontId="2" fillId="0" borderId="6" xfId="0" applyFont="1" applyBorder="1" applyAlignment="1">
      <alignment horizontal="center" vertical="center" wrapText="1"/>
    </xf>
    <xf numFmtId="0" fontId="2" fillId="0" borderId="6" xfId="0" applyFont="1" applyBorder="1" applyAlignment="1">
      <alignment horizontal="left" vertical="center" wrapText="1"/>
    </xf>
    <xf numFmtId="0" fontId="4" fillId="0" borderId="6" xfId="0" applyFont="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8"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7" fillId="0" borderId="12" xfId="0" applyFont="1" applyBorder="1" applyAlignment="1">
      <alignment horizontal="left" vertical="center" wrapText="1"/>
    </xf>
    <xf numFmtId="0" fontId="4" fillId="0" borderId="15" xfId="0" applyFont="1" applyBorder="1" applyAlignment="1">
      <alignment horizontal="left" vertical="center" wrapText="1"/>
    </xf>
    <xf numFmtId="0" fontId="8" fillId="0" borderId="15" xfId="0" applyFont="1" applyBorder="1" applyAlignment="1">
      <alignment horizontal="left" vertical="center" wrapText="1"/>
    </xf>
    <xf numFmtId="0" fontId="3" fillId="0" borderId="15" xfId="0" applyFont="1" applyBorder="1" applyAlignment="1">
      <alignment horizontal="left" vertical="center" wrapText="1"/>
    </xf>
    <xf numFmtId="0" fontId="3" fillId="0" borderId="6" xfId="0" applyFont="1" applyBorder="1" applyAlignment="1">
      <alignment horizontal="left" vertical="center" wrapText="1"/>
    </xf>
    <xf numFmtId="0" fontId="9" fillId="0" borderId="6" xfId="0" applyFont="1" applyBorder="1" applyAlignment="1">
      <alignment horizontal="center" vertical="center" wrapText="1"/>
    </xf>
    <xf numFmtId="0" fontId="3" fillId="0" borderId="6" xfId="0" applyFont="1" applyBorder="1" applyAlignment="1">
      <alignment horizontal="center" vertical="center" wrapText="1"/>
    </xf>
    <xf numFmtId="0" fontId="4" fillId="0" borderId="6" xfId="0" applyFont="1" applyBorder="1" applyAlignment="1">
      <alignment horizontal="center" vertical="center" wrapText="1"/>
    </xf>
    <xf numFmtId="0" fontId="2" fillId="0" borderId="4" xfId="0" applyFont="1" applyBorder="1" applyAlignment="1">
      <alignment horizontal="center" vertical="center" wrapText="1"/>
    </xf>
    <xf numFmtId="0" fontId="2" fillId="2" borderId="2" xfId="0" applyFont="1" applyFill="1" applyBorder="1" applyAlignment="1">
      <alignment horizontal="center" vertical="center" wrapText="1"/>
    </xf>
    <xf numFmtId="0" fontId="4" fillId="0" borderId="6" xfId="0" applyFont="1" applyBorder="1" applyAlignment="1">
      <alignment horizontal="left" vertical="center" wrapText="1"/>
    </xf>
    <xf numFmtId="0" fontId="4" fillId="0" borderId="5" xfId="0" applyFont="1" applyBorder="1" applyAlignment="1">
      <alignment horizontal="left" vertical="center" wrapText="1"/>
    </xf>
    <xf numFmtId="0" fontId="2" fillId="0" borderId="6" xfId="0" applyFont="1" applyBorder="1" applyAlignment="1">
      <alignment horizontal="left" vertical="center" wrapText="1"/>
    </xf>
    <xf numFmtId="0" fontId="4" fillId="0" borderId="0" xfId="0" applyFont="1" applyAlignment="1">
      <alignment horizontal="left" vertical="center"/>
    </xf>
    <xf numFmtId="0" fontId="11" fillId="0" borderId="0" xfId="0" applyFont="1"/>
    <xf numFmtId="0" fontId="12" fillId="0" borderId="0" xfId="0" applyFont="1"/>
    <xf numFmtId="0" fontId="13" fillId="0" borderId="0" xfId="0" applyFont="1"/>
    <xf numFmtId="0" fontId="14" fillId="0" borderId="0" xfId="0" applyFont="1"/>
    <xf numFmtId="0" fontId="20" fillId="0" borderId="0" xfId="0" applyFont="1"/>
    <xf numFmtId="0" fontId="2" fillId="0" borderId="17" xfId="0" applyFont="1" applyBorder="1" applyAlignment="1">
      <alignment horizontal="left" vertical="center" wrapText="1"/>
    </xf>
    <xf numFmtId="0" fontId="2" fillId="0" borderId="17" xfId="0" applyFont="1" applyBorder="1" applyAlignment="1">
      <alignment horizontal="center" vertical="center" wrapText="1"/>
    </xf>
    <xf numFmtId="0" fontId="2" fillId="4" borderId="0" xfId="0" applyFont="1" applyFill="1" applyBorder="1" applyAlignment="1">
      <alignment horizontal="left" vertical="center"/>
    </xf>
    <xf numFmtId="0" fontId="9" fillId="0" borderId="11" xfId="0" applyFont="1" applyBorder="1" applyAlignment="1">
      <alignment horizontal="left" vertical="center" wrapText="1"/>
    </xf>
    <xf numFmtId="0" fontId="9" fillId="0" borderId="13" xfId="0" applyFont="1" applyBorder="1" applyAlignment="1">
      <alignment horizontal="left" vertical="center" wrapText="1"/>
    </xf>
    <xf numFmtId="0" fontId="9" fillId="0" borderId="9"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0" fillId="4" borderId="1" xfId="0" applyFont="1" applyFill="1" applyBorder="1" applyAlignment="1">
      <alignment horizontal="left" vertical="top" wrapText="1"/>
    </xf>
    <xf numFmtId="0" fontId="0" fillId="4" borderId="1" xfId="0" applyFill="1" applyBorder="1" applyAlignment="1">
      <alignment horizontal="left" vertical="top" wrapText="1"/>
    </xf>
    <xf numFmtId="0" fontId="22" fillId="0" borderId="0" xfId="1" quotePrefix="1"/>
    <xf numFmtId="0" fontId="23" fillId="4" borderId="17" xfId="0" applyFont="1" applyFill="1" applyBorder="1" applyAlignment="1">
      <alignment horizontal="justify" vertical="center" wrapText="1"/>
    </xf>
    <xf numFmtId="0" fontId="24" fillId="2" borderId="17" xfId="0" applyFont="1" applyFill="1" applyBorder="1" applyAlignment="1">
      <alignment horizontal="center" vertical="center" wrapText="1"/>
    </xf>
    <xf numFmtId="0" fontId="12" fillId="0" borderId="1" xfId="0" applyFont="1" applyBorder="1"/>
    <xf numFmtId="0" fontId="16" fillId="0" borderId="1" xfId="0" applyFont="1" applyBorder="1" applyAlignment="1">
      <alignment horizontal="justify" vertical="center" wrapText="1"/>
    </xf>
    <xf numFmtId="0" fontId="17" fillId="0" borderId="1" xfId="0" applyFont="1" applyBorder="1" applyAlignment="1">
      <alignment wrapText="1"/>
    </xf>
    <xf numFmtId="0" fontId="25" fillId="0" borderId="0" xfId="0" applyFont="1" applyBorder="1" applyAlignment="1">
      <alignment horizontal="justify" vertical="center" wrapText="1"/>
    </xf>
    <xf numFmtId="0" fontId="12" fillId="0" borderId="0" xfId="0" applyFont="1" applyBorder="1"/>
    <xf numFmtId="0" fontId="24" fillId="0" borderId="1" xfId="0" applyFont="1" applyBorder="1" applyAlignment="1">
      <alignment horizontal="justify" vertical="center" wrapText="1"/>
    </xf>
    <xf numFmtId="0" fontId="17" fillId="0" borderId="1" xfId="0" applyFont="1" applyBorder="1" applyAlignment="1">
      <alignment horizontal="center" vertical="center" wrapText="1"/>
    </xf>
    <xf numFmtId="0" fontId="12" fillId="0" borderId="1" xfId="0" applyFont="1" applyBorder="1" applyAlignment="1">
      <alignment horizontal="center" vertical="top"/>
    </xf>
    <xf numFmtId="0" fontId="28" fillId="0" borderId="0" xfId="0" applyFont="1"/>
    <xf numFmtId="0" fontId="28" fillId="0" borderId="26" xfId="0" applyFont="1" applyBorder="1" applyAlignment="1">
      <alignment horizontal="center" vertical="center"/>
    </xf>
    <xf numFmtId="0" fontId="4" fillId="0" borderId="6" xfId="0" applyFont="1" applyBorder="1" applyAlignment="1">
      <alignment horizontal="justify" vertical="top" wrapText="1"/>
    </xf>
    <xf numFmtId="0" fontId="30" fillId="0" borderId="0" xfId="0" applyFont="1" applyAlignment="1">
      <alignment vertical="center" wrapText="1"/>
    </xf>
    <xf numFmtId="0" fontId="4" fillId="0" borderId="6" xfId="0" applyFont="1" applyBorder="1" applyAlignment="1">
      <alignment horizontal="left" vertical="top" wrapText="1"/>
    </xf>
    <xf numFmtId="0" fontId="2" fillId="0" borderId="6" xfId="0" applyFont="1" applyBorder="1" applyAlignment="1">
      <alignment horizontal="justify" vertical="top" wrapText="1"/>
    </xf>
    <xf numFmtId="0" fontId="2" fillId="0" borderId="6" xfId="0" applyFont="1" applyBorder="1" applyAlignment="1">
      <alignment horizontal="justify" vertical="center" wrapText="1"/>
    </xf>
    <xf numFmtId="0" fontId="2" fillId="0" borderId="2" xfId="0" applyFont="1" applyBorder="1" applyAlignment="1">
      <alignment horizontal="left" vertical="center" wrapText="1"/>
    </xf>
    <xf numFmtId="0" fontId="2" fillId="2" borderId="2" xfId="0" applyFont="1" applyFill="1" applyBorder="1" applyAlignment="1">
      <alignment horizontal="center" vertical="top" wrapText="1"/>
    </xf>
    <xf numFmtId="0" fontId="2" fillId="0" borderId="0" xfId="0" applyFont="1" applyBorder="1" applyAlignment="1">
      <alignment horizontal="center" vertical="top" wrapText="1"/>
    </xf>
    <xf numFmtId="0" fontId="2" fillId="0" borderId="1" xfId="0" applyFont="1" applyBorder="1" applyAlignment="1">
      <alignment horizontal="center" vertical="top" wrapText="1"/>
    </xf>
    <xf numFmtId="0" fontId="2" fillId="0" borderId="6" xfId="0" applyFont="1" applyBorder="1" applyAlignment="1">
      <alignment horizontal="center" vertical="top" wrapText="1"/>
    </xf>
    <xf numFmtId="0" fontId="0" fillId="0" borderId="0" xfId="0" applyAlignment="1">
      <alignment vertical="top"/>
    </xf>
    <xf numFmtId="0" fontId="32" fillId="7" borderId="27" xfId="0" applyFont="1" applyFill="1" applyBorder="1" applyAlignment="1">
      <alignment horizontal="justify" vertical="top" wrapText="1"/>
    </xf>
    <xf numFmtId="0" fontId="32" fillId="7" borderId="28" xfId="0" applyFont="1" applyFill="1" applyBorder="1" applyAlignment="1">
      <alignment horizontal="justify" vertical="top" wrapText="1"/>
    </xf>
    <xf numFmtId="0" fontId="32" fillId="7" borderId="29" xfId="0" applyFont="1" applyFill="1" applyBorder="1" applyAlignment="1">
      <alignment horizontal="justify" vertical="top" wrapText="1"/>
    </xf>
    <xf numFmtId="0" fontId="32" fillId="7" borderId="2" xfId="0" applyFont="1" applyFill="1" applyBorder="1" applyAlignment="1">
      <alignment horizontal="left" vertical="center" wrapText="1"/>
    </xf>
    <xf numFmtId="0" fontId="28" fillId="0" borderId="1" xfId="0" applyFont="1" applyBorder="1"/>
    <xf numFmtId="0" fontId="0" fillId="0" borderId="0" xfId="0" applyFont="1"/>
    <xf numFmtId="0" fontId="13" fillId="0" borderId="18" xfId="0" applyFont="1" applyBorder="1"/>
    <xf numFmtId="0" fontId="12" fillId="0" borderId="19" xfId="0" applyFont="1" applyBorder="1"/>
    <xf numFmtId="0" fontId="12" fillId="0" borderId="20" xfId="0" applyFont="1" applyBorder="1"/>
    <xf numFmtId="0" fontId="2" fillId="0" borderId="6" xfId="0" applyFont="1" applyBorder="1" applyAlignment="1">
      <alignment horizontal="left" vertical="top" wrapText="1"/>
    </xf>
    <xf numFmtId="0" fontId="2" fillId="0" borderId="5" xfId="0" applyFont="1" applyBorder="1" applyAlignment="1">
      <alignment horizontal="center" vertical="top" wrapText="1"/>
    </xf>
    <xf numFmtId="0" fontId="25" fillId="0" borderId="1" xfId="0" applyFont="1" applyBorder="1" applyAlignment="1">
      <alignment horizontal="justify" vertical="top" wrapText="1"/>
    </xf>
    <xf numFmtId="0" fontId="25" fillId="0" borderId="1" xfId="0" applyFont="1" applyBorder="1" applyAlignment="1">
      <alignment horizontal="justify" vertical="center" wrapText="1"/>
    </xf>
    <xf numFmtId="0" fontId="24" fillId="2" borderId="18" xfId="0" applyFont="1" applyFill="1" applyBorder="1" applyAlignment="1">
      <alignment horizontal="center" vertical="top" wrapText="1"/>
    </xf>
    <xf numFmtId="0" fontId="24" fillId="0" borderId="0" xfId="0" applyFont="1" applyBorder="1" applyAlignment="1">
      <alignment horizontal="center" vertical="top" wrapText="1"/>
    </xf>
    <xf numFmtId="0" fontId="12" fillId="0" borderId="0" xfId="0" applyFont="1" applyAlignment="1">
      <alignment vertical="top"/>
    </xf>
    <xf numFmtId="0" fontId="12" fillId="0" borderId="1" xfId="0" applyFont="1" applyBorder="1" applyAlignment="1">
      <alignment horizontal="center" vertical="center"/>
    </xf>
    <xf numFmtId="0" fontId="0" fillId="0" borderId="0" xfId="0" applyBorder="1"/>
    <xf numFmtId="0" fontId="28" fillId="0" borderId="36" xfId="0" applyFont="1" applyBorder="1"/>
    <xf numFmtId="0" fontId="0" fillId="0" borderId="37" xfId="0" applyBorder="1"/>
    <xf numFmtId="0" fontId="28" fillId="0" borderId="30" xfId="0" applyFont="1" applyBorder="1"/>
    <xf numFmtId="0" fontId="28" fillId="0" borderId="36" xfId="0" applyFont="1" applyBorder="1" applyAlignment="1">
      <alignment horizontal="center" vertical="center"/>
    </xf>
    <xf numFmtId="0" fontId="28" fillId="0" borderId="25" xfId="0" applyFont="1" applyBorder="1"/>
    <xf numFmtId="0" fontId="28" fillId="0" borderId="38" xfId="0" applyFont="1" applyBorder="1"/>
    <xf numFmtId="0" fontId="28" fillId="0" borderId="30" xfId="0" applyFont="1" applyBorder="1" applyAlignment="1">
      <alignment horizontal="center" vertical="center"/>
    </xf>
    <xf numFmtId="0" fontId="28" fillId="0" borderId="35" xfId="0" applyFont="1" applyBorder="1" applyAlignment="1">
      <alignment horizontal="center" vertical="center"/>
    </xf>
    <xf numFmtId="0" fontId="0" fillId="0" borderId="0" xfId="0" applyAlignment="1">
      <alignment horizontal="justify" vertical="top"/>
    </xf>
    <xf numFmtId="0" fontId="2" fillId="0" borderId="17" xfId="0" applyFont="1" applyBorder="1" applyAlignment="1">
      <alignment horizontal="center" vertical="top" wrapText="1"/>
    </xf>
    <xf numFmtId="0" fontId="22" fillId="0" borderId="0" xfId="1"/>
    <xf numFmtId="0" fontId="18" fillId="4" borderId="4" xfId="0" applyFont="1" applyFill="1" applyBorder="1" applyAlignment="1">
      <alignment vertical="center" wrapText="1"/>
    </xf>
    <xf numFmtId="0" fontId="37" fillId="4" borderId="0" xfId="0" applyFont="1" applyFill="1" applyBorder="1" applyAlignment="1">
      <alignment horizontal="left" vertical="center"/>
    </xf>
    <xf numFmtId="0" fontId="39" fillId="0" borderId="0" xfId="0" applyFont="1"/>
    <xf numFmtId="0" fontId="39" fillId="0" borderId="0" xfId="0" applyFont="1" applyAlignment="1">
      <alignment horizontal="justify" vertical="top"/>
    </xf>
    <xf numFmtId="0" fontId="4" fillId="0" borderId="17" xfId="0" applyFont="1" applyBorder="1" applyAlignment="1">
      <alignment horizontal="justify" vertical="top" wrapText="1"/>
    </xf>
    <xf numFmtId="0" fontId="32" fillId="4" borderId="17" xfId="0" applyFont="1" applyFill="1" applyBorder="1" applyAlignment="1">
      <alignment horizontal="justify" vertical="top" wrapText="1"/>
    </xf>
    <xf numFmtId="0" fontId="4" fillId="0" borderId="1" xfId="0" applyFont="1" applyBorder="1" applyAlignment="1">
      <alignment horizontal="justify" vertical="top" wrapText="1"/>
    </xf>
    <xf numFmtId="0" fontId="40" fillId="4" borderId="17" xfId="0" applyFont="1" applyFill="1" applyBorder="1" applyAlignment="1">
      <alignment horizontal="justify" vertical="top" wrapText="1"/>
    </xf>
    <xf numFmtId="0" fontId="41" fillId="0" borderId="0" xfId="0" applyFont="1" applyAlignment="1">
      <alignment horizontal="center" wrapText="1"/>
    </xf>
    <xf numFmtId="0" fontId="40" fillId="4" borderId="1" xfId="0" applyFont="1" applyFill="1" applyBorder="1" applyAlignment="1">
      <alignment horizontal="justify" vertical="top" wrapText="1"/>
    </xf>
    <xf numFmtId="0" fontId="40" fillId="4" borderId="0" xfId="0" applyFont="1" applyFill="1" applyBorder="1" applyAlignment="1">
      <alignment horizontal="justify" vertical="top" wrapText="1"/>
    </xf>
    <xf numFmtId="0" fontId="41" fillId="0" borderId="1" xfId="0" applyFont="1" applyBorder="1" applyAlignment="1">
      <alignment horizontal="justify" vertical="top" wrapText="1"/>
    </xf>
    <xf numFmtId="0" fontId="39" fillId="0" borderId="2" xfId="0" applyFont="1" applyBorder="1" applyAlignment="1">
      <alignment horizontal="justify" vertical="top"/>
    </xf>
    <xf numFmtId="0" fontId="40" fillId="4" borderId="0" xfId="0" applyFont="1" applyFill="1" applyAlignment="1">
      <alignment horizontal="justify" vertical="top"/>
    </xf>
    <xf numFmtId="0" fontId="39" fillId="0" borderId="18" xfId="0" applyFont="1" applyBorder="1"/>
    <xf numFmtId="0" fontId="39" fillId="0" borderId="19" xfId="0" applyFont="1" applyBorder="1"/>
    <xf numFmtId="0" fontId="39" fillId="0" borderId="20" xfId="0" applyFont="1" applyBorder="1"/>
    <xf numFmtId="0" fontId="42" fillId="0" borderId="22" xfId="0" applyFont="1" applyBorder="1"/>
    <xf numFmtId="0" fontId="39" fillId="0" borderId="0" xfId="0" applyFont="1" applyBorder="1"/>
    <xf numFmtId="0" fontId="39" fillId="0" borderId="7" xfId="0" applyFont="1" applyBorder="1"/>
    <xf numFmtId="0" fontId="39" fillId="0" borderId="22" xfId="0" applyFont="1" applyBorder="1"/>
    <xf numFmtId="0" fontId="39" fillId="0" borderId="21" xfId="0" applyFont="1" applyBorder="1"/>
    <xf numFmtId="0" fontId="39" fillId="0" borderId="8" xfId="0" applyFont="1" applyBorder="1"/>
    <xf numFmtId="0" fontId="39" fillId="0" borderId="6" xfId="0" applyFont="1" applyBorder="1"/>
    <xf numFmtId="0" fontId="43" fillId="0" borderId="0" xfId="1" applyFont="1"/>
    <xf numFmtId="0" fontId="44" fillId="0" borderId="0" xfId="0" applyFont="1"/>
    <xf numFmtId="0" fontId="46" fillId="0" borderId="0" xfId="0" applyFont="1"/>
    <xf numFmtId="0" fontId="42" fillId="0" borderId="0" xfId="0" applyFont="1"/>
    <xf numFmtId="0" fontId="47" fillId="0" borderId="0" xfId="0" applyFont="1"/>
    <xf numFmtId="0" fontId="41" fillId="0" borderId="0" xfId="0" applyFont="1" applyAlignment="1">
      <alignment horizontal="justify" vertical="top" wrapText="1"/>
    </xf>
    <xf numFmtId="165" fontId="41" fillId="0" borderId="0" xfId="3" applyNumberFormat="1" applyFont="1" applyBorder="1"/>
    <xf numFmtId="165" fontId="39" fillId="0" borderId="0" xfId="3" applyNumberFormat="1" applyFont="1" applyBorder="1"/>
    <xf numFmtId="0" fontId="41" fillId="0" borderId="0" xfId="0" applyFont="1" applyBorder="1"/>
    <xf numFmtId="0" fontId="41" fillId="0" borderId="0" xfId="0" applyFont="1"/>
    <xf numFmtId="0" fontId="39" fillId="0" borderId="0" xfId="0" applyNumberFormat="1" applyFont="1" applyFill="1" applyBorder="1"/>
    <xf numFmtId="165" fontId="39" fillId="9" borderId="0" xfId="3" applyNumberFormat="1" applyFont="1" applyFill="1" applyBorder="1"/>
    <xf numFmtId="0" fontId="39" fillId="0" borderId="0" xfId="0" applyNumberFormat="1" applyFont="1" applyFill="1" applyBorder="1" applyAlignment="1">
      <alignment horizontal="left" indent="1"/>
    </xf>
    <xf numFmtId="0" fontId="39" fillId="0" borderId="0" xfId="0" applyNumberFormat="1" applyFont="1" applyFill="1" applyBorder="1" applyAlignment="1">
      <alignment horizontal="left"/>
    </xf>
    <xf numFmtId="0" fontId="41" fillId="0" borderId="0" xfId="0" applyNumberFormat="1" applyFont="1" applyFill="1" applyBorder="1"/>
    <xf numFmtId="0" fontId="39" fillId="0" borderId="0" xfId="0" applyNumberFormat="1" applyFont="1" applyFill="1" applyBorder="1" applyAlignment="1">
      <alignment wrapText="1"/>
    </xf>
    <xf numFmtId="165" fontId="39" fillId="0" borderId="0" xfId="3" applyNumberFormat="1" applyFont="1" applyFill="1" applyBorder="1"/>
    <xf numFmtId="0" fontId="41" fillId="0" borderId="0" xfId="0" applyNumberFormat="1" applyFont="1" applyFill="1" applyBorder="1" applyAlignment="1">
      <alignment wrapText="1"/>
    </xf>
    <xf numFmtId="9" fontId="39" fillId="0" borderId="0" xfId="2" applyFont="1" applyFill="1" applyBorder="1" applyAlignment="1">
      <alignment horizontal="justify" vertical="justify" wrapText="1"/>
    </xf>
    <xf numFmtId="0" fontId="39" fillId="0" borderId="0" xfId="0" applyNumberFormat="1" applyFont="1" applyFill="1" applyBorder="1" applyAlignment="1">
      <alignment horizontal="justify" wrapText="1"/>
    </xf>
    <xf numFmtId="165" fontId="39" fillId="10" borderId="0" xfId="3" applyNumberFormat="1" applyFont="1" applyFill="1" applyBorder="1"/>
    <xf numFmtId="0" fontId="39" fillId="0" borderId="0" xfId="0" applyFont="1" applyFill="1" applyBorder="1"/>
    <xf numFmtId="0" fontId="41" fillId="0" borderId="0" xfId="4" applyFont="1" applyFill="1" applyBorder="1" applyAlignment="1"/>
    <xf numFmtId="0" fontId="42" fillId="0" borderId="0" xfId="0" applyFont="1" applyBorder="1"/>
    <xf numFmtId="0" fontId="39" fillId="0" borderId="0" xfId="0" applyFont="1" applyBorder="1" applyAlignment="1">
      <alignment horizontal="right"/>
    </xf>
    <xf numFmtId="0" fontId="39" fillId="0" borderId="0" xfId="0" applyFont="1" applyFill="1" applyBorder="1" applyAlignment="1">
      <alignment horizontal="right"/>
    </xf>
    <xf numFmtId="0" fontId="39" fillId="0" borderId="0" xfId="0" applyFont="1" applyAlignment="1">
      <alignment horizontal="left" wrapText="1"/>
    </xf>
    <xf numFmtId="166" fontId="39" fillId="3" borderId="0" xfId="5" applyNumberFormat="1" applyFont="1" applyFill="1"/>
    <xf numFmtId="0" fontId="39" fillId="0" borderId="0" xfId="4" applyFont="1" applyFill="1" applyAlignment="1"/>
    <xf numFmtId="0" fontId="49" fillId="0" borderId="0" xfId="4" applyFont="1" applyFill="1" applyAlignment="1"/>
    <xf numFmtId="0" fontId="41" fillId="0" borderId="0" xfId="4" applyFont="1" applyFill="1" applyAlignment="1"/>
    <xf numFmtId="0" fontId="41" fillId="0" borderId="25" xfId="4" applyFont="1" applyFill="1" applyBorder="1" applyAlignment="1"/>
    <xf numFmtId="0" fontId="41" fillId="0" borderId="37" xfId="4" applyFont="1" applyFill="1" applyBorder="1" applyAlignment="1"/>
    <xf numFmtId="0" fontId="39" fillId="0" borderId="25" xfId="4" applyFont="1" applyFill="1" applyBorder="1" applyAlignment="1"/>
    <xf numFmtId="166" fontId="39" fillId="0" borderId="25" xfId="6" applyNumberFormat="1" applyFont="1" applyFill="1" applyBorder="1" applyAlignment="1"/>
    <xf numFmtId="166" fontId="39" fillId="0" borderId="37" xfId="6" applyNumberFormat="1" applyFont="1" applyFill="1" applyBorder="1" applyAlignment="1"/>
    <xf numFmtId="166" fontId="39" fillId="0" borderId="0" xfId="6" applyNumberFormat="1" applyFont="1" applyFill="1" applyBorder="1" applyAlignment="1"/>
    <xf numFmtId="164" fontId="39" fillId="0" borderId="25" xfId="6" applyFont="1" applyFill="1" applyBorder="1" applyAlignment="1"/>
    <xf numFmtId="164" fontId="39" fillId="0" borderId="37" xfId="6" applyFont="1" applyFill="1" applyBorder="1" applyAlignment="1"/>
    <xf numFmtId="164" fontId="39" fillId="0" borderId="0" xfId="6" applyFont="1" applyFill="1" applyBorder="1" applyAlignment="1"/>
    <xf numFmtId="166" fontId="39" fillId="0" borderId="25" xfId="7" applyNumberFormat="1" applyFont="1" applyFill="1" applyBorder="1" applyAlignment="1"/>
    <xf numFmtId="166" fontId="39" fillId="0" borderId="37" xfId="7" applyNumberFormat="1" applyFont="1" applyFill="1" applyBorder="1" applyAlignment="1"/>
    <xf numFmtId="166" fontId="39" fillId="0" borderId="0" xfId="7" applyNumberFormat="1" applyFont="1" applyFill="1" applyBorder="1" applyAlignment="1"/>
    <xf numFmtId="164" fontId="39" fillId="0" borderId="25" xfId="5" applyFont="1" applyFill="1" applyBorder="1" applyAlignment="1"/>
    <xf numFmtId="0" fontId="39" fillId="0" borderId="37" xfId="4" applyFont="1" applyFill="1" applyBorder="1" applyAlignment="1"/>
    <xf numFmtId="164" fontId="39" fillId="0" borderId="0" xfId="5" applyFont="1" applyFill="1" applyBorder="1" applyAlignment="1"/>
    <xf numFmtId="166" fontId="39" fillId="0" borderId="34" xfId="7" applyNumberFormat="1" applyFont="1" applyFill="1" applyBorder="1" applyAlignment="1"/>
    <xf numFmtId="0" fontId="39" fillId="0" borderId="34" xfId="4" applyFont="1" applyFill="1" applyBorder="1" applyAlignment="1"/>
    <xf numFmtId="166" fontId="39" fillId="0" borderId="25" xfId="4" applyNumberFormat="1" applyFont="1" applyFill="1" applyBorder="1" applyAlignment="1"/>
    <xf numFmtId="166" fontId="39" fillId="0" borderId="37" xfId="4" applyNumberFormat="1" applyFont="1" applyFill="1" applyBorder="1" applyAlignment="1"/>
    <xf numFmtId="166" fontId="39" fillId="0" borderId="0" xfId="4" applyNumberFormat="1" applyFont="1" applyFill="1" applyBorder="1" applyAlignment="1"/>
    <xf numFmtId="166" fontId="33" fillId="0" borderId="25" xfId="6" applyNumberFormat="1" applyFont="1" applyFill="1" applyBorder="1" applyAlignment="1"/>
    <xf numFmtId="166" fontId="33" fillId="0" borderId="37" xfId="6" applyNumberFormat="1" applyFont="1" applyFill="1" applyBorder="1" applyAlignment="1"/>
    <xf numFmtId="166" fontId="33" fillId="0" borderId="25" xfId="7" applyNumberFormat="1" applyFont="1" applyFill="1" applyBorder="1" applyAlignment="1"/>
    <xf numFmtId="166" fontId="33" fillId="0" borderId="0" xfId="7" applyNumberFormat="1" applyFont="1" applyFill="1" applyBorder="1" applyAlignment="1"/>
    <xf numFmtId="43" fontId="39" fillId="0" borderId="0" xfId="4" applyNumberFormat="1" applyFont="1" applyFill="1" applyAlignment="1"/>
    <xf numFmtId="10" fontId="39" fillId="0" borderId="25" xfId="8" applyNumberFormat="1" applyFont="1" applyFill="1" applyBorder="1" applyAlignment="1"/>
    <xf numFmtId="9" fontId="39" fillId="0" borderId="37" xfId="8" applyFont="1" applyFill="1" applyBorder="1" applyAlignment="1"/>
    <xf numFmtId="9" fontId="39" fillId="0" borderId="0" xfId="8" applyFont="1" applyFill="1" applyBorder="1" applyAlignment="1"/>
    <xf numFmtId="166" fontId="39" fillId="0" borderId="0" xfId="4" applyNumberFormat="1" applyFont="1" applyFill="1" applyAlignment="1"/>
    <xf numFmtId="9" fontId="39" fillId="0" borderId="25" xfId="8" applyFont="1" applyFill="1" applyBorder="1" applyAlignment="1"/>
    <xf numFmtId="0" fontId="39" fillId="0" borderId="0" xfId="4" applyFont="1" applyFill="1" applyBorder="1" applyAlignment="1"/>
    <xf numFmtId="166" fontId="39" fillId="3" borderId="25" xfId="7" applyNumberFormat="1" applyFont="1" applyFill="1" applyBorder="1" applyAlignment="1"/>
    <xf numFmtId="166" fontId="39" fillId="3" borderId="37" xfId="7" applyNumberFormat="1" applyFont="1" applyFill="1" applyBorder="1" applyAlignment="1"/>
    <xf numFmtId="166" fontId="39" fillId="3" borderId="0" xfId="7" applyNumberFormat="1" applyFont="1" applyFill="1" applyBorder="1" applyAlignment="1"/>
    <xf numFmtId="10" fontId="39" fillId="0" borderId="37" xfId="8" applyNumberFormat="1" applyFont="1" applyFill="1" applyBorder="1" applyAlignment="1"/>
    <xf numFmtId="10" fontId="39" fillId="0" borderId="0" xfId="8" applyNumberFormat="1" applyFont="1" applyFill="1" applyBorder="1" applyAlignment="1"/>
    <xf numFmtId="0" fontId="41" fillId="11" borderId="0" xfId="4" applyFont="1" applyFill="1" applyAlignment="1"/>
    <xf numFmtId="9" fontId="39" fillId="0" borderId="25" xfId="2" applyFont="1" applyFill="1" applyBorder="1" applyAlignment="1"/>
    <xf numFmtId="2" fontId="39" fillId="0" borderId="37" xfId="9" applyNumberFormat="1" applyFont="1" applyFill="1" applyBorder="1" applyAlignment="1"/>
    <xf numFmtId="2" fontId="39" fillId="0" borderId="0" xfId="9" applyNumberFormat="1" applyFont="1" applyFill="1" applyBorder="1" applyAlignment="1"/>
    <xf numFmtId="0" fontId="33" fillId="0" borderId="25" xfId="4" applyFont="1" applyFill="1" applyBorder="1" applyAlignment="1"/>
    <xf numFmtId="43" fontId="39" fillId="0" borderId="25" xfId="4" applyNumberFormat="1" applyFont="1" applyFill="1" applyBorder="1" applyAlignment="1"/>
    <xf numFmtId="43" fontId="39" fillId="0" borderId="37" xfId="4" applyNumberFormat="1" applyFont="1" applyFill="1" applyBorder="1" applyAlignment="1"/>
    <xf numFmtId="43" fontId="39" fillId="0" borderId="0" xfId="4" applyNumberFormat="1" applyFont="1" applyFill="1" applyBorder="1" applyAlignment="1"/>
    <xf numFmtId="0" fontId="52" fillId="0" borderId="0" xfId="4" applyFont="1"/>
    <xf numFmtId="0" fontId="52" fillId="0" borderId="0" xfId="4" applyFont="1" applyFill="1"/>
    <xf numFmtId="0" fontId="53" fillId="0" borderId="0" xfId="4" applyFont="1" applyBorder="1"/>
    <xf numFmtId="0" fontId="53" fillId="0" borderId="25" xfId="4" applyFont="1" applyBorder="1" applyAlignment="1">
      <alignment vertical="top" wrapText="1"/>
    </xf>
    <xf numFmtId="0" fontId="54" fillId="5" borderId="25" xfId="10" applyFont="1" applyFill="1" applyBorder="1" applyAlignment="1">
      <alignment vertical="top" wrapText="1"/>
    </xf>
    <xf numFmtId="0" fontId="54" fillId="0" borderId="25" xfId="10" applyFont="1" applyFill="1" applyBorder="1" applyAlignment="1">
      <alignment vertical="top" wrapText="1"/>
    </xf>
    <xf numFmtId="0" fontId="53" fillId="0" borderId="0" xfId="4" applyFont="1" applyBorder="1" applyAlignment="1">
      <alignment vertical="top" wrapText="1"/>
    </xf>
    <xf numFmtId="0" fontId="55" fillId="5" borderId="25" xfId="10" applyFont="1" applyFill="1" applyBorder="1" applyAlignment="1">
      <alignment vertical="top" wrapText="1"/>
    </xf>
    <xf numFmtId="0" fontId="55" fillId="0" borderId="25" xfId="10" applyFont="1" applyFill="1" applyBorder="1" applyAlignment="1">
      <alignment vertical="top" wrapText="1"/>
    </xf>
    <xf numFmtId="0" fontId="52" fillId="0" borderId="25" xfId="4" applyFont="1" applyBorder="1" applyAlignment="1">
      <alignment vertical="top" wrapText="1"/>
    </xf>
    <xf numFmtId="0" fontId="53" fillId="0" borderId="25" xfId="4" applyFont="1" applyFill="1" applyBorder="1" applyAlignment="1">
      <alignment vertical="top" wrapText="1"/>
    </xf>
    <xf numFmtId="0" fontId="53" fillId="0" borderId="0" xfId="4" applyFont="1" applyBorder="1" applyAlignment="1">
      <alignment wrapText="1"/>
    </xf>
    <xf numFmtId="0" fontId="56" fillId="11" borderId="25" xfId="4" applyFont="1" applyFill="1" applyBorder="1" applyAlignment="1">
      <alignment vertical="top"/>
    </xf>
    <xf numFmtId="0" fontId="53" fillId="0" borderId="25" xfId="4" applyFont="1" applyBorder="1" applyAlignment="1">
      <alignment vertical="top"/>
    </xf>
    <xf numFmtId="2" fontId="53" fillId="0" borderId="25" xfId="4" applyNumberFormat="1" applyFont="1" applyBorder="1" applyAlignment="1">
      <alignment vertical="top" wrapText="1"/>
    </xf>
    <xf numFmtId="9" fontId="53" fillId="0" borderId="25" xfId="4" applyNumberFormat="1" applyFont="1" applyBorder="1" applyAlignment="1">
      <alignment vertical="top" wrapText="1"/>
    </xf>
    <xf numFmtId="0" fontId="53" fillId="0" borderId="0" xfId="4" applyFont="1" applyBorder="1" applyAlignment="1">
      <alignment vertical="top"/>
    </xf>
    <xf numFmtId="9" fontId="53" fillId="0" borderId="25" xfId="2" applyFont="1" applyFill="1" applyBorder="1" applyAlignment="1">
      <alignment vertical="top" wrapText="1"/>
    </xf>
    <xf numFmtId="0" fontId="53" fillId="0" borderId="0" xfId="4" applyFont="1" applyFill="1" applyBorder="1"/>
    <xf numFmtId="167" fontId="53" fillId="0" borderId="25" xfId="4" applyNumberFormat="1" applyFont="1" applyFill="1" applyBorder="1" applyAlignment="1">
      <alignment vertical="top" wrapText="1"/>
    </xf>
    <xf numFmtId="9" fontId="53" fillId="0" borderId="25" xfId="4" applyNumberFormat="1" applyFont="1" applyFill="1" applyBorder="1" applyAlignment="1">
      <alignment vertical="top" wrapText="1"/>
    </xf>
    <xf numFmtId="0" fontId="53" fillId="0" borderId="0" xfId="4" applyFont="1" applyFill="1" applyBorder="1" applyAlignment="1">
      <alignment vertical="top" wrapText="1"/>
    </xf>
    <xf numFmtId="0" fontId="53" fillId="0" borderId="0" xfId="4" applyFont="1" applyFill="1" applyBorder="1" applyAlignment="1">
      <alignment wrapText="1"/>
    </xf>
    <xf numFmtId="0" fontId="56" fillId="11" borderId="25" xfId="4" applyFont="1" applyFill="1" applyBorder="1" applyAlignment="1">
      <alignment vertical="top" wrapText="1"/>
    </xf>
    <xf numFmtId="9" fontId="53" fillId="0" borderId="25" xfId="8" applyFont="1" applyBorder="1" applyAlignment="1">
      <alignment vertical="top" wrapText="1"/>
    </xf>
    <xf numFmtId="2" fontId="53" fillId="0" borderId="25" xfId="8" applyNumberFormat="1" applyFont="1" applyBorder="1" applyAlignment="1">
      <alignment vertical="top" wrapText="1"/>
    </xf>
    <xf numFmtId="10" fontId="53" fillId="0" borderId="25" xfId="8" applyNumberFormat="1" applyFont="1" applyBorder="1" applyAlignment="1">
      <alignment vertical="top" wrapText="1"/>
    </xf>
    <xf numFmtId="0" fontId="53" fillId="0" borderId="0" xfId="4" applyFont="1"/>
    <xf numFmtId="0" fontId="53" fillId="0" borderId="0" xfId="4" applyFont="1" applyFill="1"/>
    <xf numFmtId="0" fontId="43" fillId="0" borderId="0" xfId="1" applyFont="1" applyAlignment="1">
      <alignment vertical="top"/>
    </xf>
    <xf numFmtId="0" fontId="24" fillId="0" borderId="6" xfId="0" applyFont="1" applyBorder="1" applyAlignment="1">
      <alignment horizontal="center" vertical="top" wrapText="1"/>
    </xf>
    <xf numFmtId="0" fontId="25" fillId="0" borderId="6" xfId="0" applyFont="1" applyBorder="1" applyAlignment="1">
      <alignment horizontal="justify" vertical="top" wrapText="1"/>
    </xf>
    <xf numFmtId="0" fontId="24" fillId="0" borderId="6" xfId="0" applyFont="1" applyBorder="1" applyAlignment="1">
      <alignment horizontal="justify" vertical="top" wrapText="1"/>
    </xf>
    <xf numFmtId="0" fontId="28" fillId="8" borderId="0" xfId="0" applyFont="1" applyFill="1"/>
    <xf numFmtId="0" fontId="11" fillId="8" borderId="0" xfId="0" applyFont="1" applyFill="1"/>
    <xf numFmtId="0" fontId="60" fillId="0" borderId="25" xfId="4" applyFont="1" applyBorder="1" applyAlignment="1">
      <alignment vertical="top" wrapText="1"/>
    </xf>
    <xf numFmtId="0" fontId="60" fillId="0" borderId="25" xfId="4" applyFont="1" applyFill="1" applyBorder="1" applyAlignment="1">
      <alignment vertical="top" wrapText="1"/>
    </xf>
    <xf numFmtId="0" fontId="60" fillId="0" borderId="0" xfId="4" applyFont="1" applyBorder="1" applyAlignment="1">
      <alignment vertical="top" wrapText="1"/>
    </xf>
    <xf numFmtId="0" fontId="0" fillId="0" borderId="25" xfId="4" applyFont="1" applyFill="1" applyBorder="1" applyAlignment="1"/>
    <xf numFmtId="166" fontId="0" fillId="0" borderId="25" xfId="6" applyNumberFormat="1" applyFont="1" applyFill="1" applyBorder="1" applyAlignment="1"/>
    <xf numFmtId="166" fontId="0" fillId="0" borderId="37" xfId="6" applyNumberFormat="1" applyFont="1" applyFill="1" applyBorder="1" applyAlignment="1"/>
    <xf numFmtId="165" fontId="0" fillId="9" borderId="0" xfId="3" applyNumberFormat="1" applyFont="1" applyFill="1" applyBorder="1"/>
    <xf numFmtId="0" fontId="31" fillId="7" borderId="1" xfId="0" applyFont="1" applyFill="1" applyBorder="1" applyAlignment="1">
      <alignment horizontal="left" vertical="center" wrapText="1"/>
    </xf>
    <xf numFmtId="0" fontId="31" fillId="7" borderId="1" xfId="0" applyFont="1" applyFill="1" applyBorder="1" applyAlignment="1">
      <alignment vertical="center" wrapText="1"/>
    </xf>
    <xf numFmtId="0" fontId="0" fillId="0" borderId="37" xfId="0" applyFont="1" applyBorder="1"/>
    <xf numFmtId="0" fontId="0" fillId="0" borderId="0" xfId="0" applyFont="1" applyBorder="1"/>
    <xf numFmtId="0" fontId="63" fillId="3" borderId="0" xfId="0" applyFont="1" applyFill="1"/>
    <xf numFmtId="0" fontId="64" fillId="4" borderId="0" xfId="0" applyFont="1" applyFill="1" applyAlignment="1">
      <alignment horizontal="center"/>
    </xf>
    <xf numFmtId="0" fontId="29" fillId="0" borderId="0" xfId="0" applyFont="1"/>
    <xf numFmtId="0" fontId="29" fillId="0" borderId="0" xfId="0" applyFont="1" applyAlignment="1">
      <alignment wrapText="1"/>
    </xf>
    <xf numFmtId="0" fontId="0" fillId="0" borderId="25" xfId="0" applyBorder="1"/>
    <xf numFmtId="0" fontId="0" fillId="0" borderId="25" xfId="0" applyFont="1" applyBorder="1"/>
    <xf numFmtId="0" fontId="22" fillId="0" borderId="25" xfId="1" quotePrefix="1" applyBorder="1"/>
    <xf numFmtId="0" fontId="22" fillId="0" borderId="25" xfId="1" quotePrefix="1" applyFont="1" applyBorder="1"/>
    <xf numFmtId="0" fontId="43" fillId="0" borderId="25" xfId="1" quotePrefix="1" applyFont="1" applyBorder="1"/>
    <xf numFmtId="0" fontId="66" fillId="0" borderId="0" xfId="0" applyFont="1"/>
    <xf numFmtId="0" fontId="67" fillId="0" borderId="0" xfId="1" applyFont="1"/>
    <xf numFmtId="0" fontId="19" fillId="0" borderId="0" xfId="0" applyFont="1" applyAlignment="1">
      <alignment horizontal="center" vertical="center" wrapText="1"/>
    </xf>
    <xf numFmtId="0" fontId="0" fillId="0" borderId="25" xfId="0" applyFont="1" applyBorder="1" applyAlignment="1">
      <alignment horizontal="left" vertical="center" wrapText="1"/>
    </xf>
    <xf numFmtId="0" fontId="0" fillId="0" borderId="25" xfId="0" applyBorder="1" applyAlignment="1">
      <alignment horizontal="left" vertical="center" wrapText="1"/>
    </xf>
    <xf numFmtId="0" fontId="2" fillId="2" borderId="16"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0" borderId="17" xfId="0" applyFont="1" applyBorder="1" applyAlignment="1">
      <alignment horizontal="left" vertical="center" wrapText="1"/>
    </xf>
    <xf numFmtId="0" fontId="2" fillId="0" borderId="4" xfId="0" applyFont="1" applyBorder="1" applyAlignment="1">
      <alignment horizontal="left" vertical="center" wrapText="1"/>
    </xf>
    <xf numFmtId="0" fontId="2" fillId="0" borderId="17" xfId="0" applyFont="1" applyBorder="1" applyAlignment="1">
      <alignment horizontal="center" vertical="center" wrapText="1"/>
    </xf>
    <xf numFmtId="0" fontId="2" fillId="0" borderId="4" xfId="0" applyFont="1" applyBorder="1" applyAlignment="1">
      <alignment horizontal="center" vertical="center" wrapText="1"/>
    </xf>
    <xf numFmtId="0" fontId="3" fillId="0" borderId="18" xfId="0" applyFont="1" applyBorder="1" applyAlignment="1">
      <alignment horizontal="left" vertical="center" wrapText="1" indent="1"/>
    </xf>
    <xf numFmtId="0" fontId="3" fillId="0" borderId="19" xfId="0" applyFont="1" applyBorder="1" applyAlignment="1">
      <alignment horizontal="left" vertical="center" wrapText="1" indent="1"/>
    </xf>
    <xf numFmtId="0" fontId="3" fillId="0" borderId="20" xfId="0" applyFont="1" applyBorder="1" applyAlignment="1">
      <alignment horizontal="left" vertical="center" wrapText="1" indent="1"/>
    </xf>
    <xf numFmtId="0" fontId="3" fillId="0" borderId="21" xfId="0" applyFont="1" applyBorder="1" applyAlignment="1">
      <alignment horizontal="left" vertical="center" wrapText="1" indent="1"/>
    </xf>
    <xf numFmtId="0" fontId="3" fillId="0" borderId="8" xfId="0" applyFont="1" applyBorder="1" applyAlignment="1">
      <alignment horizontal="left" vertical="center" wrapText="1" indent="1"/>
    </xf>
    <xf numFmtId="0" fontId="3" fillId="0" borderId="6" xfId="0" applyFont="1" applyBorder="1" applyAlignment="1">
      <alignment horizontal="left" vertical="center" wrapText="1" indent="1"/>
    </xf>
    <xf numFmtId="0" fontId="4" fillId="0" borderId="17" xfId="0" applyFont="1" applyBorder="1" applyAlignment="1">
      <alignment horizontal="left" vertical="center" wrapText="1"/>
    </xf>
    <xf numFmtId="0" fontId="4" fillId="0" borderId="4" xfId="0" applyFont="1" applyBorder="1" applyAlignment="1">
      <alignment horizontal="left" vertical="center" wrapText="1"/>
    </xf>
    <xf numFmtId="0" fontId="62" fillId="0" borderId="17" xfId="0" applyFont="1" applyBorder="1" applyAlignment="1">
      <alignment horizontal="center" vertical="center" wrapText="1"/>
    </xf>
    <xf numFmtId="0" fontId="58" fillId="0" borderId="18" xfId="0" applyFont="1" applyBorder="1" applyAlignment="1">
      <alignment horizontal="left" vertical="center" wrapText="1"/>
    </xf>
    <xf numFmtId="0" fontId="58" fillId="0" borderId="19" xfId="0" applyFont="1" applyBorder="1" applyAlignment="1">
      <alignment horizontal="left" vertical="center" wrapText="1"/>
    </xf>
    <xf numFmtId="0" fontId="4" fillId="0" borderId="20" xfId="0" applyFont="1" applyBorder="1" applyAlignment="1">
      <alignment horizontal="left" vertical="center" wrapText="1"/>
    </xf>
    <xf numFmtId="0" fontId="4" fillId="0" borderId="21" xfId="0" applyFont="1" applyBorder="1" applyAlignment="1">
      <alignment horizontal="left" vertical="center" wrapText="1"/>
    </xf>
    <xf numFmtId="0" fontId="4" fillId="0" borderId="8" xfId="0" applyFont="1" applyBorder="1" applyAlignment="1">
      <alignment horizontal="left" vertical="center" wrapText="1"/>
    </xf>
    <xf numFmtId="0" fontId="4" fillId="0" borderId="6" xfId="0" applyFont="1" applyBorder="1" applyAlignment="1">
      <alignment horizontal="left" vertical="center" wrapText="1"/>
    </xf>
    <xf numFmtId="0" fontId="3" fillId="0" borderId="16" xfId="0" applyFont="1" applyBorder="1" applyAlignment="1">
      <alignment horizontal="left" vertical="center" wrapText="1"/>
    </xf>
    <xf numFmtId="0" fontId="3" fillId="0" borderId="3" xfId="0" applyFont="1" applyBorder="1" applyAlignment="1">
      <alignment horizontal="left" vertical="center" wrapText="1"/>
    </xf>
    <xf numFmtId="0" fontId="3" fillId="0" borderId="2" xfId="0" applyFont="1" applyBorder="1" applyAlignment="1">
      <alignment horizontal="left" vertical="center" wrapText="1"/>
    </xf>
    <xf numFmtId="0" fontId="4" fillId="0" borderId="18" xfId="0" applyFont="1" applyBorder="1" applyAlignment="1">
      <alignment horizontal="left" vertical="center" wrapText="1"/>
    </xf>
    <xf numFmtId="0" fontId="4" fillId="0" borderId="19" xfId="0" applyFont="1" applyBorder="1" applyAlignment="1">
      <alignment horizontal="left" vertical="center" wrapText="1"/>
    </xf>
    <xf numFmtId="0" fontId="0" fillId="0" borderId="22" xfId="0" applyBorder="1" applyAlignment="1">
      <alignment vertical="top" wrapText="1"/>
    </xf>
    <xf numFmtId="0" fontId="0" fillId="0" borderId="0" xfId="0" applyAlignment="1">
      <alignment vertical="top" wrapText="1"/>
    </xf>
    <xf numFmtId="0" fontId="0" fillId="0" borderId="7" xfId="0" applyBorder="1" applyAlignment="1">
      <alignment vertical="top" wrapText="1"/>
    </xf>
    <xf numFmtId="0" fontId="0" fillId="0" borderId="21" xfId="0" applyBorder="1" applyAlignment="1">
      <alignment vertical="top" wrapText="1"/>
    </xf>
    <xf numFmtId="0" fontId="0" fillId="0" borderId="8" xfId="0" applyBorder="1" applyAlignment="1">
      <alignment vertical="top" wrapText="1"/>
    </xf>
    <xf numFmtId="0" fontId="0" fillId="0" borderId="6" xfId="0" applyBorder="1" applyAlignment="1">
      <alignment vertical="top" wrapText="1"/>
    </xf>
    <xf numFmtId="0" fontId="4" fillId="0" borderId="16"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2" fillId="0" borderId="5" xfId="0" applyFont="1" applyBorder="1" applyAlignment="1">
      <alignment horizontal="left" vertical="center" wrapText="1"/>
    </xf>
    <xf numFmtId="0" fontId="2" fillId="0" borderId="5" xfId="0" applyFont="1" applyBorder="1" applyAlignment="1">
      <alignment horizontal="center" vertical="center" wrapText="1"/>
    </xf>
    <xf numFmtId="0" fontId="1" fillId="0" borderId="18" xfId="0" applyFont="1" applyBorder="1" applyAlignment="1">
      <alignment horizontal="left" vertical="center" wrapText="1" indent="7"/>
    </xf>
    <xf numFmtId="0" fontId="1" fillId="0" borderId="19" xfId="0" applyFont="1" applyBorder="1" applyAlignment="1">
      <alignment horizontal="left" vertical="center" wrapText="1" indent="7"/>
    </xf>
    <xf numFmtId="0" fontId="1" fillId="0" borderId="20" xfId="0" applyFont="1" applyBorder="1" applyAlignment="1">
      <alignment horizontal="left" vertical="center" wrapText="1" indent="7"/>
    </xf>
    <xf numFmtId="0" fontId="1" fillId="0" borderId="22" xfId="0" applyFont="1" applyBorder="1" applyAlignment="1">
      <alignment horizontal="left" vertical="center" wrapText="1" indent="7"/>
    </xf>
    <xf numFmtId="0" fontId="1" fillId="0" borderId="0" xfId="0" applyFont="1" applyAlignment="1">
      <alignment horizontal="left" vertical="center" wrapText="1" indent="7"/>
    </xf>
    <xf numFmtId="0" fontId="1" fillId="0" borderId="7" xfId="0" applyFont="1" applyBorder="1" applyAlignment="1">
      <alignment horizontal="left" vertical="center" wrapText="1" indent="7"/>
    </xf>
    <xf numFmtId="0" fontId="4" fillId="0" borderId="23" xfId="0" applyFont="1" applyBorder="1" applyAlignment="1">
      <alignment horizontal="left" vertical="center" wrapText="1" indent="7"/>
    </xf>
    <xf numFmtId="0" fontId="4" fillId="0" borderId="24" xfId="0" applyFont="1" applyBorder="1" applyAlignment="1">
      <alignment horizontal="left" vertical="center" wrapText="1" indent="7"/>
    </xf>
    <xf numFmtId="0" fontId="4" fillId="0" borderId="14" xfId="0" applyFont="1" applyBorder="1" applyAlignment="1">
      <alignment horizontal="left" vertical="center" wrapText="1" indent="7"/>
    </xf>
    <xf numFmtId="0" fontId="4" fillId="0" borderId="5" xfId="0" applyFont="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22" xfId="0" applyFont="1" applyBorder="1" applyAlignment="1">
      <alignment horizontal="left" vertical="center" wrapText="1"/>
    </xf>
    <xf numFmtId="0" fontId="4" fillId="0" borderId="0" xfId="0" applyFont="1" applyAlignment="1">
      <alignment horizontal="left" vertical="center" wrapText="1"/>
    </xf>
    <xf numFmtId="0" fontId="4" fillId="0" borderId="7" xfId="0" applyFont="1" applyBorder="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xf numFmtId="0" fontId="3" fillId="0" borderId="23" xfId="0" applyFont="1" applyBorder="1" applyAlignment="1">
      <alignment horizontal="left" vertical="center" wrapText="1"/>
    </xf>
    <xf numFmtId="0" fontId="3" fillId="0" borderId="24" xfId="0" applyFont="1" applyBorder="1" applyAlignment="1">
      <alignment horizontal="left" vertical="center" wrapText="1"/>
    </xf>
    <xf numFmtId="0" fontId="3" fillId="0" borderId="14" xfId="0" applyFont="1" applyBorder="1" applyAlignment="1">
      <alignment horizontal="left" vertical="center" wrapText="1"/>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2" fillId="0" borderId="20" xfId="0" applyFont="1" applyBorder="1" applyAlignment="1">
      <alignment horizontal="left" vertical="center" wrapText="1"/>
    </xf>
    <xf numFmtId="0" fontId="2" fillId="0" borderId="21" xfId="0" applyFont="1" applyBorder="1" applyAlignment="1">
      <alignment horizontal="left" vertical="center" wrapText="1"/>
    </xf>
    <xf numFmtId="0" fontId="2" fillId="0" borderId="8" xfId="0" applyFont="1" applyBorder="1" applyAlignment="1">
      <alignment horizontal="left" vertical="center" wrapText="1"/>
    </xf>
    <xf numFmtId="0" fontId="2" fillId="0" borderId="6" xfId="0" applyFont="1" applyBorder="1" applyAlignment="1">
      <alignment horizontal="left" vertical="center" wrapText="1"/>
    </xf>
    <xf numFmtId="0" fontId="27" fillId="0" borderId="21" xfId="0" applyFont="1" applyBorder="1" applyAlignment="1">
      <alignment horizontal="left" vertical="center" wrapText="1"/>
    </xf>
    <xf numFmtId="0" fontId="27" fillId="0" borderId="8" xfId="0" applyFont="1" applyBorder="1" applyAlignment="1">
      <alignment horizontal="left" vertical="center" wrapText="1"/>
    </xf>
    <xf numFmtId="0" fontId="27" fillId="0" borderId="6" xfId="0" applyFont="1" applyBorder="1" applyAlignment="1">
      <alignment horizontal="left" vertical="center" wrapText="1"/>
    </xf>
    <xf numFmtId="0" fontId="21" fillId="4" borderId="8" xfId="0" applyFont="1" applyFill="1" applyBorder="1" applyAlignment="1">
      <alignment horizontal="center"/>
    </xf>
    <xf numFmtId="0" fontId="18" fillId="4" borderId="17" xfId="0" applyFont="1" applyFill="1" applyBorder="1" applyAlignment="1">
      <alignment horizontal="center" vertical="center" wrapText="1"/>
    </xf>
    <xf numFmtId="0" fontId="18" fillId="4" borderId="4" xfId="0" applyFont="1" applyFill="1" applyBorder="1" applyAlignment="1">
      <alignment horizontal="center" vertical="center" wrapText="1"/>
    </xf>
    <xf numFmtId="0" fontId="0" fillId="4" borderId="17" xfId="0" applyFill="1" applyBorder="1" applyAlignment="1">
      <alignment horizontal="center" vertical="top" wrapText="1"/>
    </xf>
    <xf numFmtId="0" fontId="0" fillId="4" borderId="4" xfId="0" applyFill="1" applyBorder="1" applyAlignment="1">
      <alignment horizontal="center" vertical="top" wrapText="1"/>
    </xf>
    <xf numFmtId="0" fontId="4" fillId="5" borderId="18" xfId="0" applyFont="1" applyFill="1" applyBorder="1" applyAlignment="1">
      <alignment horizontal="left" vertical="top" wrapText="1"/>
    </xf>
    <xf numFmtId="0" fontId="4" fillId="5" borderId="19" xfId="0" applyFont="1" applyFill="1" applyBorder="1" applyAlignment="1">
      <alignment horizontal="left" vertical="top" wrapText="1"/>
    </xf>
    <xf numFmtId="0" fontId="4" fillId="5" borderId="20" xfId="0" applyFont="1" applyFill="1" applyBorder="1" applyAlignment="1">
      <alignment horizontal="left" vertical="top" wrapText="1"/>
    </xf>
    <xf numFmtId="0" fontId="4" fillId="0" borderId="17" xfId="0" applyFont="1" applyBorder="1" applyAlignment="1">
      <alignment horizontal="left" vertical="top" wrapText="1"/>
    </xf>
    <xf numFmtId="0" fontId="4" fillId="0" borderId="5" xfId="0" applyFont="1" applyBorder="1" applyAlignment="1">
      <alignment horizontal="left" vertical="top" wrapText="1"/>
    </xf>
    <xf numFmtId="0" fontId="24" fillId="0" borderId="17" xfId="0" applyFont="1" applyBorder="1" applyAlignment="1">
      <alignment horizontal="center" vertical="top" wrapText="1"/>
    </xf>
    <xf numFmtId="0" fontId="24" fillId="0" borderId="4" xfId="0" applyFont="1" applyBorder="1" applyAlignment="1">
      <alignment horizontal="center" vertical="top" wrapText="1"/>
    </xf>
    <xf numFmtId="0" fontId="25" fillId="0" borderId="3" xfId="0" applyFont="1" applyBorder="1" applyAlignment="1">
      <alignment horizontal="center" vertical="top" wrapText="1"/>
    </xf>
    <xf numFmtId="0" fontId="24" fillId="0" borderId="5" xfId="0" applyFont="1" applyBorder="1" applyAlignment="1">
      <alignment horizontal="center" vertical="top" wrapText="1"/>
    </xf>
    <xf numFmtId="0" fontId="25" fillId="0" borderId="31" xfId="0" applyFont="1" applyBorder="1" applyAlignment="1">
      <alignment horizontal="justify" vertical="top"/>
    </xf>
    <xf numFmtId="0" fontId="25" fillId="0" borderId="32" xfId="0" applyFont="1" applyBorder="1" applyAlignment="1">
      <alignment horizontal="justify" vertical="top"/>
    </xf>
    <xf numFmtId="0" fontId="25" fillId="0" borderId="33" xfId="0" applyFont="1" applyBorder="1" applyAlignment="1">
      <alignment horizontal="justify" vertical="top"/>
    </xf>
    <xf numFmtId="0" fontId="25" fillId="0" borderId="31" xfId="0" applyFont="1" applyBorder="1" applyAlignment="1">
      <alignment horizontal="justify" vertical="top" wrapText="1"/>
    </xf>
    <xf numFmtId="0" fontId="25" fillId="0" borderId="32" xfId="0" applyFont="1" applyBorder="1" applyAlignment="1">
      <alignment horizontal="justify" vertical="top" wrapText="1"/>
    </xf>
    <xf numFmtId="0" fontId="25" fillId="0" borderId="33" xfId="0" applyFont="1" applyBorder="1" applyAlignment="1">
      <alignment horizontal="justify" vertical="top" wrapText="1"/>
    </xf>
    <xf numFmtId="0" fontId="58" fillId="0" borderId="31" xfId="0" applyFont="1" applyBorder="1" applyAlignment="1">
      <alignment horizontal="justify" vertical="top" wrapText="1"/>
    </xf>
    <xf numFmtId="0" fontId="58" fillId="0" borderId="32" xfId="0" applyFont="1" applyBorder="1" applyAlignment="1">
      <alignment horizontal="justify" vertical="top" wrapText="1"/>
    </xf>
    <xf numFmtId="0" fontId="58" fillId="0" borderId="33" xfId="0" applyFont="1" applyBorder="1" applyAlignment="1">
      <alignment horizontal="justify" vertical="top" wrapText="1"/>
    </xf>
    <xf numFmtId="0" fontId="24" fillId="2" borderId="18" xfId="0" applyFont="1" applyFill="1" applyBorder="1" applyAlignment="1">
      <alignment horizontal="center" vertical="center" wrapText="1"/>
    </xf>
    <xf numFmtId="0" fontId="24" fillId="2" borderId="19" xfId="0" applyFont="1" applyFill="1" applyBorder="1" applyAlignment="1">
      <alignment horizontal="center" vertical="center" wrapText="1"/>
    </xf>
    <xf numFmtId="0" fontId="24" fillId="2" borderId="20" xfId="0" applyFont="1" applyFill="1" applyBorder="1" applyAlignment="1">
      <alignment horizontal="center" vertical="center" wrapText="1"/>
    </xf>
    <xf numFmtId="0" fontId="12" fillId="0" borderId="21" xfId="0" applyFont="1" applyBorder="1" applyAlignment="1">
      <alignment horizontal="left" wrapText="1"/>
    </xf>
    <xf numFmtId="0" fontId="12" fillId="0" borderId="8" xfId="0" applyFont="1" applyBorder="1" applyAlignment="1">
      <alignment horizontal="left" wrapText="1"/>
    </xf>
    <xf numFmtId="0" fontId="12" fillId="0" borderId="6" xfId="0" applyFont="1" applyBorder="1" applyAlignment="1">
      <alignment horizontal="left" wrapText="1"/>
    </xf>
    <xf numFmtId="0" fontId="12" fillId="0" borderId="16" xfId="0" applyFont="1" applyBorder="1" applyAlignment="1">
      <alignment horizontal="center"/>
    </xf>
    <xf numFmtId="0" fontId="12" fillId="0" borderId="3" xfId="0" applyFont="1" applyBorder="1" applyAlignment="1">
      <alignment horizontal="center"/>
    </xf>
    <xf numFmtId="0" fontId="12" fillId="0" borderId="2" xfId="0" applyFont="1" applyBorder="1" applyAlignment="1">
      <alignment horizontal="center"/>
    </xf>
    <xf numFmtId="0" fontId="17" fillId="0" borderId="0" xfId="0" applyFont="1" applyAlignment="1">
      <alignment horizontal="left" vertical="center" wrapText="1"/>
    </xf>
    <xf numFmtId="0" fontId="12" fillId="0" borderId="16" xfId="0" applyFont="1" applyBorder="1" applyAlignment="1">
      <alignment horizontal="left" vertical="top" wrapText="1"/>
    </xf>
    <xf numFmtId="0" fontId="12" fillId="0" borderId="3" xfId="0" applyFont="1" applyBorder="1" applyAlignment="1">
      <alignment horizontal="left" vertical="top" wrapText="1"/>
    </xf>
    <xf numFmtId="0" fontId="12" fillId="0" borderId="2" xfId="0" applyFont="1" applyBorder="1" applyAlignment="1">
      <alignment horizontal="left" vertical="top" wrapText="1"/>
    </xf>
    <xf numFmtId="0" fontId="25" fillId="0" borderId="16" xfId="0" applyFont="1" applyBorder="1" applyAlignment="1">
      <alignment horizontal="justify" vertical="top" wrapText="1"/>
    </xf>
    <xf numFmtId="0" fontId="25" fillId="0" borderId="3" xfId="0" applyFont="1" applyBorder="1" applyAlignment="1">
      <alignment horizontal="justify" vertical="top" wrapText="1"/>
    </xf>
    <xf numFmtId="0" fontId="25" fillId="0" borderId="2" xfId="0" applyFont="1" applyBorder="1" applyAlignment="1">
      <alignment horizontal="justify" vertical="top" wrapText="1"/>
    </xf>
    <xf numFmtId="0" fontId="24" fillId="2" borderId="16" xfId="0" applyFont="1" applyFill="1" applyBorder="1" applyAlignment="1">
      <alignment horizontal="center" vertical="center"/>
    </xf>
    <xf numFmtId="0" fontId="24" fillId="2" borderId="3" xfId="0" applyFont="1" applyFill="1" applyBorder="1" applyAlignment="1">
      <alignment horizontal="center" vertical="center"/>
    </xf>
    <xf numFmtId="0" fontId="24" fillId="2" borderId="2" xfId="0" applyFont="1" applyFill="1" applyBorder="1" applyAlignment="1">
      <alignment horizontal="center" vertical="center"/>
    </xf>
    <xf numFmtId="0" fontId="58" fillId="0" borderId="16" xfId="0" applyFont="1" applyBorder="1" applyAlignment="1">
      <alignment horizontal="center" vertical="center" wrapText="1"/>
    </xf>
    <xf numFmtId="0" fontId="58" fillId="0" borderId="3" xfId="0" applyFont="1" applyBorder="1" applyAlignment="1">
      <alignment horizontal="center" vertical="center" wrapText="1"/>
    </xf>
    <xf numFmtId="0" fontId="58" fillId="0" borderId="2" xfId="0" applyFont="1" applyBorder="1" applyAlignment="1">
      <alignment horizontal="center" vertical="center" wrapText="1"/>
    </xf>
    <xf numFmtId="0" fontId="27" fillId="0" borderId="19" xfId="0" applyFont="1" applyBorder="1" applyAlignment="1">
      <alignment horizontal="justify" vertical="top" wrapText="1"/>
    </xf>
    <xf numFmtId="0" fontId="27" fillId="0" borderId="0" xfId="0" applyFont="1" applyAlignment="1">
      <alignment horizontal="justify" vertical="top" wrapText="1"/>
    </xf>
    <xf numFmtId="0" fontId="0" fillId="0" borderId="16" xfId="0" applyBorder="1" applyAlignment="1">
      <alignment horizontal="justify" vertical="top" wrapText="1"/>
    </xf>
    <xf numFmtId="0" fontId="0" fillId="0" borderId="3" xfId="0" applyBorder="1" applyAlignment="1">
      <alignment horizontal="justify" vertical="top" wrapText="1"/>
    </xf>
    <xf numFmtId="0" fontId="0" fillId="0" borderId="2" xfId="0" applyBorder="1" applyAlignment="1">
      <alignment horizontal="justify" vertical="top" wrapText="1"/>
    </xf>
    <xf numFmtId="0" fontId="0" fillId="0" borderId="16"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xf>
    <xf numFmtId="0" fontId="0" fillId="0" borderId="16" xfId="0" applyBorder="1" applyAlignment="1">
      <alignment horizontal="center"/>
    </xf>
    <xf numFmtId="0" fontId="0" fillId="0" borderId="3" xfId="0" applyBorder="1" applyAlignment="1">
      <alignment horizontal="center"/>
    </xf>
    <xf numFmtId="0" fontId="0" fillId="0" borderId="2" xfId="0" applyBorder="1" applyAlignment="1">
      <alignment horizontal="center"/>
    </xf>
    <xf numFmtId="0" fontId="0" fillId="0" borderId="18" xfId="0" applyBorder="1" applyAlignment="1">
      <alignment horizontal="justify" vertical="top" wrapText="1"/>
    </xf>
    <xf numFmtId="0" fontId="0" fillId="0" borderId="19" xfId="0" applyBorder="1" applyAlignment="1">
      <alignment horizontal="justify" vertical="top" wrapText="1"/>
    </xf>
    <xf numFmtId="0" fontId="0" fillId="0" borderId="20" xfId="0" applyBorder="1" applyAlignment="1">
      <alignment horizontal="justify" vertical="top" wrapText="1"/>
    </xf>
    <xf numFmtId="0" fontId="4" fillId="0" borderId="16" xfId="0" applyFont="1" applyBorder="1" applyAlignment="1">
      <alignment horizontal="justify" vertical="top" wrapText="1"/>
    </xf>
    <xf numFmtId="0" fontId="4" fillId="0" borderId="3" xfId="0" applyFont="1" applyBorder="1" applyAlignment="1">
      <alignment horizontal="justify" vertical="top" wrapText="1"/>
    </xf>
    <xf numFmtId="0" fontId="4" fillId="0" borderId="2" xfId="0" applyFont="1" applyBorder="1" applyAlignment="1">
      <alignment horizontal="justify" vertical="top" wrapText="1"/>
    </xf>
    <xf numFmtId="0" fontId="3" fillId="0" borderId="16" xfId="0" applyFont="1" applyBorder="1" applyAlignment="1">
      <alignment horizontal="justify" vertical="top" wrapText="1"/>
    </xf>
    <xf numFmtId="0" fontId="3" fillId="0" borderId="3" xfId="0" applyFont="1" applyBorder="1" applyAlignment="1">
      <alignment horizontal="justify" vertical="top" wrapText="1"/>
    </xf>
    <xf numFmtId="0" fontId="3" fillId="0" borderId="2" xfId="0" applyFont="1" applyBorder="1" applyAlignment="1">
      <alignment horizontal="justify" vertical="top" wrapText="1"/>
    </xf>
    <xf numFmtId="0" fontId="27" fillId="0" borderId="22" xfId="0" applyFont="1" applyBorder="1" applyAlignment="1">
      <alignment horizontal="center" vertical="center" wrapText="1"/>
    </xf>
    <xf numFmtId="0" fontId="27" fillId="0" borderId="0" xfId="0" applyFont="1" applyBorder="1" applyAlignment="1">
      <alignment horizontal="center" vertical="center" wrapText="1"/>
    </xf>
    <xf numFmtId="0" fontId="27" fillId="0" borderId="7" xfId="0" applyFont="1" applyBorder="1" applyAlignment="1">
      <alignment horizontal="center" vertical="center" wrapText="1"/>
    </xf>
    <xf numFmtId="0" fontId="27" fillId="0" borderId="21" xfId="0" applyFont="1" applyBorder="1" applyAlignment="1">
      <alignment horizontal="center" vertical="center" wrapText="1"/>
    </xf>
    <xf numFmtId="0" fontId="27" fillId="0" borderId="8" xfId="0" applyFont="1" applyBorder="1" applyAlignment="1">
      <alignment horizontal="center" vertical="center" wrapText="1"/>
    </xf>
    <xf numFmtId="0" fontId="27" fillId="0" borderId="6" xfId="0" applyFont="1" applyBorder="1" applyAlignment="1">
      <alignment horizontal="center" vertical="center" wrapText="1"/>
    </xf>
    <xf numFmtId="0" fontId="2" fillId="0" borderId="17" xfId="0" applyFont="1" applyBorder="1" applyAlignment="1">
      <alignment horizontal="center" vertical="top" wrapText="1"/>
    </xf>
    <xf numFmtId="0" fontId="2" fillId="0" borderId="4" xfId="0" applyFont="1" applyBorder="1" applyAlignment="1">
      <alignment horizontal="center" vertical="top" wrapText="1"/>
    </xf>
    <xf numFmtId="0" fontId="4" fillId="0" borderId="18" xfId="0" applyFont="1" applyBorder="1" applyAlignment="1">
      <alignment horizontal="justify" vertical="top" wrapText="1"/>
    </xf>
    <xf numFmtId="0" fontId="4" fillId="0" borderId="19" xfId="0" applyFont="1" applyBorder="1" applyAlignment="1">
      <alignment horizontal="justify" vertical="top" wrapText="1"/>
    </xf>
    <xf numFmtId="0" fontId="4" fillId="0" borderId="20" xfId="0" applyFont="1" applyBorder="1" applyAlignment="1">
      <alignment horizontal="justify" vertical="top" wrapText="1"/>
    </xf>
    <xf numFmtId="0" fontId="4" fillId="0" borderId="21" xfId="0" applyFont="1" applyBorder="1" applyAlignment="1">
      <alignment horizontal="justify" vertical="top" wrapText="1"/>
    </xf>
    <xf numFmtId="0" fontId="4" fillId="0" borderId="8" xfId="0" applyFont="1" applyBorder="1" applyAlignment="1">
      <alignment horizontal="justify" vertical="top" wrapText="1"/>
    </xf>
    <xf numFmtId="0" fontId="4" fillId="0" borderId="6" xfId="0" applyFont="1" applyBorder="1" applyAlignment="1">
      <alignment horizontal="justify" vertical="top" wrapText="1"/>
    </xf>
    <xf numFmtId="0" fontId="4" fillId="0" borderId="17" xfId="0" applyFont="1" applyBorder="1" applyAlignment="1">
      <alignment horizontal="justify" vertical="top" wrapText="1"/>
    </xf>
    <xf numFmtId="0" fontId="4" fillId="0" borderId="4" xfId="0" applyFont="1" applyBorder="1" applyAlignment="1">
      <alignment horizontal="justify" vertical="top" wrapText="1"/>
    </xf>
    <xf numFmtId="0" fontId="2" fillId="0" borderId="5" xfId="0" applyFont="1" applyBorder="1" applyAlignment="1">
      <alignment horizontal="center" vertical="top" wrapText="1"/>
    </xf>
    <xf numFmtId="0" fontId="12" fillId="0" borderId="16"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2" xfId="0" applyFont="1" applyBorder="1" applyAlignment="1">
      <alignment horizontal="center" vertical="center" wrapText="1"/>
    </xf>
    <xf numFmtId="0" fontId="17" fillId="0" borderId="16" xfId="0" applyFont="1" applyBorder="1" applyAlignment="1">
      <alignment horizontal="justify" vertical="top" wrapText="1"/>
    </xf>
    <xf numFmtId="0" fontId="17" fillId="0" borderId="3" xfId="0" applyFont="1" applyBorder="1" applyAlignment="1">
      <alignment horizontal="justify" vertical="top" wrapText="1"/>
    </xf>
    <xf numFmtId="0" fontId="17" fillId="0" borderId="2" xfId="0" applyFont="1" applyBorder="1" applyAlignment="1">
      <alignment horizontal="justify" vertical="top" wrapText="1"/>
    </xf>
    <xf numFmtId="0" fontId="57" fillId="0" borderId="16" xfId="0" applyFont="1" applyBorder="1" applyAlignment="1">
      <alignment horizontal="justify" vertical="top" wrapText="1"/>
    </xf>
    <xf numFmtId="0" fontId="57" fillId="0" borderId="3" xfId="0" applyFont="1" applyBorder="1" applyAlignment="1">
      <alignment horizontal="justify" vertical="top" wrapText="1"/>
    </xf>
    <xf numFmtId="0" fontId="57" fillId="0" borderId="2" xfId="0" applyFont="1" applyBorder="1" applyAlignment="1">
      <alignment horizontal="justify" vertical="top" wrapText="1"/>
    </xf>
    <xf numFmtId="0" fontId="61" fillId="0" borderId="16" xfId="0" applyFont="1" applyBorder="1" applyAlignment="1">
      <alignment horizontal="justify" vertical="top" wrapText="1"/>
    </xf>
    <xf numFmtId="0" fontId="61" fillId="0" borderId="3" xfId="0" applyFont="1" applyBorder="1" applyAlignment="1">
      <alignment horizontal="justify" vertical="top" wrapText="1"/>
    </xf>
    <xf numFmtId="0" fontId="61" fillId="0" borderId="2" xfId="0" applyFont="1" applyBorder="1" applyAlignment="1">
      <alignment horizontal="justify" vertical="top" wrapText="1"/>
    </xf>
    <xf numFmtId="0" fontId="30" fillId="0" borderId="19" xfId="0" applyFont="1" applyBorder="1" applyAlignment="1">
      <alignment horizontal="center" vertical="center" wrapText="1"/>
    </xf>
    <xf numFmtId="0" fontId="30" fillId="0" borderId="0" xfId="0" applyFont="1" applyAlignment="1">
      <alignment horizontal="center" vertical="center" wrapText="1"/>
    </xf>
    <xf numFmtId="0" fontId="2" fillId="0" borderId="17" xfId="0" applyFont="1" applyBorder="1" applyAlignment="1">
      <alignment horizontal="left" vertical="top" wrapText="1"/>
    </xf>
    <xf numFmtId="0" fontId="2" fillId="0" borderId="4" xfId="0" applyFont="1" applyBorder="1" applyAlignment="1">
      <alignment horizontal="left" vertical="top" wrapText="1"/>
    </xf>
    <xf numFmtId="0" fontId="35" fillId="0" borderId="19" xfId="0" applyFont="1" applyBorder="1" applyAlignment="1">
      <alignment horizontal="justify" vertical="top" wrapText="1"/>
    </xf>
    <xf numFmtId="0" fontId="35" fillId="0" borderId="0" xfId="0" applyFont="1" applyAlignment="1">
      <alignment horizontal="justify" vertical="top" wrapText="1"/>
    </xf>
    <xf numFmtId="0" fontId="4" fillId="0" borderId="16" xfId="0" applyFont="1" applyBorder="1" applyAlignment="1">
      <alignment horizontal="center" vertical="top" wrapText="1"/>
    </xf>
    <xf numFmtId="0" fontId="4" fillId="0" borderId="3" xfId="0" applyFont="1" applyBorder="1" applyAlignment="1">
      <alignment horizontal="center" vertical="top" wrapText="1"/>
    </xf>
    <xf numFmtId="0" fontId="4" fillId="0" borderId="2" xfId="0" applyFont="1" applyBorder="1" applyAlignment="1">
      <alignment horizontal="center" vertical="top" wrapText="1"/>
    </xf>
    <xf numFmtId="0" fontId="30" fillId="0" borderId="3" xfId="0" applyFont="1" applyBorder="1" applyAlignment="1">
      <alignment horizontal="center" vertical="center" wrapText="1"/>
    </xf>
    <xf numFmtId="0" fontId="58" fillId="0" borderId="16" xfId="0" applyFont="1" applyBorder="1" applyAlignment="1">
      <alignment horizontal="justify" vertical="top" wrapText="1"/>
    </xf>
    <xf numFmtId="0" fontId="58" fillId="0" borderId="3" xfId="0" applyFont="1" applyBorder="1" applyAlignment="1">
      <alignment horizontal="justify" vertical="top" wrapText="1"/>
    </xf>
    <xf numFmtId="0" fontId="58" fillId="0" borderId="2" xfId="0" applyFont="1" applyBorder="1" applyAlignment="1">
      <alignment horizontal="justify" vertical="top" wrapText="1"/>
    </xf>
    <xf numFmtId="0" fontId="3" fillId="0" borderId="16"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27" fillId="0" borderId="16" xfId="0" applyFont="1" applyFill="1" applyBorder="1" applyAlignment="1">
      <alignment horizontal="justify" vertical="top" wrapText="1"/>
    </xf>
    <xf numFmtId="0" fontId="27" fillId="0" borderId="3" xfId="0" applyFont="1" applyFill="1" applyBorder="1" applyAlignment="1">
      <alignment horizontal="justify" vertical="top" wrapText="1"/>
    </xf>
    <xf numFmtId="0" fontId="27" fillId="0" borderId="2" xfId="0" applyFont="1" applyFill="1" applyBorder="1" applyAlignment="1">
      <alignment horizontal="justify" vertical="top" wrapText="1"/>
    </xf>
    <xf numFmtId="0" fontId="27" fillId="0" borderId="16" xfId="0" applyFont="1" applyBorder="1" applyAlignment="1">
      <alignment horizontal="justify" vertical="top" wrapText="1"/>
    </xf>
    <xf numFmtId="0" fontId="27" fillId="0" borderId="3" xfId="0" applyFont="1" applyBorder="1" applyAlignment="1">
      <alignment horizontal="justify" vertical="top" wrapText="1"/>
    </xf>
    <xf numFmtId="0" fontId="27" fillId="0" borderId="2" xfId="0" applyFont="1" applyBorder="1" applyAlignment="1">
      <alignment horizontal="justify" vertical="top" wrapText="1"/>
    </xf>
    <xf numFmtId="0" fontId="28" fillId="0" borderId="17" xfId="0" applyFont="1" applyBorder="1" applyAlignment="1">
      <alignment horizontal="center" vertical="center"/>
    </xf>
    <xf numFmtId="0" fontId="28" fillId="0" borderId="5" xfId="0" applyFont="1" applyBorder="1" applyAlignment="1">
      <alignment horizontal="center" vertical="center"/>
    </xf>
    <xf numFmtId="0" fontId="28" fillId="0" borderId="4" xfId="0" applyFont="1" applyBorder="1" applyAlignment="1">
      <alignment horizontal="center" vertical="center"/>
    </xf>
    <xf numFmtId="0" fontId="0" fillId="0" borderId="3" xfId="0" applyBorder="1" applyAlignment="1">
      <alignment horizontal="center" vertical="top" wrapText="1"/>
    </xf>
    <xf numFmtId="0" fontId="34" fillId="6" borderId="16" xfId="0" applyFont="1" applyFill="1" applyBorder="1" applyAlignment="1">
      <alignment horizontal="justify" vertical="top" wrapText="1"/>
    </xf>
    <xf numFmtId="0" fontId="34" fillId="6" borderId="3" xfId="0" applyFont="1" applyFill="1" applyBorder="1" applyAlignment="1">
      <alignment horizontal="justify" vertical="top" wrapText="1"/>
    </xf>
    <xf numFmtId="0" fontId="34" fillId="6" borderId="2" xfId="0" applyFont="1" applyFill="1" applyBorder="1" applyAlignment="1">
      <alignment horizontal="justify" vertical="top" wrapText="1"/>
    </xf>
    <xf numFmtId="0" fontId="27" fillId="0" borderId="18" xfId="0" applyFont="1" applyBorder="1" applyAlignment="1">
      <alignment horizontal="justify" vertical="top" wrapText="1"/>
    </xf>
    <xf numFmtId="0" fontId="27" fillId="0" borderId="20" xfId="0" applyFont="1" applyBorder="1" applyAlignment="1">
      <alignment horizontal="justify" vertical="top" wrapText="1"/>
    </xf>
    <xf numFmtId="0" fontId="27" fillId="0" borderId="22" xfId="0" applyFont="1" applyBorder="1" applyAlignment="1">
      <alignment horizontal="justify" vertical="top" wrapText="1"/>
    </xf>
    <xf numFmtId="0" fontId="27" fillId="0" borderId="0" xfId="0" applyFont="1" applyBorder="1" applyAlignment="1">
      <alignment horizontal="justify" vertical="top" wrapText="1"/>
    </xf>
    <xf numFmtId="0" fontId="27" fillId="0" borderId="7" xfId="0" applyFont="1" applyBorder="1" applyAlignment="1">
      <alignment horizontal="justify" vertical="top" wrapText="1"/>
    </xf>
    <xf numFmtId="0" fontId="27" fillId="0" borderId="21" xfId="0" applyFont="1" applyBorder="1" applyAlignment="1">
      <alignment horizontal="justify" vertical="top" wrapText="1"/>
    </xf>
    <xf numFmtId="0" fontId="27" fillId="0" borderId="8" xfId="0" applyFont="1" applyBorder="1" applyAlignment="1">
      <alignment horizontal="justify" vertical="top" wrapText="1"/>
    </xf>
    <xf numFmtId="0" fontId="27" fillId="0" borderId="6" xfId="0" applyFont="1" applyBorder="1" applyAlignment="1">
      <alignment horizontal="justify" vertical="top" wrapText="1"/>
    </xf>
    <xf numFmtId="0" fontId="4" fillId="0" borderId="3" xfId="0" applyFont="1" applyBorder="1" applyAlignment="1">
      <alignment horizontal="center" vertical="center" wrapText="1"/>
    </xf>
    <xf numFmtId="0" fontId="4" fillId="0" borderId="5" xfId="0" applyFont="1" applyBorder="1" applyAlignment="1">
      <alignment horizontal="justify" vertical="top" wrapText="1"/>
    </xf>
    <xf numFmtId="0" fontId="3" fillId="0" borderId="18" xfId="0" applyFont="1" applyBorder="1" applyAlignment="1">
      <alignment horizontal="justify" vertical="top" wrapText="1"/>
    </xf>
    <xf numFmtId="0" fontId="3" fillId="0" borderId="19" xfId="0" applyFont="1" applyBorder="1" applyAlignment="1">
      <alignment horizontal="justify" vertical="top" wrapText="1"/>
    </xf>
    <xf numFmtId="0" fontId="3" fillId="0" borderId="20" xfId="0" applyFont="1" applyBorder="1" applyAlignment="1">
      <alignment horizontal="justify" vertical="top" wrapText="1"/>
    </xf>
    <xf numFmtId="0" fontId="40" fillId="4" borderId="17" xfId="0" applyFont="1" applyFill="1" applyBorder="1" applyAlignment="1">
      <alignment horizontal="justify" vertical="top" wrapText="1"/>
    </xf>
    <xf numFmtId="0" fontId="40" fillId="4" borderId="4" xfId="0" applyFont="1" applyFill="1" applyBorder="1" applyAlignment="1">
      <alignment horizontal="justify" vertical="top" wrapText="1"/>
    </xf>
    <xf numFmtId="0" fontId="38" fillId="4" borderId="8" xfId="0" applyFont="1" applyFill="1" applyBorder="1" applyAlignment="1">
      <alignment horizontal="center"/>
    </xf>
    <xf numFmtId="0" fontId="58" fillId="0" borderId="21" xfId="0" applyFont="1" applyBorder="1" applyAlignment="1">
      <alignment horizontal="justify" vertical="top" wrapText="1"/>
    </xf>
    <xf numFmtId="0" fontId="58" fillId="0" borderId="8" xfId="0" applyFont="1" applyBorder="1" applyAlignment="1">
      <alignment horizontal="justify" vertical="top" wrapText="1"/>
    </xf>
    <xf numFmtId="0" fontId="58" fillId="0" borderId="6" xfId="0" applyFont="1" applyBorder="1" applyAlignment="1">
      <alignment horizontal="justify" vertical="top" wrapText="1"/>
    </xf>
    <xf numFmtId="0" fontId="32" fillId="4" borderId="17" xfId="0" applyFont="1" applyFill="1" applyBorder="1" applyAlignment="1">
      <alignment horizontal="justify" vertical="top" wrapText="1"/>
    </xf>
    <xf numFmtId="0" fontId="32" fillId="4" borderId="4" xfId="0" applyFont="1" applyFill="1" applyBorder="1" applyAlignment="1">
      <alignment horizontal="justify" vertical="top" wrapText="1"/>
    </xf>
    <xf numFmtId="0" fontId="58" fillId="3" borderId="21" xfId="0" applyFont="1" applyFill="1" applyBorder="1" applyAlignment="1">
      <alignment horizontal="justify" vertical="top" wrapText="1"/>
    </xf>
    <xf numFmtId="0" fontId="58" fillId="3" borderId="8" xfId="0" applyFont="1" applyFill="1" applyBorder="1" applyAlignment="1">
      <alignment horizontal="justify" vertical="top" wrapText="1"/>
    </xf>
    <xf numFmtId="0" fontId="58" fillId="3" borderId="6" xfId="0" applyFont="1" applyFill="1" applyBorder="1" applyAlignment="1">
      <alignment horizontal="justify" vertical="top" wrapText="1"/>
    </xf>
    <xf numFmtId="0" fontId="2" fillId="0" borderId="17" xfId="0" applyFont="1" applyBorder="1" applyAlignment="1">
      <alignment horizontal="justify" vertical="top" wrapText="1"/>
    </xf>
    <xf numFmtId="0" fontId="2" fillId="0" borderId="4" xfId="0" applyFont="1" applyBorder="1" applyAlignment="1">
      <alignment horizontal="justify" vertical="top" wrapText="1"/>
    </xf>
    <xf numFmtId="0" fontId="41" fillId="0" borderId="16" xfId="0" applyFont="1" applyBorder="1" applyAlignment="1">
      <alignment horizontal="justify" vertical="top" wrapText="1"/>
    </xf>
    <xf numFmtId="0" fontId="41" fillId="0" borderId="3" xfId="0" applyFont="1" applyBorder="1" applyAlignment="1">
      <alignment horizontal="justify" vertical="top" wrapText="1"/>
    </xf>
    <xf numFmtId="0" fontId="41" fillId="0" borderId="2" xfId="0" applyFont="1" applyBorder="1" applyAlignment="1">
      <alignment horizontal="justify" vertical="top" wrapText="1"/>
    </xf>
    <xf numFmtId="0" fontId="39" fillId="0" borderId="22" xfId="0" applyFont="1" applyBorder="1" applyAlignment="1">
      <alignment horizontal="justify" vertical="top" wrapText="1"/>
    </xf>
    <xf numFmtId="0" fontId="39" fillId="0" borderId="0" xfId="0" applyFont="1" applyBorder="1" applyAlignment="1">
      <alignment horizontal="justify" vertical="top" wrapText="1"/>
    </xf>
    <xf numFmtId="0" fontId="39" fillId="0" borderId="7" xfId="0" applyFont="1" applyBorder="1" applyAlignment="1">
      <alignment horizontal="justify" vertical="top" wrapText="1"/>
    </xf>
    <xf numFmtId="0" fontId="4" fillId="0" borderId="18" xfId="0" applyFont="1" applyBorder="1" applyAlignment="1">
      <alignment horizontal="justify" vertical="top"/>
    </xf>
    <xf numFmtId="0" fontId="4" fillId="0" borderId="19" xfId="0" applyFont="1" applyBorder="1" applyAlignment="1">
      <alignment horizontal="justify" vertical="top"/>
    </xf>
    <xf numFmtId="0" fontId="4" fillId="0" borderId="20" xfId="0" applyFont="1" applyBorder="1" applyAlignment="1">
      <alignment horizontal="justify" vertical="top"/>
    </xf>
    <xf numFmtId="0" fontId="39" fillId="0" borderId="0" xfId="0" applyFont="1" applyAlignment="1">
      <alignment horizontal="justify" vertical="top" wrapText="1"/>
    </xf>
    <xf numFmtId="0" fontId="39" fillId="0" borderId="0" xfId="0" applyFont="1" applyAlignment="1">
      <alignment horizontal="justify" vertical="top"/>
    </xf>
    <xf numFmtId="0" fontId="45" fillId="3" borderId="0" xfId="0" applyFont="1" applyFill="1" applyAlignment="1">
      <alignment horizontal="center" vertical="top" wrapText="1"/>
    </xf>
    <xf numFmtId="0" fontId="48" fillId="4" borderId="0" xfId="0" applyFont="1" applyFill="1" applyAlignment="1">
      <alignment horizontal="center" wrapText="1"/>
    </xf>
    <xf numFmtId="0" fontId="53" fillId="0" borderId="25" xfId="4" applyFont="1" applyBorder="1" applyAlignment="1">
      <alignment vertical="top" wrapText="1"/>
    </xf>
    <xf numFmtId="0" fontId="52" fillId="0" borderId="0" xfId="4" applyFont="1" applyBorder="1" applyAlignment="1">
      <alignment horizontal="center" vertical="top" wrapText="1"/>
    </xf>
    <xf numFmtId="0" fontId="39" fillId="0" borderId="0" xfId="0" applyFont="1" applyBorder="1" applyAlignment="1">
      <alignment horizontal="justify" vertical="top"/>
    </xf>
    <xf numFmtId="0" fontId="39" fillId="0" borderId="7" xfId="0" applyFont="1" applyBorder="1" applyAlignment="1">
      <alignment horizontal="justify" vertical="top"/>
    </xf>
    <xf numFmtId="0" fontId="65" fillId="0" borderId="0" xfId="0" applyFont="1" applyAlignment="1">
      <alignment horizontal="center" wrapText="1"/>
    </xf>
    <xf numFmtId="0" fontId="68" fillId="0" borderId="22" xfId="0" applyFont="1" applyBorder="1" applyAlignment="1">
      <alignment horizontal="left" vertical="center" wrapText="1"/>
    </xf>
    <xf numFmtId="0" fontId="68" fillId="0" borderId="0" xfId="0" applyFont="1" applyBorder="1" applyAlignment="1">
      <alignment horizontal="left" vertical="center" wrapText="1"/>
    </xf>
    <xf numFmtId="0" fontId="68" fillId="0" borderId="7" xfId="0" applyFont="1" applyBorder="1" applyAlignment="1">
      <alignment horizontal="left" vertical="center" wrapText="1"/>
    </xf>
    <xf numFmtId="0" fontId="68" fillId="0" borderId="21" xfId="0" applyFont="1" applyBorder="1" applyAlignment="1">
      <alignment horizontal="left" vertical="top" wrapText="1"/>
    </xf>
    <xf numFmtId="0" fontId="68" fillId="0" borderId="8" xfId="0" applyFont="1" applyBorder="1" applyAlignment="1">
      <alignment horizontal="left" vertical="top" wrapText="1"/>
    </xf>
    <xf numFmtId="0" fontId="68" fillId="0" borderId="6" xfId="0" applyFont="1" applyBorder="1"/>
  </cellXfs>
  <cellStyles count="11">
    <cellStyle name="Comma 10" xfId="5"/>
    <cellStyle name="Comma 10 2" xfId="7"/>
    <cellStyle name="Comma 18 2" xfId="6"/>
    <cellStyle name="Comma 2" xfId="3"/>
    <cellStyle name="Hyperlink" xfId="1" builtinId="8"/>
    <cellStyle name="Normal" xfId="0" builtinId="0"/>
    <cellStyle name="Normal 12 2" xfId="4"/>
    <cellStyle name="Normal 2 10" xfId="10"/>
    <cellStyle name="Percent" xfId="2" builtinId="5"/>
    <cellStyle name="Percent 2" xfId="9"/>
    <cellStyle name="Percent 5" xfId="8"/>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1.xml"/><Relationship Id="rId42" Type="http://schemas.openxmlformats.org/officeDocument/2006/relationships/externalLink" Target="externalLinks/externalLink9.xml"/><Relationship Id="rId47" Type="http://schemas.openxmlformats.org/officeDocument/2006/relationships/externalLink" Target="externalLinks/externalLink14.xml"/><Relationship Id="rId50"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5.xml"/><Relationship Id="rId46" Type="http://schemas.openxmlformats.org/officeDocument/2006/relationships/externalLink" Target="externalLinks/externalLink1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externalLink" Target="externalLinks/externalLink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4.xml"/><Relationship Id="rId40" Type="http://schemas.openxmlformats.org/officeDocument/2006/relationships/externalLink" Target="externalLinks/externalLink7.xml"/><Relationship Id="rId45" Type="http://schemas.openxmlformats.org/officeDocument/2006/relationships/externalLink" Target="externalLinks/externalLink12.xml"/><Relationship Id="rId53"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3.xml"/><Relationship Id="rId49" Type="http://schemas.openxmlformats.org/officeDocument/2006/relationships/externalLink" Target="externalLinks/externalLink1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11.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2.xml"/><Relationship Id="rId43" Type="http://schemas.openxmlformats.org/officeDocument/2006/relationships/externalLink" Target="externalLinks/externalLink10.xml"/><Relationship Id="rId48" Type="http://schemas.openxmlformats.org/officeDocument/2006/relationships/externalLink" Target="externalLinks/externalLink15.xml"/><Relationship Id="rId8" Type="http://schemas.openxmlformats.org/officeDocument/2006/relationships/worksheet" Target="worksheets/sheet8.xml"/><Relationship Id="rId51"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Documents%20and%20Settings\pradeep.gupta\Local%20Settings\Temporary%20Internet%20Files\OLK3E\Documents%20and%20Settings\N.Srinivasu\Desktop\backup\Flash%202003-04\Balance%20Sheet(Original)\31.12.2002\ConsolSkol31122002-ECBDL.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Report%2005-06\Hard%20Close%20-%20Jan%2006\Documents%20and%20Settings\N.Srinivasu\Desktop\backup\Flash%202003-04\Balance%20Sheet(Original)\31.12.2002\ConsolSkol31122002-ECBDL.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Users\OWNER\AppData\Local\Microsoft\Windows\Temporary%20Internet%20Files\Content.Outlook\0G9D1DUX\Loan%20Amortization1.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Ganeshji\11111\ED148630\WKS\OKS\Bechem%20return%20FY99-200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tcs032156\Consol%20Sharing\Europe\Belgium\TCS%20Belgium%20Consol%20Notes%2031-12-2004.xls"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Worksheet%20in%20(C)%205236.1%20Investments%20-%20Substantive%20Testing"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tcs032156\Consol%20Sharing\Documents%20and%20Settings\Owner\Local%20Settings\Temp\Documents%20and%20Settings\106343\Desktop\Cash%20flow%200304%20(Revised%20Final%20after%20Tax%20Reclass%20Entries).xls"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Worksheet%20in%20(C)%208507%20Summary2002-03%20%20%20%20%20(PBC)"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abmblrnas\Audit%20Files\Rajarshi\STAT%20AUDIT%202004%20-%202005\KPMG-Schedule-CBL-Final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F'06\Feb%2006\Creditors%20Details_De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vishnu\Clients\Arvind%20Clothing%20Limited\March%202002%20Statutory\Final%20Accounts\Final%20Accounts-Arvind%20Clothing%20Limited-Consolidated.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Clients\Current%20Clients\SABMiller%202008\NRO%20Region\HBL\HBL%20-%20Harayana%20Breweries\Krishna%20work%20papers\Documents%20and%20Settings\N.Srinivasu\Desktop\backup\Flash%202003-04\Balance%20Sheet(Original)\31.12.2002\ConsolSkol31122002-ECBD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in-001\PGB%20SHARE\DOCUME~1\gaurav\LOCALS~1\Temp\backup\my%20doucument\SAB%20REPORTING\Current_ecbl\Flash%20-03%20-%2004\backup\my%20doucument\SAB%20REPORTING\Current_ecbl\Balance%20Sheet(Original)\31.12.2002\ConsolSkol31122002-ECBD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Documents%20and%20Settings\Prasanna.kumar\Local%20Settings\Temporary%20Internet%20Files\OLK51\Documents%20and%20Settings\N.Srinivasu\Desktop\backup\Flash%202003-04\Balance%20Sheet(Original)\31.12.2002\ConsolSkol31122002-ECBDL.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GM\VOL1\AGM\ZUI\TEMP.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INGHVI_DEV_UNNI\VOL1\USERS\AUDITS\TAX\44AB\ELITE_AG\1998-99\EAWFIN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E SHEET"/>
      <sheetName val="P &amp; L"/>
      <sheetName val="SHARE CAPITAL"/>
      <sheetName val="R &amp; s"/>
      <sheetName val="Res &amp; surplus"/>
      <sheetName val="SEC LOAN "/>
      <sheetName val="UN-SEC.LOAN"/>
      <sheetName val="Fixed Assets"/>
      <sheetName val="INVESTMENT"/>
      <sheetName val="INVENTORY"/>
      <sheetName val="DEBTORS"/>
      <sheetName val="CASHBANK"/>
      <sheetName val="LOANS-ADV"/>
      <sheetName val="LIABILITIES"/>
      <sheetName val="PROVISION"/>
      <sheetName val="OTHER INC."/>
      <sheetName val="Cons"/>
      <sheetName val="FinishedTraded Goods"/>
      <sheetName val="EXPENSES"/>
      <sheetName val="Int &amp; Fin chgs"/>
      <sheetName val="Extord-schedule"/>
      <sheetName val="Interunit"/>
      <sheetName val="Purchases"/>
      <sheetName val="CF"/>
      <sheetName val="Overvie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E SHEET"/>
      <sheetName val="P &amp; L"/>
      <sheetName val="SHARE CAPITAL"/>
      <sheetName val="R &amp; s"/>
      <sheetName val="Res &amp; surplus"/>
      <sheetName val="SEC LOAN "/>
      <sheetName val="UN-SEC.LOAN"/>
      <sheetName val="Fixed Assets"/>
      <sheetName val="INVESTMENT"/>
      <sheetName val="INVENTORY"/>
      <sheetName val="DEBTORS"/>
      <sheetName val="CASHBANK"/>
      <sheetName val="LOANS-ADV"/>
      <sheetName val="LIABILITIES"/>
      <sheetName val="PROVISION"/>
      <sheetName val="OTHER INC."/>
      <sheetName val="Cons"/>
      <sheetName val="FinishedTraded Goods"/>
      <sheetName val="EXPENSES"/>
      <sheetName val="Int &amp; Fin chgs"/>
      <sheetName val="Extord-schedule"/>
      <sheetName val="Interunit"/>
      <sheetName val="Purchases"/>
      <sheetName val="trial (2)"/>
      <sheetName val="P&amp;L"/>
      <sheetName val="Holidays"/>
      <sheetName val="References"/>
      <sheetName val="Letter"/>
      <sheetName val="TPM"/>
      <sheetName val="Audit"/>
      <sheetName val="Comp"/>
      <sheetName val="Balance Sheet "/>
      <sheetName val="LINK GAP"/>
      <sheetName val="URD-s"/>
      <sheetName val="SCH4"/>
      <sheetName val="Charts"/>
      <sheetName val="ConsolSkol31122002-ECBDL"/>
      <sheetName val="#REF"/>
      <sheetName val="BALANCE_SHEET"/>
      <sheetName val="P_&amp;_L"/>
      <sheetName val="SHARE_CAPITAL"/>
      <sheetName val="R_&amp;_s"/>
      <sheetName val="Res_&amp;_surplus"/>
      <sheetName val="SEC_LOAN_"/>
      <sheetName val="UN-SEC_LOAN"/>
      <sheetName val="Fixed_Assets"/>
      <sheetName val="OTHER_INC_"/>
      <sheetName val="FinishedTraded_Goods"/>
      <sheetName val="Int_&amp;_Fin_chgs"/>
      <sheetName val="trial_(2)"/>
      <sheetName val="LINK_GAP"/>
      <sheetName val="grootboekrek"/>
      <sheetName val="Sheet1"/>
      <sheetName val="BALANCE_SHEET1"/>
      <sheetName val="P_&amp;_L1"/>
      <sheetName val="SHARE_CAPITAL1"/>
      <sheetName val="R_&amp;_s1"/>
      <sheetName val="Res_&amp;_surplus1"/>
      <sheetName val="SEC_LOAN_1"/>
      <sheetName val="UN-SEC_LOAN1"/>
      <sheetName val="Fixed_Assets1"/>
      <sheetName val="OTHER_INC_1"/>
      <sheetName val="FinishedTraded_Goods1"/>
      <sheetName val="Int_&amp;_Fin_chgs1"/>
      <sheetName val="trial_(2)1"/>
      <sheetName val="LINK_GAP1"/>
      <sheetName val="CF"/>
      <sheetName val="WGE P&amp;E"/>
      <sheetName val="Lookups"/>
      <sheetName val="Data"/>
      <sheetName val="curlocal"/>
      <sheetName val="gen ledger data"/>
      <sheetName val="FORM-16"/>
      <sheetName val="Purchase Order"/>
      <sheetName val="E755 Annex"/>
      <sheetName val="Original format"/>
      <sheetName val="Basic Details"/>
      <sheetName val="BS Groupings"/>
      <sheetName val="PL Groupings"/>
      <sheetName val="Details"/>
      <sheetName val="S.4.3_SAP Dump"/>
      <sheetName val="Setup"/>
      <sheetName val="Current assets"/>
      <sheetName val="Current liabilities"/>
      <sheetName val="Deferred tax"/>
      <sheetName val="Dividends"/>
      <sheetName val="Employment of capital"/>
      <sheetName val="EVA"/>
      <sheetName val="Country"/>
      <sheetName val="Income"/>
      <sheetName val="Long Term Borrowings"/>
      <sheetName val="Minorities"/>
      <sheetName val="FA LB"/>
      <sheetName val="Taxation"/>
      <sheetName val="Working capital"/>
      <sheetName val="Currency"/>
      <sheetName val="DropDown"/>
      <sheetName val="Non-Statistical Sampling"/>
      <sheetName val="E1 Invoice"/>
      <sheetName val="Query SS 1_805"/>
      <sheetName val="Groupings BS"/>
      <sheetName val="DEC PIVOT"/>
      <sheetName val="Op Plan Sales"/>
      <sheetName val="Opening"/>
      <sheetName val="DepRate"/>
      <sheetName val="Budd Lanner Split"/>
      <sheetName val="DataFF"/>
      <sheetName val="HIGHLIGHTS"/>
      <sheetName val="STOCK VALUEMay03"/>
      <sheetName val="Brand &amp; CC list"/>
      <sheetName val="Market list"/>
      <sheetName val="Ann -1"/>
      <sheetName val="capex"/>
      <sheetName val="exp-m"/>
      <sheetName val="1"/>
      <sheetName val="Code"/>
      <sheetName val="Nandan"/>
      <sheetName val="Revenue"/>
      <sheetName val="Overheads"/>
      <sheetName val="Other notes"/>
      <sheetName val="BS-203"/>
      <sheetName val="Model"/>
      <sheetName val="Control"/>
      <sheetName val="405"/>
      <sheetName val="427"/>
      <sheetName val="403"/>
      <sheetName val="PL grp"/>
      <sheetName val="kpmg format"/>
      <sheetName val="cash flow"/>
      <sheetName val="Adm97"/>
      <sheetName val="130-UNIDADES"/>
      <sheetName val="Schedules"/>
      <sheetName val="BS-P&amp;L"/>
      <sheetName val="Cntmrs-Recruit"/>
      <sheetName val="Apr 08 to Mar 09"/>
      <sheetName val="Overview"/>
      <sheetName val="Co.26 Unfinished P&amp;E"/>
      <sheetName val="DataInput1"/>
      <sheetName val="AP Example"/>
      <sheetName val="F1"/>
      <sheetName val="F2"/>
      <sheetName val="F3_A$"/>
      <sheetName val="Frontend"/>
      <sheetName val="K1-per"/>
      <sheetName val="K1-med(RM)"/>
      <sheetName val="K1-ppd"/>
      <sheetName val="S2 Chart"/>
      <sheetName val="S3a(A$)"/>
      <sheetName val="S5 Chart"/>
      <sheetName val="S6"/>
      <sheetName val="S7"/>
      <sheetName val="S8"/>
      <sheetName val="S9_A$"/>
      <sheetName val="S"/>
      <sheetName val="S2_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refreshError="1"/>
      <sheetData sheetId="52" refreshError="1"/>
      <sheetData sheetId="53"/>
      <sheetData sheetId="54"/>
      <sheetData sheetId="55"/>
      <sheetData sheetId="56"/>
      <sheetData sheetId="57"/>
      <sheetData sheetId="58"/>
      <sheetData sheetId="59"/>
      <sheetData sheetId="60"/>
      <sheetData sheetId="61"/>
      <sheetData sheetId="62"/>
      <sheetData sheetId="63"/>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an Amortization Schedule"/>
    </sheetNames>
    <sheetDataSet>
      <sheetData sheetId="0">
        <row r="5">
          <cell r="E5">
            <v>1526500</v>
          </cell>
        </row>
        <row r="6">
          <cell r="E6">
            <v>9.9959999999999993E-2</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L"/>
      <sheetName val="Ack"/>
      <sheetName val="Ack (2)"/>
      <sheetName val="Page1-New"/>
      <sheetName val="Page2"/>
      <sheetName val="Page3"/>
      <sheetName val="Page4"/>
      <sheetName val="Page5"/>
      <sheetName val="Page6"/>
      <sheetName val="Page7"/>
      <sheetName val="Page8"/>
      <sheetName val="Page9"/>
      <sheetName val="Page10"/>
      <sheetName val="Comp"/>
      <sheetName val="MAT"/>
      <sheetName val="Rates"/>
      <sheetName val="COVER"/>
      <sheetName val="STB4"/>
      <sheetName val="Simulator Detail"/>
      <sheetName val="fa"/>
      <sheetName val="Ack_(2)"/>
      <sheetName val="Ack_(2)1"/>
      <sheetName val="????(?????)"/>
      <sheetName val="____(_____)"/>
    </sheetNames>
    <sheetDataSet>
      <sheetData sheetId="0" refreshError="1">
        <row r="10">
          <cell r="A10" t="str">
            <v>STATEMENT OF COMPUTATION OF TOTAL INCOME AND TAX LIABILITY FOR THE PREVIOUS YEAR ENDED MARCH 31, 2000</v>
          </cell>
        </row>
        <row r="32">
          <cell r="I32" t="str">
            <v>Date</v>
          </cell>
          <cell r="J32" t="str">
            <v>Instalment</v>
          </cell>
          <cell r="K32" t="str">
            <v>Cumulative tax payable</v>
          </cell>
          <cell r="L32" t="str">
            <v>Cumulative tax paid</v>
          </cell>
          <cell r="M32" t="str">
            <v>Shortfall</v>
          </cell>
          <cell r="N32" t="str">
            <v>Interest</v>
          </cell>
        </row>
        <row r="34">
          <cell r="I34">
            <v>36326</v>
          </cell>
          <cell r="J34">
            <v>0.15</v>
          </cell>
          <cell r="K34">
            <v>35833</v>
          </cell>
          <cell r="L34">
            <v>0</v>
          </cell>
          <cell r="M34">
            <v>35800</v>
          </cell>
          <cell r="N34">
            <v>1611</v>
          </cell>
        </row>
        <row r="36">
          <cell r="I36">
            <v>36418</v>
          </cell>
          <cell r="J36">
            <v>0.45</v>
          </cell>
          <cell r="K36">
            <v>107500</v>
          </cell>
          <cell r="L36">
            <v>105000</v>
          </cell>
          <cell r="M36">
            <v>2500</v>
          </cell>
          <cell r="N36">
            <v>113</v>
          </cell>
        </row>
        <row r="38">
          <cell r="I38">
            <v>36509</v>
          </cell>
          <cell r="J38">
            <v>0.75</v>
          </cell>
          <cell r="K38">
            <v>179167</v>
          </cell>
          <cell r="L38">
            <v>805000</v>
          </cell>
          <cell r="M38">
            <v>0</v>
          </cell>
          <cell r="N38">
            <v>0</v>
          </cell>
        </row>
        <row r="40">
          <cell r="I40">
            <v>36600</v>
          </cell>
          <cell r="J40">
            <v>1</v>
          </cell>
          <cell r="K40">
            <v>238889</v>
          </cell>
          <cell r="L40">
            <v>1165000</v>
          </cell>
          <cell r="M40">
            <v>0</v>
          </cell>
          <cell r="N40">
            <v>0</v>
          </cell>
        </row>
        <row r="42">
          <cell r="I42" t="str">
            <v>Total</v>
          </cell>
          <cell r="J42">
            <v>1</v>
          </cell>
          <cell r="K42">
            <v>561389</v>
          </cell>
          <cell r="L42">
            <v>1165000</v>
          </cell>
          <cell r="N42">
            <v>1724</v>
          </cell>
        </row>
        <row r="45">
          <cell r="I45" t="str">
            <v>TOTAL INTEREST PAYABLE UNDER SECTION 234C OF THE ACT</v>
          </cell>
          <cell r="N45">
            <v>1724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A Data"/>
      <sheetName val="NOA Q3 Data"/>
      <sheetName val="SH Equity"/>
      <sheetName val="COR"/>
      <sheetName val="S&amp;A"/>
      <sheetName val="Cash Flow Statement in millions"/>
      <sheetName val="Segment Report"/>
      <sheetName val="Cash Flow Workings"/>
      <sheetName val="Related Party Statement"/>
      <sheetName val="Tickmarks"/>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ance"/>
      <sheetName val="Test Asset"/>
      <sheetName val="Test Income"/>
      <sheetName val="Breakup Value Working"/>
      <sheetName val="Yodlee Working"/>
      <sheetName val="Transfer of Viventures"/>
      <sheetName val="XREF"/>
      <sheetName val="Tickmarks"/>
      <sheetName val="entitlements"/>
    </sheetNames>
    <sheetDataSet>
      <sheetData sheetId="0" refreshError="1"/>
      <sheetData sheetId="1" refreshError="1"/>
      <sheetData sheetId="2"/>
      <sheetData sheetId="3"/>
      <sheetData sheetId="4"/>
      <sheetData sheetId="5" refreshError="1"/>
      <sheetData sheetId="6"/>
      <sheetData sheetId="7"/>
      <sheetData sheetId="8"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sh Flow Statement in mill (2)"/>
      <sheetName val="Cash Flow Statement in millions"/>
      <sheetName val="Cash Flow Worksheet"/>
      <sheetName val="Balance Sheet (2)"/>
      <sheetName val="Income Statement (2)"/>
      <sheetName val="02-03 Tax working"/>
      <sheetName val="Consol BS 2003"/>
      <sheetName val="TCS America "/>
      <sheetName val="TB ( US GAAP)"/>
      <sheetName val="Sheet1"/>
      <sheetName val="Depreciation"/>
      <sheetName val="Other Comp Income "/>
      <sheetName val="FA "/>
      <sheetName val="Details"/>
      <sheetName val="Income Statement "/>
      <sheetName val="Cash flow details"/>
      <sheetName val="Investments "/>
      <sheetName val="XREF"/>
      <sheetName val="Tickmarks"/>
    </sheetNames>
    <sheetDataSet>
      <sheetData sheetId="0" refreshError="1"/>
      <sheetData sheetId="1" refreshError="1"/>
      <sheetData sheetId="2" refreshError="1"/>
      <sheetData sheetId="3" refreshError="1"/>
      <sheetData sheetId="4" refreshError="1"/>
      <sheetData sheetId="5"/>
      <sheetData sheetId="6"/>
      <sheetData sheetId="7"/>
      <sheetData sheetId="8" refreshError="1"/>
      <sheetData sheetId="9" refreshError="1"/>
      <sheetData sheetId="10"/>
      <sheetData sheetId="11"/>
      <sheetData sheetId="12" refreshError="1"/>
      <sheetData sheetId="13"/>
      <sheetData sheetId="14"/>
      <sheetData sheetId="15"/>
      <sheetData sheetId="16"/>
      <sheetData sheetId="17"/>
      <sheetData sheetId="18"/>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yroll"/>
      <sheetName val="GenStaff"/>
      <sheetName val="Sp Exe"/>
      <sheetName val="XREF"/>
      <sheetName val="NEES"/>
    </sheetNames>
    <sheetDataSet>
      <sheetData sheetId="0" refreshError="1"/>
      <sheetData sheetId="1" refreshError="1"/>
      <sheetData sheetId="2" refreshError="1"/>
      <sheetData sheetId="3"/>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cBookData"/>
      <sheetName val="pcQueryData"/>
      <sheetName val="_pcSlicerSheet"/>
      <sheetName val="_pcHiddenSheet1"/>
      <sheetName val="kpmg format"/>
      <sheetName val="PL sched"/>
      <sheetName val="bs scd"/>
      <sheetName val="P&amp;L_Grouping"/>
      <sheetName val="BS_Grouping"/>
      <sheetName val="_pcSlicerSheet1"/>
      <sheetName val="_pcHiddenSheet2"/>
      <sheetName val="FASSET"/>
      <sheetName val="TB"/>
      <sheetName val="BS"/>
      <sheetName val="P&amp;L"/>
      <sheetName val="EXPENSES"/>
      <sheetName val="CF"/>
    </sheetNames>
    <sheetDataSet>
      <sheetData sheetId="0" refreshError="1"/>
      <sheetData sheetId="1" refreshError="1">
        <row r="4">
          <cell r="A4" t="str">
            <v>__Actuals_for_total_of_12_Time_selections_Ledger_1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row r="2">
          <cell r="A2" t="str">
            <v>F05-Jan</v>
          </cell>
        </row>
      </sheetData>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pcBookData"/>
      <sheetName val="pcQueryData"/>
      <sheetName val="_pcHiddenSheet1"/>
      <sheetName val="Total"/>
      <sheetName val="SKOL"/>
      <sheetName val="MBL"/>
      <sheetName val="Norht RO"/>
      <sheetName val="RO South"/>
      <sheetName val="RO Central"/>
      <sheetName val="RBL"/>
      <sheetName val="CDBL"/>
      <sheetName val="HBL"/>
      <sheetName val="Malabar"/>
      <sheetName val="NBL"/>
      <sheetName val="Pals"/>
      <sheetName val="mbl unit"/>
      <sheetName val="cbl"/>
      <sheetName val="sica"/>
      <sheetName val="ecb"/>
      <sheetName val="uran"/>
      <sheetName val="Mum Dep"/>
      <sheetName val="Report1"/>
      <sheetName val="Customize Your Purchase Order"/>
      <sheetName val="_pcSlicerSheet1"/>
      <sheetName val="P&amp;L Group format"/>
      <sheetName val="BS Liability Group format"/>
      <sheetName val="BS Asset Group format"/>
    </sheetNames>
    <sheetDataSet>
      <sheetData sheetId="0" refreshError="1"/>
      <sheetData sheetId="1" refreshError="1"/>
      <sheetData sheetId="2" refreshError="1">
        <row r="3">
          <cell r="A3" t="str">
            <v>_Closing_Balance_for_Branch</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P&amp;L"/>
      <sheetName val="Sch"/>
      <sheetName val="Sch_FA"/>
      <sheetName val="Bal_Gr"/>
      <sheetName val="P&amp;L_Gr"/>
      <sheetName val="CON_TB"/>
      <sheetName val="Mod_RSATB"/>
      <sheetName val="FAC_TB"/>
      <sheetName val="Mod_CorTB"/>
      <sheetName val="Cor_TB"/>
      <sheetName val="RSA_TB"/>
      <sheetName val="MODCSATB"/>
      <sheetName val="CSATB"/>
      <sheetName val="fgval"/>
      <sheetName val="Abstrac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E SHEET"/>
      <sheetName val="P &amp; L"/>
      <sheetName val="SHARE CAPITAL"/>
      <sheetName val="R &amp; s"/>
      <sheetName val="Res &amp; surplus"/>
      <sheetName val="SEC LOAN "/>
      <sheetName val="UN-SEC.LOAN"/>
      <sheetName val="Fixed Assets"/>
      <sheetName val="INVESTMENT"/>
      <sheetName val="INVENTORY"/>
      <sheetName val="DEBTORS"/>
      <sheetName val="CASHBANK"/>
      <sheetName val="LOANS-ADV"/>
      <sheetName val="LIABILITIES"/>
      <sheetName val="PROVISION"/>
      <sheetName val="OTHER INC."/>
      <sheetName val="Cons"/>
      <sheetName val="FinishedTraded Goods"/>
      <sheetName val="EXPENSES"/>
      <sheetName val="Int &amp; Fin chgs"/>
      <sheetName val="Extord-schedule"/>
      <sheetName val="Interunit"/>
      <sheetName val="Purchases"/>
      <sheetName val="WGE P&amp;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E SHEET"/>
      <sheetName val="P &amp; L"/>
      <sheetName val="SHARE CAPITAL"/>
      <sheetName val="R &amp; s"/>
      <sheetName val="Res &amp; surplus"/>
      <sheetName val="SEC LOAN "/>
      <sheetName val="UN-SEC.LOAN"/>
      <sheetName val="Fixed Assets"/>
      <sheetName val="INVESTMENT"/>
      <sheetName val="INVENTORY"/>
      <sheetName val="DEBTORS"/>
      <sheetName val="CASHBANK"/>
      <sheetName val="LOANS-ADV"/>
      <sheetName val="LIABILITIES"/>
      <sheetName val="PROVISION"/>
      <sheetName val="OTHER INC."/>
      <sheetName val="Cons"/>
      <sheetName val="FinishedTraded Goods"/>
      <sheetName val="EXPENSES"/>
      <sheetName val="Int &amp; Fin chgs"/>
      <sheetName val="Extord-schedule"/>
      <sheetName val="Interunit"/>
      <sheetName val="Purchases"/>
      <sheetName val="Lookups"/>
      <sheetName val="Data"/>
      <sheetName val="curlocal"/>
      <sheetName val="gen ledger data"/>
      <sheetName val="E755 Annex"/>
      <sheetName val="Original format"/>
      <sheetName val="FORM-16"/>
      <sheetName val="Purchase Order"/>
      <sheetName val="Basic Details"/>
      <sheetName val="BS Groupings"/>
      <sheetName val="PL Groupings"/>
      <sheetName val="Details"/>
      <sheetName val="S.4.3_SAP Dump"/>
      <sheetName val="Setup"/>
      <sheetName val="Current assets"/>
      <sheetName val="Current liabilities"/>
      <sheetName val="Deferred tax"/>
      <sheetName val="Dividends"/>
      <sheetName val="Employment of capital"/>
      <sheetName val="EVA"/>
      <sheetName val="Country"/>
      <sheetName val="Income"/>
      <sheetName val="Long Term Borrowings"/>
      <sheetName val="Minorities"/>
      <sheetName val="FA LB"/>
      <sheetName val="Taxation"/>
      <sheetName val="Working capital"/>
      <sheetName val="Currency"/>
      <sheetName val="DropDown"/>
      <sheetName val="Non-Statistical Sampling"/>
      <sheetName val="E1 Invoice"/>
      <sheetName val="Query SS 1_805"/>
      <sheetName val="Groupings BS"/>
      <sheetName val="DEC PIVOT"/>
      <sheetName val="Op Plan Sales"/>
      <sheetName val="Opening"/>
      <sheetName val="DepRate"/>
      <sheetName val="Budd Lanner Split"/>
      <sheetName val="DataFF"/>
      <sheetName val="HIGHLIGHTS"/>
      <sheetName val="STOCK VALUEMay03"/>
      <sheetName val="Brand &amp; CC list"/>
      <sheetName val="Market list"/>
      <sheetName val="Schedules"/>
      <sheetName val="BS-P&amp;L"/>
      <sheetName val="Cntmrs-Recruit"/>
      <sheetName val="Control"/>
      <sheetName val="405"/>
      <sheetName val="427"/>
      <sheetName val="403"/>
      <sheetName val="PL grp"/>
      <sheetName val="kpmg format"/>
      <sheetName val="cash flow"/>
      <sheetName val="#REF"/>
      <sheetName val="trial (2)"/>
      <sheetName val="P&amp;L"/>
      <sheetName val="Holidays"/>
      <sheetName val="References"/>
      <sheetName val="URD-s"/>
      <sheetName val="grootboekrek"/>
      <sheetName val="BALANCE_SHEET"/>
      <sheetName val="P_&amp;_L"/>
      <sheetName val="SHARE_CAPITAL"/>
      <sheetName val="R_&amp;_s"/>
      <sheetName val="Res_&amp;_surplus"/>
      <sheetName val="SEC_LOAN_"/>
      <sheetName val="UN-SEC_LOAN"/>
      <sheetName val="Fixed_Assets"/>
      <sheetName val="OTHER_INC_"/>
      <sheetName val="FinishedTraded_Goods"/>
      <sheetName val="Int_&amp;_Fin_chgs"/>
      <sheetName val="gen_ledger_data"/>
      <sheetName val="S_4_3_SAP_Dump"/>
      <sheetName val="Groupings_BS"/>
      <sheetName val="DEC_PIVOT"/>
      <sheetName val="Op_Plan_Sales"/>
      <sheetName val="E1_Invoice"/>
      <sheetName val="E755_Annex"/>
      <sheetName val="Current_assets"/>
      <sheetName val="Current_liabilities"/>
      <sheetName val="Deferred_tax"/>
      <sheetName val="Employment_of_capital"/>
      <sheetName val="Long_Term_Borrowings"/>
      <sheetName val="FA_LB"/>
      <sheetName val="Working_capital"/>
      <sheetName val="Basic_Details"/>
      <sheetName val="BS_Groupings"/>
      <sheetName val="PL_Groupings"/>
      <sheetName val="Original_format"/>
      <sheetName val="Non-Statistical_Sampling"/>
      <sheetName val="BALANCE_SHEET1"/>
      <sheetName val="P_&amp;_L1"/>
      <sheetName val="SHARE_CAPITAL1"/>
      <sheetName val="R_&amp;_s1"/>
      <sheetName val="Res_&amp;_surplus1"/>
      <sheetName val="SEC_LOAN_1"/>
      <sheetName val="UN-SEC_LOAN1"/>
      <sheetName val="Fixed_Assets1"/>
      <sheetName val="OTHER_INC_1"/>
      <sheetName val="FinishedTraded_Goods1"/>
      <sheetName val="Int_&amp;_Fin_chgs1"/>
      <sheetName val="gen_ledger_data1"/>
      <sheetName val="S_4_3_SAP_Dump1"/>
      <sheetName val="Groupings_BS1"/>
      <sheetName val="DEC_PIVOT1"/>
      <sheetName val="Op_Plan_Sales1"/>
      <sheetName val="E1_Invoice1"/>
      <sheetName val="E755_Annex1"/>
      <sheetName val="Current_assets1"/>
      <sheetName val="Current_liabilities1"/>
      <sheetName val="Deferred_tax1"/>
      <sheetName val="Employment_of_capital1"/>
      <sheetName val="Long_Term_Borrowings1"/>
      <sheetName val="FA_LB1"/>
      <sheetName val="Working_capital1"/>
      <sheetName val="Basic_Details1"/>
      <sheetName val="BS_Groupings1"/>
      <sheetName val="PL_Groupings1"/>
      <sheetName val="Original_format1"/>
      <sheetName val="Non-Statistical_Sampling1"/>
      <sheetName val="Sheet1 (2)"/>
      <sheetName val="Expense Budget_NOV"/>
      <sheetName val="Apr 08 to Mar 09"/>
      <sheetName val="LINK GAP"/>
      <sheetName val="SCH4"/>
      <sheetName val="Charts"/>
      <sheetName val="BS-203"/>
      <sheetName val="Adm97"/>
      <sheetName val="130-UNIDADES"/>
      <sheetName val="CSCCincSKR"/>
      <sheetName val="Proforma"/>
      <sheetName val="WGE P&amp;E"/>
      <sheetName val="Accrual Nov'05"/>
      <sheetName val="CRITERIA1"/>
      <sheetName val="Financials"/>
      <sheetName val="TRIAL BALANCE"/>
      <sheetName val="BALANCE_SHEET2"/>
      <sheetName val="P_&amp;_L2"/>
      <sheetName val="SHARE_CAPITAL2"/>
      <sheetName val="R_&amp;_s2"/>
      <sheetName val="Res_&amp;_surplus2"/>
      <sheetName val="SEC_LOAN_2"/>
      <sheetName val="UN-SEC_LOAN2"/>
      <sheetName val="Fixed_Assets2"/>
      <sheetName val="OTHER_INC_2"/>
      <sheetName val="FinishedTraded_Goods2"/>
      <sheetName val="Int_&amp;_Fin_chgs2"/>
      <sheetName val="gen_ledger_data2"/>
      <sheetName val="S_4_3_SAP_Dump2"/>
      <sheetName val="Groupings_BS2"/>
      <sheetName val="DEC_PIVOT2"/>
      <sheetName val="Op_Plan_Sales2"/>
      <sheetName val="E1_Invoice2"/>
      <sheetName val="E755_Annex2"/>
      <sheetName val="Current_assets2"/>
      <sheetName val="Current_liabilities2"/>
      <sheetName val="Deferred_tax2"/>
      <sheetName val="Employment_of_capital2"/>
      <sheetName val="Long_Term_Borrowings2"/>
      <sheetName val="FA_LB2"/>
      <sheetName val="Working_capital2"/>
      <sheetName val="Basic_Details2"/>
      <sheetName val="BS_Groupings2"/>
      <sheetName val="PL_Groupings2"/>
      <sheetName val="Original_format2"/>
      <sheetName val="Non-Statistical_Sampling2"/>
      <sheetName val="PL_grp"/>
      <sheetName val="kpmg_format"/>
      <sheetName val="cash_flow"/>
      <sheetName val="trial_(2)"/>
      <sheetName val="Sheet1"/>
      <sheetName val="Cochin Invoice File"/>
      <sheetName val="STPI November 08"/>
      <sheetName val="BS - L+OE"/>
      <sheetName val="Annexure 3A"/>
      <sheetName val="CWIP"/>
      <sheetName val="Other notes"/>
      <sheetName val="ConsolSkol31122002-ECBDL"/>
      <sheetName val="Model"/>
      <sheetName val="CF"/>
      <sheetName val="Overview"/>
      <sheetName val="Ann -1"/>
      <sheetName val="Co.26 Unfinished P&amp;E"/>
      <sheetName val="capex"/>
      <sheetName val="DataInput1"/>
      <sheetName val="AP Example"/>
      <sheetName val="F1"/>
      <sheetName val="F2"/>
      <sheetName val="F3_A$"/>
      <sheetName val="Frontend"/>
      <sheetName val="K1-per"/>
      <sheetName val="K1-med(RM)"/>
      <sheetName val="K1-ppd"/>
      <sheetName val="S2 Chart"/>
      <sheetName val="S3a(A$)"/>
      <sheetName val="S5 Chart"/>
      <sheetName val="S6"/>
      <sheetName val="S7"/>
      <sheetName val="S8"/>
      <sheetName val="S9_A$"/>
      <sheetName val="S"/>
      <sheetName val="S2_A$"/>
      <sheetName val="exp-m"/>
      <sheetName val="pcQueryData"/>
      <sheetName val="Income Statement"/>
      <sheetName val="Summary"/>
      <sheetName val="Budd_Lanner_Split"/>
      <sheetName val="STOCK_VALUEMay03"/>
      <sheetName val="WGE_P&amp;E"/>
      <sheetName val="Apr_08_to_Mar_09"/>
      <sheetName val="Expense_Budget_NOV"/>
      <sheetName val="LINK_GAP"/>
      <sheetName val="Query_SS_1_805"/>
      <sheetName val="Accrual_Nov'05"/>
      <sheetName val="DCF Analysis"/>
      <sheetName val="Con0304"/>
      <sheetName val="De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sheetData sheetId="230"/>
      <sheetData sheetId="231"/>
      <sheetData sheetId="232"/>
      <sheetData sheetId="233"/>
      <sheetData sheetId="234"/>
      <sheetData sheetId="235"/>
      <sheetData sheetId="236"/>
      <sheetData sheetId="237" refreshError="1"/>
      <sheetData sheetId="238" refreshError="1"/>
      <sheetData sheetId="23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E SHEET"/>
      <sheetName val="P &amp; L"/>
      <sheetName val="SHARE CAPITAL"/>
      <sheetName val="R &amp; s"/>
      <sheetName val="Res &amp; surplus"/>
      <sheetName val="SEC LOAN "/>
      <sheetName val="UN-SEC.LOAN"/>
      <sheetName val="Fixed Assets"/>
      <sheetName val="INVESTMENT"/>
      <sheetName val="INVENTORY"/>
      <sheetName val="DEBTORS"/>
      <sheetName val="CASHBANK"/>
      <sheetName val="LOANS-ADV"/>
      <sheetName val="LIABILITIES"/>
      <sheetName val="PROVISION"/>
      <sheetName val="OTHER INC."/>
      <sheetName val="Cons"/>
      <sheetName val="FinishedTraded Goods"/>
      <sheetName val="EXPENSES"/>
      <sheetName val="Int &amp; Fin chgs"/>
      <sheetName val="Extord-schedule"/>
      <sheetName val="Interunit"/>
      <sheetName val="Purchases"/>
      <sheetName val="CF"/>
      <sheetName val="WGE P&amp;E"/>
      <sheetName val="Lookups"/>
      <sheetName val="Data"/>
      <sheetName val="curlocal"/>
      <sheetName val="gen ledger data"/>
      <sheetName val="FORM-16"/>
      <sheetName val="Purchase Order"/>
      <sheetName val="E755 Annex"/>
      <sheetName val="Original format"/>
      <sheetName val="Basic Details"/>
      <sheetName val="BS Groupings"/>
      <sheetName val="PL Groupings"/>
      <sheetName val="Details"/>
      <sheetName val="S.4.3_SAP Dump"/>
      <sheetName val="Setup"/>
      <sheetName val="Current assets"/>
      <sheetName val="Current liabilities"/>
      <sheetName val="Deferred tax"/>
      <sheetName val="Dividends"/>
      <sheetName val="Employment of capital"/>
      <sheetName val="EVA"/>
      <sheetName val="Country"/>
      <sheetName val="Income"/>
      <sheetName val="Long Term Borrowings"/>
      <sheetName val="Minorities"/>
      <sheetName val="FA LB"/>
      <sheetName val="Taxation"/>
      <sheetName val="Working capital"/>
      <sheetName val="Currency"/>
      <sheetName val="DropDown"/>
      <sheetName val="Non-Statistical Sampling"/>
      <sheetName val="E1 Invoice"/>
      <sheetName val="Query SS 1_805"/>
      <sheetName val="Groupings BS"/>
      <sheetName val="DEC PIVOT"/>
      <sheetName val="Op Plan Sales"/>
      <sheetName val="trial (2)"/>
      <sheetName val="P&amp;L"/>
      <sheetName val="Holidays"/>
      <sheetName val="References"/>
      <sheetName val="Letter"/>
      <sheetName val="TPM"/>
      <sheetName val="Opening"/>
      <sheetName val="DepRate"/>
      <sheetName val="Budd Lanner Split"/>
      <sheetName val="DataFF"/>
      <sheetName val="HIGHLIGHTS"/>
      <sheetName val="STOCK VALUEMay03"/>
      <sheetName val="Brand &amp; CC list"/>
      <sheetName val="Market list"/>
      <sheetName val="Audit"/>
      <sheetName val="URD-s"/>
      <sheetName val="LINK GAP"/>
      <sheetName val="SCH4"/>
      <sheetName val="Charts"/>
      <sheetName val="ConsolSkol31122002-ECBDL"/>
      <sheetName val="#REF"/>
      <sheetName val="Ann -1"/>
      <sheetName val="capex"/>
      <sheetName val="exp-m"/>
      <sheetName val="Nandan"/>
      <sheetName val="Revenue"/>
      <sheetName val="Comp"/>
      <sheetName val="Balance Sheet "/>
      <sheetName val="1"/>
      <sheetName val="Code"/>
      <sheetName val="Overheads"/>
      <sheetName val="Control"/>
      <sheetName val="405"/>
      <sheetName val="427"/>
      <sheetName val="403"/>
      <sheetName val="Other notes"/>
      <sheetName val="grootboekrek"/>
      <sheetName val="BS-203"/>
      <sheetName val="Model"/>
      <sheetName val="Overview"/>
      <sheetName val="PL grp"/>
      <sheetName val="kpmg format"/>
      <sheetName val="cash flow"/>
      <sheetName val="Co.26 Unfinished P&amp;E"/>
      <sheetName val="DataInput1"/>
      <sheetName val="AP Example"/>
      <sheetName val="F1"/>
      <sheetName val="F2"/>
      <sheetName val="F3_A$"/>
      <sheetName val="Frontend"/>
      <sheetName val="K1-per"/>
      <sheetName val="K1-med(RM)"/>
      <sheetName val="K1-ppd"/>
      <sheetName val="S2 Chart"/>
      <sheetName val="S3a(A$)"/>
      <sheetName val="S5 Chart"/>
      <sheetName val="S6"/>
      <sheetName val="S7"/>
      <sheetName val="S8"/>
      <sheetName val="S9_A$"/>
      <sheetName val="S"/>
      <sheetName val="S2_A$"/>
      <sheetName val="pcQueryData"/>
      <sheetName val="Schedules"/>
      <sheetName val="BS-P&amp;L"/>
      <sheetName val="Cntmrs-Recruit"/>
      <sheetName val="Adm97"/>
      <sheetName val="130-UNIDADES"/>
      <sheetName val="Sheet1"/>
      <sheetName val="Income Statement"/>
      <sheetName val="Apr 08 to Mar 09"/>
      <sheetName val="BALANCE_SHEET"/>
      <sheetName val="P_&amp;_L"/>
      <sheetName val="SHARE_CAPITAL"/>
      <sheetName val="R_&amp;_s"/>
      <sheetName val="Res_&amp;_surplus"/>
      <sheetName val="SEC_LOAN_"/>
      <sheetName val="UN-SEC_LOAN"/>
      <sheetName val="Fixed_Assets"/>
      <sheetName val="OTHER_INC_"/>
      <sheetName val="FinishedTraded_Goods"/>
      <sheetName val="Int_&amp;_Fin_chgs"/>
      <sheetName val="trial_(2)"/>
      <sheetName val="LINK_GAP"/>
      <sheetName val="BALANCE_SHEET1"/>
      <sheetName val="P_&amp;_L1"/>
      <sheetName val="SHARE_CAPITAL1"/>
      <sheetName val="R_&amp;_s1"/>
      <sheetName val="Res_&amp;_surplus1"/>
      <sheetName val="SEC_LOAN_1"/>
      <sheetName val="UN-SEC_LOAN1"/>
      <sheetName val="Fixed_Assets1"/>
      <sheetName val="OTHER_INC_1"/>
      <sheetName val="FinishedTraded_Goods1"/>
      <sheetName val="Int_&amp;_Fin_chgs1"/>
      <sheetName val="trial_(2)1"/>
      <sheetName val="LINK_GAP1"/>
      <sheetName val="Expense Budget_NOV"/>
      <sheetName val="CSCCincSKR"/>
      <sheetName val="Proforma"/>
      <sheetName val="Accrual Nov'05"/>
      <sheetName val="CRITERIA1"/>
      <sheetName val="Financials"/>
      <sheetName val="gen_ledger_data"/>
      <sheetName val="S_4_3_SAP_Dump"/>
      <sheetName val="Groupings_BS"/>
      <sheetName val="DEC_PIVOT"/>
      <sheetName val="Op_Plan_Sales"/>
      <sheetName val="E1_Invoice"/>
      <sheetName val="E755_Annex"/>
      <sheetName val="Current_assets"/>
      <sheetName val="Current_liabilities"/>
      <sheetName val="Deferred_tax"/>
      <sheetName val="Employment_of_capital"/>
      <sheetName val="Long_Term_Borrowings"/>
      <sheetName val="FA_LB"/>
      <sheetName val="Working_capital"/>
      <sheetName val="Basic_Details"/>
      <sheetName val="BS_Groupings"/>
      <sheetName val="PL_Groupings"/>
      <sheetName val="Original_format"/>
      <sheetName val="Non-Statistical_Sampling"/>
      <sheetName val="gen_ledger_data1"/>
      <sheetName val="S_4_3_SAP_Dump1"/>
      <sheetName val="Groupings_BS1"/>
      <sheetName val="DEC_PIVOT1"/>
      <sheetName val="Op_Plan_Sales1"/>
      <sheetName val="E1_Invoice1"/>
      <sheetName val="E755_Annex1"/>
      <sheetName val="Current_assets1"/>
      <sheetName val="Current_liabilities1"/>
      <sheetName val="Deferred_tax1"/>
      <sheetName val="Employment_of_capital1"/>
      <sheetName val="Long_Term_Borrowings1"/>
      <sheetName val="FA_LB1"/>
      <sheetName val="Working_capital1"/>
      <sheetName val="Basic_Details1"/>
      <sheetName val="BS_Groupings1"/>
      <sheetName val="PL_Groupings1"/>
      <sheetName val="Original_format1"/>
      <sheetName val="Non-Statistical_Sampling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results"/>
      <sheetName val="Frango Work sheet"/>
      <sheetName val="personnel"/>
      <sheetName val="Bs"/>
      <sheetName val="Group"/>
      <sheetName val="TCMO (2)"/>
      <sheetName val="TCMO"/>
      <sheetName val="FC2"/>
      <sheetName val="Advance tax"/>
      <sheetName val="DeprYTD"/>
      <sheetName val="Cashflow "/>
      <sheetName val="Variance"/>
      <sheetName val="Bud99"/>
      <sheetName val="ITCOMP"/>
      <sheetName val="ITDEP"/>
      <sheetName val="ITDEP revised"/>
      <sheetName val="Deferred tax"/>
      <sheetName val="GRP"/>
      <sheetName val="Temp"/>
      <sheetName val="Bud2000"/>
      <sheetName val="FD"/>
      <sheetName val="TB"/>
      <sheetName val="grp "/>
      <sheetName val="Debtors Ageing "/>
      <sheetName val="fasch"/>
      <sheetName val="notes"/>
      <sheetName val="part-IV"/>
      <sheetName val="BS-203"/>
      <sheetName val="BL Staff"/>
      <sheetName val="China"/>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AW Final Accounts - 99"/>
      <sheetName val="RM-Summary"/>
      <sheetName val="Customize Your Purchase Order"/>
      <sheetName val="Forecast Sales Model"/>
      <sheetName val="BS-203"/>
      <sheetName val="BL Staff"/>
      <sheetName val="P&amp;L"/>
      <sheetName val="Plant &amp; Mach"/>
      <sheetName val="SUMMARY"/>
      <sheetName val="Schedules"/>
      <sheetName val="Break up Sheet"/>
      <sheetName val="Payroll_Statement"/>
      <sheetName val="Sch BS"/>
      <sheetName val="Groupings BS"/>
      <sheetName val="dealer list"/>
      <sheetName val="Bs_dft"/>
      <sheetName val="P&amp;l_dft"/>
      <sheetName val="Sch_dft"/>
      <sheetName val="CBM-proj"/>
      <sheetName val="lbo-sum"/>
      <sheetName val="Seats Planning"/>
      <sheetName val="EAW_Final_Accounts_-_99"/>
      <sheetName val="Customize_Your_Purchase_Order"/>
      <sheetName val="Forecast_Sales_Model"/>
      <sheetName val="BL_Staff"/>
      <sheetName val="Sch_BS"/>
      <sheetName val="Groupings_BS"/>
      <sheetName val="Seats_Planning"/>
      <sheetName val="grp "/>
      <sheetName val="EXPENSES"/>
      <sheetName val="calcul"/>
      <sheetName val="cashflow"/>
      <sheetName val="Reference Table"/>
      <sheetName val="STPI"/>
      <sheetName val="Meas.-Hotel Part"/>
      <sheetName val="Sheet1"/>
      <sheetName val="R.1.5_GL Dump"/>
      <sheetName val="Break_up_Sheet"/>
      <sheetName val="dealer_list"/>
      <sheetName val="accounts"/>
      <sheetName val="Sheet3 (2)"/>
      <sheetName val="exp-m"/>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sheetData sheetId="18"/>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mithkumarshenoy@fmail.com"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https://www.rbi.org.in/Scripts/FAQView.aspx?Id=92" TargetMode="Externa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s://www.icai.org/post.html?post_id=12715" TargetMode="Externa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mca.gov.in/Ministry/pdf/AS10_16012018.pdf"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C6"/>
  <sheetViews>
    <sheetView showGridLines="0" workbookViewId="0">
      <selection activeCell="C4" sqref="C1:C1048576"/>
    </sheetView>
  </sheetViews>
  <sheetFormatPr defaultRowHeight="15" x14ac:dyDescent="0.25"/>
  <cols>
    <col min="2" max="2" width="37" bestFit="1" customWidth="1"/>
    <col min="3" max="3" width="72.28515625" bestFit="1" customWidth="1"/>
  </cols>
  <sheetData>
    <row r="3" spans="2:3" ht="32.25" x14ac:dyDescent="0.5">
      <c r="B3" s="255" t="s">
        <v>661</v>
      </c>
      <c r="C3" s="255" t="s">
        <v>662</v>
      </c>
    </row>
    <row r="4" spans="2:3" ht="32.25" x14ac:dyDescent="0.5">
      <c r="B4" s="255" t="s">
        <v>663</v>
      </c>
      <c r="C4" s="255" t="s">
        <v>667</v>
      </c>
    </row>
    <row r="5" spans="2:3" ht="32.25" x14ac:dyDescent="0.5">
      <c r="B5" s="255" t="s">
        <v>666</v>
      </c>
      <c r="C5" s="256" t="s">
        <v>664</v>
      </c>
    </row>
    <row r="6" spans="2:3" ht="32.25" x14ac:dyDescent="0.5">
      <c r="B6" s="255" t="s">
        <v>665</v>
      </c>
      <c r="C6" s="255">
        <v>8971168435</v>
      </c>
    </row>
  </sheetData>
  <hyperlinks>
    <hyperlink ref="C5" r:id="rId1"/>
  </hyperlinks>
  <pageMargins left="0.7" right="0.7" top="0.75" bottom="0.75" header="0.3" footer="0.3"/>
  <pageSetup paperSize="9" orientation="portrait" verticalDpi="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4"/>
  <sheetViews>
    <sheetView showGridLines="0" view="pageBreakPreview" zoomScaleNormal="100" zoomScaleSheetLayoutView="100" workbookViewId="0">
      <pane ySplit="1" topLeftCell="A2" activePane="bottomLeft" state="frozen"/>
      <selection activeCell="C4" sqref="C4:H4"/>
      <selection pane="bottomLeft" activeCell="K3" sqref="K1:M1048576"/>
    </sheetView>
  </sheetViews>
  <sheetFormatPr defaultRowHeight="15" customHeight="1" x14ac:dyDescent="0.25"/>
  <cols>
    <col min="1" max="1" width="3.85546875" customWidth="1"/>
    <col min="2" max="2" width="5.5703125" style="71" customWidth="1"/>
    <col min="8" max="8" width="23.85546875" customWidth="1"/>
    <col min="9" max="9" width="44" customWidth="1"/>
    <col min="13" max="13" width="16.42578125" customWidth="1"/>
  </cols>
  <sheetData>
    <row r="1" spans="2:13" ht="15" customHeight="1" thickBot="1" x14ac:dyDescent="0.3">
      <c r="B1" s="67" t="s">
        <v>1</v>
      </c>
      <c r="C1" s="260" t="s">
        <v>2</v>
      </c>
      <c r="D1" s="261"/>
      <c r="E1" s="261"/>
      <c r="F1" s="261"/>
      <c r="G1" s="261"/>
      <c r="H1" s="262"/>
      <c r="I1" s="28" t="s">
        <v>3</v>
      </c>
      <c r="K1" s="369" t="s">
        <v>216</v>
      </c>
      <c r="L1" s="370"/>
      <c r="M1" s="371"/>
    </row>
    <row r="2" spans="2:13" ht="53.25" customHeight="1" thickBot="1" x14ac:dyDescent="0.3">
      <c r="B2" s="230" t="s">
        <v>78</v>
      </c>
      <c r="C2" s="418" t="s">
        <v>258</v>
      </c>
      <c r="D2" s="419"/>
      <c r="E2" s="419"/>
      <c r="F2" s="419"/>
      <c r="G2" s="419"/>
      <c r="H2" s="420"/>
      <c r="I2" s="231" t="s">
        <v>257</v>
      </c>
      <c r="J2" s="34"/>
      <c r="K2" s="412" t="s">
        <v>234</v>
      </c>
      <c r="L2" s="413"/>
      <c r="M2" s="414"/>
    </row>
    <row r="3" spans="2:13" ht="102.75" customHeight="1" thickBot="1" x14ac:dyDescent="0.3">
      <c r="B3" s="230" t="s">
        <v>81</v>
      </c>
      <c r="C3" s="418" t="s">
        <v>620</v>
      </c>
      <c r="D3" s="419"/>
      <c r="E3" s="419"/>
      <c r="F3" s="419"/>
      <c r="G3" s="419"/>
      <c r="H3" s="420"/>
      <c r="I3" s="232"/>
      <c r="J3" s="34"/>
      <c r="K3" s="415" t="s">
        <v>672</v>
      </c>
      <c r="L3" s="416"/>
      <c r="M3" s="417"/>
    </row>
    <row r="4" spans="2:13" ht="104.25" customHeight="1" thickBot="1" x14ac:dyDescent="0.3">
      <c r="B4" s="230" t="s">
        <v>83</v>
      </c>
      <c r="C4" s="421" t="s">
        <v>653</v>
      </c>
      <c r="D4" s="422"/>
      <c r="E4" s="422"/>
      <c r="F4" s="422"/>
      <c r="G4" s="422"/>
      <c r="H4" s="423"/>
      <c r="I4" s="232"/>
      <c r="J4" s="34"/>
      <c r="K4" s="415" t="s">
        <v>619</v>
      </c>
      <c r="L4" s="416"/>
      <c r="M4" s="417"/>
    </row>
  </sheetData>
  <mergeCells count="8">
    <mergeCell ref="K1:M1"/>
    <mergeCell ref="K2:M2"/>
    <mergeCell ref="K3:M3"/>
    <mergeCell ref="K4:M4"/>
    <mergeCell ref="C2:H2"/>
    <mergeCell ref="C3:H3"/>
    <mergeCell ref="C4:H4"/>
    <mergeCell ref="C1:H1"/>
  </mergeCells>
  <pageMargins left="0.7" right="0.7" top="0.75" bottom="0.75" header="0.3" footer="0.3"/>
  <pageSetup paperSize="9" scale="64"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M4"/>
  <sheetViews>
    <sheetView showGridLines="0" view="pageBreakPreview" zoomScaleNormal="100" zoomScaleSheetLayoutView="100" workbookViewId="0">
      <selection activeCell="K14" sqref="K14"/>
    </sheetView>
  </sheetViews>
  <sheetFormatPr defaultRowHeight="15" customHeight="1" x14ac:dyDescent="0.25"/>
  <cols>
    <col min="1" max="1" width="4.5703125" customWidth="1"/>
    <col min="2" max="2" width="5.7109375" customWidth="1"/>
    <col min="8" max="8" width="13.28515625" customWidth="1"/>
    <col min="9" max="9" width="62.85546875" customWidth="1"/>
  </cols>
  <sheetData>
    <row r="1" spans="2:13" ht="15" customHeight="1" thickBot="1" x14ac:dyDescent="0.3">
      <c r="B1" s="28" t="s">
        <v>1</v>
      </c>
      <c r="C1" s="260" t="s">
        <v>2</v>
      </c>
      <c r="D1" s="261"/>
      <c r="E1" s="261"/>
      <c r="F1" s="261"/>
      <c r="G1" s="261"/>
      <c r="H1" s="262"/>
      <c r="I1" s="28" t="s">
        <v>3</v>
      </c>
      <c r="K1" s="369" t="s">
        <v>216</v>
      </c>
      <c r="L1" s="370"/>
      <c r="M1" s="371"/>
    </row>
    <row r="2" spans="2:13" ht="32.25" customHeight="1" x14ac:dyDescent="0.25">
      <c r="B2" s="426" t="s">
        <v>85</v>
      </c>
      <c r="C2" s="403" t="s">
        <v>232</v>
      </c>
      <c r="D2" s="404"/>
      <c r="E2" s="404"/>
      <c r="F2" s="404"/>
      <c r="G2" s="404"/>
      <c r="H2" s="405"/>
      <c r="I2" s="409" t="s">
        <v>233</v>
      </c>
      <c r="J2" s="98"/>
      <c r="K2" s="424" t="s">
        <v>234</v>
      </c>
      <c r="L2" s="424"/>
      <c r="M2" s="424"/>
    </row>
    <row r="3" spans="2:13" ht="23.25" customHeight="1" thickBot="1" x14ac:dyDescent="0.3">
      <c r="B3" s="427"/>
      <c r="C3" s="406"/>
      <c r="D3" s="407"/>
      <c r="E3" s="407"/>
      <c r="F3" s="407"/>
      <c r="G3" s="407"/>
      <c r="H3" s="408"/>
      <c r="I3" s="410"/>
      <c r="J3" s="98"/>
      <c r="K3" s="425"/>
      <c r="L3" s="425"/>
      <c r="M3" s="425"/>
    </row>
    <row r="4" spans="2:13" ht="15" customHeight="1" x14ac:dyDescent="0.25">
      <c r="C4" s="77"/>
      <c r="D4" s="77"/>
      <c r="E4" s="77"/>
      <c r="F4" s="77"/>
      <c r="G4" s="77"/>
      <c r="H4" s="77"/>
    </row>
  </sheetData>
  <mergeCells count="6">
    <mergeCell ref="K1:M1"/>
    <mergeCell ref="K2:M3"/>
    <mergeCell ref="B2:B3"/>
    <mergeCell ref="C2:H3"/>
    <mergeCell ref="I2:I3"/>
    <mergeCell ref="C1:H1"/>
  </mergeCells>
  <pageMargins left="0.7" right="0.7" top="0.75" bottom="0.75" header="0.3" footer="0.3"/>
  <pageSetup paperSize="9" scale="65"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7"/>
  <sheetViews>
    <sheetView view="pageBreakPreview" zoomScaleNormal="100" zoomScaleSheetLayoutView="100" workbookViewId="0">
      <selection activeCell="J9" sqref="J9"/>
    </sheetView>
  </sheetViews>
  <sheetFormatPr defaultRowHeight="15" customHeight="1" x14ac:dyDescent="0.25"/>
  <cols>
    <col min="1" max="1" width="3.140625" customWidth="1"/>
    <col min="2" max="2" width="5.42578125" customWidth="1"/>
    <col min="8" max="8" width="12.140625" customWidth="1"/>
    <col min="9" max="9" width="56.5703125" customWidth="1"/>
    <col min="13" max="13" width="26.28515625" customWidth="1"/>
  </cols>
  <sheetData>
    <row r="1" spans="2:13" ht="15" customHeight="1" thickBot="1" x14ac:dyDescent="0.3">
      <c r="B1" s="28" t="s">
        <v>1</v>
      </c>
      <c r="C1" s="260" t="s">
        <v>2</v>
      </c>
      <c r="D1" s="261"/>
      <c r="E1" s="261"/>
      <c r="F1" s="261"/>
      <c r="G1" s="261"/>
      <c r="H1" s="262"/>
      <c r="I1" s="28" t="s">
        <v>3</v>
      </c>
      <c r="K1" s="369" t="s">
        <v>216</v>
      </c>
      <c r="L1" s="370"/>
      <c r="M1" s="371"/>
    </row>
    <row r="2" spans="2:13" ht="90.75" customHeight="1" x14ac:dyDescent="0.25">
      <c r="B2" s="426" t="s">
        <v>88</v>
      </c>
      <c r="C2" s="403" t="s">
        <v>621</v>
      </c>
      <c r="D2" s="404"/>
      <c r="E2" s="404"/>
      <c r="F2" s="404"/>
      <c r="G2" s="404"/>
      <c r="H2" s="405"/>
      <c r="I2" s="409" t="s">
        <v>244</v>
      </c>
      <c r="K2" s="428" t="s">
        <v>673</v>
      </c>
      <c r="L2" s="428"/>
      <c r="M2" s="428"/>
    </row>
    <row r="3" spans="2:13" ht="89.25" customHeight="1" thickBot="1" x14ac:dyDescent="0.3">
      <c r="B3" s="427"/>
      <c r="C3" s="406"/>
      <c r="D3" s="407"/>
      <c r="E3" s="407"/>
      <c r="F3" s="407"/>
      <c r="G3" s="407"/>
      <c r="H3" s="408"/>
      <c r="I3" s="410"/>
      <c r="K3" s="429"/>
      <c r="L3" s="429"/>
      <c r="M3" s="429"/>
    </row>
    <row r="4" spans="2:13" ht="15" customHeight="1" thickBot="1" x14ac:dyDescent="0.3">
      <c r="C4" s="77"/>
      <c r="D4" s="77"/>
      <c r="E4" s="77"/>
      <c r="F4" s="77"/>
      <c r="G4" s="77"/>
      <c r="H4" s="77"/>
    </row>
    <row r="5" spans="2:13" ht="15" customHeight="1" x14ac:dyDescent="0.25">
      <c r="C5" s="78" t="s">
        <v>253</v>
      </c>
      <c r="D5" s="79"/>
      <c r="E5" s="79"/>
      <c r="F5" s="79"/>
      <c r="G5" s="79"/>
      <c r="H5" s="79"/>
      <c r="I5" s="79"/>
      <c r="J5" s="79"/>
      <c r="K5" s="79"/>
      <c r="L5" s="79"/>
      <c r="M5" s="80"/>
    </row>
    <row r="6" spans="2:13" ht="15" customHeight="1" x14ac:dyDescent="0.25">
      <c r="C6" s="497" t="s">
        <v>251</v>
      </c>
      <c r="D6" s="498"/>
      <c r="E6" s="498"/>
      <c r="F6" s="498"/>
      <c r="G6" s="498"/>
      <c r="H6" s="498"/>
      <c r="I6" s="498"/>
      <c r="J6" s="498"/>
      <c r="K6" s="498"/>
      <c r="L6" s="498"/>
      <c r="M6" s="499"/>
    </row>
    <row r="7" spans="2:13" ht="29.25" customHeight="1" thickBot="1" x14ac:dyDescent="0.3">
      <c r="C7" s="500" t="s">
        <v>252</v>
      </c>
      <c r="D7" s="501"/>
      <c r="E7" s="501"/>
      <c r="F7" s="501"/>
      <c r="G7" s="501"/>
      <c r="H7" s="501"/>
      <c r="I7" s="501"/>
      <c r="J7" s="501"/>
      <c r="K7" s="501"/>
      <c r="L7" s="501"/>
      <c r="M7" s="502"/>
    </row>
  </sheetData>
  <mergeCells count="8">
    <mergeCell ref="C6:M6"/>
    <mergeCell ref="C7:L7"/>
    <mergeCell ref="C1:H1"/>
    <mergeCell ref="B2:B3"/>
    <mergeCell ref="C2:H3"/>
    <mergeCell ref="I2:I3"/>
    <mergeCell ref="K1:M1"/>
    <mergeCell ref="K2:M3"/>
  </mergeCells>
  <pageMargins left="0.7" right="0.7" top="0.75" bottom="0.75" header="0.3" footer="0.3"/>
  <pageSetup paperSize="9" scale="6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M4"/>
  <sheetViews>
    <sheetView view="pageBreakPreview" zoomScaleNormal="100" zoomScaleSheetLayoutView="100" workbookViewId="0">
      <selection activeCell="J10" sqref="J10"/>
    </sheetView>
  </sheetViews>
  <sheetFormatPr defaultRowHeight="15" customHeight="1" x14ac:dyDescent="0.25"/>
  <cols>
    <col min="1" max="1" width="4" customWidth="1"/>
    <col min="2" max="2" width="6.28515625" customWidth="1"/>
    <col min="8" max="8" width="8.42578125" customWidth="1"/>
    <col min="9" max="9" width="59.85546875" customWidth="1"/>
  </cols>
  <sheetData>
    <row r="1" spans="2:13" ht="15" customHeight="1" thickBot="1" x14ac:dyDescent="0.3">
      <c r="B1" s="28" t="s">
        <v>1</v>
      </c>
      <c r="C1" s="260" t="s">
        <v>2</v>
      </c>
      <c r="D1" s="261"/>
      <c r="E1" s="261"/>
      <c r="F1" s="261"/>
      <c r="G1" s="261"/>
      <c r="H1" s="262"/>
      <c r="I1" s="28" t="s">
        <v>3</v>
      </c>
      <c r="K1" s="369" t="s">
        <v>216</v>
      </c>
      <c r="L1" s="370"/>
      <c r="M1" s="371"/>
    </row>
    <row r="2" spans="2:13" ht="66" customHeight="1" thickBot="1" x14ac:dyDescent="0.3">
      <c r="B2" s="81" t="s">
        <v>91</v>
      </c>
      <c r="C2" s="389" t="s">
        <v>242</v>
      </c>
      <c r="D2" s="390"/>
      <c r="E2" s="390"/>
      <c r="F2" s="390"/>
      <c r="G2" s="390"/>
      <c r="H2" s="391"/>
      <c r="I2" s="61" t="s">
        <v>243</v>
      </c>
      <c r="K2" s="424" t="s">
        <v>234</v>
      </c>
      <c r="L2" s="424"/>
      <c r="M2" s="424"/>
    </row>
    <row r="3" spans="2:13" ht="84.95" customHeight="1" x14ac:dyDescent="0.25">
      <c r="K3" s="62"/>
      <c r="L3" s="62"/>
      <c r="M3" s="62"/>
    </row>
    <row r="4" spans="2:13" ht="15" customHeight="1" x14ac:dyDescent="0.25">
      <c r="C4" s="77"/>
      <c r="D4" s="77"/>
      <c r="E4" s="77"/>
      <c r="F4" s="77"/>
      <c r="G4" s="77"/>
      <c r="H4" s="77"/>
    </row>
  </sheetData>
  <mergeCells count="4">
    <mergeCell ref="K1:M1"/>
    <mergeCell ref="K2:M2"/>
    <mergeCell ref="C1:H1"/>
    <mergeCell ref="C2:H2"/>
  </mergeCells>
  <pageMargins left="0.7" right="0.7" top="0.75" bottom="0.75" header="0.3" footer="0.3"/>
  <pageSetup paperSize="9" scale="6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M4"/>
  <sheetViews>
    <sheetView showGridLines="0" view="pageBreakPreview" zoomScaleNormal="100" zoomScaleSheetLayoutView="100" workbookViewId="0">
      <selection activeCell="C4" sqref="C4:H4"/>
    </sheetView>
  </sheetViews>
  <sheetFormatPr defaultRowHeight="15" customHeight="1" x14ac:dyDescent="0.25"/>
  <cols>
    <col min="1" max="1" width="4.140625" customWidth="1"/>
    <col min="2" max="2" width="4.85546875" customWidth="1"/>
    <col min="8" max="8" width="14.140625" customWidth="1"/>
    <col min="9" max="9" width="59.140625" customWidth="1"/>
  </cols>
  <sheetData>
    <row r="1" spans="2:13" ht="15" customHeight="1" thickBot="1" x14ac:dyDescent="0.3">
      <c r="B1" s="28" t="s">
        <v>1</v>
      </c>
      <c r="C1" s="260" t="s">
        <v>2</v>
      </c>
      <c r="D1" s="261"/>
      <c r="E1" s="261"/>
      <c r="F1" s="261"/>
      <c r="G1" s="261"/>
      <c r="H1" s="262"/>
      <c r="I1" s="28" t="s">
        <v>3</v>
      </c>
      <c r="K1" s="369" t="s">
        <v>216</v>
      </c>
      <c r="L1" s="370"/>
      <c r="M1" s="371"/>
    </row>
    <row r="2" spans="2:13" ht="165" customHeight="1" thickBot="1" x14ac:dyDescent="0.3">
      <c r="B2" s="70" t="s">
        <v>94</v>
      </c>
      <c r="C2" s="389" t="s">
        <v>622</v>
      </c>
      <c r="D2" s="390"/>
      <c r="E2" s="390"/>
      <c r="F2" s="390"/>
      <c r="G2" s="390"/>
      <c r="H2" s="391"/>
      <c r="I2" s="61" t="s">
        <v>277</v>
      </c>
      <c r="K2" s="424" t="s">
        <v>234</v>
      </c>
      <c r="L2" s="424"/>
      <c r="M2" s="424"/>
    </row>
    <row r="3" spans="2:13" ht="14.25" customHeight="1" thickBot="1" x14ac:dyDescent="0.3">
      <c r="B3" s="11"/>
      <c r="C3" s="430"/>
      <c r="D3" s="431"/>
      <c r="E3" s="431"/>
      <c r="F3" s="431"/>
      <c r="G3" s="431"/>
      <c r="H3" s="432"/>
      <c r="I3" s="63"/>
      <c r="K3" s="433"/>
      <c r="L3" s="433"/>
      <c r="M3" s="433"/>
    </row>
    <row r="4" spans="2:13" ht="99.95" customHeight="1" thickBot="1" x14ac:dyDescent="0.3">
      <c r="B4" s="64" t="s">
        <v>97</v>
      </c>
      <c r="C4" s="434" t="s">
        <v>237</v>
      </c>
      <c r="D4" s="435"/>
      <c r="E4" s="435"/>
      <c r="F4" s="435"/>
      <c r="G4" s="435"/>
      <c r="H4" s="436"/>
      <c r="I4" s="61" t="s">
        <v>236</v>
      </c>
      <c r="K4" s="424" t="s">
        <v>234</v>
      </c>
      <c r="L4" s="424"/>
      <c r="M4" s="424"/>
    </row>
  </sheetData>
  <mergeCells count="8">
    <mergeCell ref="K1:M1"/>
    <mergeCell ref="K2:M2"/>
    <mergeCell ref="K4:M4"/>
    <mergeCell ref="C3:H3"/>
    <mergeCell ref="K3:M3"/>
    <mergeCell ref="C2:H2"/>
    <mergeCell ref="C4:H4"/>
    <mergeCell ref="C1:H1"/>
  </mergeCells>
  <pageMargins left="0.7" right="0.7" top="0.75" bottom="0.75" header="0.3" footer="0.3"/>
  <pageSetup paperSize="9" scale="68"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4"/>
  <sheetViews>
    <sheetView view="pageBreakPreview" zoomScaleNormal="100" zoomScaleSheetLayoutView="100" workbookViewId="0">
      <selection activeCell="K2" sqref="K1:M1048576"/>
    </sheetView>
  </sheetViews>
  <sheetFormatPr defaultRowHeight="15" customHeight="1" x14ac:dyDescent="0.25"/>
  <cols>
    <col min="1" max="1" width="4.28515625" customWidth="1"/>
    <col min="2" max="2" width="6.140625" customWidth="1"/>
    <col min="8" max="8" width="10.85546875" customWidth="1"/>
    <col min="9" max="9" width="33.28515625" customWidth="1"/>
  </cols>
  <sheetData>
    <row r="1" spans="2:13" ht="15" customHeight="1" thickBot="1" x14ac:dyDescent="0.3">
      <c r="B1" s="28" t="s">
        <v>1</v>
      </c>
      <c r="C1" s="260" t="s">
        <v>2</v>
      </c>
      <c r="D1" s="261"/>
      <c r="E1" s="261"/>
      <c r="F1" s="261"/>
      <c r="G1" s="261"/>
      <c r="H1" s="262"/>
      <c r="I1" s="28" t="s">
        <v>3</v>
      </c>
      <c r="K1" s="369" t="s">
        <v>216</v>
      </c>
      <c r="L1" s="370"/>
      <c r="M1" s="371"/>
    </row>
    <row r="2" spans="2:13" ht="128.25" customHeight="1" thickBot="1" x14ac:dyDescent="0.3">
      <c r="B2" s="81" t="s">
        <v>100</v>
      </c>
      <c r="C2" s="392" t="s">
        <v>278</v>
      </c>
      <c r="D2" s="393"/>
      <c r="E2" s="393"/>
      <c r="F2" s="393"/>
      <c r="G2" s="393"/>
      <c r="H2" s="394"/>
      <c r="I2" s="65"/>
      <c r="K2" s="428" t="s">
        <v>248</v>
      </c>
      <c r="L2" s="428"/>
      <c r="M2" s="428"/>
    </row>
    <row r="4" spans="2:13" ht="15" customHeight="1" x14ac:dyDescent="0.25">
      <c r="C4" s="77"/>
      <c r="D4" s="77"/>
      <c r="E4" s="77"/>
      <c r="F4" s="77"/>
      <c r="G4" s="77"/>
      <c r="H4" s="77"/>
    </row>
  </sheetData>
  <mergeCells count="4">
    <mergeCell ref="K1:M1"/>
    <mergeCell ref="K2:M2"/>
    <mergeCell ref="C1:H1"/>
    <mergeCell ref="C2:H2"/>
  </mergeCells>
  <pageMargins left="0.7" right="0.7" top="0.75" bottom="0.75" header="0.3" footer="0.3"/>
  <pageSetup paperSize="9" scale="75"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14"/>
  <sheetViews>
    <sheetView showGridLines="0" view="pageBreakPreview" zoomScaleNormal="100" zoomScaleSheetLayoutView="100" workbookViewId="0">
      <selection activeCell="K6" sqref="K1:M1048576"/>
    </sheetView>
  </sheetViews>
  <sheetFormatPr defaultRowHeight="15" customHeight="1" x14ac:dyDescent="0.25"/>
  <cols>
    <col min="1" max="1" width="4.85546875" customWidth="1"/>
    <col min="2" max="2" width="7" style="71" customWidth="1"/>
    <col min="3" max="3" width="14.42578125" customWidth="1"/>
    <col min="4" max="4" width="16.42578125" customWidth="1"/>
    <col min="5" max="5" width="18.140625" customWidth="1"/>
    <col min="6" max="6" width="13" customWidth="1"/>
    <col min="7" max="7" width="13.42578125" customWidth="1"/>
    <col min="8" max="8" width="10.7109375" customWidth="1"/>
    <col min="9" max="9" width="25.7109375" customWidth="1"/>
    <col min="10" max="10" width="3.7109375" customWidth="1"/>
    <col min="13" max="13" width="37.5703125" customWidth="1"/>
    <col min="14" max="14" width="3.5703125" customWidth="1"/>
    <col min="15" max="15" width="28.140625" style="59" hidden="1" customWidth="1"/>
  </cols>
  <sheetData>
    <row r="1" spans="2:15" ht="15" customHeight="1" thickBot="1" x14ac:dyDescent="0.3">
      <c r="B1" s="67" t="s">
        <v>1</v>
      </c>
      <c r="C1" s="260" t="s">
        <v>2</v>
      </c>
      <c r="D1" s="261"/>
      <c r="E1" s="261"/>
      <c r="F1" s="261"/>
      <c r="G1" s="261"/>
      <c r="H1" s="262"/>
      <c r="I1" s="28" t="s">
        <v>3</v>
      </c>
      <c r="K1" s="369" t="s">
        <v>216</v>
      </c>
      <c r="L1" s="370"/>
      <c r="M1" s="371"/>
      <c r="O1" s="59" t="s">
        <v>211</v>
      </c>
    </row>
    <row r="2" spans="2:15" ht="38.25" customHeight="1" thickBot="1" x14ac:dyDescent="0.3">
      <c r="B2" s="401" t="s">
        <v>102</v>
      </c>
      <c r="C2" s="463" t="s">
        <v>623</v>
      </c>
      <c r="D2" s="464"/>
      <c r="E2" s="464"/>
      <c r="F2" s="464"/>
      <c r="G2" s="464"/>
      <c r="H2" s="465"/>
      <c r="I2" s="409" t="s">
        <v>117</v>
      </c>
      <c r="K2" s="453" t="s">
        <v>624</v>
      </c>
      <c r="L2" s="375"/>
      <c r="M2" s="454"/>
      <c r="O2" s="446" t="s">
        <v>246</v>
      </c>
    </row>
    <row r="3" spans="2:15" ht="31.5" customHeight="1" thickBot="1" x14ac:dyDescent="0.3">
      <c r="B3" s="411"/>
      <c r="C3" s="72" t="s">
        <v>625</v>
      </c>
      <c r="D3" s="73" t="s">
        <v>626</v>
      </c>
      <c r="E3" s="74" t="s">
        <v>240</v>
      </c>
      <c r="F3" s="73" t="s">
        <v>630</v>
      </c>
      <c r="G3" s="74" t="s">
        <v>629</v>
      </c>
      <c r="H3" s="75" t="s">
        <v>241</v>
      </c>
      <c r="I3" s="462"/>
      <c r="K3" s="455"/>
      <c r="L3" s="456"/>
      <c r="M3" s="457"/>
      <c r="O3" s="447"/>
    </row>
    <row r="4" spans="2:15" ht="3.75" customHeight="1" thickBot="1" x14ac:dyDescent="0.3">
      <c r="B4" s="402"/>
      <c r="C4" s="242"/>
      <c r="D4" s="243"/>
      <c r="E4" s="242"/>
      <c r="F4" s="243"/>
      <c r="G4" s="242"/>
      <c r="H4" s="242"/>
      <c r="I4" s="410"/>
      <c r="K4" s="458"/>
      <c r="L4" s="459"/>
      <c r="M4" s="460"/>
      <c r="O4" s="448"/>
    </row>
    <row r="5" spans="2:15" ht="9.9499999999999993" customHeight="1" thickBot="1" x14ac:dyDescent="0.3">
      <c r="B5" s="68"/>
      <c r="C5" s="461"/>
      <c r="D5" s="461"/>
      <c r="E5" s="461"/>
      <c r="F5" s="461"/>
      <c r="G5" s="461"/>
      <c r="H5" s="461"/>
      <c r="I5" s="26"/>
      <c r="K5" s="384"/>
      <c r="L5" s="384"/>
      <c r="M5" s="384"/>
      <c r="O5" s="76"/>
    </row>
    <row r="6" spans="2:15" ht="21" customHeight="1" thickBot="1" x14ac:dyDescent="0.3">
      <c r="B6" s="69" t="s">
        <v>628</v>
      </c>
      <c r="C6" s="392" t="s">
        <v>627</v>
      </c>
      <c r="D6" s="393"/>
      <c r="E6" s="393"/>
      <c r="F6" s="393"/>
      <c r="G6" s="393"/>
      <c r="H6" s="394"/>
      <c r="I6" s="66"/>
      <c r="K6" s="443" t="s">
        <v>674</v>
      </c>
      <c r="L6" s="444"/>
      <c r="M6" s="445"/>
      <c r="O6" s="76"/>
    </row>
    <row r="7" spans="2:15" ht="9.9499999999999993" customHeight="1" thickBot="1" x14ac:dyDescent="0.3">
      <c r="B7" s="70"/>
      <c r="C7" s="437"/>
      <c r="D7" s="438"/>
      <c r="E7" s="438"/>
      <c r="F7" s="438"/>
      <c r="G7" s="438"/>
      <c r="H7" s="439"/>
      <c r="I7" s="31"/>
      <c r="K7" s="384"/>
      <c r="L7" s="384"/>
      <c r="M7" s="384"/>
      <c r="O7" s="76"/>
    </row>
    <row r="8" spans="2:15" ht="32.25" customHeight="1" thickBot="1" x14ac:dyDescent="0.3">
      <c r="B8" s="70" t="s">
        <v>120</v>
      </c>
      <c r="C8" s="392" t="s">
        <v>632</v>
      </c>
      <c r="D8" s="393"/>
      <c r="E8" s="393"/>
      <c r="F8" s="393"/>
      <c r="G8" s="393"/>
      <c r="H8" s="394"/>
      <c r="I8" s="31"/>
      <c r="K8" s="450" t="s">
        <v>633</v>
      </c>
      <c r="L8" s="451"/>
      <c r="M8" s="452"/>
      <c r="O8" s="76"/>
    </row>
    <row r="9" spans="2:15" ht="9.9499999999999993" customHeight="1" thickBot="1" x14ac:dyDescent="0.3">
      <c r="B9" s="70"/>
      <c r="C9" s="437"/>
      <c r="D9" s="438"/>
      <c r="E9" s="438"/>
      <c r="F9" s="438"/>
      <c r="G9" s="438"/>
      <c r="H9" s="439"/>
      <c r="I9" s="31"/>
      <c r="K9" s="384"/>
      <c r="L9" s="384"/>
      <c r="M9" s="384"/>
      <c r="O9" s="76"/>
    </row>
    <row r="10" spans="2:15" ht="32.25" customHeight="1" thickBot="1" x14ac:dyDescent="0.3">
      <c r="B10" s="70" t="s">
        <v>122</v>
      </c>
      <c r="C10" s="392" t="s">
        <v>631</v>
      </c>
      <c r="D10" s="393"/>
      <c r="E10" s="393"/>
      <c r="F10" s="393"/>
      <c r="G10" s="393"/>
      <c r="H10" s="394"/>
      <c r="I10" s="31"/>
      <c r="K10" s="450" t="s">
        <v>633</v>
      </c>
      <c r="L10" s="451"/>
      <c r="M10" s="452"/>
      <c r="O10" s="76"/>
    </row>
    <row r="11" spans="2:15" ht="9.9499999999999993" customHeight="1" thickBot="1" x14ac:dyDescent="0.3">
      <c r="B11" s="70"/>
      <c r="C11" s="437"/>
      <c r="D11" s="438"/>
      <c r="E11" s="438"/>
      <c r="F11" s="438"/>
      <c r="G11" s="438"/>
      <c r="H11" s="439"/>
      <c r="I11" s="31"/>
      <c r="K11" s="449"/>
      <c r="L11" s="449"/>
      <c r="M11" s="449"/>
      <c r="O11" s="76"/>
    </row>
    <row r="12" spans="2:15" ht="54" customHeight="1" thickBot="1" x14ac:dyDescent="0.3">
      <c r="B12" s="70" t="s">
        <v>245</v>
      </c>
      <c r="C12" s="392" t="s">
        <v>125</v>
      </c>
      <c r="D12" s="393"/>
      <c r="E12" s="393"/>
      <c r="F12" s="393"/>
      <c r="G12" s="393"/>
      <c r="H12" s="394"/>
      <c r="I12" s="31"/>
      <c r="K12" s="440" t="s">
        <v>634</v>
      </c>
      <c r="L12" s="441"/>
      <c r="M12" s="442"/>
      <c r="O12" s="76"/>
    </row>
    <row r="13" spans="2:15" ht="9.9499999999999993" customHeight="1" thickBot="1" x14ac:dyDescent="0.3">
      <c r="B13" s="70"/>
      <c r="C13" s="437"/>
      <c r="D13" s="438"/>
      <c r="E13" s="438"/>
      <c r="F13" s="438"/>
      <c r="G13" s="438"/>
      <c r="H13" s="439"/>
      <c r="I13" s="31"/>
      <c r="K13" s="384"/>
      <c r="L13" s="384"/>
      <c r="M13" s="384"/>
      <c r="O13" s="76"/>
    </row>
    <row r="14" spans="2:15" ht="47.25" customHeight="1" thickBot="1" x14ac:dyDescent="0.3">
      <c r="B14" s="70" t="s">
        <v>126</v>
      </c>
      <c r="C14" s="389" t="s">
        <v>127</v>
      </c>
      <c r="D14" s="390"/>
      <c r="E14" s="390"/>
      <c r="F14" s="390"/>
      <c r="G14" s="390"/>
      <c r="H14" s="391"/>
      <c r="I14" s="29"/>
      <c r="K14" s="443" t="s">
        <v>247</v>
      </c>
      <c r="L14" s="444"/>
      <c r="M14" s="445"/>
      <c r="O14" s="76"/>
    </row>
  </sheetData>
  <mergeCells count="27">
    <mergeCell ref="C9:H9"/>
    <mergeCell ref="C7:H7"/>
    <mergeCell ref="C1:H1"/>
    <mergeCell ref="C2:H2"/>
    <mergeCell ref="B2:B4"/>
    <mergeCell ref="K1:M1"/>
    <mergeCell ref="K2:M4"/>
    <mergeCell ref="K6:M6"/>
    <mergeCell ref="K8:M8"/>
    <mergeCell ref="C6:H6"/>
    <mergeCell ref="C8:H8"/>
    <mergeCell ref="C5:H5"/>
    <mergeCell ref="I2:I4"/>
    <mergeCell ref="K12:M12"/>
    <mergeCell ref="K14:M14"/>
    <mergeCell ref="O2:O4"/>
    <mergeCell ref="K5:M5"/>
    <mergeCell ref="K7:M7"/>
    <mergeCell ref="K9:M9"/>
    <mergeCell ref="K11:M11"/>
    <mergeCell ref="K13:M13"/>
    <mergeCell ref="K10:M10"/>
    <mergeCell ref="C13:H13"/>
    <mergeCell ref="C10:H10"/>
    <mergeCell ref="C12:H12"/>
    <mergeCell ref="C14:H14"/>
    <mergeCell ref="C11:H11"/>
  </mergeCells>
  <pageMargins left="0.7" right="0.7" top="0.75" bottom="0.75" header="0.3" footer="0.3"/>
  <pageSetup paperSize="9" scale="65"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6"/>
  <sheetViews>
    <sheetView showGridLines="0" view="pageBreakPreview" topLeftCell="D1" zoomScaleNormal="100" zoomScaleSheetLayoutView="100" workbookViewId="0">
      <pane ySplit="2" topLeftCell="A3" activePane="bottomLeft" state="frozen"/>
      <selection activeCell="C4" sqref="C4:H4"/>
      <selection pane="bottomLeft" activeCell="K5" sqref="K1:K1048576"/>
    </sheetView>
  </sheetViews>
  <sheetFormatPr defaultRowHeight="15" customHeight="1" x14ac:dyDescent="0.3"/>
  <cols>
    <col min="1" max="1" width="4.140625" style="103" customWidth="1"/>
    <col min="2" max="2" width="5.7109375" style="103" customWidth="1"/>
    <col min="3" max="3" width="30.140625" style="103" customWidth="1"/>
    <col min="4" max="5" width="9.140625" style="103"/>
    <col min="6" max="6" width="10" style="103" customWidth="1"/>
    <col min="7" max="7" width="9.140625" style="103"/>
    <col min="8" max="8" width="16.85546875" style="103" customWidth="1"/>
    <col min="9" max="9" width="53.7109375" style="103" customWidth="1"/>
    <col min="10" max="10" width="9.140625" style="103"/>
    <col min="11" max="11" width="39.5703125" style="103" customWidth="1"/>
    <col min="12" max="16384" width="9.140625" style="103"/>
  </cols>
  <sheetData>
    <row r="1" spans="2:11" ht="15" customHeight="1" thickBot="1" x14ac:dyDescent="0.35">
      <c r="B1" s="468"/>
      <c r="C1" s="468"/>
      <c r="D1" s="468"/>
      <c r="E1" s="468"/>
      <c r="F1" s="468"/>
      <c r="G1" s="468"/>
      <c r="H1" s="468"/>
      <c r="I1" s="468"/>
    </row>
    <row r="2" spans="2:11" ht="15" customHeight="1" thickBot="1" x14ac:dyDescent="0.35">
      <c r="B2" s="28" t="s">
        <v>1</v>
      </c>
      <c r="C2" s="260" t="s">
        <v>2</v>
      </c>
      <c r="D2" s="261"/>
      <c r="E2" s="261"/>
      <c r="F2" s="261"/>
      <c r="G2" s="261"/>
      <c r="H2" s="262"/>
      <c r="I2" s="28" t="s">
        <v>3</v>
      </c>
      <c r="K2" s="40" t="s">
        <v>193</v>
      </c>
    </row>
    <row r="3" spans="2:11" ht="54" customHeight="1" x14ac:dyDescent="0.3">
      <c r="B3" s="401" t="s">
        <v>279</v>
      </c>
      <c r="C3" s="403" t="s">
        <v>280</v>
      </c>
      <c r="D3" s="404"/>
      <c r="E3" s="404"/>
      <c r="F3" s="404"/>
      <c r="G3" s="404"/>
      <c r="H3" s="405"/>
      <c r="I3" s="409" t="s">
        <v>281</v>
      </c>
      <c r="J3" s="104"/>
      <c r="K3" s="472" t="s">
        <v>282</v>
      </c>
    </row>
    <row r="4" spans="2:11" ht="89.25" customHeight="1" thickBot="1" x14ac:dyDescent="0.35">
      <c r="B4" s="402"/>
      <c r="C4" s="469"/>
      <c r="D4" s="470"/>
      <c r="E4" s="470"/>
      <c r="F4" s="470"/>
      <c r="G4" s="470"/>
      <c r="H4" s="471"/>
      <c r="I4" s="410"/>
      <c r="J4" s="104"/>
      <c r="K4" s="473"/>
    </row>
    <row r="5" spans="2:11" ht="45" customHeight="1" x14ac:dyDescent="0.3">
      <c r="B5" s="401" t="s">
        <v>283</v>
      </c>
      <c r="C5" s="403" t="s">
        <v>284</v>
      </c>
      <c r="D5" s="404"/>
      <c r="E5" s="404"/>
      <c r="F5" s="404"/>
      <c r="G5" s="404"/>
      <c r="H5" s="405"/>
      <c r="I5" s="409" t="s">
        <v>285</v>
      </c>
      <c r="J5" s="104"/>
      <c r="K5" s="466" t="s">
        <v>286</v>
      </c>
    </row>
    <row r="6" spans="2:11" ht="119.25" customHeight="1" thickBot="1" x14ac:dyDescent="0.35">
      <c r="B6" s="402"/>
      <c r="C6" s="406"/>
      <c r="D6" s="407"/>
      <c r="E6" s="407"/>
      <c r="F6" s="407"/>
      <c r="G6" s="407"/>
      <c r="H6" s="408"/>
      <c r="I6" s="410"/>
      <c r="J6" s="104"/>
      <c r="K6" s="467"/>
    </row>
  </sheetData>
  <mergeCells count="10">
    <mergeCell ref="B5:B6"/>
    <mergeCell ref="C5:H6"/>
    <mergeCell ref="I5:I6"/>
    <mergeCell ref="K5:K6"/>
    <mergeCell ref="B1:I1"/>
    <mergeCell ref="C2:H2"/>
    <mergeCell ref="B3:B4"/>
    <mergeCell ref="C3:H4"/>
    <mergeCell ref="I3:I4"/>
    <mergeCell ref="K3:K4"/>
  </mergeCells>
  <pageMargins left="0.7" right="0.7" top="0.75" bottom="0.75" header="0.3" footer="0.3"/>
  <pageSetup paperSize="9" scale="71"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8"/>
  <sheetViews>
    <sheetView showGridLines="0" view="pageBreakPreview" topLeftCell="D2" zoomScaleNormal="100" zoomScaleSheetLayoutView="100" workbookViewId="0">
      <selection activeCell="K4" sqref="K1:K1048576"/>
    </sheetView>
  </sheetViews>
  <sheetFormatPr defaultRowHeight="15" customHeight="1" x14ac:dyDescent="0.3"/>
  <cols>
    <col min="1" max="1" width="4.140625" style="103" customWidth="1"/>
    <col min="2" max="2" width="5.7109375" style="103" customWidth="1"/>
    <col min="3" max="3" width="30.140625" style="103" customWidth="1"/>
    <col min="4" max="5" width="9.140625" style="103"/>
    <col min="6" max="6" width="10" style="103" customWidth="1"/>
    <col min="7" max="7" width="9.140625" style="103"/>
    <col min="8" max="8" width="16.85546875" style="103" customWidth="1"/>
    <col min="9" max="9" width="53.7109375" style="103" customWidth="1"/>
    <col min="10" max="10" width="9.140625" style="103"/>
    <col min="11" max="11" width="43.85546875" style="103" customWidth="1"/>
    <col min="12" max="16384" width="9.140625" style="103"/>
  </cols>
  <sheetData>
    <row r="1" spans="2:11" ht="15" customHeight="1" thickBot="1" x14ac:dyDescent="0.35">
      <c r="B1" s="468" t="s">
        <v>287</v>
      </c>
      <c r="C1" s="468"/>
      <c r="D1" s="468"/>
      <c r="E1" s="468"/>
      <c r="F1" s="468"/>
      <c r="G1" s="468"/>
      <c r="H1" s="468"/>
      <c r="I1" s="468"/>
      <c r="J1" s="468"/>
    </row>
    <row r="2" spans="2:11" ht="15" customHeight="1" thickBot="1" x14ac:dyDescent="0.35">
      <c r="B2" s="28" t="s">
        <v>1</v>
      </c>
      <c r="C2" s="260" t="s">
        <v>2</v>
      </c>
      <c r="D2" s="261"/>
      <c r="E2" s="261"/>
      <c r="F2" s="261"/>
      <c r="G2" s="261"/>
      <c r="H2" s="262"/>
      <c r="I2" s="28" t="s">
        <v>3</v>
      </c>
      <c r="K2" s="40" t="s">
        <v>193</v>
      </c>
    </row>
    <row r="3" spans="2:11" ht="132.75" thickBot="1" x14ac:dyDescent="0.35">
      <c r="B3" s="265" t="s">
        <v>288</v>
      </c>
      <c r="C3" s="403" t="s">
        <v>289</v>
      </c>
      <c r="D3" s="404"/>
      <c r="E3" s="404"/>
      <c r="F3" s="404"/>
      <c r="G3" s="404"/>
      <c r="H3" s="405"/>
      <c r="I3" s="105" t="s">
        <v>290</v>
      </c>
      <c r="J3" s="104"/>
      <c r="K3" s="106" t="s">
        <v>605</v>
      </c>
    </row>
    <row r="4" spans="2:11" ht="116.25" thickBot="1" x14ac:dyDescent="0.35">
      <c r="B4" s="266"/>
      <c r="C4" s="474"/>
      <c r="D4" s="475"/>
      <c r="E4" s="475"/>
      <c r="F4" s="475"/>
      <c r="G4" s="475"/>
      <c r="H4" s="476"/>
      <c r="I4" s="107" t="s">
        <v>291</v>
      </c>
      <c r="J4" s="104"/>
      <c r="K4" s="108" t="s">
        <v>606</v>
      </c>
    </row>
    <row r="5" spans="2:11" ht="16.5" x14ac:dyDescent="0.3">
      <c r="B5" s="265" t="s">
        <v>292</v>
      </c>
      <c r="C5" s="403" t="s">
        <v>293</v>
      </c>
      <c r="D5" s="404"/>
      <c r="E5" s="404"/>
      <c r="F5" s="404"/>
      <c r="G5" s="404"/>
      <c r="H5" s="405"/>
      <c r="I5" s="409"/>
      <c r="J5" s="104"/>
      <c r="K5" s="466" t="s">
        <v>294</v>
      </c>
    </row>
    <row r="6" spans="2:11" ht="73.5" customHeight="1" thickBot="1" x14ac:dyDescent="0.35">
      <c r="B6" s="266"/>
      <c r="C6" s="406"/>
      <c r="D6" s="407"/>
      <c r="E6" s="407"/>
      <c r="F6" s="407"/>
      <c r="G6" s="407"/>
      <c r="H6" s="408"/>
      <c r="I6" s="410"/>
      <c r="J6" s="104"/>
      <c r="K6" s="467"/>
    </row>
    <row r="7" spans="2:11" ht="60" customHeight="1" thickBot="1" x14ac:dyDescent="0.35">
      <c r="B7" s="109" t="s">
        <v>295</v>
      </c>
      <c r="C7" s="389" t="s">
        <v>296</v>
      </c>
      <c r="D7" s="390"/>
      <c r="E7" s="390"/>
      <c r="F7" s="390"/>
      <c r="G7" s="390"/>
      <c r="H7" s="391"/>
      <c r="I7" s="104"/>
      <c r="J7" s="104"/>
      <c r="K7" s="110" t="s">
        <v>297</v>
      </c>
    </row>
    <row r="8" spans="2:11" ht="15" customHeight="1" x14ac:dyDescent="0.3">
      <c r="K8" s="111"/>
    </row>
  </sheetData>
  <mergeCells count="10">
    <mergeCell ref="K5:K6"/>
    <mergeCell ref="C7:H7"/>
    <mergeCell ref="B1:J1"/>
    <mergeCell ref="C2:H2"/>
    <mergeCell ref="B3:B4"/>
    <mergeCell ref="C3:H3"/>
    <mergeCell ref="C4:H4"/>
    <mergeCell ref="B5:B6"/>
    <mergeCell ref="C5:H6"/>
    <mergeCell ref="I5:I6"/>
  </mergeCells>
  <pageMargins left="0.7" right="0.7" top="0.75" bottom="0.75" header="0.3" footer="0.3"/>
  <pageSetup paperSize="9" scale="71"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K8"/>
  <sheetViews>
    <sheetView showGridLines="0" view="pageBreakPreview" topLeftCell="D1" zoomScaleNormal="100" zoomScaleSheetLayoutView="100" workbookViewId="0">
      <pane ySplit="2" topLeftCell="A3" activePane="bottomLeft" state="frozen"/>
      <selection activeCell="C4" sqref="C4:H4"/>
      <selection pane="bottomLeft" activeCell="K11" sqref="K1:K1048576"/>
    </sheetView>
  </sheetViews>
  <sheetFormatPr defaultRowHeight="15" customHeight="1" x14ac:dyDescent="0.3"/>
  <cols>
    <col min="1" max="1" width="4.140625" style="103" customWidth="1"/>
    <col min="2" max="2" width="5.7109375" style="103" customWidth="1"/>
    <col min="3" max="3" width="30.140625" style="103" customWidth="1"/>
    <col min="4" max="5" width="9.140625" style="103"/>
    <col min="6" max="6" width="10" style="103" customWidth="1"/>
    <col min="7" max="7" width="9.140625" style="103"/>
    <col min="8" max="8" width="16.85546875" style="103" customWidth="1"/>
    <col min="9" max="9" width="53.7109375" style="103" customWidth="1"/>
    <col min="10" max="10" width="9.140625" style="103"/>
    <col min="11" max="11" width="39.5703125" style="103" customWidth="1"/>
    <col min="12" max="16384" width="9.140625" style="103"/>
  </cols>
  <sheetData>
    <row r="1" spans="2:11" ht="15" customHeight="1" thickBot="1" x14ac:dyDescent="0.35">
      <c r="B1" s="468" t="s">
        <v>298</v>
      </c>
      <c r="C1" s="468"/>
      <c r="D1" s="468"/>
      <c r="E1" s="468"/>
      <c r="F1" s="468"/>
      <c r="G1" s="468"/>
      <c r="H1" s="468"/>
      <c r="I1" s="468"/>
      <c r="J1" s="468"/>
    </row>
    <row r="2" spans="2:11" ht="15" customHeight="1" thickBot="1" x14ac:dyDescent="0.35">
      <c r="B2" s="28" t="s">
        <v>1</v>
      </c>
      <c r="C2" s="260" t="s">
        <v>2</v>
      </c>
      <c r="D2" s="261"/>
      <c r="E2" s="261"/>
      <c r="F2" s="261"/>
      <c r="G2" s="261"/>
      <c r="H2" s="262"/>
      <c r="I2" s="28" t="s">
        <v>3</v>
      </c>
      <c r="K2" s="40" t="s">
        <v>193</v>
      </c>
    </row>
    <row r="3" spans="2:11" ht="16.5" x14ac:dyDescent="0.3">
      <c r="B3" s="477" t="s">
        <v>299</v>
      </c>
      <c r="C3" s="403" t="s">
        <v>300</v>
      </c>
      <c r="D3" s="404"/>
      <c r="E3" s="404"/>
      <c r="F3" s="404"/>
      <c r="G3" s="404"/>
      <c r="H3" s="405"/>
      <c r="I3" s="409" t="s">
        <v>301</v>
      </c>
      <c r="J3" s="104"/>
      <c r="K3" s="466" t="s">
        <v>234</v>
      </c>
    </row>
    <row r="4" spans="2:11" ht="92.25" customHeight="1" thickBot="1" x14ac:dyDescent="0.35">
      <c r="B4" s="478"/>
      <c r="C4" s="469"/>
      <c r="D4" s="470"/>
      <c r="E4" s="470"/>
      <c r="F4" s="470"/>
      <c r="G4" s="470"/>
      <c r="H4" s="471"/>
      <c r="I4" s="410"/>
      <c r="J4" s="104"/>
      <c r="K4" s="467"/>
    </row>
    <row r="5" spans="2:11" ht="16.5" x14ac:dyDescent="0.3">
      <c r="B5" s="477" t="s">
        <v>302</v>
      </c>
      <c r="C5" s="403" t="s">
        <v>303</v>
      </c>
      <c r="D5" s="404"/>
      <c r="E5" s="404"/>
      <c r="F5" s="404"/>
      <c r="G5" s="404"/>
      <c r="H5" s="405"/>
      <c r="I5" s="409" t="s">
        <v>304</v>
      </c>
      <c r="J5" s="104"/>
      <c r="K5" s="466" t="s">
        <v>234</v>
      </c>
    </row>
    <row r="6" spans="2:11" ht="42" customHeight="1" thickBot="1" x14ac:dyDescent="0.35">
      <c r="B6" s="478"/>
      <c r="C6" s="406"/>
      <c r="D6" s="407"/>
      <c r="E6" s="407"/>
      <c r="F6" s="407"/>
      <c r="G6" s="407"/>
      <c r="H6" s="408"/>
      <c r="I6" s="410"/>
      <c r="J6" s="104"/>
      <c r="K6" s="467"/>
    </row>
    <row r="7" spans="2:11" ht="30.75" thickBot="1" x14ac:dyDescent="0.35">
      <c r="B7" s="112" t="s">
        <v>305</v>
      </c>
      <c r="C7" s="479" t="s">
        <v>306</v>
      </c>
      <c r="D7" s="480"/>
      <c r="E7" s="480"/>
      <c r="F7" s="480"/>
      <c r="G7" s="480"/>
      <c r="H7" s="481"/>
      <c r="I7" s="113"/>
      <c r="J7" s="104"/>
      <c r="K7" s="114" t="s">
        <v>307</v>
      </c>
    </row>
    <row r="8" spans="2:11" ht="15" customHeight="1" x14ac:dyDescent="0.3">
      <c r="B8" s="104"/>
      <c r="C8" s="104"/>
      <c r="D8" s="104"/>
      <c r="E8" s="104"/>
      <c r="F8" s="104"/>
      <c r="G8" s="104"/>
      <c r="H8" s="104"/>
      <c r="I8" s="104"/>
      <c r="J8" s="104"/>
      <c r="K8" s="104"/>
    </row>
  </sheetData>
  <mergeCells count="11">
    <mergeCell ref="K3:K4"/>
    <mergeCell ref="B1:J1"/>
    <mergeCell ref="C2:H2"/>
    <mergeCell ref="B3:B4"/>
    <mergeCell ref="C3:H4"/>
    <mergeCell ref="I3:I4"/>
    <mergeCell ref="B5:B6"/>
    <mergeCell ref="C5:H6"/>
    <mergeCell ref="I5:I6"/>
    <mergeCell ref="K5:K6"/>
    <mergeCell ref="C7:H7"/>
  </mergeCells>
  <pageMargins left="0.7" right="0.7" top="0.75" bottom="0.75" header="0.3" footer="0.3"/>
  <pageSetup paperSize="9" scale="7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1"/>
  <sheetViews>
    <sheetView showGridLines="0" view="pageBreakPreview" zoomScaleNormal="100" zoomScaleSheetLayoutView="100" workbookViewId="0">
      <selection activeCell="B11" sqref="B1:B1048576"/>
    </sheetView>
  </sheetViews>
  <sheetFormatPr defaultRowHeight="23.25" x14ac:dyDescent="0.35"/>
  <cols>
    <col min="2" max="2" width="161" style="248" customWidth="1"/>
  </cols>
  <sheetData>
    <row r="1" spans="2:7" x14ac:dyDescent="0.35">
      <c r="B1" s="247" t="s">
        <v>649</v>
      </c>
    </row>
    <row r="2" spans="2:7" x14ac:dyDescent="0.35">
      <c r="C2" s="77"/>
      <c r="D2" s="77"/>
      <c r="E2" s="77"/>
      <c r="F2" s="77"/>
      <c r="G2" s="77"/>
    </row>
    <row r="3" spans="2:7" x14ac:dyDescent="0.35">
      <c r="B3" s="248" t="s">
        <v>655</v>
      </c>
    </row>
    <row r="5" spans="2:7" x14ac:dyDescent="0.35">
      <c r="B5" s="248" t="s">
        <v>656</v>
      </c>
    </row>
    <row r="7" spans="2:7" x14ac:dyDescent="0.35">
      <c r="B7" s="248" t="s">
        <v>659</v>
      </c>
    </row>
    <row r="9" spans="2:7" x14ac:dyDescent="0.35">
      <c r="B9" s="248" t="s">
        <v>657</v>
      </c>
    </row>
    <row r="11" spans="2:7" ht="46.5" x14ac:dyDescent="0.35">
      <c r="B11" s="249" t="s">
        <v>658</v>
      </c>
    </row>
  </sheetData>
  <pageMargins left="0.7" right="0.7" top="0.75" bottom="0.75" header="0.3" footer="0.3"/>
  <pageSetup scale="7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K4"/>
  <sheetViews>
    <sheetView showGridLines="0" view="pageBreakPreview" topLeftCell="D1" zoomScaleNormal="100" zoomScaleSheetLayoutView="100" workbookViewId="0">
      <pane ySplit="2" topLeftCell="A3" activePane="bottomLeft" state="frozen"/>
      <selection activeCell="C4" sqref="C4:H4"/>
      <selection pane="bottomLeft" activeCell="K13" sqref="K1:K1048576"/>
    </sheetView>
  </sheetViews>
  <sheetFormatPr defaultRowHeight="15" customHeight="1" x14ac:dyDescent="0.3"/>
  <cols>
    <col min="1" max="1" width="4.140625" style="103" customWidth="1"/>
    <col min="2" max="2" width="5.7109375" style="103" customWidth="1"/>
    <col min="3" max="3" width="30.140625" style="103" customWidth="1"/>
    <col min="4" max="5" width="9.140625" style="103"/>
    <col min="6" max="6" width="10" style="103" customWidth="1"/>
    <col min="7" max="7" width="9.140625" style="103"/>
    <col min="8" max="8" width="16.85546875" style="103" customWidth="1"/>
    <col min="9" max="9" width="53.7109375" style="103" customWidth="1"/>
    <col min="10" max="10" width="9.140625" style="103"/>
    <col min="11" max="11" width="39.5703125" style="103" customWidth="1"/>
    <col min="12" max="16384" width="9.140625" style="103"/>
  </cols>
  <sheetData>
    <row r="1" spans="2:11" ht="15" customHeight="1" thickBot="1" x14ac:dyDescent="0.35">
      <c r="B1" s="468" t="s">
        <v>308</v>
      </c>
      <c r="C1" s="468"/>
      <c r="D1" s="468"/>
      <c r="E1" s="468"/>
      <c r="F1" s="468"/>
      <c r="G1" s="468"/>
      <c r="H1" s="468"/>
      <c r="I1" s="468"/>
      <c r="J1" s="468"/>
    </row>
    <row r="2" spans="2:11" ht="15" customHeight="1" thickBot="1" x14ac:dyDescent="0.35">
      <c r="B2" s="28" t="s">
        <v>1</v>
      </c>
      <c r="C2" s="260" t="s">
        <v>2</v>
      </c>
      <c r="D2" s="261"/>
      <c r="E2" s="261"/>
      <c r="F2" s="261"/>
      <c r="G2" s="261"/>
      <c r="H2" s="262"/>
      <c r="I2" s="28" t="s">
        <v>3</v>
      </c>
      <c r="K2" s="40" t="s">
        <v>193</v>
      </c>
    </row>
    <row r="3" spans="2:11" ht="99" x14ac:dyDescent="0.3">
      <c r="B3" s="39" t="s">
        <v>309</v>
      </c>
      <c r="C3" s="403" t="s">
        <v>310</v>
      </c>
      <c r="D3" s="404"/>
      <c r="E3" s="404"/>
      <c r="F3" s="404"/>
      <c r="G3" s="404"/>
      <c r="H3" s="405"/>
      <c r="I3" s="105" t="s">
        <v>151</v>
      </c>
      <c r="J3" s="104"/>
      <c r="K3" s="108" t="s">
        <v>311</v>
      </c>
    </row>
    <row r="4" spans="2:11" ht="15" customHeight="1" x14ac:dyDescent="0.3">
      <c r="C4" s="77"/>
      <c r="D4" s="77"/>
      <c r="E4" s="77"/>
      <c r="F4" s="77"/>
      <c r="G4" s="77"/>
      <c r="H4" s="77"/>
    </row>
  </sheetData>
  <mergeCells count="3">
    <mergeCell ref="B1:J1"/>
    <mergeCell ref="C2:H2"/>
    <mergeCell ref="C3:H3"/>
  </mergeCells>
  <pageMargins left="0.7" right="0.7" top="0.75" bottom="0.75" header="0.3" footer="0.3"/>
  <pageSetup paperSize="9" scale="71"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23"/>
  <sheetViews>
    <sheetView showGridLines="0" view="pageBreakPreview" topLeftCell="D1" zoomScaleNormal="100" zoomScaleSheetLayoutView="100" workbookViewId="0">
      <pane ySplit="2" topLeftCell="A3" activePane="bottomLeft" state="frozen"/>
      <selection activeCell="C4" sqref="C4:H4"/>
      <selection pane="bottomLeft" activeCell="K9" sqref="K1:K1048576"/>
    </sheetView>
  </sheetViews>
  <sheetFormatPr defaultRowHeight="15" customHeight="1" x14ac:dyDescent="0.3"/>
  <cols>
    <col min="1" max="1" width="4.140625" style="103" customWidth="1"/>
    <col min="2" max="2" width="5.7109375" style="103" customWidth="1"/>
    <col min="3" max="3" width="30.140625" style="103" customWidth="1"/>
    <col min="4" max="5" width="9.140625" style="103"/>
    <col min="6" max="6" width="10" style="103" customWidth="1"/>
    <col min="7" max="7" width="9.140625" style="103"/>
    <col min="8" max="8" width="16.85546875" style="103" customWidth="1"/>
    <col min="9" max="9" width="53.7109375" style="103" customWidth="1"/>
    <col min="10" max="10" width="9.140625" style="103"/>
    <col min="11" max="11" width="45.140625" style="103" customWidth="1"/>
    <col min="12" max="16384" width="9.140625" style="103"/>
  </cols>
  <sheetData>
    <row r="1" spans="2:11" ht="15" customHeight="1" thickBot="1" x14ac:dyDescent="0.35">
      <c r="B1" s="468" t="s">
        <v>312</v>
      </c>
      <c r="C1" s="468"/>
      <c r="D1" s="468"/>
      <c r="E1" s="468"/>
      <c r="F1" s="468"/>
      <c r="G1" s="468"/>
      <c r="H1" s="468"/>
      <c r="I1" s="468"/>
      <c r="J1" s="468"/>
    </row>
    <row r="2" spans="2:11" ht="15" customHeight="1" thickBot="1" x14ac:dyDescent="0.35">
      <c r="B2" s="28" t="s">
        <v>1</v>
      </c>
      <c r="C2" s="260" t="s">
        <v>2</v>
      </c>
      <c r="D2" s="261"/>
      <c r="E2" s="261"/>
      <c r="F2" s="261"/>
      <c r="G2" s="261"/>
      <c r="H2" s="262"/>
      <c r="I2" s="28" t="s">
        <v>3</v>
      </c>
      <c r="K2" s="40" t="s">
        <v>193</v>
      </c>
    </row>
    <row r="3" spans="2:11" ht="42" customHeight="1" thickBot="1" x14ac:dyDescent="0.35">
      <c r="B3" s="39" t="s">
        <v>313</v>
      </c>
      <c r="C3" s="403" t="s">
        <v>314</v>
      </c>
      <c r="D3" s="404"/>
      <c r="E3" s="404"/>
      <c r="F3" s="404"/>
      <c r="G3" s="404"/>
      <c r="H3" s="405"/>
      <c r="I3" s="105"/>
      <c r="J3" s="104"/>
      <c r="K3" s="466" t="s">
        <v>604</v>
      </c>
    </row>
    <row r="4" spans="2:11" ht="66" customHeight="1" thickBot="1" x14ac:dyDescent="0.35">
      <c r="B4" s="45" t="s">
        <v>315</v>
      </c>
      <c r="C4" s="434" t="s">
        <v>652</v>
      </c>
      <c r="D4" s="435"/>
      <c r="E4" s="435"/>
      <c r="F4" s="435"/>
      <c r="G4" s="435"/>
      <c r="H4" s="436"/>
      <c r="I4" s="107"/>
      <c r="J4" s="104"/>
      <c r="K4" s="467"/>
    </row>
    <row r="5" spans="2:11" ht="15" customHeight="1" thickBot="1" x14ac:dyDescent="0.35"/>
    <row r="6" spans="2:11" ht="15" customHeight="1" x14ac:dyDescent="0.3">
      <c r="C6" s="115"/>
      <c r="D6" s="116"/>
      <c r="E6" s="116"/>
      <c r="F6" s="116"/>
      <c r="G6" s="116"/>
      <c r="H6" s="116"/>
      <c r="I6" s="117"/>
    </row>
    <row r="7" spans="2:11" ht="15" customHeight="1" x14ac:dyDescent="0.3">
      <c r="C7" s="118" t="s">
        <v>316</v>
      </c>
      <c r="D7" s="119"/>
      <c r="E7" s="119"/>
      <c r="F7" s="119"/>
      <c r="G7" s="119"/>
      <c r="H7" s="119"/>
      <c r="I7" s="120"/>
    </row>
    <row r="8" spans="2:11" ht="15" customHeight="1" x14ac:dyDescent="0.3">
      <c r="C8" s="121"/>
      <c r="D8" s="119"/>
      <c r="E8" s="119"/>
      <c r="F8" s="119"/>
      <c r="G8" s="119"/>
      <c r="H8" s="119"/>
      <c r="I8" s="120"/>
    </row>
    <row r="9" spans="2:11" ht="126.75" customHeight="1" x14ac:dyDescent="0.3">
      <c r="C9" s="482" t="s">
        <v>603</v>
      </c>
      <c r="D9" s="483"/>
      <c r="E9" s="483"/>
      <c r="F9" s="483"/>
      <c r="G9" s="483"/>
      <c r="H9" s="483"/>
      <c r="I9" s="484"/>
    </row>
    <row r="10" spans="2:11" ht="15" customHeight="1" x14ac:dyDescent="0.3">
      <c r="C10" s="118" t="s">
        <v>317</v>
      </c>
      <c r="D10" s="119"/>
      <c r="E10" s="119"/>
      <c r="F10" s="119"/>
      <c r="G10" s="119"/>
      <c r="H10" s="119"/>
      <c r="I10" s="120"/>
    </row>
    <row r="11" spans="2:11" ht="15" customHeight="1" x14ac:dyDescent="0.3">
      <c r="C11" s="121" t="s">
        <v>318</v>
      </c>
      <c r="D11" s="119"/>
      <c r="E11" s="119"/>
      <c r="F11" s="119"/>
      <c r="G11" s="119"/>
      <c r="H11" s="119"/>
      <c r="I11" s="120"/>
    </row>
    <row r="12" spans="2:11" ht="15" customHeight="1" x14ac:dyDescent="0.3">
      <c r="C12" s="121" t="s">
        <v>319</v>
      </c>
      <c r="D12" s="119"/>
      <c r="E12" s="119"/>
      <c r="F12" s="119"/>
      <c r="G12" s="119"/>
      <c r="H12" s="119"/>
      <c r="I12" s="120"/>
    </row>
    <row r="13" spans="2:11" ht="15" customHeight="1" x14ac:dyDescent="0.3">
      <c r="C13" s="121"/>
      <c r="D13" s="119"/>
      <c r="E13" s="119"/>
      <c r="F13" s="119"/>
      <c r="G13" s="119"/>
      <c r="H13" s="119"/>
      <c r="I13" s="120"/>
    </row>
    <row r="14" spans="2:11" ht="15" customHeight="1" x14ac:dyDescent="0.3">
      <c r="C14" s="121" t="s">
        <v>320</v>
      </c>
      <c r="D14" s="119"/>
      <c r="E14" s="119"/>
      <c r="F14" s="119"/>
      <c r="G14" s="119"/>
      <c r="H14" s="119"/>
      <c r="I14" s="120"/>
    </row>
    <row r="15" spans="2:11" ht="15" customHeight="1" x14ac:dyDescent="0.3">
      <c r="C15" s="121" t="s">
        <v>321</v>
      </c>
      <c r="D15" s="119"/>
      <c r="E15" s="119"/>
      <c r="F15" s="119"/>
      <c r="G15" s="119"/>
      <c r="H15" s="119"/>
      <c r="I15" s="120"/>
    </row>
    <row r="16" spans="2:11" ht="15" customHeight="1" x14ac:dyDescent="0.3">
      <c r="C16" s="121" t="s">
        <v>322</v>
      </c>
      <c r="D16" s="119"/>
      <c r="E16" s="119"/>
      <c r="F16" s="119"/>
      <c r="G16" s="119"/>
      <c r="H16" s="119"/>
      <c r="I16" s="120"/>
    </row>
    <row r="17" spans="3:9" ht="15" customHeight="1" x14ac:dyDescent="0.3">
      <c r="C17" s="121" t="s">
        <v>323</v>
      </c>
      <c r="D17" s="119"/>
      <c r="E17" s="119"/>
      <c r="F17" s="119"/>
      <c r="G17" s="119"/>
      <c r="H17" s="119"/>
      <c r="I17" s="120"/>
    </row>
    <row r="18" spans="3:9" ht="15" customHeight="1" x14ac:dyDescent="0.3">
      <c r="C18" s="121" t="s">
        <v>324</v>
      </c>
      <c r="D18" s="119"/>
      <c r="E18" s="119"/>
      <c r="F18" s="119"/>
      <c r="G18" s="119"/>
      <c r="H18" s="119"/>
      <c r="I18" s="120"/>
    </row>
    <row r="19" spans="3:9" ht="15" customHeight="1" x14ac:dyDescent="0.3">
      <c r="C19" s="121"/>
      <c r="D19" s="119"/>
      <c r="E19" s="119"/>
      <c r="F19" s="119"/>
      <c r="G19" s="119"/>
      <c r="H19" s="119"/>
      <c r="I19" s="120"/>
    </row>
    <row r="20" spans="3:9" ht="15" customHeight="1" x14ac:dyDescent="0.3">
      <c r="C20" s="121" t="s">
        <v>325</v>
      </c>
      <c r="D20" s="119"/>
      <c r="E20" s="119"/>
      <c r="F20" s="119"/>
      <c r="G20" s="119"/>
      <c r="H20" s="119"/>
      <c r="I20" s="120"/>
    </row>
    <row r="21" spans="3:9" ht="15" customHeight="1" x14ac:dyDescent="0.3">
      <c r="C21" s="121" t="s">
        <v>326</v>
      </c>
      <c r="D21" s="119"/>
      <c r="E21" s="119"/>
      <c r="F21" s="119"/>
      <c r="G21" s="119"/>
      <c r="H21" s="119"/>
      <c r="I21" s="120"/>
    </row>
    <row r="22" spans="3:9" ht="15" customHeight="1" x14ac:dyDescent="0.3">
      <c r="C22" s="121" t="s">
        <v>327</v>
      </c>
      <c r="D22" s="119"/>
      <c r="E22" s="119"/>
      <c r="F22" s="119"/>
      <c r="G22" s="119"/>
      <c r="H22" s="119"/>
      <c r="I22" s="120"/>
    </row>
    <row r="23" spans="3:9" ht="15" customHeight="1" thickBot="1" x14ac:dyDescent="0.35">
      <c r="C23" s="122"/>
      <c r="D23" s="123"/>
      <c r="E23" s="123"/>
      <c r="F23" s="123"/>
      <c r="G23" s="123"/>
      <c r="H23" s="123"/>
      <c r="I23" s="124"/>
    </row>
  </sheetData>
  <mergeCells count="6">
    <mergeCell ref="C9:I9"/>
    <mergeCell ref="B1:J1"/>
    <mergeCell ref="C2:H2"/>
    <mergeCell ref="C3:H3"/>
    <mergeCell ref="K3:K4"/>
    <mergeCell ref="C4:H4"/>
  </mergeCells>
  <pageMargins left="0.7" right="0.7" top="0.75" bottom="0.75" header="0.3" footer="0.3"/>
  <pageSetup paperSize="9" scale="71"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K4"/>
  <sheetViews>
    <sheetView showGridLines="0" view="pageBreakPreview" topLeftCell="D1" zoomScaleNormal="100" zoomScaleSheetLayoutView="100" workbookViewId="0">
      <pane ySplit="2" topLeftCell="A3" activePane="bottomLeft" state="frozen"/>
      <selection activeCell="C4" sqref="C4:H4"/>
      <selection pane="bottomLeft" activeCell="K15" sqref="K15"/>
    </sheetView>
  </sheetViews>
  <sheetFormatPr defaultRowHeight="15" customHeight="1" x14ac:dyDescent="0.3"/>
  <cols>
    <col min="1" max="1" width="4.140625" style="103" customWidth="1"/>
    <col min="2" max="2" width="5.7109375" style="103" customWidth="1"/>
    <col min="3" max="3" width="30.140625" style="103" customWidth="1"/>
    <col min="4" max="5" width="9.140625" style="103"/>
    <col min="6" max="6" width="10" style="103" customWidth="1"/>
    <col min="7" max="7" width="9.140625" style="103"/>
    <col min="8" max="8" width="16.85546875" style="103" customWidth="1"/>
    <col min="9" max="9" width="53.7109375" style="103" customWidth="1"/>
    <col min="10" max="10" width="9.140625" style="103"/>
    <col min="11" max="11" width="39.5703125" style="103" customWidth="1"/>
    <col min="12" max="16384" width="9.140625" style="103"/>
  </cols>
  <sheetData>
    <row r="1" spans="2:11" ht="15" customHeight="1" thickBot="1" x14ac:dyDescent="0.35">
      <c r="B1" s="468" t="s">
        <v>328</v>
      </c>
      <c r="C1" s="468"/>
      <c r="D1" s="468"/>
      <c r="E1" s="468"/>
      <c r="F1" s="468"/>
      <c r="G1" s="468"/>
      <c r="H1" s="468"/>
      <c r="I1" s="468"/>
      <c r="J1" s="468"/>
    </row>
    <row r="2" spans="2:11" ht="15" customHeight="1" thickBot="1" x14ac:dyDescent="0.35">
      <c r="B2" s="28" t="s">
        <v>1</v>
      </c>
      <c r="C2" s="260" t="s">
        <v>2</v>
      </c>
      <c r="D2" s="261"/>
      <c r="E2" s="261"/>
      <c r="F2" s="261"/>
      <c r="G2" s="261"/>
      <c r="H2" s="262"/>
      <c r="I2" s="28" t="s">
        <v>3</v>
      </c>
      <c r="K2" s="40" t="s">
        <v>193</v>
      </c>
    </row>
    <row r="3" spans="2:11" ht="106.5" customHeight="1" x14ac:dyDescent="0.3">
      <c r="B3" s="39" t="s">
        <v>329</v>
      </c>
      <c r="C3" s="485" t="s">
        <v>330</v>
      </c>
      <c r="D3" s="486"/>
      <c r="E3" s="486"/>
      <c r="F3" s="486"/>
      <c r="G3" s="486"/>
      <c r="H3" s="487"/>
      <c r="I3" s="105" t="s">
        <v>331</v>
      </c>
      <c r="J3" s="104"/>
      <c r="K3" s="108" t="s">
        <v>234</v>
      </c>
    </row>
    <row r="4" spans="2:11" ht="15" customHeight="1" x14ac:dyDescent="0.3">
      <c r="C4" s="77"/>
      <c r="D4" s="77"/>
      <c r="E4" s="77"/>
      <c r="F4" s="77"/>
      <c r="G4" s="77"/>
      <c r="H4" s="77"/>
    </row>
  </sheetData>
  <mergeCells count="3">
    <mergeCell ref="B1:J1"/>
    <mergeCell ref="C2:H2"/>
    <mergeCell ref="C3:H3"/>
  </mergeCells>
  <pageMargins left="0.7" right="0.7" top="0.75" bottom="0.75" header="0.3" footer="0.3"/>
  <pageSetup paperSize="9" scale="71"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2"/>
  <sheetViews>
    <sheetView showGridLines="0" view="pageBreakPreview" topLeftCell="C1" zoomScaleNormal="100" zoomScaleSheetLayoutView="100" workbookViewId="0">
      <pane ySplit="2" topLeftCell="A3" activePane="bottomLeft" state="frozen"/>
      <selection activeCell="C4" sqref="C4:H4"/>
      <selection pane="bottomLeft" activeCell="K6" sqref="K1:K1048576"/>
    </sheetView>
  </sheetViews>
  <sheetFormatPr defaultRowHeight="15" customHeight="1" x14ac:dyDescent="0.3"/>
  <cols>
    <col min="1" max="1" width="4.140625" style="103" customWidth="1"/>
    <col min="2" max="2" width="5.7109375" style="103" customWidth="1"/>
    <col min="3" max="3" width="30.140625" style="103" customWidth="1"/>
    <col min="4" max="5" width="9.140625" style="103"/>
    <col min="6" max="6" width="10" style="103" customWidth="1"/>
    <col min="7" max="7" width="9.140625" style="103"/>
    <col min="8" max="8" width="16.85546875" style="103" customWidth="1"/>
    <col min="9" max="9" width="53.7109375" style="103" customWidth="1"/>
    <col min="10" max="10" width="9.140625" style="103"/>
    <col min="11" max="11" width="39.5703125" style="103" customWidth="1"/>
    <col min="12" max="16384" width="9.140625" style="103"/>
  </cols>
  <sheetData>
    <row r="1" spans="2:13" ht="15" customHeight="1" thickBot="1" x14ac:dyDescent="0.35">
      <c r="B1" s="468" t="s">
        <v>332</v>
      </c>
      <c r="C1" s="468"/>
      <c r="D1" s="468"/>
      <c r="E1" s="468"/>
      <c r="F1" s="468"/>
      <c r="G1" s="468"/>
      <c r="H1" s="468"/>
      <c r="I1" s="468"/>
      <c r="J1" s="468"/>
    </row>
    <row r="2" spans="2:13" ht="15" customHeight="1" thickBot="1" x14ac:dyDescent="0.35">
      <c r="B2" s="28" t="s">
        <v>1</v>
      </c>
      <c r="C2" s="260" t="s">
        <v>2</v>
      </c>
      <c r="D2" s="261"/>
      <c r="E2" s="261"/>
      <c r="F2" s="261"/>
      <c r="G2" s="261"/>
      <c r="H2" s="262"/>
      <c r="I2" s="28" t="s">
        <v>3</v>
      </c>
      <c r="K2" s="40" t="s">
        <v>193</v>
      </c>
      <c r="M2" s="103" t="s">
        <v>333</v>
      </c>
    </row>
    <row r="3" spans="2:13" ht="66.75" thickBot="1" x14ac:dyDescent="0.35">
      <c r="B3" s="39" t="s">
        <v>334</v>
      </c>
      <c r="C3" s="403" t="s">
        <v>335</v>
      </c>
      <c r="D3" s="404"/>
      <c r="E3" s="404"/>
      <c r="F3" s="404"/>
      <c r="G3" s="404"/>
      <c r="H3" s="405"/>
      <c r="I3" s="105" t="s">
        <v>336</v>
      </c>
      <c r="J3" s="104"/>
      <c r="K3" s="108" t="s">
        <v>234</v>
      </c>
    </row>
    <row r="4" spans="2:13" ht="68.25" customHeight="1" thickBot="1" x14ac:dyDescent="0.35">
      <c r="B4" s="39" t="s">
        <v>337</v>
      </c>
      <c r="C4" s="434" t="s">
        <v>651</v>
      </c>
      <c r="D4" s="435"/>
      <c r="E4" s="435"/>
      <c r="F4" s="435"/>
      <c r="G4" s="435"/>
      <c r="H4" s="436"/>
      <c r="I4" s="107"/>
      <c r="J4" s="104"/>
      <c r="K4" s="108" t="s">
        <v>338</v>
      </c>
      <c r="M4" s="125" t="s">
        <v>339</v>
      </c>
    </row>
    <row r="5" spans="2:13" ht="102" customHeight="1" thickBot="1" x14ac:dyDescent="0.35">
      <c r="B5" s="39" t="s">
        <v>340</v>
      </c>
      <c r="C5" s="389" t="s">
        <v>341</v>
      </c>
      <c r="D5" s="390"/>
      <c r="E5" s="390"/>
      <c r="F5" s="390"/>
      <c r="G5" s="390"/>
      <c r="H5" s="391"/>
      <c r="I5" s="107"/>
      <c r="K5" s="108" t="s">
        <v>342</v>
      </c>
    </row>
    <row r="6" spans="2:13" ht="69" customHeight="1" thickBot="1" x14ac:dyDescent="0.35">
      <c r="B6" s="39" t="s">
        <v>343</v>
      </c>
      <c r="C6" s="389" t="s">
        <v>344</v>
      </c>
      <c r="D6" s="390"/>
      <c r="E6" s="390"/>
      <c r="F6" s="390"/>
      <c r="G6" s="390"/>
      <c r="H6" s="391"/>
      <c r="I6" s="107"/>
      <c r="K6" s="108" t="s">
        <v>342</v>
      </c>
    </row>
    <row r="7" spans="2:13" ht="15" customHeight="1" x14ac:dyDescent="0.3">
      <c r="K7" s="111"/>
    </row>
    <row r="8" spans="2:13" ht="15" customHeight="1" x14ac:dyDescent="0.3">
      <c r="C8" s="126" t="s">
        <v>345</v>
      </c>
    </row>
    <row r="10" spans="2:13" ht="15" customHeight="1" x14ac:dyDescent="0.3">
      <c r="C10" s="103" t="s">
        <v>346</v>
      </c>
    </row>
    <row r="12" spans="2:13" ht="320.10000000000002" customHeight="1" x14ac:dyDescent="0.3">
      <c r="C12" s="488" t="s">
        <v>347</v>
      </c>
      <c r="D12" s="489"/>
      <c r="E12" s="489"/>
      <c r="F12" s="489"/>
      <c r="G12" s="489"/>
      <c r="H12" s="489"/>
      <c r="I12" s="489"/>
    </row>
  </sheetData>
  <mergeCells count="7">
    <mergeCell ref="C12:I12"/>
    <mergeCell ref="B1:J1"/>
    <mergeCell ref="C2:H2"/>
    <mergeCell ref="C3:H3"/>
    <mergeCell ref="C4:H4"/>
    <mergeCell ref="C5:H5"/>
    <mergeCell ref="C6:H6"/>
  </mergeCells>
  <hyperlinks>
    <hyperlink ref="M4" r:id="rId1"/>
  </hyperlinks>
  <pageMargins left="0.7" right="0.7" top="0.75" bottom="0.75" header="0.3" footer="0.3"/>
  <pageSetup paperSize="9" scale="71" orientation="portrait"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O14"/>
  <sheetViews>
    <sheetView showGridLines="0" view="pageBreakPreview" zoomScaleNormal="100" zoomScaleSheetLayoutView="100" workbookViewId="0">
      <selection activeCell="L5" sqref="L5"/>
    </sheetView>
  </sheetViews>
  <sheetFormatPr defaultRowHeight="16.5" x14ac:dyDescent="0.3"/>
  <cols>
    <col min="1" max="2" width="9.140625" style="103"/>
    <col min="3" max="3" width="30.140625" style="103" customWidth="1"/>
    <col min="4" max="16384" width="9.140625" style="103"/>
  </cols>
  <sheetData>
    <row r="3" spans="3:15" ht="30" customHeight="1" x14ac:dyDescent="0.3">
      <c r="C3" s="490" t="s">
        <v>348</v>
      </c>
      <c r="D3" s="490"/>
      <c r="E3" s="490"/>
      <c r="F3" s="490"/>
      <c r="G3" s="490"/>
      <c r="H3" s="490"/>
      <c r="I3" s="490"/>
      <c r="J3" s="490"/>
      <c r="K3" s="490"/>
      <c r="L3" s="490"/>
      <c r="M3" s="490"/>
      <c r="N3" s="490"/>
      <c r="O3" s="490"/>
    </row>
    <row r="4" spans="3:15" x14ac:dyDescent="0.3">
      <c r="C4" s="77"/>
      <c r="D4" s="77"/>
      <c r="E4" s="77"/>
      <c r="F4" s="77"/>
      <c r="G4" s="77"/>
      <c r="H4" s="77"/>
    </row>
    <row r="5" spans="3:15" x14ac:dyDescent="0.3">
      <c r="C5" s="127"/>
    </row>
    <row r="6" spans="3:15" x14ac:dyDescent="0.3">
      <c r="C6" s="128" t="s">
        <v>349</v>
      </c>
    </row>
    <row r="8" spans="3:15" ht="17.25" x14ac:dyDescent="0.3">
      <c r="C8" s="129" t="s">
        <v>350</v>
      </c>
      <c r="D8" s="129"/>
      <c r="E8" s="129"/>
      <c r="F8" s="129"/>
      <c r="G8" s="129"/>
      <c r="H8" s="129"/>
      <c r="I8" s="129"/>
      <c r="J8" s="129"/>
      <c r="K8" s="129"/>
      <c r="L8" s="129"/>
      <c r="M8" s="129"/>
      <c r="N8" s="129"/>
    </row>
    <row r="9" spans="3:15" ht="17.25" x14ac:dyDescent="0.3">
      <c r="C9" s="129" t="s">
        <v>351</v>
      </c>
      <c r="D9" s="129"/>
      <c r="E9" s="129"/>
      <c r="F9" s="129"/>
      <c r="G9" s="129"/>
      <c r="H9" s="129"/>
      <c r="I9" s="129"/>
      <c r="J9" s="129"/>
      <c r="K9" s="129"/>
      <c r="L9" s="129"/>
      <c r="M9" s="129"/>
      <c r="N9" s="129"/>
    </row>
    <row r="10" spans="3:15" ht="17.25" x14ac:dyDescent="0.3">
      <c r="C10" s="129" t="s">
        <v>352</v>
      </c>
      <c r="D10" s="129"/>
      <c r="E10" s="129"/>
      <c r="F10" s="129"/>
      <c r="G10" s="129"/>
      <c r="H10" s="129"/>
      <c r="I10" s="129"/>
      <c r="J10" s="129"/>
      <c r="K10" s="129"/>
      <c r="L10" s="129"/>
      <c r="M10" s="129"/>
      <c r="N10" s="129"/>
    </row>
    <row r="11" spans="3:15" ht="17.25" x14ac:dyDescent="0.3">
      <c r="C11" s="129" t="s">
        <v>353</v>
      </c>
      <c r="D11" s="129"/>
      <c r="E11" s="129"/>
      <c r="F11" s="129"/>
      <c r="G11" s="129"/>
      <c r="H11" s="129"/>
      <c r="I11" s="129"/>
      <c r="J11" s="129"/>
      <c r="K11" s="129"/>
      <c r="L11" s="129"/>
      <c r="M11" s="129"/>
      <c r="N11" s="129"/>
    </row>
    <row r="12" spans="3:15" ht="17.25" x14ac:dyDescent="0.3">
      <c r="C12" s="129" t="s">
        <v>354</v>
      </c>
      <c r="D12" s="129"/>
      <c r="E12" s="129"/>
      <c r="F12" s="129"/>
      <c r="G12" s="129"/>
      <c r="H12" s="129"/>
      <c r="I12" s="129"/>
      <c r="J12" s="129"/>
      <c r="K12" s="129"/>
      <c r="L12" s="129"/>
      <c r="M12" s="129"/>
      <c r="N12" s="129"/>
    </row>
    <row r="13" spans="3:15" ht="17.25" x14ac:dyDescent="0.3">
      <c r="C13" s="129"/>
      <c r="D13" s="129"/>
      <c r="E13" s="129"/>
      <c r="F13" s="129"/>
      <c r="G13" s="129"/>
      <c r="H13" s="129"/>
      <c r="I13" s="129"/>
      <c r="J13" s="129"/>
      <c r="K13" s="129"/>
      <c r="L13" s="129"/>
      <c r="M13" s="129"/>
      <c r="N13" s="129"/>
    </row>
    <row r="14" spans="3:15" ht="35.1" customHeight="1" x14ac:dyDescent="0.3">
      <c r="C14" s="491" t="s">
        <v>355</v>
      </c>
      <c r="D14" s="491"/>
      <c r="E14" s="491"/>
      <c r="F14" s="491"/>
      <c r="G14" s="491"/>
      <c r="H14" s="491"/>
      <c r="I14" s="491"/>
      <c r="J14" s="491"/>
      <c r="K14" s="491"/>
      <c r="L14" s="491"/>
      <c r="M14" s="491"/>
      <c r="N14" s="491"/>
      <c r="O14" s="491"/>
    </row>
  </sheetData>
  <mergeCells count="2">
    <mergeCell ref="C3:O3"/>
    <mergeCell ref="C14:O14"/>
  </mergeCells>
  <pageMargins left="0.7" right="0.7" top="0.75" bottom="0.75" header="0.3" footer="0.3"/>
  <pageSetup paperSize="9" scale="62" orientation="portrait"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6"/>
  <sheetViews>
    <sheetView showGridLines="0" view="pageBreakPreview" topLeftCell="D1" zoomScaleNormal="100" zoomScaleSheetLayoutView="100" workbookViewId="0">
      <pane ySplit="2" topLeftCell="A3" activePane="bottomLeft" state="frozen"/>
      <selection activeCell="C4" sqref="C4:H4"/>
      <selection pane="bottomLeft" activeCell="K15" sqref="K1:K1048576"/>
    </sheetView>
  </sheetViews>
  <sheetFormatPr defaultRowHeight="15" customHeight="1" x14ac:dyDescent="0.3"/>
  <cols>
    <col min="1" max="1" width="4.140625" style="103" customWidth="1"/>
    <col min="2" max="2" width="6.5703125" style="103" customWidth="1"/>
    <col min="3" max="3" width="30.140625" style="103" customWidth="1"/>
    <col min="4" max="5" width="9.140625" style="103"/>
    <col min="6" max="6" width="10" style="103" customWidth="1"/>
    <col min="7" max="7" width="9.140625" style="103"/>
    <col min="8" max="8" width="16.85546875" style="103" customWidth="1"/>
    <col min="9" max="9" width="53.7109375" style="103" customWidth="1"/>
    <col min="10" max="10" width="9.140625" style="103"/>
    <col min="11" max="11" width="39.5703125" style="103" customWidth="1"/>
    <col min="12" max="16384" width="9.140625" style="103"/>
  </cols>
  <sheetData>
    <row r="1" spans="2:11" ht="15" customHeight="1" thickBot="1" x14ac:dyDescent="0.35">
      <c r="B1" s="468" t="s">
        <v>356</v>
      </c>
      <c r="C1" s="468"/>
      <c r="D1" s="468"/>
      <c r="E1" s="468"/>
      <c r="F1" s="468"/>
      <c r="G1" s="468"/>
      <c r="H1" s="468"/>
      <c r="I1" s="468"/>
      <c r="J1" s="468"/>
    </row>
    <row r="2" spans="2:11" ht="15" customHeight="1" thickBot="1" x14ac:dyDescent="0.35">
      <c r="B2" s="28" t="s">
        <v>1</v>
      </c>
      <c r="C2" s="260" t="s">
        <v>2</v>
      </c>
      <c r="D2" s="261"/>
      <c r="E2" s="261"/>
      <c r="F2" s="261"/>
      <c r="G2" s="261"/>
      <c r="H2" s="262"/>
      <c r="I2" s="28" t="s">
        <v>3</v>
      </c>
      <c r="K2" s="40" t="s">
        <v>193</v>
      </c>
    </row>
    <row r="3" spans="2:11" ht="66.75" customHeight="1" x14ac:dyDescent="0.3">
      <c r="B3" s="39" t="s">
        <v>357</v>
      </c>
      <c r="C3" s="403" t="s">
        <v>358</v>
      </c>
      <c r="D3" s="404"/>
      <c r="E3" s="404"/>
      <c r="F3" s="404"/>
      <c r="G3" s="404"/>
      <c r="H3" s="405"/>
      <c r="I3" s="105"/>
      <c r="J3" s="104"/>
      <c r="K3" s="108" t="s">
        <v>359</v>
      </c>
    </row>
    <row r="4" spans="2:11" ht="15" customHeight="1" x14ac:dyDescent="0.3">
      <c r="C4" s="77"/>
      <c r="D4" s="77"/>
      <c r="E4" s="77"/>
      <c r="F4" s="77"/>
      <c r="G4" s="77"/>
      <c r="H4" s="77"/>
      <c r="K4" s="111"/>
    </row>
    <row r="6" spans="2:11" ht="15" customHeight="1" x14ac:dyDescent="0.3">
      <c r="C6" s="128" t="s">
        <v>360</v>
      </c>
      <c r="I6" s="103" t="s">
        <v>361</v>
      </c>
    </row>
  </sheetData>
  <mergeCells count="3">
    <mergeCell ref="B1:J1"/>
    <mergeCell ref="C2:H2"/>
    <mergeCell ref="C3:H3"/>
  </mergeCells>
  <pageMargins left="0.7" right="0.7" top="0.75" bottom="0.75" header="0.3" footer="0.3"/>
  <pageSetup paperSize="9" scale="6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4"/>
  <sheetViews>
    <sheetView showGridLines="0" view="pageBreakPreview" topLeftCell="D1" zoomScaleNormal="100" zoomScaleSheetLayoutView="100" workbookViewId="0">
      <pane ySplit="2" topLeftCell="A3" activePane="bottomLeft" state="frozen"/>
      <selection activeCell="C4" sqref="C4:H4"/>
      <selection pane="bottomLeft" activeCell="K16" sqref="K1:K1048576"/>
    </sheetView>
  </sheetViews>
  <sheetFormatPr defaultRowHeight="15" customHeight="1" x14ac:dyDescent="0.3"/>
  <cols>
    <col min="1" max="1" width="4.140625" style="103" customWidth="1"/>
    <col min="2" max="2" width="7.42578125" style="103" customWidth="1"/>
    <col min="3" max="3" width="30.140625" style="103" customWidth="1"/>
    <col min="4" max="5" width="9.140625" style="103"/>
    <col min="6" max="6" width="10" style="103" customWidth="1"/>
    <col min="7" max="7" width="9.140625" style="103"/>
    <col min="8" max="8" width="16.85546875" style="103" customWidth="1"/>
    <col min="9" max="9" width="53.7109375" style="103" customWidth="1"/>
    <col min="10" max="10" width="9.140625" style="103"/>
    <col min="11" max="11" width="39.5703125" style="103" customWidth="1"/>
    <col min="12" max="16384" width="9.140625" style="103"/>
  </cols>
  <sheetData>
    <row r="1" spans="2:11" ht="15" customHeight="1" thickBot="1" x14ac:dyDescent="0.35">
      <c r="B1" s="468" t="s">
        <v>362</v>
      </c>
      <c r="C1" s="468"/>
      <c r="D1" s="468"/>
      <c r="E1" s="468"/>
      <c r="F1" s="468"/>
      <c r="G1" s="468"/>
      <c r="H1" s="468"/>
      <c r="I1" s="468"/>
      <c r="J1" s="468"/>
    </row>
    <row r="2" spans="2:11" ht="15" customHeight="1" thickBot="1" x14ac:dyDescent="0.35">
      <c r="B2" s="28" t="s">
        <v>1</v>
      </c>
      <c r="C2" s="260" t="s">
        <v>2</v>
      </c>
      <c r="D2" s="261"/>
      <c r="E2" s="261"/>
      <c r="F2" s="261"/>
      <c r="G2" s="261"/>
      <c r="H2" s="262"/>
      <c r="I2" s="28" t="s">
        <v>3</v>
      </c>
      <c r="K2" s="40" t="s">
        <v>193</v>
      </c>
    </row>
    <row r="3" spans="2:11" ht="89.25" customHeight="1" x14ac:dyDescent="0.3">
      <c r="B3" s="39" t="s">
        <v>363</v>
      </c>
      <c r="C3" s="403" t="s">
        <v>364</v>
      </c>
      <c r="D3" s="404"/>
      <c r="E3" s="404"/>
      <c r="F3" s="404"/>
      <c r="G3" s="404"/>
      <c r="H3" s="405"/>
      <c r="I3" s="105"/>
      <c r="J3" s="104"/>
      <c r="K3" s="108" t="s">
        <v>365</v>
      </c>
    </row>
    <row r="4" spans="2:11" ht="15" customHeight="1" x14ac:dyDescent="0.3">
      <c r="C4" s="77"/>
      <c r="D4" s="77"/>
      <c r="E4" s="77"/>
      <c r="F4" s="77"/>
      <c r="G4" s="77"/>
      <c r="H4" s="77"/>
      <c r="K4" s="111"/>
    </row>
  </sheetData>
  <mergeCells count="3">
    <mergeCell ref="B1:J1"/>
    <mergeCell ref="C2:H2"/>
    <mergeCell ref="C3:H3"/>
  </mergeCells>
  <pageMargins left="0.7" right="0.7" top="0.75" bottom="0.75" header="0.3" footer="0.3"/>
  <pageSetup paperSize="9" scale="71"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5"/>
  <sheetViews>
    <sheetView showGridLines="0" view="pageBreakPreview" topLeftCell="D1" zoomScaleNormal="100" zoomScaleSheetLayoutView="100" workbookViewId="0">
      <pane ySplit="2" topLeftCell="A3" activePane="bottomLeft" state="frozen"/>
      <selection activeCell="C4" sqref="C4:H4"/>
      <selection pane="bottomLeft" activeCell="K5" sqref="K1:K1048576"/>
    </sheetView>
  </sheetViews>
  <sheetFormatPr defaultRowHeight="15" customHeight="1" x14ac:dyDescent="0.3"/>
  <cols>
    <col min="1" max="1" width="4.140625" style="103" customWidth="1"/>
    <col min="2" max="2" width="5.7109375" style="103" customWidth="1"/>
    <col min="3" max="3" width="30.140625" style="103" customWidth="1"/>
    <col min="4" max="5" width="9.140625" style="103"/>
    <col min="6" max="6" width="10" style="103" customWidth="1"/>
    <col min="7" max="7" width="9.140625" style="103"/>
    <col min="8" max="8" width="16.85546875" style="103" customWidth="1"/>
    <col min="9" max="9" width="53.7109375" style="103" customWidth="1"/>
    <col min="10" max="10" width="9.140625" style="103"/>
    <col min="11" max="11" width="39.5703125" style="103" customWidth="1"/>
    <col min="12" max="16384" width="9.140625" style="103"/>
  </cols>
  <sheetData>
    <row r="1" spans="2:11" ht="15" customHeight="1" thickBot="1" x14ac:dyDescent="0.35">
      <c r="B1" s="468" t="s">
        <v>366</v>
      </c>
      <c r="C1" s="468"/>
      <c r="D1" s="468"/>
      <c r="E1" s="468"/>
      <c r="F1" s="468"/>
      <c r="G1" s="468"/>
      <c r="H1" s="468"/>
      <c r="I1" s="468"/>
      <c r="J1" s="468"/>
    </row>
    <row r="2" spans="2:11" ht="15" customHeight="1" thickBot="1" x14ac:dyDescent="0.35">
      <c r="B2" s="28" t="s">
        <v>1</v>
      </c>
      <c r="C2" s="260" t="s">
        <v>2</v>
      </c>
      <c r="D2" s="261"/>
      <c r="E2" s="261"/>
      <c r="F2" s="261"/>
      <c r="G2" s="261"/>
      <c r="H2" s="262"/>
      <c r="I2" s="28" t="s">
        <v>3</v>
      </c>
      <c r="K2" s="40" t="s">
        <v>193</v>
      </c>
    </row>
    <row r="3" spans="2:11" ht="162.75" customHeight="1" x14ac:dyDescent="0.3">
      <c r="B3" s="99" t="s">
        <v>367</v>
      </c>
      <c r="C3" s="403" t="s">
        <v>368</v>
      </c>
      <c r="D3" s="404"/>
      <c r="E3" s="404"/>
      <c r="F3" s="404"/>
      <c r="G3" s="404"/>
      <c r="H3" s="405"/>
      <c r="I3" s="105"/>
      <c r="J3" s="104"/>
      <c r="K3" s="108" t="s">
        <v>602</v>
      </c>
    </row>
    <row r="4" spans="2:11" ht="10.5" customHeight="1" x14ac:dyDescent="0.3">
      <c r="C4" s="77"/>
      <c r="D4" s="77"/>
      <c r="E4" s="77"/>
      <c r="F4" s="77"/>
      <c r="G4" s="77"/>
      <c r="H4" s="77"/>
      <c r="K4" s="111"/>
    </row>
    <row r="5" spans="2:11" ht="75" customHeight="1" x14ac:dyDescent="0.3">
      <c r="K5" s="130" t="s">
        <v>369</v>
      </c>
    </row>
  </sheetData>
  <mergeCells count="3">
    <mergeCell ref="B1:J1"/>
    <mergeCell ref="C2:H2"/>
    <mergeCell ref="C3:H3"/>
  </mergeCells>
  <pageMargins left="0.7" right="0.7" top="0.75" bottom="0.75" header="0.3" footer="0.3"/>
  <pageSetup paperSize="9" scale="71"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5"/>
  <sheetViews>
    <sheetView showGridLines="0" view="pageBreakPreview" zoomScaleNormal="100" zoomScaleSheetLayoutView="100" workbookViewId="0">
      <pane ySplit="2" topLeftCell="A56" activePane="bottomLeft" state="frozen"/>
      <selection activeCell="C4" sqref="C4:H4"/>
      <selection pane="bottomLeft" activeCell="K71" sqref="K71"/>
    </sheetView>
  </sheetViews>
  <sheetFormatPr defaultRowHeight="16.5" x14ac:dyDescent="0.3"/>
  <cols>
    <col min="1" max="1" width="9.7109375" style="103" bestFit="1" customWidth="1"/>
    <col min="2" max="2" width="53.7109375" style="119" bestFit="1" customWidth="1"/>
    <col min="3" max="3" width="30.140625" style="132" customWidth="1"/>
    <col min="4" max="4" width="1.5703125" style="132" customWidth="1"/>
    <col min="5" max="5" width="11.5703125" style="132" bestFit="1" customWidth="1"/>
    <col min="6" max="6" width="1.7109375" style="132" customWidth="1"/>
    <col min="7" max="7" width="11.5703125" style="132" bestFit="1" customWidth="1"/>
    <col min="8" max="8" width="9.140625" style="103"/>
    <col min="9" max="9" width="9.140625" style="134"/>
    <col min="10" max="16384" width="9.140625" style="103"/>
  </cols>
  <sheetData>
    <row r="1" spans="2:9" s="119" customFormat="1" x14ac:dyDescent="0.3">
      <c r="B1" s="119" t="s">
        <v>370</v>
      </c>
      <c r="C1" s="131" t="s">
        <v>371</v>
      </c>
      <c r="D1" s="131"/>
      <c r="E1" s="132"/>
      <c r="F1" s="132"/>
      <c r="G1" s="132"/>
      <c r="I1" s="133"/>
    </row>
    <row r="2" spans="2:9" x14ac:dyDescent="0.3">
      <c r="B2" s="133" t="s">
        <v>372</v>
      </c>
      <c r="C2" s="131" t="s">
        <v>373</v>
      </c>
      <c r="D2" s="131"/>
      <c r="E2" s="131" t="s">
        <v>374</v>
      </c>
      <c r="F2" s="131"/>
      <c r="G2" s="131" t="s">
        <v>375</v>
      </c>
    </row>
    <row r="3" spans="2:9" x14ac:dyDescent="0.3">
      <c r="B3" s="135" t="s">
        <v>376</v>
      </c>
      <c r="C3" s="136">
        <v>10000</v>
      </c>
      <c r="D3" s="136"/>
      <c r="E3" s="136">
        <v>10000</v>
      </c>
      <c r="F3" s="136"/>
      <c r="G3" s="136">
        <v>10000</v>
      </c>
    </row>
    <row r="4" spans="2:9" x14ac:dyDescent="0.3">
      <c r="B4" s="135" t="s">
        <v>377</v>
      </c>
      <c r="C4" s="241">
        <v>10000</v>
      </c>
      <c r="D4" s="241"/>
      <c r="E4" s="241">
        <v>10000</v>
      </c>
      <c r="F4" s="241"/>
      <c r="G4" s="241">
        <v>10000</v>
      </c>
      <c r="H4" s="77"/>
    </row>
    <row r="5" spans="2:9" x14ac:dyDescent="0.3">
      <c r="B5" s="135" t="s">
        <v>378</v>
      </c>
      <c r="C5" s="136">
        <v>10000</v>
      </c>
      <c r="D5" s="136"/>
      <c r="E5" s="136">
        <v>10000</v>
      </c>
      <c r="F5" s="136"/>
      <c r="G5" s="136">
        <v>10000</v>
      </c>
    </row>
    <row r="6" spans="2:9" x14ac:dyDescent="0.3">
      <c r="B6" s="135" t="s">
        <v>379</v>
      </c>
      <c r="C6" s="136">
        <v>10000</v>
      </c>
      <c r="D6" s="136"/>
      <c r="E6" s="136">
        <v>10000</v>
      </c>
      <c r="F6" s="136"/>
      <c r="G6" s="136">
        <v>10000</v>
      </c>
    </row>
    <row r="7" spans="2:9" x14ac:dyDescent="0.3">
      <c r="B7" s="135" t="s">
        <v>380</v>
      </c>
      <c r="C7" s="136">
        <v>10000</v>
      </c>
      <c r="D7" s="136"/>
      <c r="E7" s="136">
        <v>10000</v>
      </c>
      <c r="F7" s="136"/>
      <c r="G7" s="136">
        <v>10000</v>
      </c>
    </row>
    <row r="8" spans="2:9" x14ac:dyDescent="0.3">
      <c r="B8" s="135" t="s">
        <v>381</v>
      </c>
      <c r="C8" s="136">
        <v>10000</v>
      </c>
      <c r="D8" s="136"/>
      <c r="E8" s="136">
        <v>10000</v>
      </c>
      <c r="F8" s="136"/>
      <c r="G8" s="136">
        <v>10000</v>
      </c>
    </row>
    <row r="9" spans="2:9" x14ac:dyDescent="0.3">
      <c r="B9" s="135" t="s">
        <v>382</v>
      </c>
      <c r="C9" s="136">
        <v>10000</v>
      </c>
      <c r="D9" s="136"/>
      <c r="E9" s="136">
        <v>10000</v>
      </c>
      <c r="F9" s="136"/>
      <c r="G9" s="136">
        <v>10000</v>
      </c>
    </row>
    <row r="10" spans="2:9" x14ac:dyDescent="0.3">
      <c r="B10" s="135" t="s">
        <v>383</v>
      </c>
      <c r="C10" s="136">
        <v>10000</v>
      </c>
      <c r="D10" s="136"/>
      <c r="E10" s="136">
        <v>10000</v>
      </c>
      <c r="F10" s="136"/>
      <c r="G10" s="136">
        <v>10000</v>
      </c>
    </row>
    <row r="11" spans="2:9" x14ac:dyDescent="0.3">
      <c r="B11" s="135"/>
      <c r="C11" s="131">
        <f>SUM(C3:C10)</f>
        <v>80000</v>
      </c>
      <c r="D11" s="131"/>
      <c r="E11" s="131">
        <f>SUM(E3:E10)</f>
        <v>80000</v>
      </c>
      <c r="F11" s="131"/>
      <c r="G11" s="131">
        <f>SUM(G3:G10)</f>
        <v>80000</v>
      </c>
    </row>
    <row r="12" spans="2:9" x14ac:dyDescent="0.3">
      <c r="B12" s="135"/>
    </row>
    <row r="13" spans="2:9" x14ac:dyDescent="0.3">
      <c r="B13" s="135"/>
      <c r="C13" s="136">
        <v>10000</v>
      </c>
      <c r="D13" s="136"/>
      <c r="E13" s="136">
        <v>10000</v>
      </c>
      <c r="F13" s="136"/>
      <c r="G13" s="136">
        <v>10000</v>
      </c>
    </row>
    <row r="14" spans="2:9" x14ac:dyDescent="0.3">
      <c r="B14" s="135" t="s">
        <v>384</v>
      </c>
      <c r="C14" s="136">
        <v>10000</v>
      </c>
      <c r="D14" s="136"/>
      <c r="E14" s="136">
        <v>10000</v>
      </c>
      <c r="F14" s="136"/>
      <c r="G14" s="136">
        <v>10000</v>
      </c>
    </row>
    <row r="15" spans="2:9" x14ac:dyDescent="0.3">
      <c r="B15" s="137" t="s">
        <v>385</v>
      </c>
      <c r="C15" s="136">
        <v>10000</v>
      </c>
      <c r="D15" s="136"/>
      <c r="E15" s="136">
        <v>10000</v>
      </c>
      <c r="F15" s="136"/>
      <c r="G15" s="136">
        <v>10000</v>
      </c>
    </row>
    <row r="16" spans="2:9" x14ac:dyDescent="0.3">
      <c r="B16" s="137" t="s">
        <v>386</v>
      </c>
      <c r="C16" s="136">
        <v>10000</v>
      </c>
      <c r="D16" s="136"/>
      <c r="E16" s="136">
        <v>10000</v>
      </c>
      <c r="F16" s="136"/>
      <c r="G16" s="136">
        <v>10000</v>
      </c>
    </row>
    <row r="17" spans="2:9" x14ac:dyDescent="0.3">
      <c r="B17" s="137" t="s">
        <v>387</v>
      </c>
      <c r="C17" s="136">
        <v>10000</v>
      </c>
      <c r="D17" s="136"/>
      <c r="E17" s="136">
        <v>10000</v>
      </c>
      <c r="F17" s="136"/>
      <c r="G17" s="136">
        <v>10000</v>
      </c>
    </row>
    <row r="18" spans="2:9" x14ac:dyDescent="0.3">
      <c r="B18" s="138" t="s">
        <v>388</v>
      </c>
      <c r="C18" s="136">
        <v>10000</v>
      </c>
      <c r="D18" s="136"/>
      <c r="E18" s="136">
        <v>10000</v>
      </c>
      <c r="F18" s="136"/>
      <c r="G18" s="136">
        <v>10000</v>
      </c>
    </row>
    <row r="19" spans="2:9" x14ac:dyDescent="0.3">
      <c r="B19" s="138" t="s">
        <v>389</v>
      </c>
      <c r="C19" s="136">
        <v>10000</v>
      </c>
      <c r="D19" s="136"/>
      <c r="E19" s="136">
        <v>10000</v>
      </c>
      <c r="F19" s="136"/>
      <c r="G19" s="136">
        <v>10000</v>
      </c>
    </row>
    <row r="20" spans="2:9" x14ac:dyDescent="0.3">
      <c r="B20" s="138" t="s">
        <v>390</v>
      </c>
      <c r="C20" s="136">
        <v>10000</v>
      </c>
      <c r="D20" s="136"/>
      <c r="E20" s="136">
        <v>10000</v>
      </c>
      <c r="F20" s="136"/>
      <c r="G20" s="136">
        <v>10000</v>
      </c>
    </row>
    <row r="21" spans="2:9" x14ac:dyDescent="0.3">
      <c r="B21" s="138" t="s">
        <v>391</v>
      </c>
      <c r="C21" s="136">
        <v>10000</v>
      </c>
      <c r="D21" s="136"/>
      <c r="E21" s="136">
        <v>10000</v>
      </c>
      <c r="F21" s="136"/>
      <c r="G21" s="136">
        <v>10000</v>
      </c>
    </row>
    <row r="22" spans="2:9" x14ac:dyDescent="0.3">
      <c r="B22" s="135" t="s">
        <v>392</v>
      </c>
      <c r="C22" s="136">
        <v>10000</v>
      </c>
      <c r="D22" s="136"/>
      <c r="E22" s="136">
        <v>10000</v>
      </c>
      <c r="F22" s="136"/>
      <c r="G22" s="136">
        <v>10000</v>
      </c>
    </row>
    <row r="23" spans="2:9" x14ac:dyDescent="0.3">
      <c r="B23" s="135" t="s">
        <v>393</v>
      </c>
      <c r="C23" s="136">
        <v>10000</v>
      </c>
      <c r="D23" s="136"/>
      <c r="E23" s="136">
        <v>10000</v>
      </c>
      <c r="F23" s="136"/>
      <c r="G23" s="136">
        <v>10000</v>
      </c>
    </row>
    <row r="24" spans="2:9" x14ac:dyDescent="0.3">
      <c r="B24" s="135" t="s">
        <v>394</v>
      </c>
      <c r="C24" s="136">
        <v>10000</v>
      </c>
      <c r="D24" s="136"/>
      <c r="E24" s="136">
        <v>10000</v>
      </c>
      <c r="F24" s="136"/>
      <c r="G24" s="136">
        <v>10000</v>
      </c>
    </row>
    <row r="25" spans="2:9" x14ac:dyDescent="0.3">
      <c r="B25" s="135" t="s">
        <v>395</v>
      </c>
      <c r="C25" s="136">
        <v>10000</v>
      </c>
      <c r="D25" s="136"/>
      <c r="E25" s="136">
        <v>10000</v>
      </c>
      <c r="F25" s="136"/>
      <c r="G25" s="136">
        <v>10000</v>
      </c>
    </row>
    <row r="26" spans="2:9" x14ac:dyDescent="0.3">
      <c r="B26" s="135" t="s">
        <v>396</v>
      </c>
      <c r="C26" s="136">
        <v>10000</v>
      </c>
      <c r="D26" s="136"/>
      <c r="E26" s="136">
        <v>10000</v>
      </c>
      <c r="F26" s="136"/>
      <c r="G26" s="136">
        <v>10000</v>
      </c>
    </row>
    <row r="27" spans="2:9" x14ac:dyDescent="0.3">
      <c r="B27" s="135" t="s">
        <v>397</v>
      </c>
      <c r="C27" s="136">
        <v>10000</v>
      </c>
      <c r="D27" s="136"/>
      <c r="E27" s="136">
        <v>10000</v>
      </c>
      <c r="F27" s="136"/>
      <c r="G27" s="136">
        <v>10000</v>
      </c>
    </row>
    <row r="28" spans="2:9" x14ac:dyDescent="0.3">
      <c r="C28" s="132">
        <f>SUM(C13:C27)</f>
        <v>150000</v>
      </c>
      <c r="E28" s="132">
        <f>SUM(E13:E27)</f>
        <v>150000</v>
      </c>
      <c r="G28" s="132">
        <f>SUM(G14:G27)</f>
        <v>140000</v>
      </c>
    </row>
    <row r="29" spans="2:9" x14ac:dyDescent="0.3">
      <c r="B29" s="139" t="s">
        <v>398</v>
      </c>
    </row>
    <row r="30" spans="2:9" ht="15" customHeight="1" x14ac:dyDescent="0.3">
      <c r="B30" s="140" t="s">
        <v>399</v>
      </c>
      <c r="C30" s="136">
        <v>10000</v>
      </c>
      <c r="D30" s="136"/>
      <c r="E30" s="136">
        <v>10000</v>
      </c>
      <c r="F30" s="136"/>
      <c r="G30" s="136">
        <v>10000</v>
      </c>
    </row>
    <row r="31" spans="2:9" ht="15" customHeight="1" x14ac:dyDescent="0.3">
      <c r="B31" s="140" t="s">
        <v>400</v>
      </c>
      <c r="C31" s="136">
        <v>10000</v>
      </c>
      <c r="D31" s="136"/>
      <c r="E31" s="136">
        <v>10000</v>
      </c>
      <c r="F31" s="136"/>
      <c r="G31" s="136">
        <v>10000</v>
      </c>
    </row>
    <row r="32" spans="2:9" s="119" customFormat="1" ht="15" customHeight="1" x14ac:dyDescent="0.3">
      <c r="B32" s="140"/>
      <c r="C32" s="141">
        <f>SUM(C30:C31)</f>
        <v>20000</v>
      </c>
      <c r="D32" s="141"/>
      <c r="E32" s="141">
        <f>SUM(E30:E31)</f>
        <v>20000</v>
      </c>
      <c r="F32" s="132"/>
      <c r="G32" s="141">
        <f>SUM(G30:G31)</f>
        <v>20000</v>
      </c>
      <c r="I32" s="133"/>
    </row>
    <row r="33" spans="2:9" s="119" customFormat="1" ht="15" customHeight="1" x14ac:dyDescent="0.3">
      <c r="B33" s="140"/>
      <c r="C33" s="141"/>
      <c r="D33" s="141"/>
      <c r="E33" s="132"/>
      <c r="F33" s="132"/>
      <c r="G33" s="132"/>
      <c r="I33" s="133"/>
    </row>
    <row r="34" spans="2:9" s="119" customFormat="1" ht="15" customHeight="1" x14ac:dyDescent="0.3">
      <c r="B34" s="142" t="s">
        <v>401</v>
      </c>
      <c r="C34" s="141"/>
      <c r="D34" s="141"/>
      <c r="E34" s="132"/>
      <c r="F34" s="132"/>
      <c r="G34" s="132"/>
      <c r="I34" s="133"/>
    </row>
    <row r="35" spans="2:9" ht="15" customHeight="1" x14ac:dyDescent="0.3">
      <c r="B35" s="140" t="s">
        <v>402</v>
      </c>
      <c r="C35" s="136">
        <v>10000</v>
      </c>
      <c r="D35" s="136"/>
      <c r="E35" s="136">
        <v>10000</v>
      </c>
      <c r="F35" s="136"/>
      <c r="G35" s="136">
        <v>10000</v>
      </c>
    </row>
    <row r="36" spans="2:9" ht="15" customHeight="1" x14ac:dyDescent="0.3">
      <c r="B36" s="143" t="s">
        <v>403</v>
      </c>
      <c r="C36" s="136">
        <v>10000</v>
      </c>
      <c r="D36" s="136"/>
      <c r="E36" s="136">
        <v>10000</v>
      </c>
      <c r="F36" s="136"/>
      <c r="G36" s="136">
        <v>10000</v>
      </c>
    </row>
    <row r="37" spans="2:9" ht="15" customHeight="1" x14ac:dyDescent="0.3">
      <c r="B37" s="140" t="s">
        <v>404</v>
      </c>
      <c r="C37" s="136">
        <v>10000</v>
      </c>
      <c r="D37" s="136"/>
      <c r="E37" s="136">
        <v>10000</v>
      </c>
      <c r="F37" s="136"/>
      <c r="G37" s="136">
        <v>10000</v>
      </c>
    </row>
    <row r="38" spans="2:9" ht="15" customHeight="1" x14ac:dyDescent="0.3">
      <c r="B38" s="140" t="s">
        <v>405</v>
      </c>
      <c r="C38" s="136">
        <v>10000</v>
      </c>
      <c r="D38" s="136"/>
      <c r="E38" s="136">
        <v>10000</v>
      </c>
      <c r="F38" s="136"/>
      <c r="G38" s="136">
        <v>10000</v>
      </c>
    </row>
    <row r="39" spans="2:9" ht="15" customHeight="1" x14ac:dyDescent="0.3">
      <c r="B39" s="144" t="s">
        <v>406</v>
      </c>
      <c r="C39" s="136">
        <v>10000</v>
      </c>
      <c r="D39" s="136"/>
      <c r="E39" s="136">
        <v>10000</v>
      </c>
      <c r="F39" s="136"/>
      <c r="G39" s="136">
        <v>10000</v>
      </c>
    </row>
    <row r="40" spans="2:9" ht="15" customHeight="1" x14ac:dyDescent="0.3">
      <c r="B40" s="140" t="s">
        <v>407</v>
      </c>
      <c r="C40" s="136">
        <v>10000</v>
      </c>
      <c r="D40" s="136"/>
      <c r="E40" s="136">
        <v>10000</v>
      </c>
      <c r="F40" s="136"/>
      <c r="G40" s="136">
        <v>10000</v>
      </c>
    </row>
    <row r="41" spans="2:9" x14ac:dyDescent="0.3">
      <c r="B41" s="142" t="s">
        <v>408</v>
      </c>
      <c r="C41" s="132">
        <f>SUM(C35:C40)</f>
        <v>60000</v>
      </c>
      <c r="E41" s="132">
        <f>SUM(E35:E40)</f>
        <v>60000</v>
      </c>
      <c r="G41" s="132">
        <f>SUM(G35:G40)</f>
        <v>60000</v>
      </c>
    </row>
    <row r="43" spans="2:9" x14ac:dyDescent="0.3">
      <c r="B43" s="139" t="s">
        <v>409</v>
      </c>
      <c r="C43" s="132">
        <f>C32-C41</f>
        <v>-40000</v>
      </c>
      <c r="E43" s="132">
        <f>E32-E41</f>
        <v>-40000</v>
      </c>
      <c r="G43" s="132">
        <f>G32-G41</f>
        <v>-40000</v>
      </c>
    </row>
    <row r="44" spans="2:9" x14ac:dyDescent="0.3">
      <c r="B44" s="139" t="s">
        <v>410</v>
      </c>
    </row>
    <row r="45" spans="2:9" x14ac:dyDescent="0.3">
      <c r="B45" s="135" t="s">
        <v>411</v>
      </c>
      <c r="C45" s="145"/>
      <c r="D45" s="145"/>
      <c r="E45" s="145"/>
      <c r="F45" s="145"/>
      <c r="G45" s="145"/>
    </row>
    <row r="46" spans="2:9" x14ac:dyDescent="0.3">
      <c r="B46" s="135" t="s">
        <v>412</v>
      </c>
      <c r="C46" s="145"/>
      <c r="D46" s="145"/>
      <c r="E46" s="145"/>
      <c r="F46" s="145"/>
      <c r="G46" s="145"/>
    </row>
    <row r="47" spans="2:9" x14ac:dyDescent="0.3">
      <c r="B47" s="135" t="s">
        <v>413</v>
      </c>
      <c r="C47" s="145"/>
      <c r="D47" s="145"/>
      <c r="E47" s="145"/>
      <c r="F47" s="145"/>
      <c r="G47" s="145"/>
    </row>
    <row r="48" spans="2:9" x14ac:dyDescent="0.3">
      <c r="B48" s="139" t="s">
        <v>414</v>
      </c>
      <c r="C48" s="132">
        <f>SUM(C43:C47)</f>
        <v>-40000</v>
      </c>
      <c r="E48" s="132">
        <f>SUM(E43:E47)</f>
        <v>-40000</v>
      </c>
      <c r="G48" s="132">
        <f>SUM(G43:G47)</f>
        <v>-40000</v>
      </c>
    </row>
    <row r="53" spans="1:7" x14ac:dyDescent="0.3">
      <c r="B53" s="139" t="s">
        <v>415</v>
      </c>
    </row>
    <row r="55" spans="1:7" x14ac:dyDescent="0.3">
      <c r="A55" s="103">
        <v>1</v>
      </c>
      <c r="B55" s="119" t="s">
        <v>416</v>
      </c>
      <c r="C55" s="136"/>
      <c r="D55" s="136"/>
      <c r="E55" s="136"/>
      <c r="F55" s="136"/>
      <c r="G55" s="136"/>
    </row>
    <row r="57" spans="1:7" x14ac:dyDescent="0.3">
      <c r="A57" s="103">
        <v>2</v>
      </c>
      <c r="B57" s="133" t="s">
        <v>417</v>
      </c>
      <c r="C57" s="145"/>
      <c r="D57" s="145"/>
      <c r="E57" s="145"/>
      <c r="F57" s="145"/>
      <c r="G57" s="145"/>
    </row>
    <row r="58" spans="1:7" x14ac:dyDescent="0.3">
      <c r="B58" s="133" t="s">
        <v>418</v>
      </c>
    </row>
    <row r="59" spans="1:7" x14ac:dyDescent="0.3">
      <c r="A59" s="103" t="s">
        <v>419</v>
      </c>
      <c r="B59" s="119" t="s">
        <v>420</v>
      </c>
      <c r="C59" s="145"/>
      <c r="D59" s="145"/>
      <c r="E59" s="145"/>
      <c r="F59" s="145"/>
      <c r="G59" s="145"/>
    </row>
    <row r="60" spans="1:7" x14ac:dyDescent="0.3">
      <c r="A60" s="103" t="s">
        <v>419</v>
      </c>
      <c r="B60" s="119" t="s">
        <v>421</v>
      </c>
      <c r="C60" s="145"/>
      <c r="D60" s="145"/>
      <c r="E60" s="145"/>
      <c r="F60" s="145"/>
      <c r="G60" s="145"/>
    </row>
    <row r="61" spans="1:7" x14ac:dyDescent="0.3">
      <c r="A61" s="103" t="s">
        <v>419</v>
      </c>
      <c r="B61" s="119" t="s">
        <v>422</v>
      </c>
      <c r="C61" s="145"/>
      <c r="D61" s="145"/>
      <c r="E61" s="145"/>
      <c r="F61" s="145"/>
      <c r="G61" s="145"/>
    </row>
    <row r="62" spans="1:7" x14ac:dyDescent="0.3">
      <c r="A62" s="103" t="s">
        <v>423</v>
      </c>
      <c r="B62" s="119" t="s">
        <v>424</v>
      </c>
      <c r="C62" s="145"/>
      <c r="D62" s="145"/>
      <c r="E62" s="145"/>
      <c r="F62" s="145"/>
      <c r="G62" s="145"/>
    </row>
    <row r="63" spans="1:7" x14ac:dyDescent="0.3">
      <c r="A63" s="103" t="s">
        <v>423</v>
      </c>
      <c r="B63" s="119" t="s">
        <v>425</v>
      </c>
      <c r="C63" s="145"/>
      <c r="D63" s="145"/>
      <c r="E63" s="145"/>
      <c r="F63" s="145"/>
      <c r="G63" s="145"/>
    </row>
    <row r="64" spans="1:7" x14ac:dyDescent="0.3">
      <c r="A64" s="103" t="s">
        <v>423</v>
      </c>
      <c r="B64" s="119" t="s">
        <v>426</v>
      </c>
      <c r="C64" s="145"/>
      <c r="D64" s="145"/>
      <c r="E64" s="145"/>
      <c r="F64" s="145"/>
      <c r="G64" s="145"/>
    </row>
    <row r="65" spans="1:9" x14ac:dyDescent="0.3">
      <c r="A65" s="103" t="s">
        <v>427</v>
      </c>
      <c r="B65" s="119" t="s">
        <v>428</v>
      </c>
      <c r="C65" s="145"/>
      <c r="D65" s="145"/>
      <c r="E65" s="145"/>
      <c r="F65" s="145"/>
      <c r="G65" s="145"/>
    </row>
    <row r="66" spans="1:9" x14ac:dyDescent="0.3">
      <c r="A66" s="103" t="s">
        <v>427</v>
      </c>
      <c r="B66" s="119" t="s">
        <v>429</v>
      </c>
      <c r="C66" s="145"/>
      <c r="D66" s="145"/>
      <c r="E66" s="145"/>
      <c r="F66" s="145"/>
      <c r="G66" s="145"/>
    </row>
    <row r="67" spans="1:9" x14ac:dyDescent="0.3">
      <c r="A67" s="103" t="s">
        <v>427</v>
      </c>
      <c r="B67" s="146" t="s">
        <v>430</v>
      </c>
    </row>
    <row r="68" spans="1:9" x14ac:dyDescent="0.3">
      <c r="B68" s="133" t="s">
        <v>431</v>
      </c>
      <c r="C68" s="132">
        <f>SUM(C57:C62)</f>
        <v>0</v>
      </c>
      <c r="E68" s="132">
        <f>SUM(E57:E62)</f>
        <v>0</v>
      </c>
      <c r="G68" s="132">
        <f>SUM(G57:G62)</f>
        <v>0</v>
      </c>
    </row>
    <row r="70" spans="1:9" x14ac:dyDescent="0.3">
      <c r="B70" s="119" t="s">
        <v>432</v>
      </c>
      <c r="C70" s="132">
        <f>C59</f>
        <v>0</v>
      </c>
      <c r="E70" s="132">
        <f>E59</f>
        <v>0</v>
      </c>
      <c r="G70" s="132">
        <f>G59</f>
        <v>0</v>
      </c>
    </row>
    <row r="72" spans="1:9" x14ac:dyDescent="0.3">
      <c r="B72" s="133" t="s">
        <v>433</v>
      </c>
      <c r="C72" s="132">
        <f>C68-C70</f>
        <v>0</v>
      </c>
      <c r="E72" s="132">
        <f>E68-E70</f>
        <v>0</v>
      </c>
      <c r="G72" s="132">
        <f>G68-G70</f>
        <v>0</v>
      </c>
    </row>
    <row r="75" spans="1:9" x14ac:dyDescent="0.3">
      <c r="A75" s="103">
        <f>A57+1</f>
        <v>3</v>
      </c>
      <c r="B75" s="147" t="s">
        <v>434</v>
      </c>
    </row>
    <row r="76" spans="1:9" x14ac:dyDescent="0.3">
      <c r="B76" s="139" t="s">
        <v>409</v>
      </c>
      <c r="C76" s="132">
        <f>C43</f>
        <v>-40000</v>
      </c>
      <c r="D76" s="132">
        <f>D43</f>
        <v>0</v>
      </c>
      <c r="E76" s="132">
        <f>E43</f>
        <v>-40000</v>
      </c>
      <c r="G76" s="132">
        <f>G43</f>
        <v>-40000</v>
      </c>
    </row>
    <row r="77" spans="1:9" x14ac:dyDescent="0.3">
      <c r="B77" s="119" t="s">
        <v>435</v>
      </c>
      <c r="C77" s="145"/>
      <c r="D77" s="145"/>
      <c r="E77" s="145"/>
      <c r="F77" s="145"/>
      <c r="G77" s="145"/>
      <c r="I77" s="134" t="s">
        <v>436</v>
      </c>
    </row>
    <row r="78" spans="1:9" x14ac:dyDescent="0.3">
      <c r="B78" s="133" t="s">
        <v>437</v>
      </c>
      <c r="C78" s="131">
        <f>C76-C77</f>
        <v>-40000</v>
      </c>
      <c r="D78" s="131"/>
      <c r="E78" s="131">
        <f>E76-E77</f>
        <v>-40000</v>
      </c>
      <c r="F78" s="131"/>
      <c r="G78" s="131">
        <f>G76-G77</f>
        <v>-40000</v>
      </c>
    </row>
    <row r="81" spans="1:9" x14ac:dyDescent="0.3">
      <c r="A81" s="103">
        <f>A75+1</f>
        <v>4</v>
      </c>
      <c r="B81" s="147" t="s">
        <v>438</v>
      </c>
      <c r="C81" s="145"/>
      <c r="D81" s="145"/>
      <c r="E81" s="145"/>
      <c r="F81" s="145"/>
      <c r="G81" s="145"/>
      <c r="I81" s="134" t="s">
        <v>439</v>
      </c>
    </row>
    <row r="83" spans="1:9" x14ac:dyDescent="0.3">
      <c r="A83" s="103">
        <f>A81+1</f>
        <v>5</v>
      </c>
      <c r="B83" s="148" t="s">
        <v>440</v>
      </c>
    </row>
    <row r="84" spans="1:9" x14ac:dyDescent="0.3">
      <c r="B84" s="119" t="s">
        <v>441</v>
      </c>
      <c r="C84" s="141">
        <f>E85</f>
        <v>10000</v>
      </c>
      <c r="D84" s="141"/>
      <c r="E84" s="141">
        <f>G85</f>
        <v>10000</v>
      </c>
      <c r="F84" s="141"/>
      <c r="G84" s="145"/>
    </row>
    <row r="85" spans="1:9" x14ac:dyDescent="0.3">
      <c r="B85" s="119" t="s">
        <v>442</v>
      </c>
      <c r="C85" s="132">
        <f>C23</f>
        <v>10000</v>
      </c>
      <c r="E85" s="132">
        <f>E23</f>
        <v>10000</v>
      </c>
      <c r="G85" s="132">
        <f>G23</f>
        <v>10000</v>
      </c>
    </row>
    <row r="86" spans="1:9" x14ac:dyDescent="0.3">
      <c r="B86" s="119" t="s">
        <v>408</v>
      </c>
      <c r="C86" s="132">
        <f>SUM(C84:C85)</f>
        <v>20000</v>
      </c>
      <c r="E86" s="132">
        <f>SUM(E84:E85)</f>
        <v>20000</v>
      </c>
      <c r="G86" s="132">
        <f>SUM(G84:G85)</f>
        <v>10000</v>
      </c>
    </row>
    <row r="87" spans="1:9" x14ac:dyDescent="0.3">
      <c r="B87" s="119" t="s">
        <v>443</v>
      </c>
      <c r="C87" s="132">
        <f>C86/2</f>
        <v>10000</v>
      </c>
      <c r="E87" s="132">
        <f>E86/2</f>
        <v>10000</v>
      </c>
      <c r="G87" s="132">
        <f>G86/2</f>
        <v>5000</v>
      </c>
    </row>
    <row r="89" spans="1:9" x14ac:dyDescent="0.3">
      <c r="A89" s="103">
        <f>A83+1</f>
        <v>6</v>
      </c>
      <c r="B89" s="133" t="s">
        <v>444</v>
      </c>
      <c r="I89" s="134" t="s">
        <v>445</v>
      </c>
    </row>
    <row r="90" spans="1:9" x14ac:dyDescent="0.3">
      <c r="B90" s="119" t="s">
        <v>446</v>
      </c>
      <c r="C90" s="132">
        <f>C45</f>
        <v>0</v>
      </c>
      <c r="E90" s="132">
        <f>E45</f>
        <v>0</v>
      </c>
      <c r="G90" s="132">
        <f>G45</f>
        <v>0</v>
      </c>
    </row>
    <row r="91" spans="1:9" x14ac:dyDescent="0.3">
      <c r="B91" s="119" t="s">
        <v>447</v>
      </c>
      <c r="C91" s="132">
        <f>C77</f>
        <v>0</v>
      </c>
      <c r="E91" s="132">
        <f>E77</f>
        <v>0</v>
      </c>
      <c r="G91" s="132">
        <f>G77</f>
        <v>0</v>
      </c>
    </row>
    <row r="92" spans="1:9" x14ac:dyDescent="0.3">
      <c r="B92" s="133" t="s">
        <v>448</v>
      </c>
      <c r="C92" s="131">
        <f>SUM(C90:C91)</f>
        <v>0</v>
      </c>
      <c r="D92" s="131"/>
      <c r="E92" s="131">
        <f>SUM(E90:E91)</f>
        <v>0</v>
      </c>
      <c r="F92" s="131"/>
      <c r="G92" s="131">
        <f>SUM(G90:G91)</f>
        <v>0</v>
      </c>
    </row>
    <row r="94" spans="1:9" s="119" customFormat="1" x14ac:dyDescent="0.3">
      <c r="A94" s="119">
        <f>A89+1</f>
        <v>7</v>
      </c>
      <c r="B94" s="147" t="s">
        <v>449</v>
      </c>
      <c r="C94" s="132"/>
      <c r="D94" s="132"/>
      <c r="E94" s="132"/>
      <c r="F94" s="132"/>
      <c r="G94" s="132"/>
      <c r="I94" s="133"/>
    </row>
    <row r="95" spans="1:9" s="119" customFormat="1" x14ac:dyDescent="0.3">
      <c r="A95" s="149"/>
      <c r="B95" s="135" t="s">
        <v>378</v>
      </c>
      <c r="C95" s="132">
        <f>C5</f>
        <v>10000</v>
      </c>
      <c r="D95" s="132">
        <f t="shared" ref="D95:G96" si="0">D5</f>
        <v>0</v>
      </c>
      <c r="E95" s="132">
        <f t="shared" si="0"/>
        <v>10000</v>
      </c>
      <c r="F95" s="132"/>
      <c r="G95" s="132">
        <f t="shared" si="0"/>
        <v>10000</v>
      </c>
      <c r="I95" s="133"/>
    </row>
    <row r="96" spans="1:9" s="119" customFormat="1" x14ac:dyDescent="0.3">
      <c r="A96" s="149"/>
      <c r="B96" s="135" t="s">
        <v>379</v>
      </c>
      <c r="C96" s="132">
        <f>C6</f>
        <v>10000</v>
      </c>
      <c r="D96" s="132">
        <f t="shared" si="0"/>
        <v>0</v>
      </c>
      <c r="E96" s="132">
        <f t="shared" si="0"/>
        <v>10000</v>
      </c>
      <c r="F96" s="132"/>
      <c r="G96" s="132">
        <f t="shared" si="0"/>
        <v>10000</v>
      </c>
      <c r="I96" s="133"/>
    </row>
    <row r="97" spans="1:9" s="119" customFormat="1" x14ac:dyDescent="0.3">
      <c r="A97" s="149"/>
      <c r="B97" s="135" t="s">
        <v>450</v>
      </c>
      <c r="C97" s="132">
        <f>C55</f>
        <v>0</v>
      </c>
      <c r="D97" s="132"/>
      <c r="E97" s="132">
        <f>E55</f>
        <v>0</v>
      </c>
      <c r="F97" s="132"/>
      <c r="G97" s="132">
        <f>G55</f>
        <v>0</v>
      </c>
      <c r="I97" s="133"/>
    </row>
    <row r="98" spans="1:9" x14ac:dyDescent="0.3">
      <c r="A98" s="150"/>
      <c r="B98" s="147" t="s">
        <v>451</v>
      </c>
      <c r="C98" s="132">
        <f>SUM(C95:C97)</f>
        <v>20000</v>
      </c>
      <c r="E98" s="132">
        <f>SUM(E95:E97)</f>
        <v>20000</v>
      </c>
      <c r="G98" s="132">
        <f>SUM(G95:G97)</f>
        <v>20000</v>
      </c>
    </row>
    <row r="100" spans="1:9" x14ac:dyDescent="0.3">
      <c r="A100" s="103">
        <f>A94+1</f>
        <v>8</v>
      </c>
      <c r="B100" s="147" t="s">
        <v>452</v>
      </c>
    </row>
    <row r="101" spans="1:9" x14ac:dyDescent="0.3">
      <c r="B101" s="119" t="s">
        <v>453</v>
      </c>
      <c r="C101" s="132">
        <f>C43</f>
        <v>-40000</v>
      </c>
      <c r="D101" s="132">
        <f>D43</f>
        <v>0</v>
      </c>
      <c r="E101" s="132">
        <f>E43</f>
        <v>-40000</v>
      </c>
      <c r="G101" s="132">
        <f>G43</f>
        <v>-40000</v>
      </c>
    </row>
    <row r="102" spans="1:9" x14ac:dyDescent="0.3">
      <c r="B102" s="119" t="s">
        <v>454</v>
      </c>
      <c r="C102" s="132">
        <f>C38</f>
        <v>10000</v>
      </c>
      <c r="E102" s="132">
        <f>E38</f>
        <v>10000</v>
      </c>
      <c r="G102" s="132">
        <f>G38</f>
        <v>10000</v>
      </c>
    </row>
    <row r="103" spans="1:9" x14ac:dyDescent="0.3">
      <c r="B103" s="147" t="s">
        <v>455</v>
      </c>
      <c r="C103" s="132">
        <f>SUM(C101:C102)</f>
        <v>-30000</v>
      </c>
      <c r="E103" s="132">
        <f>SUM(E101:E102)</f>
        <v>-30000</v>
      </c>
      <c r="G103" s="132">
        <f>SUM(G101:G102)</f>
        <v>-30000</v>
      </c>
    </row>
    <row r="105" spans="1:9" ht="33" x14ac:dyDescent="0.3">
      <c r="B105" s="151" t="s">
        <v>456</v>
      </c>
      <c r="C105" s="152"/>
    </row>
  </sheetData>
  <printOptions horizontalCentered="1"/>
  <pageMargins left="0.39370078740157483" right="0.39370078740157483" top="0.39370078740157483" bottom="0.39370078740157483" header="0.31496062992125984" footer="0.31496062992125984"/>
  <pageSetup paperSize="9" scale="86" orientation="portrait" horizontalDpi="360" verticalDpi="360" r:id="rId1"/>
  <rowBreaks count="1" manualBreakCount="1">
    <brk id="52" min="1" max="6"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198"/>
  <sheetViews>
    <sheetView showGridLines="0" view="pageBreakPreview" topLeftCell="A144" zoomScaleNormal="100" zoomScaleSheetLayoutView="100" workbookViewId="0">
      <selection activeCell="C4" sqref="C4:H4"/>
    </sheetView>
  </sheetViews>
  <sheetFormatPr defaultRowHeight="16.5" x14ac:dyDescent="0.3"/>
  <cols>
    <col min="1" max="1" width="9.140625" style="153"/>
    <col min="2" max="2" width="9.28515625" style="153" bestFit="1" customWidth="1"/>
    <col min="3" max="3" width="30.140625" style="153" customWidth="1"/>
    <col min="4" max="4" width="14.5703125" style="153" customWidth="1"/>
    <col min="5" max="5" width="1.7109375" style="186" customWidth="1"/>
    <col min="6" max="6" width="14.7109375" style="153" bestFit="1" customWidth="1"/>
    <col min="7" max="7" width="2.42578125" style="153" customWidth="1"/>
    <col min="8" max="8" width="14.7109375" style="153" bestFit="1" customWidth="1"/>
    <col min="9" max="10" width="36.140625" style="153" bestFit="1" customWidth="1"/>
    <col min="11" max="11" width="10" style="153" bestFit="1" customWidth="1"/>
    <col min="12" max="12" width="12.140625" style="153" bestFit="1" customWidth="1"/>
    <col min="13" max="13" width="10" style="153" bestFit="1" customWidth="1"/>
    <col min="14" max="261" width="9.140625" style="153"/>
    <col min="262" max="262" width="31.140625" style="153" bestFit="1" customWidth="1"/>
    <col min="263" max="263" width="31.140625" style="153" customWidth="1"/>
    <col min="264" max="264" width="12.42578125" style="153" bestFit="1" customWidth="1"/>
    <col min="265" max="265" width="9.85546875" style="153" bestFit="1" customWidth="1"/>
    <col min="266" max="266" width="12.140625" style="153" bestFit="1" customWidth="1"/>
    <col min="267" max="267" width="10" style="153" bestFit="1" customWidth="1"/>
    <col min="268" max="268" width="12.140625" style="153" bestFit="1" customWidth="1"/>
    <col min="269" max="269" width="10" style="153" bestFit="1" customWidth="1"/>
    <col min="270" max="517" width="9.140625" style="153"/>
    <col min="518" max="518" width="31.140625" style="153" bestFit="1" customWidth="1"/>
    <col min="519" max="519" width="31.140625" style="153" customWidth="1"/>
    <col min="520" max="520" width="12.42578125" style="153" bestFit="1" customWidth="1"/>
    <col min="521" max="521" width="9.85546875" style="153" bestFit="1" customWidth="1"/>
    <col min="522" max="522" width="12.140625" style="153" bestFit="1" customWidth="1"/>
    <col min="523" max="523" width="10" style="153" bestFit="1" customWidth="1"/>
    <col min="524" max="524" width="12.140625" style="153" bestFit="1" customWidth="1"/>
    <col min="525" max="525" width="10" style="153" bestFit="1" customWidth="1"/>
    <col min="526" max="773" width="9.140625" style="153"/>
    <col min="774" max="774" width="31.140625" style="153" bestFit="1" customWidth="1"/>
    <col min="775" max="775" width="31.140625" style="153" customWidth="1"/>
    <col min="776" max="776" width="12.42578125" style="153" bestFit="1" customWidth="1"/>
    <col min="777" max="777" width="9.85546875" style="153" bestFit="1" customWidth="1"/>
    <col min="778" max="778" width="12.140625" style="153" bestFit="1" customWidth="1"/>
    <col min="779" max="779" width="10" style="153" bestFit="1" customWidth="1"/>
    <col min="780" max="780" width="12.140625" style="153" bestFit="1" customWidth="1"/>
    <col min="781" max="781" width="10" style="153" bestFit="1" customWidth="1"/>
    <col min="782" max="1029" width="9.140625" style="153"/>
    <col min="1030" max="1030" width="31.140625" style="153" bestFit="1" customWidth="1"/>
    <col min="1031" max="1031" width="31.140625" style="153" customWidth="1"/>
    <col min="1032" max="1032" width="12.42578125" style="153" bestFit="1" customWidth="1"/>
    <col min="1033" max="1033" width="9.85546875" style="153" bestFit="1" customWidth="1"/>
    <col min="1034" max="1034" width="12.140625" style="153" bestFit="1" customWidth="1"/>
    <col min="1035" max="1035" width="10" style="153" bestFit="1" customWidth="1"/>
    <col min="1036" max="1036" width="12.140625" style="153" bestFit="1" customWidth="1"/>
    <col min="1037" max="1037" width="10" style="153" bestFit="1" customWidth="1"/>
    <col min="1038" max="1285" width="9.140625" style="153"/>
    <col min="1286" max="1286" width="31.140625" style="153" bestFit="1" customWidth="1"/>
    <col min="1287" max="1287" width="31.140625" style="153" customWidth="1"/>
    <col min="1288" max="1288" width="12.42578125" style="153" bestFit="1" customWidth="1"/>
    <col min="1289" max="1289" width="9.85546875" style="153" bestFit="1" customWidth="1"/>
    <col min="1290" max="1290" width="12.140625" style="153" bestFit="1" customWidth="1"/>
    <col min="1291" max="1291" width="10" style="153" bestFit="1" customWidth="1"/>
    <col min="1292" max="1292" width="12.140625" style="153" bestFit="1" customWidth="1"/>
    <col min="1293" max="1293" width="10" style="153" bestFit="1" customWidth="1"/>
    <col min="1294" max="1541" width="9.140625" style="153"/>
    <col min="1542" max="1542" width="31.140625" style="153" bestFit="1" customWidth="1"/>
    <col min="1543" max="1543" width="31.140625" style="153" customWidth="1"/>
    <col min="1544" max="1544" width="12.42578125" style="153" bestFit="1" customWidth="1"/>
    <col min="1545" max="1545" width="9.85546875" style="153" bestFit="1" customWidth="1"/>
    <col min="1546" max="1546" width="12.140625" style="153" bestFit="1" customWidth="1"/>
    <col min="1547" max="1547" width="10" style="153" bestFit="1" customWidth="1"/>
    <col min="1548" max="1548" width="12.140625" style="153" bestFit="1" customWidth="1"/>
    <col min="1549" max="1549" width="10" style="153" bestFit="1" customWidth="1"/>
    <col min="1550" max="1797" width="9.140625" style="153"/>
    <col min="1798" max="1798" width="31.140625" style="153" bestFit="1" customWidth="1"/>
    <col min="1799" max="1799" width="31.140625" style="153" customWidth="1"/>
    <col min="1800" max="1800" width="12.42578125" style="153" bestFit="1" customWidth="1"/>
    <col min="1801" max="1801" width="9.85546875" style="153" bestFit="1" customWidth="1"/>
    <col min="1802" max="1802" width="12.140625" style="153" bestFit="1" customWidth="1"/>
    <col min="1803" max="1803" width="10" style="153" bestFit="1" customWidth="1"/>
    <col min="1804" max="1804" width="12.140625" style="153" bestFit="1" customWidth="1"/>
    <col min="1805" max="1805" width="10" style="153" bestFit="1" customWidth="1"/>
    <col min="1806" max="2053" width="9.140625" style="153"/>
    <col min="2054" max="2054" width="31.140625" style="153" bestFit="1" customWidth="1"/>
    <col min="2055" max="2055" width="31.140625" style="153" customWidth="1"/>
    <col min="2056" max="2056" width="12.42578125" style="153" bestFit="1" customWidth="1"/>
    <col min="2057" max="2057" width="9.85546875" style="153" bestFit="1" customWidth="1"/>
    <col min="2058" max="2058" width="12.140625" style="153" bestFit="1" customWidth="1"/>
    <col min="2059" max="2059" width="10" style="153" bestFit="1" customWidth="1"/>
    <col min="2060" max="2060" width="12.140625" style="153" bestFit="1" customWidth="1"/>
    <col min="2061" max="2061" width="10" style="153" bestFit="1" customWidth="1"/>
    <col min="2062" max="2309" width="9.140625" style="153"/>
    <col min="2310" max="2310" width="31.140625" style="153" bestFit="1" customWidth="1"/>
    <col min="2311" max="2311" width="31.140625" style="153" customWidth="1"/>
    <col min="2312" max="2312" width="12.42578125" style="153" bestFit="1" customWidth="1"/>
    <col min="2313" max="2313" width="9.85546875" style="153" bestFit="1" customWidth="1"/>
    <col min="2314" max="2314" width="12.140625" style="153" bestFit="1" customWidth="1"/>
    <col min="2315" max="2315" width="10" style="153" bestFit="1" customWidth="1"/>
    <col min="2316" max="2316" width="12.140625" style="153" bestFit="1" customWidth="1"/>
    <col min="2317" max="2317" width="10" style="153" bestFit="1" customWidth="1"/>
    <col min="2318" max="2565" width="9.140625" style="153"/>
    <col min="2566" max="2566" width="31.140625" style="153" bestFit="1" customWidth="1"/>
    <col min="2567" max="2567" width="31.140625" style="153" customWidth="1"/>
    <col min="2568" max="2568" width="12.42578125" style="153" bestFit="1" customWidth="1"/>
    <col min="2569" max="2569" width="9.85546875" style="153" bestFit="1" customWidth="1"/>
    <col min="2570" max="2570" width="12.140625" style="153" bestFit="1" customWidth="1"/>
    <col min="2571" max="2571" width="10" style="153" bestFit="1" customWidth="1"/>
    <col min="2572" max="2572" width="12.140625" style="153" bestFit="1" customWidth="1"/>
    <col min="2573" max="2573" width="10" style="153" bestFit="1" customWidth="1"/>
    <col min="2574" max="2821" width="9.140625" style="153"/>
    <col min="2822" max="2822" width="31.140625" style="153" bestFit="1" customWidth="1"/>
    <col min="2823" max="2823" width="31.140625" style="153" customWidth="1"/>
    <col min="2824" max="2824" width="12.42578125" style="153" bestFit="1" customWidth="1"/>
    <col min="2825" max="2825" width="9.85546875" style="153" bestFit="1" customWidth="1"/>
    <col min="2826" max="2826" width="12.140625" style="153" bestFit="1" customWidth="1"/>
    <col min="2827" max="2827" width="10" style="153" bestFit="1" customWidth="1"/>
    <col min="2828" max="2828" width="12.140625" style="153" bestFit="1" customWidth="1"/>
    <col min="2829" max="2829" width="10" style="153" bestFit="1" customWidth="1"/>
    <col min="2830" max="3077" width="9.140625" style="153"/>
    <col min="3078" max="3078" width="31.140625" style="153" bestFit="1" customWidth="1"/>
    <col min="3079" max="3079" width="31.140625" style="153" customWidth="1"/>
    <col min="3080" max="3080" width="12.42578125" style="153" bestFit="1" customWidth="1"/>
    <col min="3081" max="3081" width="9.85546875" style="153" bestFit="1" customWidth="1"/>
    <col min="3082" max="3082" width="12.140625" style="153" bestFit="1" customWidth="1"/>
    <col min="3083" max="3083" width="10" style="153" bestFit="1" customWidth="1"/>
    <col min="3084" max="3084" width="12.140625" style="153" bestFit="1" customWidth="1"/>
    <col min="3085" max="3085" width="10" style="153" bestFit="1" customWidth="1"/>
    <col min="3086" max="3333" width="9.140625" style="153"/>
    <col min="3334" max="3334" width="31.140625" style="153" bestFit="1" customWidth="1"/>
    <col min="3335" max="3335" width="31.140625" style="153" customWidth="1"/>
    <col min="3336" max="3336" width="12.42578125" style="153" bestFit="1" customWidth="1"/>
    <col min="3337" max="3337" width="9.85546875" style="153" bestFit="1" customWidth="1"/>
    <col min="3338" max="3338" width="12.140625" style="153" bestFit="1" customWidth="1"/>
    <col min="3339" max="3339" width="10" style="153" bestFit="1" customWidth="1"/>
    <col min="3340" max="3340" width="12.140625" style="153" bestFit="1" customWidth="1"/>
    <col min="3341" max="3341" width="10" style="153" bestFit="1" customWidth="1"/>
    <col min="3342" max="3589" width="9.140625" style="153"/>
    <col min="3590" max="3590" width="31.140625" style="153" bestFit="1" customWidth="1"/>
    <col min="3591" max="3591" width="31.140625" style="153" customWidth="1"/>
    <col min="3592" max="3592" width="12.42578125" style="153" bestFit="1" customWidth="1"/>
    <col min="3593" max="3593" width="9.85546875" style="153" bestFit="1" customWidth="1"/>
    <col min="3594" max="3594" width="12.140625" style="153" bestFit="1" customWidth="1"/>
    <col min="3595" max="3595" width="10" style="153" bestFit="1" customWidth="1"/>
    <col min="3596" max="3596" width="12.140625" style="153" bestFit="1" customWidth="1"/>
    <col min="3597" max="3597" width="10" style="153" bestFit="1" customWidth="1"/>
    <col min="3598" max="3845" width="9.140625" style="153"/>
    <col min="3846" max="3846" width="31.140625" style="153" bestFit="1" customWidth="1"/>
    <col min="3847" max="3847" width="31.140625" style="153" customWidth="1"/>
    <col min="3848" max="3848" width="12.42578125" style="153" bestFit="1" customWidth="1"/>
    <col min="3849" max="3849" width="9.85546875" style="153" bestFit="1" customWidth="1"/>
    <col min="3850" max="3850" width="12.140625" style="153" bestFit="1" customWidth="1"/>
    <col min="3851" max="3851" width="10" style="153" bestFit="1" customWidth="1"/>
    <col min="3852" max="3852" width="12.140625" style="153" bestFit="1" customWidth="1"/>
    <col min="3853" max="3853" width="10" style="153" bestFit="1" customWidth="1"/>
    <col min="3854" max="4101" width="9.140625" style="153"/>
    <col min="4102" max="4102" width="31.140625" style="153" bestFit="1" customWidth="1"/>
    <col min="4103" max="4103" width="31.140625" style="153" customWidth="1"/>
    <col min="4104" max="4104" width="12.42578125" style="153" bestFit="1" customWidth="1"/>
    <col min="4105" max="4105" width="9.85546875" style="153" bestFit="1" customWidth="1"/>
    <col min="4106" max="4106" width="12.140625" style="153" bestFit="1" customWidth="1"/>
    <col min="4107" max="4107" width="10" style="153" bestFit="1" customWidth="1"/>
    <col min="4108" max="4108" width="12.140625" style="153" bestFit="1" customWidth="1"/>
    <col min="4109" max="4109" width="10" style="153" bestFit="1" customWidth="1"/>
    <col min="4110" max="4357" width="9.140625" style="153"/>
    <col min="4358" max="4358" width="31.140625" style="153" bestFit="1" customWidth="1"/>
    <col min="4359" max="4359" width="31.140625" style="153" customWidth="1"/>
    <col min="4360" max="4360" width="12.42578125" style="153" bestFit="1" customWidth="1"/>
    <col min="4361" max="4361" width="9.85546875" style="153" bestFit="1" customWidth="1"/>
    <col min="4362" max="4362" width="12.140625" style="153" bestFit="1" customWidth="1"/>
    <col min="4363" max="4363" width="10" style="153" bestFit="1" customWidth="1"/>
    <col min="4364" max="4364" width="12.140625" style="153" bestFit="1" customWidth="1"/>
    <col min="4365" max="4365" width="10" style="153" bestFit="1" customWidth="1"/>
    <col min="4366" max="4613" width="9.140625" style="153"/>
    <col min="4614" max="4614" width="31.140625" style="153" bestFit="1" customWidth="1"/>
    <col min="4615" max="4615" width="31.140625" style="153" customWidth="1"/>
    <col min="4616" max="4616" width="12.42578125" style="153" bestFit="1" customWidth="1"/>
    <col min="4617" max="4617" width="9.85546875" style="153" bestFit="1" customWidth="1"/>
    <col min="4618" max="4618" width="12.140625" style="153" bestFit="1" customWidth="1"/>
    <col min="4619" max="4619" width="10" style="153" bestFit="1" customWidth="1"/>
    <col min="4620" max="4620" width="12.140625" style="153" bestFit="1" customWidth="1"/>
    <col min="4621" max="4621" width="10" style="153" bestFit="1" customWidth="1"/>
    <col min="4622" max="4869" width="9.140625" style="153"/>
    <col min="4870" max="4870" width="31.140625" style="153" bestFit="1" customWidth="1"/>
    <col min="4871" max="4871" width="31.140625" style="153" customWidth="1"/>
    <col min="4872" max="4872" width="12.42578125" style="153" bestFit="1" customWidth="1"/>
    <col min="4873" max="4873" width="9.85546875" style="153" bestFit="1" customWidth="1"/>
    <col min="4874" max="4874" width="12.140625" style="153" bestFit="1" customWidth="1"/>
    <col min="4875" max="4875" width="10" style="153" bestFit="1" customWidth="1"/>
    <col min="4876" max="4876" width="12.140625" style="153" bestFit="1" customWidth="1"/>
    <col min="4877" max="4877" width="10" style="153" bestFit="1" customWidth="1"/>
    <col min="4878" max="5125" width="9.140625" style="153"/>
    <col min="5126" max="5126" width="31.140625" style="153" bestFit="1" customWidth="1"/>
    <col min="5127" max="5127" width="31.140625" style="153" customWidth="1"/>
    <col min="5128" max="5128" width="12.42578125" style="153" bestFit="1" customWidth="1"/>
    <col min="5129" max="5129" width="9.85546875" style="153" bestFit="1" customWidth="1"/>
    <col min="5130" max="5130" width="12.140625" style="153" bestFit="1" customWidth="1"/>
    <col min="5131" max="5131" width="10" style="153" bestFit="1" customWidth="1"/>
    <col min="5132" max="5132" width="12.140625" style="153" bestFit="1" customWidth="1"/>
    <col min="5133" max="5133" width="10" style="153" bestFit="1" customWidth="1"/>
    <col min="5134" max="5381" width="9.140625" style="153"/>
    <col min="5382" max="5382" width="31.140625" style="153" bestFit="1" customWidth="1"/>
    <col min="5383" max="5383" width="31.140625" style="153" customWidth="1"/>
    <col min="5384" max="5384" width="12.42578125" style="153" bestFit="1" customWidth="1"/>
    <col min="5385" max="5385" width="9.85546875" style="153" bestFit="1" customWidth="1"/>
    <col min="5386" max="5386" width="12.140625" style="153" bestFit="1" customWidth="1"/>
    <col min="5387" max="5387" width="10" style="153" bestFit="1" customWidth="1"/>
    <col min="5388" max="5388" width="12.140625" style="153" bestFit="1" customWidth="1"/>
    <col min="5389" max="5389" width="10" style="153" bestFit="1" customWidth="1"/>
    <col min="5390" max="5637" width="9.140625" style="153"/>
    <col min="5638" max="5638" width="31.140625" style="153" bestFit="1" customWidth="1"/>
    <col min="5639" max="5639" width="31.140625" style="153" customWidth="1"/>
    <col min="5640" max="5640" width="12.42578125" style="153" bestFit="1" customWidth="1"/>
    <col min="5641" max="5641" width="9.85546875" style="153" bestFit="1" customWidth="1"/>
    <col min="5642" max="5642" width="12.140625" style="153" bestFit="1" customWidth="1"/>
    <col min="5643" max="5643" width="10" style="153" bestFit="1" customWidth="1"/>
    <col min="5644" max="5644" width="12.140625" style="153" bestFit="1" customWidth="1"/>
    <col min="5645" max="5645" width="10" style="153" bestFit="1" customWidth="1"/>
    <col min="5646" max="5893" width="9.140625" style="153"/>
    <col min="5894" max="5894" width="31.140625" style="153" bestFit="1" customWidth="1"/>
    <col min="5895" max="5895" width="31.140625" style="153" customWidth="1"/>
    <col min="5896" max="5896" width="12.42578125" style="153" bestFit="1" customWidth="1"/>
    <col min="5897" max="5897" width="9.85546875" style="153" bestFit="1" customWidth="1"/>
    <col min="5898" max="5898" width="12.140625" style="153" bestFit="1" customWidth="1"/>
    <col min="5899" max="5899" width="10" style="153" bestFit="1" customWidth="1"/>
    <col min="5900" max="5900" width="12.140625" style="153" bestFit="1" customWidth="1"/>
    <col min="5901" max="5901" width="10" style="153" bestFit="1" customWidth="1"/>
    <col min="5902" max="6149" width="9.140625" style="153"/>
    <col min="6150" max="6150" width="31.140625" style="153" bestFit="1" customWidth="1"/>
    <col min="6151" max="6151" width="31.140625" style="153" customWidth="1"/>
    <col min="6152" max="6152" width="12.42578125" style="153" bestFit="1" customWidth="1"/>
    <col min="6153" max="6153" width="9.85546875" style="153" bestFit="1" customWidth="1"/>
    <col min="6154" max="6154" width="12.140625" style="153" bestFit="1" customWidth="1"/>
    <col min="6155" max="6155" width="10" style="153" bestFit="1" customWidth="1"/>
    <col min="6156" max="6156" width="12.140625" style="153" bestFit="1" customWidth="1"/>
    <col min="6157" max="6157" width="10" style="153" bestFit="1" customWidth="1"/>
    <col min="6158" max="6405" width="9.140625" style="153"/>
    <col min="6406" max="6406" width="31.140625" style="153" bestFit="1" customWidth="1"/>
    <col min="6407" max="6407" width="31.140625" style="153" customWidth="1"/>
    <col min="6408" max="6408" width="12.42578125" style="153" bestFit="1" customWidth="1"/>
    <col min="6409" max="6409" width="9.85546875" style="153" bestFit="1" customWidth="1"/>
    <col min="6410" max="6410" width="12.140625" style="153" bestFit="1" customWidth="1"/>
    <col min="6411" max="6411" width="10" style="153" bestFit="1" customWidth="1"/>
    <col min="6412" max="6412" width="12.140625" style="153" bestFit="1" customWidth="1"/>
    <col min="6413" max="6413" width="10" style="153" bestFit="1" customWidth="1"/>
    <col min="6414" max="6661" width="9.140625" style="153"/>
    <col min="6662" max="6662" width="31.140625" style="153" bestFit="1" customWidth="1"/>
    <col min="6663" max="6663" width="31.140625" style="153" customWidth="1"/>
    <col min="6664" max="6664" width="12.42578125" style="153" bestFit="1" customWidth="1"/>
    <col min="6665" max="6665" width="9.85546875" style="153" bestFit="1" customWidth="1"/>
    <col min="6666" max="6666" width="12.140625" style="153" bestFit="1" customWidth="1"/>
    <col min="6667" max="6667" width="10" style="153" bestFit="1" customWidth="1"/>
    <col min="6668" max="6668" width="12.140625" style="153" bestFit="1" customWidth="1"/>
    <col min="6669" max="6669" width="10" style="153" bestFit="1" customWidth="1"/>
    <col min="6670" max="6917" width="9.140625" style="153"/>
    <col min="6918" max="6918" width="31.140625" style="153" bestFit="1" customWidth="1"/>
    <col min="6919" max="6919" width="31.140625" style="153" customWidth="1"/>
    <col min="6920" max="6920" width="12.42578125" style="153" bestFit="1" customWidth="1"/>
    <col min="6921" max="6921" width="9.85546875" style="153" bestFit="1" customWidth="1"/>
    <col min="6922" max="6922" width="12.140625" style="153" bestFit="1" customWidth="1"/>
    <col min="6923" max="6923" width="10" style="153" bestFit="1" customWidth="1"/>
    <col min="6924" max="6924" width="12.140625" style="153" bestFit="1" customWidth="1"/>
    <col min="6925" max="6925" width="10" style="153" bestFit="1" customWidth="1"/>
    <col min="6926" max="7173" width="9.140625" style="153"/>
    <col min="7174" max="7174" width="31.140625" style="153" bestFit="1" customWidth="1"/>
    <col min="7175" max="7175" width="31.140625" style="153" customWidth="1"/>
    <col min="7176" max="7176" width="12.42578125" style="153" bestFit="1" customWidth="1"/>
    <col min="7177" max="7177" width="9.85546875" style="153" bestFit="1" customWidth="1"/>
    <col min="7178" max="7178" width="12.140625" style="153" bestFit="1" customWidth="1"/>
    <col min="7179" max="7179" width="10" style="153" bestFit="1" customWidth="1"/>
    <col min="7180" max="7180" width="12.140625" style="153" bestFit="1" customWidth="1"/>
    <col min="7181" max="7181" width="10" style="153" bestFit="1" customWidth="1"/>
    <col min="7182" max="7429" width="9.140625" style="153"/>
    <col min="7430" max="7430" width="31.140625" style="153" bestFit="1" customWidth="1"/>
    <col min="7431" max="7431" width="31.140625" style="153" customWidth="1"/>
    <col min="7432" max="7432" width="12.42578125" style="153" bestFit="1" customWidth="1"/>
    <col min="7433" max="7433" width="9.85546875" style="153" bestFit="1" customWidth="1"/>
    <col min="7434" max="7434" width="12.140625" style="153" bestFit="1" customWidth="1"/>
    <col min="7435" max="7435" width="10" style="153" bestFit="1" customWidth="1"/>
    <col min="7436" max="7436" width="12.140625" style="153" bestFit="1" customWidth="1"/>
    <col min="7437" max="7437" width="10" style="153" bestFit="1" customWidth="1"/>
    <col min="7438" max="7685" width="9.140625" style="153"/>
    <col min="7686" max="7686" width="31.140625" style="153" bestFit="1" customWidth="1"/>
    <col min="7687" max="7687" width="31.140625" style="153" customWidth="1"/>
    <col min="7688" max="7688" width="12.42578125" style="153" bestFit="1" customWidth="1"/>
    <col min="7689" max="7689" width="9.85546875" style="153" bestFit="1" customWidth="1"/>
    <col min="7690" max="7690" width="12.140625" style="153" bestFit="1" customWidth="1"/>
    <col min="7691" max="7691" width="10" style="153" bestFit="1" customWidth="1"/>
    <col min="7692" max="7692" width="12.140625" style="153" bestFit="1" customWidth="1"/>
    <col min="7693" max="7693" width="10" style="153" bestFit="1" customWidth="1"/>
    <col min="7694" max="7941" width="9.140625" style="153"/>
    <col min="7942" max="7942" width="31.140625" style="153" bestFit="1" customWidth="1"/>
    <col min="7943" max="7943" width="31.140625" style="153" customWidth="1"/>
    <col min="7944" max="7944" width="12.42578125" style="153" bestFit="1" customWidth="1"/>
    <col min="7945" max="7945" width="9.85546875" style="153" bestFit="1" customWidth="1"/>
    <col min="7946" max="7946" width="12.140625" style="153" bestFit="1" customWidth="1"/>
    <col min="7947" max="7947" width="10" style="153" bestFit="1" customWidth="1"/>
    <col min="7948" max="7948" width="12.140625" style="153" bestFit="1" customWidth="1"/>
    <col min="7949" max="7949" width="10" style="153" bestFit="1" customWidth="1"/>
    <col min="7950" max="8197" width="9.140625" style="153"/>
    <col min="8198" max="8198" width="31.140625" style="153" bestFit="1" customWidth="1"/>
    <col min="8199" max="8199" width="31.140625" style="153" customWidth="1"/>
    <col min="8200" max="8200" width="12.42578125" style="153" bestFit="1" customWidth="1"/>
    <col min="8201" max="8201" width="9.85546875" style="153" bestFit="1" customWidth="1"/>
    <col min="8202" max="8202" width="12.140625" style="153" bestFit="1" customWidth="1"/>
    <col min="8203" max="8203" width="10" style="153" bestFit="1" customWidth="1"/>
    <col min="8204" max="8204" width="12.140625" style="153" bestFit="1" customWidth="1"/>
    <col min="8205" max="8205" width="10" style="153" bestFit="1" customWidth="1"/>
    <col min="8206" max="8453" width="9.140625" style="153"/>
    <col min="8454" max="8454" width="31.140625" style="153" bestFit="1" customWidth="1"/>
    <col min="8455" max="8455" width="31.140625" style="153" customWidth="1"/>
    <col min="8456" max="8456" width="12.42578125" style="153" bestFit="1" customWidth="1"/>
    <col min="8457" max="8457" width="9.85546875" style="153" bestFit="1" customWidth="1"/>
    <col min="8458" max="8458" width="12.140625" style="153" bestFit="1" customWidth="1"/>
    <col min="8459" max="8459" width="10" style="153" bestFit="1" customWidth="1"/>
    <col min="8460" max="8460" width="12.140625" style="153" bestFit="1" customWidth="1"/>
    <col min="8461" max="8461" width="10" style="153" bestFit="1" customWidth="1"/>
    <col min="8462" max="8709" width="9.140625" style="153"/>
    <col min="8710" max="8710" width="31.140625" style="153" bestFit="1" customWidth="1"/>
    <col min="8711" max="8711" width="31.140625" style="153" customWidth="1"/>
    <col min="8712" max="8712" width="12.42578125" style="153" bestFit="1" customWidth="1"/>
    <col min="8713" max="8713" width="9.85546875" style="153" bestFit="1" customWidth="1"/>
    <col min="8714" max="8714" width="12.140625" style="153" bestFit="1" customWidth="1"/>
    <col min="8715" max="8715" width="10" style="153" bestFit="1" customWidth="1"/>
    <col min="8716" max="8716" width="12.140625" style="153" bestFit="1" customWidth="1"/>
    <col min="8717" max="8717" width="10" style="153" bestFit="1" customWidth="1"/>
    <col min="8718" max="8965" width="9.140625" style="153"/>
    <col min="8966" max="8966" width="31.140625" style="153" bestFit="1" customWidth="1"/>
    <col min="8967" max="8967" width="31.140625" style="153" customWidth="1"/>
    <col min="8968" max="8968" width="12.42578125" style="153" bestFit="1" customWidth="1"/>
    <col min="8969" max="8969" width="9.85546875" style="153" bestFit="1" customWidth="1"/>
    <col min="8970" max="8970" width="12.140625" style="153" bestFit="1" customWidth="1"/>
    <col min="8971" max="8971" width="10" style="153" bestFit="1" customWidth="1"/>
    <col min="8972" max="8972" width="12.140625" style="153" bestFit="1" customWidth="1"/>
    <col min="8973" max="8973" width="10" style="153" bestFit="1" customWidth="1"/>
    <col min="8974" max="9221" width="9.140625" style="153"/>
    <col min="9222" max="9222" width="31.140625" style="153" bestFit="1" customWidth="1"/>
    <col min="9223" max="9223" width="31.140625" style="153" customWidth="1"/>
    <col min="9224" max="9224" width="12.42578125" style="153" bestFit="1" customWidth="1"/>
    <col min="9225" max="9225" width="9.85546875" style="153" bestFit="1" customWidth="1"/>
    <col min="9226" max="9226" width="12.140625" style="153" bestFit="1" customWidth="1"/>
    <col min="9227" max="9227" width="10" style="153" bestFit="1" customWidth="1"/>
    <col min="9228" max="9228" width="12.140625" style="153" bestFit="1" customWidth="1"/>
    <col min="9229" max="9229" width="10" style="153" bestFit="1" customWidth="1"/>
    <col min="9230" max="9477" width="9.140625" style="153"/>
    <col min="9478" max="9478" width="31.140625" style="153" bestFit="1" customWidth="1"/>
    <col min="9479" max="9479" width="31.140625" style="153" customWidth="1"/>
    <col min="9480" max="9480" width="12.42578125" style="153" bestFit="1" customWidth="1"/>
    <col min="9481" max="9481" width="9.85546875" style="153" bestFit="1" customWidth="1"/>
    <col min="9482" max="9482" width="12.140625" style="153" bestFit="1" customWidth="1"/>
    <col min="9483" max="9483" width="10" style="153" bestFit="1" customWidth="1"/>
    <col min="9484" max="9484" width="12.140625" style="153" bestFit="1" customWidth="1"/>
    <col min="9485" max="9485" width="10" style="153" bestFit="1" customWidth="1"/>
    <col min="9486" max="9733" width="9.140625" style="153"/>
    <col min="9734" max="9734" width="31.140625" style="153" bestFit="1" customWidth="1"/>
    <col min="9735" max="9735" width="31.140625" style="153" customWidth="1"/>
    <col min="9736" max="9736" width="12.42578125" style="153" bestFit="1" customWidth="1"/>
    <col min="9737" max="9737" width="9.85546875" style="153" bestFit="1" customWidth="1"/>
    <col min="9738" max="9738" width="12.140625" style="153" bestFit="1" customWidth="1"/>
    <col min="9739" max="9739" width="10" style="153" bestFit="1" customWidth="1"/>
    <col min="9740" max="9740" width="12.140625" style="153" bestFit="1" customWidth="1"/>
    <col min="9741" max="9741" width="10" style="153" bestFit="1" customWidth="1"/>
    <col min="9742" max="9989" width="9.140625" style="153"/>
    <col min="9990" max="9990" width="31.140625" style="153" bestFit="1" customWidth="1"/>
    <col min="9991" max="9991" width="31.140625" style="153" customWidth="1"/>
    <col min="9992" max="9992" width="12.42578125" style="153" bestFit="1" customWidth="1"/>
    <col min="9993" max="9993" width="9.85546875" style="153" bestFit="1" customWidth="1"/>
    <col min="9994" max="9994" width="12.140625" style="153" bestFit="1" customWidth="1"/>
    <col min="9995" max="9995" width="10" style="153" bestFit="1" customWidth="1"/>
    <col min="9996" max="9996" width="12.140625" style="153" bestFit="1" customWidth="1"/>
    <col min="9997" max="9997" width="10" style="153" bestFit="1" customWidth="1"/>
    <col min="9998" max="10245" width="9.140625" style="153"/>
    <col min="10246" max="10246" width="31.140625" style="153" bestFit="1" customWidth="1"/>
    <col min="10247" max="10247" width="31.140625" style="153" customWidth="1"/>
    <col min="10248" max="10248" width="12.42578125" style="153" bestFit="1" customWidth="1"/>
    <col min="10249" max="10249" width="9.85546875" style="153" bestFit="1" customWidth="1"/>
    <col min="10250" max="10250" width="12.140625" style="153" bestFit="1" customWidth="1"/>
    <col min="10251" max="10251" width="10" style="153" bestFit="1" customWidth="1"/>
    <col min="10252" max="10252" width="12.140625" style="153" bestFit="1" customWidth="1"/>
    <col min="10253" max="10253" width="10" style="153" bestFit="1" customWidth="1"/>
    <col min="10254" max="10501" width="9.140625" style="153"/>
    <col min="10502" max="10502" width="31.140625" style="153" bestFit="1" customWidth="1"/>
    <col min="10503" max="10503" width="31.140625" style="153" customWidth="1"/>
    <col min="10504" max="10504" width="12.42578125" style="153" bestFit="1" customWidth="1"/>
    <col min="10505" max="10505" width="9.85546875" style="153" bestFit="1" customWidth="1"/>
    <col min="10506" max="10506" width="12.140625" style="153" bestFit="1" customWidth="1"/>
    <col min="10507" max="10507" width="10" style="153" bestFit="1" customWidth="1"/>
    <col min="10508" max="10508" width="12.140625" style="153" bestFit="1" customWidth="1"/>
    <col min="10509" max="10509" width="10" style="153" bestFit="1" customWidth="1"/>
    <col min="10510" max="10757" width="9.140625" style="153"/>
    <col min="10758" max="10758" width="31.140625" style="153" bestFit="1" customWidth="1"/>
    <col min="10759" max="10759" width="31.140625" style="153" customWidth="1"/>
    <col min="10760" max="10760" width="12.42578125" style="153" bestFit="1" customWidth="1"/>
    <col min="10761" max="10761" width="9.85546875" style="153" bestFit="1" customWidth="1"/>
    <col min="10762" max="10762" width="12.140625" style="153" bestFit="1" customWidth="1"/>
    <col min="10763" max="10763" width="10" style="153" bestFit="1" customWidth="1"/>
    <col min="10764" max="10764" width="12.140625" style="153" bestFit="1" customWidth="1"/>
    <col min="10765" max="10765" width="10" style="153" bestFit="1" customWidth="1"/>
    <col min="10766" max="11013" width="9.140625" style="153"/>
    <col min="11014" max="11014" width="31.140625" style="153" bestFit="1" customWidth="1"/>
    <col min="11015" max="11015" width="31.140625" style="153" customWidth="1"/>
    <col min="11016" max="11016" width="12.42578125" style="153" bestFit="1" customWidth="1"/>
    <col min="11017" max="11017" width="9.85546875" style="153" bestFit="1" customWidth="1"/>
    <col min="11018" max="11018" width="12.140625" style="153" bestFit="1" customWidth="1"/>
    <col min="11019" max="11019" width="10" style="153" bestFit="1" customWidth="1"/>
    <col min="11020" max="11020" width="12.140625" style="153" bestFit="1" customWidth="1"/>
    <col min="11021" max="11021" width="10" style="153" bestFit="1" customWidth="1"/>
    <col min="11022" max="11269" width="9.140625" style="153"/>
    <col min="11270" max="11270" width="31.140625" style="153" bestFit="1" customWidth="1"/>
    <col min="11271" max="11271" width="31.140625" style="153" customWidth="1"/>
    <col min="11272" max="11272" width="12.42578125" style="153" bestFit="1" customWidth="1"/>
    <col min="11273" max="11273" width="9.85546875" style="153" bestFit="1" customWidth="1"/>
    <col min="11274" max="11274" width="12.140625" style="153" bestFit="1" customWidth="1"/>
    <col min="11275" max="11275" width="10" style="153" bestFit="1" customWidth="1"/>
    <col min="11276" max="11276" width="12.140625" style="153" bestFit="1" customWidth="1"/>
    <col min="11277" max="11277" width="10" style="153" bestFit="1" customWidth="1"/>
    <col min="11278" max="11525" width="9.140625" style="153"/>
    <col min="11526" max="11526" width="31.140625" style="153" bestFit="1" customWidth="1"/>
    <col min="11527" max="11527" width="31.140625" style="153" customWidth="1"/>
    <col min="11528" max="11528" width="12.42578125" style="153" bestFit="1" customWidth="1"/>
    <col min="11529" max="11529" width="9.85546875" style="153" bestFit="1" customWidth="1"/>
    <col min="11530" max="11530" width="12.140625" style="153" bestFit="1" customWidth="1"/>
    <col min="11531" max="11531" width="10" style="153" bestFit="1" customWidth="1"/>
    <col min="11532" max="11532" width="12.140625" style="153" bestFit="1" customWidth="1"/>
    <col min="11533" max="11533" width="10" style="153" bestFit="1" customWidth="1"/>
    <col min="11534" max="11781" width="9.140625" style="153"/>
    <col min="11782" max="11782" width="31.140625" style="153" bestFit="1" customWidth="1"/>
    <col min="11783" max="11783" width="31.140625" style="153" customWidth="1"/>
    <col min="11784" max="11784" width="12.42578125" style="153" bestFit="1" customWidth="1"/>
    <col min="11785" max="11785" width="9.85546875" style="153" bestFit="1" customWidth="1"/>
    <col min="11786" max="11786" width="12.140625" style="153" bestFit="1" customWidth="1"/>
    <col min="11787" max="11787" width="10" style="153" bestFit="1" customWidth="1"/>
    <col min="11788" max="11788" width="12.140625" style="153" bestFit="1" customWidth="1"/>
    <col min="11789" max="11789" width="10" style="153" bestFit="1" customWidth="1"/>
    <col min="11790" max="12037" width="9.140625" style="153"/>
    <col min="12038" max="12038" width="31.140625" style="153" bestFit="1" customWidth="1"/>
    <col min="12039" max="12039" width="31.140625" style="153" customWidth="1"/>
    <col min="12040" max="12040" width="12.42578125" style="153" bestFit="1" customWidth="1"/>
    <col min="12041" max="12041" width="9.85546875" style="153" bestFit="1" customWidth="1"/>
    <col min="12042" max="12042" width="12.140625" style="153" bestFit="1" customWidth="1"/>
    <col min="12043" max="12043" width="10" style="153" bestFit="1" customWidth="1"/>
    <col min="12044" max="12044" width="12.140625" style="153" bestFit="1" customWidth="1"/>
    <col min="12045" max="12045" width="10" style="153" bestFit="1" customWidth="1"/>
    <col min="12046" max="12293" width="9.140625" style="153"/>
    <col min="12294" max="12294" width="31.140625" style="153" bestFit="1" customWidth="1"/>
    <col min="12295" max="12295" width="31.140625" style="153" customWidth="1"/>
    <col min="12296" max="12296" width="12.42578125" style="153" bestFit="1" customWidth="1"/>
    <col min="12297" max="12297" width="9.85546875" style="153" bestFit="1" customWidth="1"/>
    <col min="12298" max="12298" width="12.140625" style="153" bestFit="1" customWidth="1"/>
    <col min="12299" max="12299" width="10" style="153" bestFit="1" customWidth="1"/>
    <col min="12300" max="12300" width="12.140625" style="153" bestFit="1" customWidth="1"/>
    <col min="12301" max="12301" width="10" style="153" bestFit="1" customWidth="1"/>
    <col min="12302" max="12549" width="9.140625" style="153"/>
    <col min="12550" max="12550" width="31.140625" style="153" bestFit="1" customWidth="1"/>
    <col min="12551" max="12551" width="31.140625" style="153" customWidth="1"/>
    <col min="12552" max="12552" width="12.42578125" style="153" bestFit="1" customWidth="1"/>
    <col min="12553" max="12553" width="9.85546875" style="153" bestFit="1" customWidth="1"/>
    <col min="12554" max="12554" width="12.140625" style="153" bestFit="1" customWidth="1"/>
    <col min="12555" max="12555" width="10" style="153" bestFit="1" customWidth="1"/>
    <col min="12556" max="12556" width="12.140625" style="153" bestFit="1" customWidth="1"/>
    <col min="12557" max="12557" width="10" style="153" bestFit="1" customWidth="1"/>
    <col min="12558" max="12805" width="9.140625" style="153"/>
    <col min="12806" max="12806" width="31.140625" style="153" bestFit="1" customWidth="1"/>
    <col min="12807" max="12807" width="31.140625" style="153" customWidth="1"/>
    <col min="12808" max="12808" width="12.42578125" style="153" bestFit="1" customWidth="1"/>
    <col min="12809" max="12809" width="9.85546875" style="153" bestFit="1" customWidth="1"/>
    <col min="12810" max="12810" width="12.140625" style="153" bestFit="1" customWidth="1"/>
    <col min="12811" max="12811" width="10" style="153" bestFit="1" customWidth="1"/>
    <col min="12812" max="12812" width="12.140625" style="153" bestFit="1" customWidth="1"/>
    <col min="12813" max="12813" width="10" style="153" bestFit="1" customWidth="1"/>
    <col min="12814" max="13061" width="9.140625" style="153"/>
    <col min="13062" max="13062" width="31.140625" style="153" bestFit="1" customWidth="1"/>
    <col min="13063" max="13063" width="31.140625" style="153" customWidth="1"/>
    <col min="13064" max="13064" width="12.42578125" style="153" bestFit="1" customWidth="1"/>
    <col min="13065" max="13065" width="9.85546875" style="153" bestFit="1" customWidth="1"/>
    <col min="13066" max="13066" width="12.140625" style="153" bestFit="1" customWidth="1"/>
    <col min="13067" max="13067" width="10" style="153" bestFit="1" customWidth="1"/>
    <col min="13068" max="13068" width="12.140625" style="153" bestFit="1" customWidth="1"/>
    <col min="13069" max="13069" width="10" style="153" bestFit="1" customWidth="1"/>
    <col min="13070" max="13317" width="9.140625" style="153"/>
    <col min="13318" max="13318" width="31.140625" style="153" bestFit="1" customWidth="1"/>
    <col min="13319" max="13319" width="31.140625" style="153" customWidth="1"/>
    <col min="13320" max="13320" width="12.42578125" style="153" bestFit="1" customWidth="1"/>
    <col min="13321" max="13321" width="9.85546875" style="153" bestFit="1" customWidth="1"/>
    <col min="13322" max="13322" width="12.140625" style="153" bestFit="1" customWidth="1"/>
    <col min="13323" max="13323" width="10" style="153" bestFit="1" customWidth="1"/>
    <col min="13324" max="13324" width="12.140625" style="153" bestFit="1" customWidth="1"/>
    <col min="13325" max="13325" width="10" style="153" bestFit="1" customWidth="1"/>
    <col min="13326" max="13573" width="9.140625" style="153"/>
    <col min="13574" max="13574" width="31.140625" style="153" bestFit="1" customWidth="1"/>
    <col min="13575" max="13575" width="31.140625" style="153" customWidth="1"/>
    <col min="13576" max="13576" width="12.42578125" style="153" bestFit="1" customWidth="1"/>
    <col min="13577" max="13577" width="9.85546875" style="153" bestFit="1" customWidth="1"/>
    <col min="13578" max="13578" width="12.140625" style="153" bestFit="1" customWidth="1"/>
    <col min="13579" max="13579" width="10" style="153" bestFit="1" customWidth="1"/>
    <col min="13580" max="13580" width="12.140625" style="153" bestFit="1" customWidth="1"/>
    <col min="13581" max="13581" width="10" style="153" bestFit="1" customWidth="1"/>
    <col min="13582" max="13829" width="9.140625" style="153"/>
    <col min="13830" max="13830" width="31.140625" style="153" bestFit="1" customWidth="1"/>
    <col min="13831" max="13831" width="31.140625" style="153" customWidth="1"/>
    <col min="13832" max="13832" width="12.42578125" style="153" bestFit="1" customWidth="1"/>
    <col min="13833" max="13833" width="9.85546875" style="153" bestFit="1" customWidth="1"/>
    <col min="13834" max="13834" width="12.140625" style="153" bestFit="1" customWidth="1"/>
    <col min="13835" max="13835" width="10" style="153" bestFit="1" customWidth="1"/>
    <col min="13836" max="13836" width="12.140625" style="153" bestFit="1" customWidth="1"/>
    <col min="13837" max="13837" width="10" style="153" bestFit="1" customWidth="1"/>
    <col min="13838" max="14085" width="9.140625" style="153"/>
    <col min="14086" max="14086" width="31.140625" style="153" bestFit="1" customWidth="1"/>
    <col min="14087" max="14087" width="31.140625" style="153" customWidth="1"/>
    <col min="14088" max="14088" width="12.42578125" style="153" bestFit="1" customWidth="1"/>
    <col min="14089" max="14089" width="9.85546875" style="153" bestFit="1" customWidth="1"/>
    <col min="14090" max="14090" width="12.140625" style="153" bestFit="1" customWidth="1"/>
    <col min="14091" max="14091" width="10" style="153" bestFit="1" customWidth="1"/>
    <col min="14092" max="14092" width="12.140625" style="153" bestFit="1" customWidth="1"/>
    <col min="14093" max="14093" width="10" style="153" bestFit="1" customWidth="1"/>
    <col min="14094" max="14341" width="9.140625" style="153"/>
    <col min="14342" max="14342" width="31.140625" style="153" bestFit="1" customWidth="1"/>
    <col min="14343" max="14343" width="31.140625" style="153" customWidth="1"/>
    <col min="14344" max="14344" width="12.42578125" style="153" bestFit="1" customWidth="1"/>
    <col min="14345" max="14345" width="9.85546875" style="153" bestFit="1" customWidth="1"/>
    <col min="14346" max="14346" width="12.140625" style="153" bestFit="1" customWidth="1"/>
    <col min="14347" max="14347" width="10" style="153" bestFit="1" customWidth="1"/>
    <col min="14348" max="14348" width="12.140625" style="153" bestFit="1" customWidth="1"/>
    <col min="14349" max="14349" width="10" style="153" bestFit="1" customWidth="1"/>
    <col min="14350" max="14597" width="9.140625" style="153"/>
    <col min="14598" max="14598" width="31.140625" style="153" bestFit="1" customWidth="1"/>
    <col min="14599" max="14599" width="31.140625" style="153" customWidth="1"/>
    <col min="14600" max="14600" width="12.42578125" style="153" bestFit="1" customWidth="1"/>
    <col min="14601" max="14601" width="9.85546875" style="153" bestFit="1" customWidth="1"/>
    <col min="14602" max="14602" width="12.140625" style="153" bestFit="1" customWidth="1"/>
    <col min="14603" max="14603" width="10" style="153" bestFit="1" customWidth="1"/>
    <col min="14604" max="14604" width="12.140625" style="153" bestFit="1" customWidth="1"/>
    <col min="14605" max="14605" width="10" style="153" bestFit="1" customWidth="1"/>
    <col min="14606" max="14853" width="9.140625" style="153"/>
    <col min="14854" max="14854" width="31.140625" style="153" bestFit="1" customWidth="1"/>
    <col min="14855" max="14855" width="31.140625" style="153" customWidth="1"/>
    <col min="14856" max="14856" width="12.42578125" style="153" bestFit="1" customWidth="1"/>
    <col min="14857" max="14857" width="9.85546875" style="153" bestFit="1" customWidth="1"/>
    <col min="14858" max="14858" width="12.140625" style="153" bestFit="1" customWidth="1"/>
    <col min="14859" max="14859" width="10" style="153" bestFit="1" customWidth="1"/>
    <col min="14860" max="14860" width="12.140625" style="153" bestFit="1" customWidth="1"/>
    <col min="14861" max="14861" width="10" style="153" bestFit="1" customWidth="1"/>
    <col min="14862" max="15109" width="9.140625" style="153"/>
    <col min="15110" max="15110" width="31.140625" style="153" bestFit="1" customWidth="1"/>
    <col min="15111" max="15111" width="31.140625" style="153" customWidth="1"/>
    <col min="15112" max="15112" width="12.42578125" style="153" bestFit="1" customWidth="1"/>
    <col min="15113" max="15113" width="9.85546875" style="153" bestFit="1" customWidth="1"/>
    <col min="15114" max="15114" width="12.140625" style="153" bestFit="1" customWidth="1"/>
    <col min="15115" max="15115" width="10" style="153" bestFit="1" customWidth="1"/>
    <col min="15116" max="15116" width="12.140625" style="153" bestFit="1" customWidth="1"/>
    <col min="15117" max="15117" width="10" style="153" bestFit="1" customWidth="1"/>
    <col min="15118" max="15365" width="9.140625" style="153"/>
    <col min="15366" max="15366" width="31.140625" style="153" bestFit="1" customWidth="1"/>
    <col min="15367" max="15367" width="31.140625" style="153" customWidth="1"/>
    <col min="15368" max="15368" width="12.42578125" style="153" bestFit="1" customWidth="1"/>
    <col min="15369" max="15369" width="9.85546875" style="153" bestFit="1" customWidth="1"/>
    <col min="15370" max="15370" width="12.140625" style="153" bestFit="1" customWidth="1"/>
    <col min="15371" max="15371" width="10" style="153" bestFit="1" customWidth="1"/>
    <col min="15372" max="15372" width="12.140625" style="153" bestFit="1" customWidth="1"/>
    <col min="15373" max="15373" width="10" style="153" bestFit="1" customWidth="1"/>
    <col min="15374" max="15621" width="9.140625" style="153"/>
    <col min="15622" max="15622" width="31.140625" style="153" bestFit="1" customWidth="1"/>
    <col min="15623" max="15623" width="31.140625" style="153" customWidth="1"/>
    <col min="15624" max="15624" width="12.42578125" style="153" bestFit="1" customWidth="1"/>
    <col min="15625" max="15625" width="9.85546875" style="153" bestFit="1" customWidth="1"/>
    <col min="15626" max="15626" width="12.140625" style="153" bestFit="1" customWidth="1"/>
    <col min="15627" max="15627" width="10" style="153" bestFit="1" customWidth="1"/>
    <col min="15628" max="15628" width="12.140625" style="153" bestFit="1" customWidth="1"/>
    <col min="15629" max="15629" width="10" style="153" bestFit="1" customWidth="1"/>
    <col min="15630" max="15877" width="9.140625" style="153"/>
    <col min="15878" max="15878" width="31.140625" style="153" bestFit="1" customWidth="1"/>
    <col min="15879" max="15879" width="31.140625" style="153" customWidth="1"/>
    <col min="15880" max="15880" width="12.42578125" style="153" bestFit="1" customWidth="1"/>
    <col min="15881" max="15881" width="9.85546875" style="153" bestFit="1" customWidth="1"/>
    <col min="15882" max="15882" width="12.140625" style="153" bestFit="1" customWidth="1"/>
    <col min="15883" max="15883" width="10" style="153" bestFit="1" customWidth="1"/>
    <col min="15884" max="15884" width="12.140625" style="153" bestFit="1" customWidth="1"/>
    <col min="15885" max="15885" width="10" style="153" bestFit="1" customWidth="1"/>
    <col min="15886" max="16133" width="9.140625" style="153"/>
    <col min="16134" max="16134" width="31.140625" style="153" bestFit="1" customWidth="1"/>
    <col min="16135" max="16135" width="31.140625" style="153" customWidth="1"/>
    <col min="16136" max="16136" width="12.42578125" style="153" bestFit="1" customWidth="1"/>
    <col min="16137" max="16137" width="9.85546875" style="153" bestFit="1" customWidth="1"/>
    <col min="16138" max="16138" width="12.140625" style="153" bestFit="1" customWidth="1"/>
    <col min="16139" max="16139" width="10" style="153" bestFit="1" customWidth="1"/>
    <col min="16140" max="16140" width="12.140625" style="153" bestFit="1" customWidth="1"/>
    <col min="16141" max="16141" width="10" style="153" bestFit="1" customWidth="1"/>
    <col min="16142" max="16384" width="9.140625" style="153"/>
  </cols>
  <sheetData>
    <row r="1" spans="2:10" ht="19.5" x14ac:dyDescent="0.3">
      <c r="B1" s="153" t="s">
        <v>457</v>
      </c>
      <c r="C1" s="154" t="s">
        <v>458</v>
      </c>
      <c r="D1" s="155"/>
      <c r="E1" s="147"/>
    </row>
    <row r="2" spans="2:10" x14ac:dyDescent="0.3">
      <c r="B2" s="153">
        <v>1</v>
      </c>
      <c r="C2" s="155" t="s">
        <v>459</v>
      </c>
      <c r="D2" s="155"/>
      <c r="E2" s="147"/>
      <c r="I2" s="155" t="s">
        <v>211</v>
      </c>
      <c r="J2" s="155" t="s">
        <v>460</v>
      </c>
    </row>
    <row r="3" spans="2:10" x14ac:dyDescent="0.3">
      <c r="C3" s="156"/>
      <c r="D3" s="156" t="str">
        <f>'Input sheet Ratio'!$C$2</f>
        <v>2019-20</v>
      </c>
      <c r="E3" s="157"/>
      <c r="F3" s="156" t="str">
        <f>'Input sheet Ratio'!$E$2</f>
        <v>2018-19</v>
      </c>
      <c r="G3" s="147"/>
      <c r="H3" s="156" t="str">
        <f>'Input sheet Ratio'!$G$2</f>
        <v>2017-18</v>
      </c>
    </row>
    <row r="4" spans="2:10" x14ac:dyDescent="0.3">
      <c r="C4" s="238" t="s">
        <v>461</v>
      </c>
      <c r="D4" s="239">
        <f>'Input sheet Ratio'!C5+'Input sheet Ratio'!C55</f>
        <v>10000</v>
      </c>
      <c r="E4" s="240"/>
      <c r="F4" s="239">
        <f>'Input sheet Ratio'!E5+'Input sheet Ratio'!E55</f>
        <v>10000</v>
      </c>
      <c r="G4" s="239">
        <f>'Input sheet Ratio'!F5+'Input sheet Ratio'!F7</f>
        <v>0</v>
      </c>
      <c r="H4" s="239">
        <f>'Input sheet Ratio'!G5+'Input sheet Ratio'!G55</f>
        <v>10000</v>
      </c>
    </row>
    <row r="5" spans="2:10" x14ac:dyDescent="0.3">
      <c r="C5" s="158" t="s">
        <v>462</v>
      </c>
      <c r="D5" s="159">
        <f>'Input sheet Ratio'!C3+'Input sheet Ratio'!C4</f>
        <v>20000</v>
      </c>
      <c r="E5" s="160"/>
      <c r="F5" s="159">
        <f>'Input sheet Ratio'!E3+'Input sheet Ratio'!E4</f>
        <v>20000</v>
      </c>
      <c r="G5" s="161"/>
      <c r="H5" s="159">
        <f>'Input sheet Ratio'!G3+'Input sheet Ratio'!G4</f>
        <v>20000</v>
      </c>
    </row>
    <row r="6" spans="2:10" x14ac:dyDescent="0.3">
      <c r="C6" s="158" t="s">
        <v>463</v>
      </c>
      <c r="D6" s="162">
        <f>D4/D5</f>
        <v>0.5</v>
      </c>
      <c r="E6" s="163"/>
      <c r="F6" s="162">
        <f>F4/F5</f>
        <v>0.5</v>
      </c>
      <c r="G6" s="164"/>
      <c r="H6" s="162">
        <f>H4/H5</f>
        <v>0.5</v>
      </c>
      <c r="J6" s="153" t="s">
        <v>464</v>
      </c>
    </row>
    <row r="8" spans="2:10" x14ac:dyDescent="0.3">
      <c r="B8" s="153">
        <f>B2+1</f>
        <v>2</v>
      </c>
      <c r="C8" s="155" t="s">
        <v>465</v>
      </c>
      <c r="D8" s="155"/>
      <c r="E8" s="147"/>
    </row>
    <row r="9" spans="2:10" x14ac:dyDescent="0.3">
      <c r="C9" s="156"/>
      <c r="D9" s="156" t="str">
        <f>'Input sheet Ratio'!$C$2</f>
        <v>2019-20</v>
      </c>
      <c r="E9" s="157"/>
      <c r="F9" s="156" t="str">
        <f>'Input sheet Ratio'!$E$2</f>
        <v>2018-19</v>
      </c>
      <c r="G9" s="147"/>
      <c r="H9" s="156" t="str">
        <f>'Input sheet Ratio'!$G$2</f>
        <v>2017-18</v>
      </c>
    </row>
    <row r="10" spans="2:10" x14ac:dyDescent="0.3">
      <c r="C10" s="158" t="s">
        <v>466</v>
      </c>
      <c r="D10" s="165">
        <f>'Input sheet Ratio'!C5</f>
        <v>10000</v>
      </c>
      <c r="E10" s="166"/>
      <c r="F10" s="165">
        <f>'Input sheet Ratio'!E5</f>
        <v>10000</v>
      </c>
      <c r="G10" s="167"/>
      <c r="H10" s="165">
        <f>'Input sheet Ratio'!G5</f>
        <v>10000</v>
      </c>
    </row>
    <row r="11" spans="2:10" x14ac:dyDescent="0.3">
      <c r="C11" s="158" t="s">
        <v>462</v>
      </c>
      <c r="D11" s="165">
        <f>D5</f>
        <v>20000</v>
      </c>
      <c r="E11" s="166"/>
      <c r="F11" s="165">
        <f>F5</f>
        <v>20000</v>
      </c>
      <c r="G11" s="167"/>
      <c r="H11" s="165">
        <f>H5</f>
        <v>20000</v>
      </c>
    </row>
    <row r="12" spans="2:10" x14ac:dyDescent="0.3">
      <c r="C12" s="158" t="s">
        <v>463</v>
      </c>
      <c r="D12" s="168">
        <f>D10/D11</f>
        <v>0.5</v>
      </c>
      <c r="E12" s="169"/>
      <c r="F12" s="168">
        <f>F10/F11</f>
        <v>0.5</v>
      </c>
      <c r="G12" s="170"/>
      <c r="H12" s="168">
        <f>H10/H11</f>
        <v>0.5</v>
      </c>
      <c r="J12" s="153" t="s">
        <v>467</v>
      </c>
    </row>
    <row r="14" spans="2:10" x14ac:dyDescent="0.3">
      <c r="B14" s="153">
        <f>B8+1</f>
        <v>3</v>
      </c>
      <c r="C14" s="155" t="s">
        <v>468</v>
      </c>
      <c r="D14" s="155"/>
      <c r="E14" s="147"/>
    </row>
    <row r="15" spans="2:10" x14ac:dyDescent="0.3">
      <c r="C15" s="156"/>
      <c r="D15" s="156" t="str">
        <f>'Input sheet Ratio'!$C$2</f>
        <v>2019-20</v>
      </c>
      <c r="E15" s="157"/>
      <c r="F15" s="156" t="str">
        <f>'Input sheet Ratio'!$E$2</f>
        <v>2018-19</v>
      </c>
      <c r="G15" s="147"/>
      <c r="H15" s="156" t="str">
        <f>'Input sheet Ratio'!$G$2</f>
        <v>2017-18</v>
      </c>
    </row>
    <row r="16" spans="2:10" x14ac:dyDescent="0.3">
      <c r="C16" s="158" t="s">
        <v>469</v>
      </c>
      <c r="D16" s="165">
        <f>D5</f>
        <v>20000</v>
      </c>
      <c r="E16" s="166"/>
      <c r="F16" s="165">
        <f>F5</f>
        <v>20000</v>
      </c>
      <c r="G16" s="171"/>
      <c r="H16" s="165">
        <f>H5</f>
        <v>20000</v>
      </c>
      <c r="I16" s="172"/>
      <c r="J16" s="172"/>
    </row>
    <row r="17" spans="2:10" x14ac:dyDescent="0.3">
      <c r="C17" s="158" t="s">
        <v>470</v>
      </c>
      <c r="D17" s="173">
        <f>SUM('Input sheet Ratio'!C28)</f>
        <v>150000</v>
      </c>
      <c r="E17" s="174"/>
      <c r="F17" s="173">
        <f>SUM('Input sheet Ratio'!E28)</f>
        <v>150000</v>
      </c>
      <c r="G17" s="175"/>
      <c r="H17" s="173">
        <f>SUM('Input sheet Ratio'!G28)</f>
        <v>140000</v>
      </c>
    </row>
    <row r="18" spans="2:10" x14ac:dyDescent="0.3">
      <c r="C18" s="158" t="s">
        <v>463</v>
      </c>
      <c r="D18" s="162">
        <f>D16/D17</f>
        <v>0.13333333333333333</v>
      </c>
      <c r="E18" s="163"/>
      <c r="F18" s="162">
        <f>F16/F17</f>
        <v>0.13333333333333333</v>
      </c>
      <c r="G18" s="164"/>
      <c r="H18" s="162">
        <f>H16/H17</f>
        <v>0.14285714285714285</v>
      </c>
      <c r="J18" s="153" t="s">
        <v>471</v>
      </c>
    </row>
    <row r="20" spans="2:10" x14ac:dyDescent="0.3">
      <c r="B20" s="153">
        <f>B14+1</f>
        <v>4</v>
      </c>
      <c r="C20" s="155" t="s">
        <v>472</v>
      </c>
      <c r="D20" s="155"/>
      <c r="E20" s="147"/>
    </row>
    <row r="21" spans="2:10" x14ac:dyDescent="0.3">
      <c r="C21" s="156"/>
      <c r="D21" s="156" t="str">
        <f>'Input sheet Ratio'!$C$2</f>
        <v>2019-20</v>
      </c>
      <c r="E21" s="157"/>
      <c r="F21" s="156" t="str">
        <f>'Input sheet Ratio'!$E$2</f>
        <v>2018-19</v>
      </c>
      <c r="G21" s="147"/>
      <c r="H21" s="156" t="str">
        <f>'Input sheet Ratio'!$G$2</f>
        <v>2017-18</v>
      </c>
    </row>
    <row r="22" spans="2:10" x14ac:dyDescent="0.3">
      <c r="C22" s="158" t="s">
        <v>473</v>
      </c>
      <c r="D22" s="159">
        <f>SUM('Input sheet Ratio'!C15:C17)</f>
        <v>30000</v>
      </c>
      <c r="E22" s="160"/>
      <c r="F22" s="159">
        <f>SUM('Input sheet Ratio'!E15:E17)</f>
        <v>30000</v>
      </c>
      <c r="G22" s="175"/>
      <c r="H22" s="159">
        <f>SUM('Input sheet Ratio'!G15:G17)</f>
        <v>30000</v>
      </c>
    </row>
    <row r="23" spans="2:10" x14ac:dyDescent="0.3">
      <c r="C23" s="158" t="s">
        <v>474</v>
      </c>
      <c r="D23" s="176">
        <f>(D5)</f>
        <v>20000</v>
      </c>
      <c r="E23" s="177"/>
      <c r="F23" s="178">
        <f>(F5)</f>
        <v>20000</v>
      </c>
      <c r="G23" s="179"/>
      <c r="H23" s="178">
        <f>(H5)</f>
        <v>20000</v>
      </c>
    </row>
    <row r="24" spans="2:10" x14ac:dyDescent="0.3">
      <c r="C24" s="158" t="s">
        <v>463</v>
      </c>
      <c r="D24" s="162">
        <f>D22/D23</f>
        <v>1.5</v>
      </c>
      <c r="E24" s="163"/>
      <c r="F24" s="162">
        <f>F22/F23</f>
        <v>1.5</v>
      </c>
      <c r="G24" s="164"/>
      <c r="H24" s="162">
        <f>H22/H23</f>
        <v>1.5</v>
      </c>
      <c r="J24" s="153" t="s">
        <v>475</v>
      </c>
    </row>
    <row r="26" spans="2:10" x14ac:dyDescent="0.3">
      <c r="B26" s="153">
        <f>B20+1</f>
        <v>5</v>
      </c>
      <c r="C26" s="155" t="s">
        <v>476</v>
      </c>
      <c r="D26" s="155"/>
      <c r="E26" s="147"/>
    </row>
    <row r="27" spans="2:10" x14ac:dyDescent="0.3">
      <c r="C27" s="156"/>
      <c r="D27" s="156" t="str">
        <f>'Input sheet Ratio'!$C$2</f>
        <v>2019-20</v>
      </c>
      <c r="E27" s="157"/>
      <c r="F27" s="156" t="str">
        <f>'Input sheet Ratio'!$E$2</f>
        <v>2018-19</v>
      </c>
      <c r="G27" s="147"/>
      <c r="H27" s="156" t="str">
        <f>'Input sheet Ratio'!$G$2</f>
        <v>2017-18</v>
      </c>
      <c r="I27" s="180"/>
      <c r="J27" s="180"/>
    </row>
    <row r="28" spans="2:10" x14ac:dyDescent="0.3">
      <c r="C28" s="158" t="s">
        <v>474</v>
      </c>
      <c r="D28" s="173">
        <f>D23</f>
        <v>20000</v>
      </c>
      <c r="E28" s="174"/>
      <c r="F28" s="178">
        <f>F23</f>
        <v>20000</v>
      </c>
      <c r="G28" s="179"/>
      <c r="H28" s="178">
        <f>H23</f>
        <v>20000</v>
      </c>
    </row>
    <row r="29" spans="2:10" x14ac:dyDescent="0.3">
      <c r="C29" s="158" t="s">
        <v>477</v>
      </c>
      <c r="D29" s="173">
        <f>D17</f>
        <v>150000</v>
      </c>
      <c r="E29" s="174"/>
      <c r="F29" s="173">
        <f>F17</f>
        <v>150000</v>
      </c>
      <c r="G29" s="175"/>
      <c r="H29" s="173">
        <f>H17</f>
        <v>140000</v>
      </c>
    </row>
    <row r="30" spans="2:10" x14ac:dyDescent="0.3">
      <c r="C30" s="158" t="s">
        <v>463</v>
      </c>
      <c r="D30" s="162">
        <f>D28/D29</f>
        <v>0.13333333333333333</v>
      </c>
      <c r="E30" s="163"/>
      <c r="F30" s="162">
        <f>F28/F29</f>
        <v>0.13333333333333333</v>
      </c>
      <c r="G30" s="164"/>
      <c r="H30" s="162">
        <f>H28/H29</f>
        <v>0.14285714285714285</v>
      </c>
      <c r="J30" s="153" t="s">
        <v>464</v>
      </c>
    </row>
    <row r="32" spans="2:10" x14ac:dyDescent="0.3">
      <c r="B32" s="153">
        <f>B26+1</f>
        <v>6</v>
      </c>
      <c r="C32" s="155" t="s">
        <v>478</v>
      </c>
      <c r="D32" s="155"/>
      <c r="E32" s="147"/>
    </row>
    <row r="33" spans="2:10" x14ac:dyDescent="0.3">
      <c r="C33" s="156"/>
      <c r="D33" s="156" t="str">
        <f>'Input sheet Ratio'!$C$2</f>
        <v>2019-20</v>
      </c>
      <c r="E33" s="157"/>
      <c r="F33" s="156" t="str">
        <f>'Input sheet Ratio'!$E$2</f>
        <v>2018-19</v>
      </c>
      <c r="G33" s="147"/>
      <c r="H33" s="156" t="str">
        <f>'Input sheet Ratio'!$G$2</f>
        <v>2017-18</v>
      </c>
    </row>
    <row r="34" spans="2:10" x14ac:dyDescent="0.3">
      <c r="C34" s="158" t="s">
        <v>473</v>
      </c>
      <c r="D34" s="173">
        <f>D22</f>
        <v>30000</v>
      </c>
      <c r="E34" s="174"/>
      <c r="F34" s="173">
        <f>F22</f>
        <v>30000</v>
      </c>
      <c r="G34" s="175"/>
      <c r="H34" s="173">
        <f>H22</f>
        <v>30000</v>
      </c>
    </row>
    <row r="35" spans="2:10" x14ac:dyDescent="0.3">
      <c r="C35" s="158" t="s">
        <v>470</v>
      </c>
      <c r="D35" s="173">
        <f>D17</f>
        <v>150000</v>
      </c>
      <c r="E35" s="174"/>
      <c r="F35" s="173">
        <f>F17</f>
        <v>150000</v>
      </c>
      <c r="G35" s="175"/>
      <c r="H35" s="173">
        <f>H17</f>
        <v>140000</v>
      </c>
    </row>
    <row r="36" spans="2:10" x14ac:dyDescent="0.3">
      <c r="C36" s="158" t="s">
        <v>463</v>
      </c>
      <c r="D36" s="162">
        <f>D34/D35</f>
        <v>0.2</v>
      </c>
      <c r="E36" s="163"/>
      <c r="F36" s="162">
        <f>F34/F35</f>
        <v>0.2</v>
      </c>
      <c r="G36" s="164"/>
      <c r="H36" s="162">
        <f>H34/H35</f>
        <v>0.21428571428571427</v>
      </c>
      <c r="J36" s="153" t="s">
        <v>467</v>
      </c>
    </row>
    <row r="38" spans="2:10" ht="19.5" x14ac:dyDescent="0.3">
      <c r="C38" s="154" t="s">
        <v>479</v>
      </c>
      <c r="D38" s="155"/>
      <c r="E38" s="147"/>
    </row>
    <row r="40" spans="2:10" x14ac:dyDescent="0.3">
      <c r="B40" s="153">
        <f>B32+1</f>
        <v>7</v>
      </c>
      <c r="C40" s="155" t="s">
        <v>480</v>
      </c>
      <c r="D40" s="155"/>
      <c r="E40" s="147"/>
    </row>
    <row r="41" spans="2:10" x14ac:dyDescent="0.3">
      <c r="C41" s="156"/>
      <c r="D41" s="156" t="str">
        <f>'Input sheet Ratio'!$C$2</f>
        <v>2019-20</v>
      </c>
      <c r="E41" s="157"/>
      <c r="F41" s="156" t="str">
        <f>'Input sheet Ratio'!$E$2</f>
        <v>2018-19</v>
      </c>
      <c r="G41" s="147"/>
      <c r="H41" s="156" t="str">
        <f>'Input sheet Ratio'!$G$2</f>
        <v>2017-18</v>
      </c>
    </row>
    <row r="42" spans="2:10" x14ac:dyDescent="0.3">
      <c r="C42" s="158" t="s">
        <v>481</v>
      </c>
      <c r="D42" s="173">
        <f>SUM('Input sheet Ratio'!C24:C27)</f>
        <v>40000</v>
      </c>
      <c r="E42" s="174"/>
      <c r="F42" s="173">
        <f>SUM('Input sheet Ratio'!E24:E27)</f>
        <v>40000</v>
      </c>
      <c r="G42" s="175"/>
      <c r="H42" s="173">
        <f>SUM('Input sheet Ratio'!G24:G27)</f>
        <v>40000</v>
      </c>
    </row>
    <row r="43" spans="2:10" x14ac:dyDescent="0.3">
      <c r="C43" s="158" t="s">
        <v>482</v>
      </c>
      <c r="D43" s="173">
        <f>SUM('Input sheet Ratio'!C7:C10)-'Input sheet Ratio'!C55</f>
        <v>40000</v>
      </c>
      <c r="E43" s="174"/>
      <c r="F43" s="173">
        <f>SUM('Input sheet Ratio'!E7:E10)-'Input sheet Ratio'!E55</f>
        <v>40000</v>
      </c>
      <c r="G43" s="175"/>
      <c r="H43" s="173">
        <f>SUM('Input sheet Ratio'!G7:G10)-'Input sheet Ratio'!G55</f>
        <v>40000</v>
      </c>
    </row>
    <row r="44" spans="2:10" x14ac:dyDescent="0.3">
      <c r="C44" s="158" t="s">
        <v>463</v>
      </c>
      <c r="D44" s="162">
        <f>D42/D43</f>
        <v>1</v>
      </c>
      <c r="E44" s="163"/>
      <c r="F44" s="162">
        <f>F42/F43</f>
        <v>1</v>
      </c>
      <c r="G44" s="164"/>
      <c r="H44" s="162">
        <f>H42/H43</f>
        <v>1</v>
      </c>
      <c r="J44" s="153" t="s">
        <v>464</v>
      </c>
    </row>
    <row r="46" spans="2:10" x14ac:dyDescent="0.3">
      <c r="B46" s="153">
        <f>B40+1</f>
        <v>8</v>
      </c>
      <c r="C46" s="155" t="s">
        <v>483</v>
      </c>
      <c r="D46" s="155"/>
      <c r="E46" s="147"/>
    </row>
    <row r="47" spans="2:10" x14ac:dyDescent="0.3">
      <c r="C47" s="156"/>
      <c r="D47" s="156" t="str">
        <f>'Input sheet Ratio'!$C$2</f>
        <v>2019-20</v>
      </c>
      <c r="E47" s="157"/>
      <c r="F47" s="156" t="str">
        <f>'Input sheet Ratio'!$E$2</f>
        <v>2018-19</v>
      </c>
      <c r="G47" s="147"/>
      <c r="H47" s="156" t="str">
        <f>'Input sheet Ratio'!$G$2</f>
        <v>2017-18</v>
      </c>
    </row>
    <row r="48" spans="2:10" x14ac:dyDescent="0.3">
      <c r="C48" s="158" t="s">
        <v>484</v>
      </c>
      <c r="D48" s="173">
        <f>SUM('Input sheet Ratio'!C23:C27)</f>
        <v>50000</v>
      </c>
      <c r="E48" s="174"/>
      <c r="F48" s="173">
        <f>SUM('Input sheet Ratio'!E23:E27)</f>
        <v>50000</v>
      </c>
      <c r="G48" s="175"/>
      <c r="H48" s="173">
        <f>SUM('Input sheet Ratio'!G23:G27)</f>
        <v>50000</v>
      </c>
    </row>
    <row r="49" spans="2:12" x14ac:dyDescent="0.3">
      <c r="C49" s="158" t="s">
        <v>482</v>
      </c>
      <c r="D49" s="173">
        <f>D43</f>
        <v>40000</v>
      </c>
      <c r="E49" s="174"/>
      <c r="F49" s="173">
        <f>F43</f>
        <v>40000</v>
      </c>
      <c r="G49" s="175"/>
      <c r="H49" s="173">
        <f>H43</f>
        <v>40000</v>
      </c>
    </row>
    <row r="50" spans="2:12" x14ac:dyDescent="0.3">
      <c r="C50" s="158" t="s">
        <v>463</v>
      </c>
      <c r="D50" s="162">
        <f>D48/D49</f>
        <v>1.25</v>
      </c>
      <c r="E50" s="163"/>
      <c r="F50" s="162">
        <f>F48/F49</f>
        <v>1.25</v>
      </c>
      <c r="G50" s="164"/>
      <c r="H50" s="162">
        <f>H48/H49</f>
        <v>1.25</v>
      </c>
      <c r="J50" s="153" t="s">
        <v>464</v>
      </c>
    </row>
    <row r="52" spans="2:12" x14ac:dyDescent="0.3">
      <c r="C52" s="155" t="s">
        <v>485</v>
      </c>
      <c r="D52" s="155"/>
      <c r="E52" s="147"/>
    </row>
    <row r="53" spans="2:12" x14ac:dyDescent="0.3">
      <c r="C53" s="155"/>
      <c r="D53" s="155"/>
      <c r="E53" s="147"/>
    </row>
    <row r="54" spans="2:12" x14ac:dyDescent="0.3">
      <c r="B54" s="153">
        <f>B46+1</f>
        <v>9</v>
      </c>
      <c r="C54" s="155" t="s">
        <v>486</v>
      </c>
      <c r="D54" s="155"/>
      <c r="E54" s="147"/>
    </row>
    <row r="55" spans="2:12" x14ac:dyDescent="0.3">
      <c r="C55" s="156"/>
      <c r="D55" s="156" t="str">
        <f>'Input sheet Ratio'!$C$2</f>
        <v>2019-20</v>
      </c>
      <c r="E55" s="157"/>
      <c r="F55" s="156" t="str">
        <f>'Input sheet Ratio'!$E$2</f>
        <v>2018-19</v>
      </c>
      <c r="G55" s="147"/>
      <c r="H55" s="156" t="str">
        <f>'Input sheet Ratio'!$G$2</f>
        <v>2017-18</v>
      </c>
    </row>
    <row r="56" spans="2:12" x14ac:dyDescent="0.3">
      <c r="C56" s="158" t="s">
        <v>487</v>
      </c>
      <c r="D56" s="165">
        <f>'Input sheet Ratio'!C30+'Input sheet Ratio'!C35+'Input sheet Ratio'!C36</f>
        <v>30000</v>
      </c>
      <c r="E56" s="166"/>
      <c r="F56" s="165">
        <f>'Input sheet Ratio'!E30+'Input sheet Ratio'!E35+'Input sheet Ratio'!E36</f>
        <v>30000</v>
      </c>
      <c r="G56" s="167"/>
      <c r="H56" s="165">
        <f>'Input sheet Ratio'!G30+'Input sheet Ratio'!G35+'Input sheet Ratio'!G36</f>
        <v>30000</v>
      </c>
      <c r="J56" s="153" t="s">
        <v>488</v>
      </c>
    </row>
    <row r="57" spans="2:12" x14ac:dyDescent="0.3">
      <c r="C57" s="158" t="s">
        <v>489</v>
      </c>
      <c r="D57" s="173">
        <f>'Input sheet Ratio'!C30</f>
        <v>10000</v>
      </c>
      <c r="E57" s="174"/>
      <c r="F57" s="173">
        <f>'Input sheet Ratio'!E30</f>
        <v>10000</v>
      </c>
      <c r="G57" s="175"/>
      <c r="H57" s="173">
        <f>'Input sheet Ratio'!G30</f>
        <v>10000</v>
      </c>
    </row>
    <row r="58" spans="2:12" x14ac:dyDescent="0.3">
      <c r="C58" s="158" t="s">
        <v>490</v>
      </c>
      <c r="D58" s="181">
        <f>D56/D57</f>
        <v>3</v>
      </c>
      <c r="E58" s="182"/>
      <c r="F58" s="181">
        <f>F56/F57</f>
        <v>3</v>
      </c>
      <c r="G58" s="183"/>
      <c r="H58" s="181"/>
      <c r="J58" s="153" t="s">
        <v>464</v>
      </c>
    </row>
    <row r="59" spans="2:12" x14ac:dyDescent="0.3">
      <c r="C59" s="155"/>
      <c r="D59" s="155"/>
      <c r="E59" s="147"/>
    </row>
    <row r="60" spans="2:12" x14ac:dyDescent="0.3">
      <c r="B60" s="153">
        <f>B54+1</f>
        <v>10</v>
      </c>
      <c r="C60" s="155" t="s">
        <v>491</v>
      </c>
      <c r="D60" s="155"/>
      <c r="E60" s="147"/>
    </row>
    <row r="61" spans="2:12" x14ac:dyDescent="0.3">
      <c r="C61" s="156"/>
      <c r="D61" s="156" t="str">
        <f>'Input sheet Ratio'!$C$2</f>
        <v>2019-20</v>
      </c>
      <c r="E61" s="157"/>
      <c r="F61" s="156" t="str">
        <f>'Input sheet Ratio'!$E$2</f>
        <v>2018-19</v>
      </c>
      <c r="G61" s="147"/>
      <c r="H61" s="156" t="str">
        <f>'Input sheet Ratio'!$G$2</f>
        <v>2017-18</v>
      </c>
    </row>
    <row r="62" spans="2:12" x14ac:dyDescent="0.3">
      <c r="C62" s="158" t="s">
        <v>492</v>
      </c>
      <c r="D62" s="173">
        <f>'Input sheet Ratio'!C68</f>
        <v>0</v>
      </c>
      <c r="E62" s="174"/>
      <c r="F62" s="173">
        <f>'Input sheet Ratio'!E68</f>
        <v>0</v>
      </c>
      <c r="G62" s="175"/>
      <c r="H62" s="173">
        <f>'Input sheet Ratio'!G68</f>
        <v>0</v>
      </c>
    </row>
    <row r="63" spans="2:12" x14ac:dyDescent="0.3">
      <c r="C63" s="158" t="s">
        <v>489</v>
      </c>
      <c r="D63" s="173">
        <f>D57</f>
        <v>10000</v>
      </c>
      <c r="E63" s="174"/>
      <c r="F63" s="173">
        <f>F57</f>
        <v>10000</v>
      </c>
      <c r="G63" s="175"/>
      <c r="H63" s="173">
        <f>H57</f>
        <v>10000</v>
      </c>
      <c r="I63" s="184"/>
      <c r="J63" s="184"/>
      <c r="K63" s="184"/>
      <c r="L63" s="184"/>
    </row>
    <row r="64" spans="2:12" x14ac:dyDescent="0.3">
      <c r="C64" s="158" t="s">
        <v>490</v>
      </c>
      <c r="D64" s="185">
        <f>D62/D63</f>
        <v>0</v>
      </c>
      <c r="E64" s="182"/>
      <c r="F64" s="185">
        <f>F62/F63</f>
        <v>0</v>
      </c>
      <c r="G64" s="183"/>
      <c r="H64" s="185">
        <f>H62/H63</f>
        <v>0</v>
      </c>
      <c r="J64" s="153" t="s">
        <v>493</v>
      </c>
    </row>
    <row r="65" spans="2:10" x14ac:dyDescent="0.3">
      <c r="C65" s="155"/>
      <c r="D65" s="155"/>
      <c r="E65" s="147"/>
    </row>
    <row r="66" spans="2:10" x14ac:dyDescent="0.3">
      <c r="B66" s="153">
        <f>B60+1</f>
        <v>11</v>
      </c>
      <c r="C66" s="155" t="s">
        <v>494</v>
      </c>
      <c r="D66" s="155"/>
      <c r="E66" s="147"/>
    </row>
    <row r="67" spans="2:10" x14ac:dyDescent="0.3">
      <c r="C67" s="156"/>
      <c r="D67" s="156" t="str">
        <f>'Input sheet Ratio'!$C$2</f>
        <v>2019-20</v>
      </c>
      <c r="E67" s="157"/>
      <c r="F67" s="156" t="str">
        <f>'Input sheet Ratio'!$E$2</f>
        <v>2018-19</v>
      </c>
      <c r="G67" s="147"/>
      <c r="H67" s="156" t="str">
        <f>'Input sheet Ratio'!$G$2</f>
        <v>2017-18</v>
      </c>
    </row>
    <row r="68" spans="2:10" x14ac:dyDescent="0.3">
      <c r="C68" s="158" t="s">
        <v>495</v>
      </c>
      <c r="D68" s="165">
        <f>'Input sheet Ratio'!C72</f>
        <v>0</v>
      </c>
      <c r="E68" s="166"/>
      <c r="F68" s="165">
        <f>'Input sheet Ratio'!E72</f>
        <v>0</v>
      </c>
      <c r="G68" s="167"/>
      <c r="H68" s="165">
        <f>'Input sheet Ratio'!G72</f>
        <v>0</v>
      </c>
    </row>
    <row r="69" spans="2:10" x14ac:dyDescent="0.3">
      <c r="C69" s="158" t="s">
        <v>489</v>
      </c>
      <c r="D69" s="173">
        <f>D57</f>
        <v>10000</v>
      </c>
      <c r="E69" s="174"/>
      <c r="F69" s="173">
        <f>F57</f>
        <v>10000</v>
      </c>
      <c r="G69" s="175"/>
      <c r="H69" s="173">
        <f>H57</f>
        <v>10000</v>
      </c>
    </row>
    <row r="70" spans="2:10" x14ac:dyDescent="0.3">
      <c r="C70" s="158" t="s">
        <v>490</v>
      </c>
      <c r="D70" s="185">
        <f>D68/D69</f>
        <v>0</v>
      </c>
      <c r="E70" s="182"/>
      <c r="F70" s="185">
        <f>F68/F69</f>
        <v>0</v>
      </c>
      <c r="G70" s="183"/>
      <c r="H70" s="185">
        <f>H68/H69</f>
        <v>0</v>
      </c>
      <c r="J70" s="153" t="s">
        <v>493</v>
      </c>
    </row>
    <row r="71" spans="2:10" x14ac:dyDescent="0.3">
      <c r="C71" s="155"/>
      <c r="D71" s="155"/>
      <c r="E71" s="147"/>
    </row>
    <row r="72" spans="2:10" x14ac:dyDescent="0.3">
      <c r="B72" s="153">
        <f>B66+1</f>
        <v>12</v>
      </c>
      <c r="C72" s="155" t="s">
        <v>496</v>
      </c>
      <c r="D72" s="155"/>
      <c r="E72" s="147"/>
    </row>
    <row r="73" spans="2:10" x14ac:dyDescent="0.3">
      <c r="C73" s="156"/>
      <c r="D73" s="156" t="str">
        <f>'Input sheet Ratio'!$C$2</f>
        <v>2019-20</v>
      </c>
      <c r="E73" s="157"/>
      <c r="F73" s="156" t="str">
        <f>'Input sheet Ratio'!$E$2</f>
        <v>2018-19</v>
      </c>
      <c r="G73" s="147"/>
      <c r="H73" s="156" t="str">
        <f>'Input sheet Ratio'!$G$2</f>
        <v>2017-18</v>
      </c>
    </row>
    <row r="74" spans="2:10" x14ac:dyDescent="0.3">
      <c r="C74" s="158" t="s">
        <v>434</v>
      </c>
      <c r="D74" s="173">
        <f>'Input sheet Ratio'!C78</f>
        <v>-40000</v>
      </c>
      <c r="E74" s="174"/>
      <c r="F74" s="173">
        <f>'Input sheet Ratio'!E78</f>
        <v>-40000</v>
      </c>
      <c r="G74" s="175"/>
      <c r="H74" s="173">
        <f>'Input sheet Ratio'!G78</f>
        <v>-40000</v>
      </c>
    </row>
    <row r="75" spans="2:10" x14ac:dyDescent="0.3">
      <c r="C75" s="158" t="s">
        <v>489</v>
      </c>
      <c r="D75" s="173">
        <f>D63</f>
        <v>10000</v>
      </c>
      <c r="E75" s="174"/>
      <c r="F75" s="173">
        <f>F63</f>
        <v>10000</v>
      </c>
      <c r="G75" s="175"/>
      <c r="H75" s="173">
        <f>H63</f>
        <v>10000</v>
      </c>
    </row>
    <row r="76" spans="2:10" x14ac:dyDescent="0.3">
      <c r="C76" s="158" t="s">
        <v>490</v>
      </c>
      <c r="D76" s="185">
        <f>D74/D75</f>
        <v>-4</v>
      </c>
      <c r="E76" s="182"/>
      <c r="F76" s="185">
        <f>F74/F75</f>
        <v>-4</v>
      </c>
      <c r="G76" s="183"/>
      <c r="H76" s="185">
        <f>H74/H75</f>
        <v>-4</v>
      </c>
      <c r="J76" s="153" t="s">
        <v>464</v>
      </c>
    </row>
    <row r="77" spans="2:10" x14ac:dyDescent="0.3">
      <c r="C77" s="186"/>
      <c r="D77" s="186"/>
      <c r="F77" s="186"/>
      <c r="G77" s="186"/>
      <c r="H77" s="186"/>
    </row>
    <row r="78" spans="2:10" x14ac:dyDescent="0.3">
      <c r="B78" s="153">
        <f>B72+1</f>
        <v>13</v>
      </c>
      <c r="C78" s="155" t="s">
        <v>497</v>
      </c>
      <c r="D78" s="155"/>
      <c r="E78" s="147"/>
    </row>
    <row r="79" spans="2:10" x14ac:dyDescent="0.3">
      <c r="C79" s="156"/>
      <c r="D79" s="156" t="str">
        <f>'Input sheet Ratio'!$C$2</f>
        <v>2019-20</v>
      </c>
      <c r="E79" s="157"/>
      <c r="F79" s="156" t="str">
        <f>'Input sheet Ratio'!$E$2</f>
        <v>2018-19</v>
      </c>
      <c r="G79" s="147"/>
      <c r="H79" s="156" t="str">
        <f>'Input sheet Ratio'!$G$2</f>
        <v>2017-18</v>
      </c>
    </row>
    <row r="80" spans="2:10" x14ac:dyDescent="0.3">
      <c r="C80" s="158" t="s">
        <v>498</v>
      </c>
      <c r="D80" s="173">
        <f>'Input sheet Ratio'!C43</f>
        <v>-40000</v>
      </c>
      <c r="E80" s="174"/>
      <c r="F80" s="173">
        <f>'Input sheet Ratio'!E43</f>
        <v>-40000</v>
      </c>
      <c r="G80" s="175"/>
      <c r="H80" s="173">
        <f>'Input sheet Ratio'!G43</f>
        <v>-40000</v>
      </c>
    </row>
    <row r="81" spans="2:15" x14ac:dyDescent="0.3">
      <c r="C81" s="158" t="s">
        <v>489</v>
      </c>
      <c r="D81" s="173">
        <f>D57</f>
        <v>10000</v>
      </c>
      <c r="E81" s="174"/>
      <c r="F81" s="173">
        <f>F57</f>
        <v>10000</v>
      </c>
      <c r="G81" s="175"/>
      <c r="H81" s="173">
        <f>H57</f>
        <v>10000</v>
      </c>
    </row>
    <row r="82" spans="2:15" x14ac:dyDescent="0.3">
      <c r="C82" s="158" t="s">
        <v>490</v>
      </c>
      <c r="D82" s="185">
        <f>D80/D81</f>
        <v>-4</v>
      </c>
      <c r="E82" s="182"/>
      <c r="F82" s="185">
        <f>F80/F81</f>
        <v>-4</v>
      </c>
      <c r="G82" s="183"/>
      <c r="H82" s="185">
        <f>H80/H81</f>
        <v>-4</v>
      </c>
      <c r="J82" s="153" t="s">
        <v>464</v>
      </c>
    </row>
    <row r="83" spans="2:15" x14ac:dyDescent="0.3">
      <c r="C83" s="155"/>
      <c r="D83" s="155"/>
      <c r="E83" s="147"/>
    </row>
    <row r="84" spans="2:15" x14ac:dyDescent="0.3">
      <c r="C84" s="155" t="s">
        <v>499</v>
      </c>
      <c r="D84" s="155"/>
      <c r="E84" s="147"/>
    </row>
    <row r="85" spans="2:15" x14ac:dyDescent="0.3">
      <c r="C85" s="155"/>
      <c r="D85" s="155"/>
      <c r="E85" s="147"/>
    </row>
    <row r="86" spans="2:15" x14ac:dyDescent="0.3">
      <c r="B86" s="153">
        <f>B78+1</f>
        <v>14</v>
      </c>
      <c r="C86" s="155" t="s">
        <v>500</v>
      </c>
    </row>
    <row r="87" spans="2:15" x14ac:dyDescent="0.3">
      <c r="C87" s="156"/>
      <c r="D87" s="156" t="str">
        <f>'Input sheet Ratio'!$C$2</f>
        <v>2019-20</v>
      </c>
      <c r="E87" s="157"/>
      <c r="F87" s="156" t="str">
        <f>'Input sheet Ratio'!$E$2</f>
        <v>2018-19</v>
      </c>
      <c r="G87" s="147"/>
      <c r="H87" s="156" t="str">
        <f>'Input sheet Ratio'!$G$2</f>
        <v>2017-18</v>
      </c>
    </row>
    <row r="88" spans="2:15" x14ac:dyDescent="0.3">
      <c r="C88" s="158" t="s">
        <v>501</v>
      </c>
      <c r="D88" s="173">
        <f>D57-D56</f>
        <v>-20000</v>
      </c>
      <c r="E88" s="174"/>
      <c r="F88" s="173">
        <f>F57-F56</f>
        <v>-20000</v>
      </c>
      <c r="G88" s="175"/>
      <c r="H88" s="173">
        <f>H57-H56</f>
        <v>-20000</v>
      </c>
      <c r="J88" s="153" t="s">
        <v>502</v>
      </c>
    </row>
    <row r="89" spans="2:15" x14ac:dyDescent="0.3">
      <c r="C89" s="158" t="s">
        <v>489</v>
      </c>
      <c r="D89" s="173">
        <f>D81</f>
        <v>10000</v>
      </c>
      <c r="E89" s="174"/>
      <c r="F89" s="173">
        <f>F81</f>
        <v>10000</v>
      </c>
      <c r="G89" s="175"/>
      <c r="H89" s="173">
        <f>H81</f>
        <v>10000</v>
      </c>
      <c r="I89" s="184"/>
      <c r="J89" s="184"/>
      <c r="L89" s="184"/>
      <c r="M89" s="184"/>
    </row>
    <row r="90" spans="2:15" x14ac:dyDescent="0.3">
      <c r="C90" s="158" t="s">
        <v>490</v>
      </c>
      <c r="D90" s="185">
        <f>D88/D89</f>
        <v>-2</v>
      </c>
      <c r="E90" s="182"/>
      <c r="F90" s="185">
        <f>F88/F89</f>
        <v>-2</v>
      </c>
      <c r="G90" s="183"/>
      <c r="H90" s="185">
        <f>H88/H89</f>
        <v>-2</v>
      </c>
    </row>
    <row r="91" spans="2:15" x14ac:dyDescent="0.3">
      <c r="C91" s="155"/>
      <c r="D91" s="155"/>
      <c r="E91" s="147"/>
    </row>
    <row r="92" spans="2:15" x14ac:dyDescent="0.3">
      <c r="B92" s="153">
        <f>B86+1</f>
        <v>15</v>
      </c>
      <c r="C92" s="155" t="s">
        <v>503</v>
      </c>
      <c r="N92" s="155"/>
      <c r="O92" s="155"/>
    </row>
    <row r="93" spans="2:15" x14ac:dyDescent="0.3">
      <c r="C93" s="156"/>
      <c r="D93" s="156" t="str">
        <f>'Input sheet Ratio'!$C$2</f>
        <v>2019-20</v>
      </c>
      <c r="E93" s="157"/>
      <c r="F93" s="156" t="str">
        <f>'Input sheet Ratio'!$E$2</f>
        <v>2018-19</v>
      </c>
      <c r="G93" s="147"/>
      <c r="H93" s="156" t="str">
        <f>'Input sheet Ratio'!$G$2</f>
        <v>2017-18</v>
      </c>
    </row>
    <row r="94" spans="2:15" x14ac:dyDescent="0.3">
      <c r="C94" s="158" t="s">
        <v>504</v>
      </c>
      <c r="D94" s="187">
        <f>'Input sheet Ratio'!C81</f>
        <v>0</v>
      </c>
      <c r="E94" s="188"/>
      <c r="F94" s="187">
        <f>'Input sheet Ratio'!E81</f>
        <v>0</v>
      </c>
      <c r="G94" s="189"/>
      <c r="H94" s="187">
        <f>'Input sheet Ratio'!G81</f>
        <v>0</v>
      </c>
      <c r="J94" s="153" t="s">
        <v>505</v>
      </c>
    </row>
    <row r="95" spans="2:15" x14ac:dyDescent="0.3">
      <c r="C95" s="158" t="s">
        <v>506</v>
      </c>
      <c r="D95" s="173">
        <f>D88</f>
        <v>-20000</v>
      </c>
      <c r="E95" s="174"/>
      <c r="F95" s="173">
        <f>F88</f>
        <v>-20000</v>
      </c>
      <c r="G95" s="175"/>
      <c r="H95" s="173">
        <f>H88</f>
        <v>-20000</v>
      </c>
    </row>
    <row r="96" spans="2:15" x14ac:dyDescent="0.3">
      <c r="C96" s="158"/>
      <c r="D96" s="181">
        <f>D94/D95</f>
        <v>0</v>
      </c>
      <c r="E96" s="190"/>
      <c r="F96" s="181">
        <f>F94/F95</f>
        <v>0</v>
      </c>
      <c r="G96" s="191"/>
      <c r="H96" s="181">
        <f>H94/H95</f>
        <v>0</v>
      </c>
      <c r="I96" s="184"/>
      <c r="J96" s="184"/>
      <c r="K96" s="184"/>
      <c r="L96" s="184"/>
      <c r="N96" s="155"/>
      <c r="O96" s="155"/>
    </row>
    <row r="97" spans="2:10" x14ac:dyDescent="0.3">
      <c r="C97" s="155"/>
      <c r="D97" s="155"/>
      <c r="E97" s="147"/>
    </row>
    <row r="98" spans="2:10" x14ac:dyDescent="0.3">
      <c r="B98" s="153">
        <f>B92+1</f>
        <v>16</v>
      </c>
      <c r="C98" s="155" t="s">
        <v>507</v>
      </c>
    </row>
    <row r="99" spans="2:10" x14ac:dyDescent="0.3">
      <c r="C99" s="156"/>
      <c r="D99" s="156" t="str">
        <f>'Input sheet Ratio'!$C$2</f>
        <v>2019-20</v>
      </c>
      <c r="E99" s="157"/>
      <c r="F99" s="156" t="str">
        <f>'Input sheet Ratio'!$E$2</f>
        <v>2018-19</v>
      </c>
      <c r="G99" s="147"/>
      <c r="H99" s="156" t="str">
        <f>'Input sheet Ratio'!$G$2</f>
        <v>2017-18</v>
      </c>
    </row>
    <row r="100" spans="2:10" x14ac:dyDescent="0.3">
      <c r="C100" s="158" t="s">
        <v>508</v>
      </c>
      <c r="D100" s="165">
        <f>'Input sheet Ratio'!C92</f>
        <v>0</v>
      </c>
      <c r="E100" s="166"/>
      <c r="F100" s="165">
        <f>'Input sheet Ratio'!E92</f>
        <v>0</v>
      </c>
      <c r="G100" s="167"/>
      <c r="H100" s="165">
        <f>'Input sheet Ratio'!G92</f>
        <v>0</v>
      </c>
    </row>
    <row r="101" spans="2:10" x14ac:dyDescent="0.3">
      <c r="C101" s="158" t="s">
        <v>509</v>
      </c>
      <c r="D101" s="173">
        <f>D74</f>
        <v>-40000</v>
      </c>
      <c r="E101" s="174"/>
      <c r="F101" s="173">
        <f>F74</f>
        <v>-40000</v>
      </c>
      <c r="G101" s="173">
        <f>G74</f>
        <v>0</v>
      </c>
      <c r="H101" s="173">
        <f>H74</f>
        <v>-40000</v>
      </c>
    </row>
    <row r="102" spans="2:10" x14ac:dyDescent="0.3">
      <c r="C102" s="158" t="s">
        <v>510</v>
      </c>
      <c r="D102" s="185">
        <f>D100/D101</f>
        <v>0</v>
      </c>
      <c r="E102" s="182"/>
      <c r="F102" s="185">
        <f>F100/F101</f>
        <v>0</v>
      </c>
      <c r="G102" s="183"/>
      <c r="H102" s="185">
        <f>H100/H101</f>
        <v>0</v>
      </c>
      <c r="J102" s="153" t="s">
        <v>511</v>
      </c>
    </row>
    <row r="103" spans="2:10" x14ac:dyDescent="0.3">
      <c r="C103" s="155"/>
      <c r="D103" s="155"/>
      <c r="E103" s="147"/>
    </row>
    <row r="104" spans="2:10" ht="19.5" x14ac:dyDescent="0.3">
      <c r="C104" s="154" t="s">
        <v>485</v>
      </c>
      <c r="D104" s="155"/>
      <c r="E104" s="147"/>
    </row>
    <row r="105" spans="2:10" ht="19.5" x14ac:dyDescent="0.3">
      <c r="C105" s="154"/>
      <c r="D105" s="155"/>
      <c r="E105" s="147"/>
    </row>
    <row r="106" spans="2:10" x14ac:dyDescent="0.3">
      <c r="B106" s="153">
        <f>B98+1</f>
        <v>17</v>
      </c>
      <c r="C106" s="155" t="s">
        <v>512</v>
      </c>
    </row>
    <row r="107" spans="2:10" x14ac:dyDescent="0.3">
      <c r="C107" s="156"/>
      <c r="D107" s="156" t="str">
        <f>'Input sheet Ratio'!$C$2</f>
        <v>2019-20</v>
      </c>
      <c r="E107" s="157"/>
      <c r="F107" s="156" t="str">
        <f>'Input sheet Ratio'!$E$2</f>
        <v>2018-19</v>
      </c>
      <c r="G107" s="147"/>
      <c r="H107" s="156" t="str">
        <f>'Input sheet Ratio'!$G$2</f>
        <v>2017-18</v>
      </c>
    </row>
    <row r="108" spans="2:10" x14ac:dyDescent="0.3">
      <c r="C108" s="158" t="s">
        <v>513</v>
      </c>
      <c r="D108" s="165">
        <f>D68</f>
        <v>0</v>
      </c>
      <c r="E108" s="166"/>
      <c r="F108" s="165">
        <f>F68</f>
        <v>0</v>
      </c>
      <c r="G108" s="167"/>
      <c r="H108" s="165">
        <f>H68</f>
        <v>0</v>
      </c>
    </row>
    <row r="109" spans="2:10" x14ac:dyDescent="0.3">
      <c r="C109" s="158" t="s">
        <v>474</v>
      </c>
      <c r="D109" s="165">
        <f>D28</f>
        <v>20000</v>
      </c>
      <c r="E109" s="166"/>
      <c r="F109" s="165">
        <f>F28</f>
        <v>20000</v>
      </c>
      <c r="G109" s="167"/>
      <c r="H109" s="165">
        <f>H28</f>
        <v>20000</v>
      </c>
    </row>
    <row r="110" spans="2:10" x14ac:dyDescent="0.3">
      <c r="C110" s="158" t="s">
        <v>510</v>
      </c>
      <c r="D110" s="185">
        <f>D108/D109</f>
        <v>0</v>
      </c>
      <c r="E110" s="182"/>
      <c r="F110" s="185">
        <f>F108/F109</f>
        <v>0</v>
      </c>
      <c r="G110" s="183"/>
      <c r="H110" s="185">
        <f>H108/H109</f>
        <v>0</v>
      </c>
      <c r="J110" s="153" t="s">
        <v>493</v>
      </c>
    </row>
    <row r="111" spans="2:10" x14ac:dyDescent="0.3">
      <c r="C111" s="155"/>
      <c r="D111" s="155"/>
      <c r="E111" s="147"/>
    </row>
    <row r="112" spans="2:10" x14ac:dyDescent="0.3">
      <c r="B112" s="153">
        <f>B106+1</f>
        <v>18</v>
      </c>
      <c r="C112" s="155" t="s">
        <v>514</v>
      </c>
    </row>
    <row r="113" spans="2:10" x14ac:dyDescent="0.3">
      <c r="C113" s="156"/>
      <c r="D113" s="156" t="str">
        <f>'Input sheet Ratio'!$C$2</f>
        <v>2019-20</v>
      </c>
      <c r="E113" s="157"/>
      <c r="F113" s="156" t="str">
        <f>'Input sheet Ratio'!$E$2</f>
        <v>2018-19</v>
      </c>
      <c r="G113" s="147"/>
      <c r="H113" s="156" t="str">
        <f>'Input sheet Ratio'!$G$2</f>
        <v>2017-18</v>
      </c>
    </row>
    <row r="114" spans="2:10" x14ac:dyDescent="0.3">
      <c r="C114" s="158" t="s">
        <v>515</v>
      </c>
      <c r="D114" s="173">
        <f>D101</f>
        <v>-40000</v>
      </c>
      <c r="E114" s="174"/>
      <c r="F114" s="173">
        <f>F101</f>
        <v>-40000</v>
      </c>
      <c r="G114" s="175"/>
      <c r="H114" s="173">
        <f>H101</f>
        <v>-40000</v>
      </c>
    </row>
    <row r="115" spans="2:10" x14ac:dyDescent="0.3">
      <c r="C115" s="158" t="s">
        <v>516</v>
      </c>
      <c r="D115" s="165">
        <f>D16</f>
        <v>20000</v>
      </c>
      <c r="E115" s="166"/>
      <c r="F115" s="165">
        <f>F16</f>
        <v>20000</v>
      </c>
      <c r="G115" s="167"/>
      <c r="H115" s="165">
        <f>H16</f>
        <v>20000</v>
      </c>
    </row>
    <row r="116" spans="2:10" x14ac:dyDescent="0.3">
      <c r="C116" s="158" t="s">
        <v>510</v>
      </c>
      <c r="D116" s="185">
        <f>D114/D115</f>
        <v>-2</v>
      </c>
      <c r="E116" s="182"/>
      <c r="F116" s="185">
        <f>F114/F115</f>
        <v>-2</v>
      </c>
      <c r="G116" s="183"/>
      <c r="H116" s="185">
        <f>H114/H115</f>
        <v>-2</v>
      </c>
      <c r="J116" s="153" t="s">
        <v>517</v>
      </c>
    </row>
    <row r="117" spans="2:10" x14ac:dyDescent="0.3">
      <c r="C117" s="155"/>
      <c r="D117" s="155"/>
      <c r="E117" s="147"/>
    </row>
    <row r="118" spans="2:10" x14ac:dyDescent="0.3">
      <c r="B118" s="153">
        <f>B112+1</f>
        <v>19</v>
      </c>
      <c r="C118" s="155" t="s">
        <v>518</v>
      </c>
    </row>
    <row r="119" spans="2:10" x14ac:dyDescent="0.3">
      <c r="C119" s="156"/>
      <c r="D119" s="156" t="str">
        <f>'Input sheet Ratio'!$C$2</f>
        <v>2019-20</v>
      </c>
      <c r="E119" s="157"/>
      <c r="F119" s="156" t="str">
        <f>'Input sheet Ratio'!$E$2</f>
        <v>2018-19</v>
      </c>
      <c r="G119" s="147"/>
      <c r="H119" s="156" t="str">
        <f>'Input sheet Ratio'!$G$2</f>
        <v>2017-18</v>
      </c>
    </row>
    <row r="120" spans="2:10" x14ac:dyDescent="0.3">
      <c r="C120" s="158" t="s">
        <v>498</v>
      </c>
      <c r="D120" s="173">
        <f>D80</f>
        <v>-40000</v>
      </c>
      <c r="E120" s="174"/>
      <c r="F120" s="173">
        <f>F80</f>
        <v>-40000</v>
      </c>
      <c r="G120" s="175"/>
      <c r="H120" s="173">
        <f>H80</f>
        <v>-40000</v>
      </c>
    </row>
    <row r="121" spans="2:10" x14ac:dyDescent="0.3">
      <c r="C121" s="158" t="s">
        <v>516</v>
      </c>
      <c r="D121" s="165">
        <f>D115</f>
        <v>20000</v>
      </c>
      <c r="E121" s="166"/>
      <c r="F121" s="165">
        <f>F115</f>
        <v>20000</v>
      </c>
      <c r="G121" s="167"/>
      <c r="H121" s="165">
        <f>H115</f>
        <v>20000</v>
      </c>
    </row>
    <row r="122" spans="2:10" x14ac:dyDescent="0.3">
      <c r="C122" s="158" t="s">
        <v>510</v>
      </c>
      <c r="D122" s="185">
        <f>D120/D121</f>
        <v>-2</v>
      </c>
      <c r="E122" s="182"/>
      <c r="F122" s="185">
        <f>F120/F121</f>
        <v>-2</v>
      </c>
      <c r="G122" s="183"/>
      <c r="H122" s="185">
        <f>H120/H121</f>
        <v>-2</v>
      </c>
      <c r="J122" s="153" t="s">
        <v>517</v>
      </c>
    </row>
    <row r="123" spans="2:10" x14ac:dyDescent="0.3">
      <c r="C123" s="155"/>
      <c r="D123" s="155"/>
      <c r="E123" s="147"/>
    </row>
    <row r="124" spans="2:10" x14ac:dyDescent="0.3">
      <c r="B124" s="153">
        <f>B118+1</f>
        <v>20</v>
      </c>
      <c r="C124" s="155" t="s">
        <v>519</v>
      </c>
    </row>
    <row r="125" spans="2:10" x14ac:dyDescent="0.3">
      <c r="C125" s="156"/>
      <c r="D125" s="156" t="str">
        <f>'Input sheet Ratio'!$C$2</f>
        <v>2019-20</v>
      </c>
      <c r="E125" s="157"/>
      <c r="F125" s="156" t="str">
        <f>'Input sheet Ratio'!$E$2</f>
        <v>2018-19</v>
      </c>
      <c r="G125" s="147"/>
      <c r="H125" s="156" t="str">
        <f>'Input sheet Ratio'!$G$2</f>
        <v>2017-18</v>
      </c>
    </row>
    <row r="126" spans="2:10" x14ac:dyDescent="0.3">
      <c r="C126" s="158" t="s">
        <v>520</v>
      </c>
      <c r="D126" s="173">
        <f>D120</f>
        <v>-40000</v>
      </c>
      <c r="E126" s="174"/>
      <c r="F126" s="173">
        <f>F120</f>
        <v>-40000</v>
      </c>
      <c r="G126" s="175"/>
      <c r="H126" s="173">
        <f>H120</f>
        <v>-40000</v>
      </c>
    </row>
    <row r="127" spans="2:10" x14ac:dyDescent="0.3">
      <c r="C127" s="158" t="s">
        <v>384</v>
      </c>
      <c r="D127" s="173">
        <f>D34</f>
        <v>30000</v>
      </c>
      <c r="E127" s="174"/>
      <c r="F127" s="173">
        <f>F34</f>
        <v>30000</v>
      </c>
      <c r="G127" s="175"/>
      <c r="H127" s="173">
        <f>H34</f>
        <v>30000</v>
      </c>
    </row>
    <row r="128" spans="2:10" x14ac:dyDescent="0.3">
      <c r="C128" s="158" t="s">
        <v>510</v>
      </c>
      <c r="D128" s="185">
        <f>D126/D127</f>
        <v>-1.3333333333333333</v>
      </c>
      <c r="E128" s="182"/>
      <c r="F128" s="185">
        <f>F126/F127</f>
        <v>-1.3333333333333333</v>
      </c>
      <c r="G128" s="183"/>
      <c r="H128" s="185">
        <f>H126/H127</f>
        <v>-1.3333333333333333</v>
      </c>
    </row>
    <row r="129" spans="2:10" x14ac:dyDescent="0.3">
      <c r="C129" s="155"/>
      <c r="D129" s="155"/>
      <c r="E129" s="147"/>
    </row>
    <row r="130" spans="2:10" x14ac:dyDescent="0.3">
      <c r="C130" s="192" t="s">
        <v>521</v>
      </c>
      <c r="D130" s="155"/>
      <c r="E130" s="147"/>
    </row>
    <row r="131" spans="2:10" x14ac:dyDescent="0.3">
      <c r="B131" s="153">
        <f>B124+1</f>
        <v>21</v>
      </c>
      <c r="C131" s="155" t="s">
        <v>522</v>
      </c>
    </row>
    <row r="132" spans="2:10" x14ac:dyDescent="0.3">
      <c r="C132" s="156"/>
      <c r="D132" s="156" t="str">
        <f>'Input sheet Ratio'!$C$2</f>
        <v>2019-20</v>
      </c>
      <c r="E132" s="157"/>
      <c r="F132" s="156" t="str">
        <f>'Input sheet Ratio'!$E$2</f>
        <v>2018-19</v>
      </c>
      <c r="G132" s="147"/>
      <c r="H132" s="156" t="str">
        <f>'Input sheet Ratio'!$G$2</f>
        <v>2017-18</v>
      </c>
    </row>
    <row r="133" spans="2:10" x14ac:dyDescent="0.3">
      <c r="C133" s="158" t="s">
        <v>523</v>
      </c>
      <c r="D133" s="173">
        <f>D89</f>
        <v>10000</v>
      </c>
      <c r="E133" s="174"/>
      <c r="F133" s="173">
        <f>F89</f>
        <v>10000</v>
      </c>
      <c r="G133" s="175"/>
      <c r="H133" s="173">
        <f>H89</f>
        <v>10000</v>
      </c>
    </row>
    <row r="134" spans="2:10" x14ac:dyDescent="0.3">
      <c r="C134" s="158" t="s">
        <v>470</v>
      </c>
      <c r="D134" s="173">
        <f>D35</f>
        <v>150000</v>
      </c>
      <c r="E134" s="174"/>
      <c r="F134" s="173">
        <f>F35</f>
        <v>150000</v>
      </c>
      <c r="G134" s="175"/>
      <c r="H134" s="173">
        <f>H35</f>
        <v>140000</v>
      </c>
    </row>
    <row r="135" spans="2:10" x14ac:dyDescent="0.3">
      <c r="C135" s="158" t="s">
        <v>510</v>
      </c>
      <c r="D135" s="185">
        <f>D133/D134</f>
        <v>6.6666666666666666E-2</v>
      </c>
      <c r="E135" s="182"/>
      <c r="F135" s="185">
        <f>F133/F134</f>
        <v>6.6666666666666666E-2</v>
      </c>
      <c r="G135" s="183"/>
      <c r="H135" s="185">
        <f>H133/H134</f>
        <v>7.1428571428571425E-2</v>
      </c>
      <c r="J135" s="153" t="s">
        <v>464</v>
      </c>
    </row>
    <row r="136" spans="2:10" x14ac:dyDescent="0.3">
      <c r="C136" s="155"/>
      <c r="D136" s="155"/>
      <c r="E136" s="147"/>
    </row>
    <row r="137" spans="2:10" x14ac:dyDescent="0.3">
      <c r="B137" s="153">
        <f>B131+1</f>
        <v>22</v>
      </c>
      <c r="C137" s="155" t="s">
        <v>524</v>
      </c>
    </row>
    <row r="138" spans="2:10" x14ac:dyDescent="0.3">
      <c r="C138" s="156"/>
      <c r="D138" s="156" t="str">
        <f>'Input sheet Ratio'!$C$2</f>
        <v>2019-20</v>
      </c>
      <c r="E138" s="157"/>
      <c r="F138" s="156" t="str">
        <f>'Input sheet Ratio'!$E$2</f>
        <v>2018-19</v>
      </c>
      <c r="G138" s="147"/>
      <c r="H138" s="156" t="str">
        <f>'Input sheet Ratio'!$G$2</f>
        <v>2017-18</v>
      </c>
    </row>
    <row r="139" spans="2:10" x14ac:dyDescent="0.3">
      <c r="C139" s="158" t="s">
        <v>525</v>
      </c>
      <c r="D139" s="173">
        <f>D133</f>
        <v>10000</v>
      </c>
      <c r="E139" s="174"/>
      <c r="F139" s="173">
        <f>F133</f>
        <v>10000</v>
      </c>
      <c r="G139" s="175"/>
      <c r="H139" s="173">
        <f>H133</f>
        <v>10000</v>
      </c>
    </row>
    <row r="140" spans="2:10" x14ac:dyDescent="0.3">
      <c r="C140" s="158" t="s">
        <v>384</v>
      </c>
      <c r="D140" s="173">
        <f>D127</f>
        <v>30000</v>
      </c>
      <c r="E140" s="174"/>
      <c r="F140" s="173">
        <f>F127</f>
        <v>30000</v>
      </c>
      <c r="G140" s="175"/>
      <c r="H140" s="173">
        <f>H127</f>
        <v>30000</v>
      </c>
    </row>
    <row r="141" spans="2:10" x14ac:dyDescent="0.3">
      <c r="C141" s="158" t="s">
        <v>510</v>
      </c>
      <c r="D141" s="185">
        <f>D139/D140</f>
        <v>0.33333333333333331</v>
      </c>
      <c r="E141" s="182"/>
      <c r="F141" s="185">
        <f>F139/F140</f>
        <v>0.33333333333333331</v>
      </c>
      <c r="G141" s="183"/>
      <c r="H141" s="185">
        <f>H139/H140</f>
        <v>0.33333333333333331</v>
      </c>
      <c r="J141" s="153" t="s">
        <v>464</v>
      </c>
    </row>
    <row r="142" spans="2:10" x14ac:dyDescent="0.3">
      <c r="C142" s="186"/>
      <c r="D142" s="186"/>
      <c r="F142" s="186"/>
      <c r="G142" s="186"/>
      <c r="H142" s="186"/>
    </row>
    <row r="143" spans="2:10" x14ac:dyDescent="0.3">
      <c r="B143" s="153">
        <f>B137+1</f>
        <v>23</v>
      </c>
      <c r="C143" s="155" t="s">
        <v>526</v>
      </c>
    </row>
    <row r="144" spans="2:10" x14ac:dyDescent="0.3">
      <c r="C144" s="156"/>
      <c r="D144" s="156" t="str">
        <f>'Input sheet Ratio'!$C$2</f>
        <v>2019-20</v>
      </c>
      <c r="E144" s="157"/>
      <c r="F144" s="156" t="str">
        <f>'Input sheet Ratio'!$E$2</f>
        <v>2018-19</v>
      </c>
      <c r="G144" s="147"/>
      <c r="H144" s="156" t="str">
        <f>'Input sheet Ratio'!$G$2</f>
        <v>2017-18</v>
      </c>
    </row>
    <row r="145" spans="2:8" x14ac:dyDescent="0.3">
      <c r="C145" s="158" t="s">
        <v>506</v>
      </c>
      <c r="D145" s="165">
        <f>D95</f>
        <v>-20000</v>
      </c>
      <c r="E145" s="166"/>
      <c r="F145" s="165">
        <f>F95</f>
        <v>-20000</v>
      </c>
      <c r="G145" s="167"/>
      <c r="H145" s="165">
        <f>H95</f>
        <v>-20000</v>
      </c>
    </row>
    <row r="146" spans="2:8" x14ac:dyDescent="0.3">
      <c r="C146" s="158" t="s">
        <v>208</v>
      </c>
      <c r="D146" s="173">
        <f>'Input sheet Ratio'!C23</f>
        <v>10000</v>
      </c>
      <c r="E146" s="174"/>
      <c r="F146" s="173">
        <f>'Input sheet Ratio'!E23</f>
        <v>10000</v>
      </c>
      <c r="G146" s="175"/>
      <c r="H146" s="173">
        <f>'Input sheet Ratio'!G23</f>
        <v>10000</v>
      </c>
    </row>
    <row r="147" spans="2:8" x14ac:dyDescent="0.3">
      <c r="C147" s="158" t="s">
        <v>510</v>
      </c>
      <c r="D147" s="185">
        <f>D145/D146</f>
        <v>-2</v>
      </c>
      <c r="E147" s="182"/>
      <c r="F147" s="185">
        <f>F145/F146</f>
        <v>-2</v>
      </c>
      <c r="G147" s="183"/>
      <c r="H147" s="185">
        <f>H145/H146</f>
        <v>-2</v>
      </c>
    </row>
    <row r="148" spans="2:8" x14ac:dyDescent="0.3">
      <c r="C148" s="155"/>
      <c r="D148" s="155"/>
      <c r="E148" s="147"/>
    </row>
    <row r="149" spans="2:8" ht="19.5" x14ac:dyDescent="0.3">
      <c r="C149" s="154" t="s">
        <v>527</v>
      </c>
      <c r="D149" s="155"/>
      <c r="E149" s="147"/>
    </row>
    <row r="150" spans="2:8" x14ac:dyDescent="0.3">
      <c r="C150" s="155"/>
      <c r="D150" s="155"/>
      <c r="E150" s="147"/>
    </row>
    <row r="151" spans="2:8" x14ac:dyDescent="0.3">
      <c r="B151" s="153">
        <f>B143+1</f>
        <v>24</v>
      </c>
      <c r="C151" s="155" t="s">
        <v>528</v>
      </c>
    </row>
    <row r="152" spans="2:8" x14ac:dyDescent="0.3">
      <c r="C152" s="156"/>
      <c r="D152" s="156" t="str">
        <f>'Input sheet Ratio'!$C$2</f>
        <v>2019-20</v>
      </c>
      <c r="E152" s="157"/>
      <c r="F152" s="156" t="str">
        <f>'Input sheet Ratio'!$E$2</f>
        <v>2018-19</v>
      </c>
      <c r="G152" s="147"/>
      <c r="H152" s="156" t="str">
        <f>'Input sheet Ratio'!$G$2</f>
        <v>2017-18</v>
      </c>
    </row>
    <row r="153" spans="2:8" x14ac:dyDescent="0.3">
      <c r="C153" s="158" t="s">
        <v>529</v>
      </c>
      <c r="D153" s="165">
        <f>D4</f>
        <v>10000</v>
      </c>
      <c r="E153" s="166"/>
      <c r="F153" s="165">
        <f>F4</f>
        <v>10000</v>
      </c>
      <c r="G153" s="167"/>
      <c r="H153" s="165">
        <f>H4</f>
        <v>10000</v>
      </c>
    </row>
    <row r="154" spans="2:8" x14ac:dyDescent="0.3">
      <c r="C154" s="158" t="s">
        <v>530</v>
      </c>
      <c r="D154" s="165">
        <f>D16</f>
        <v>20000</v>
      </c>
      <c r="E154" s="166"/>
      <c r="F154" s="165">
        <f>F16</f>
        <v>20000</v>
      </c>
      <c r="G154" s="167"/>
      <c r="H154" s="165">
        <f>H16</f>
        <v>20000</v>
      </c>
    </row>
    <row r="155" spans="2:8" x14ac:dyDescent="0.3">
      <c r="C155" s="158" t="s">
        <v>510</v>
      </c>
      <c r="D155" s="185">
        <f>D153/D154</f>
        <v>0.5</v>
      </c>
      <c r="E155" s="182"/>
      <c r="F155" s="185">
        <f>F153/F154</f>
        <v>0.5</v>
      </c>
      <c r="G155" s="183"/>
      <c r="H155" s="185">
        <f>H153/H154</f>
        <v>0.5</v>
      </c>
    </row>
    <row r="156" spans="2:8" x14ac:dyDescent="0.3">
      <c r="C156" s="155"/>
      <c r="D156" s="155"/>
      <c r="E156" s="147"/>
    </row>
    <row r="157" spans="2:8" x14ac:dyDescent="0.3">
      <c r="C157" s="155"/>
      <c r="D157" s="155"/>
      <c r="E157" s="147"/>
    </row>
    <row r="158" spans="2:8" x14ac:dyDescent="0.3">
      <c r="B158" s="153">
        <f>B151+1</f>
        <v>25</v>
      </c>
      <c r="C158" s="155" t="s">
        <v>531</v>
      </c>
      <c r="D158" s="155"/>
      <c r="E158" s="147"/>
    </row>
    <row r="159" spans="2:8" x14ac:dyDescent="0.3">
      <c r="C159" s="156"/>
      <c r="D159" s="156" t="str">
        <f>'Input sheet Ratio'!$C$2</f>
        <v>2019-20</v>
      </c>
      <c r="E159" s="157"/>
      <c r="F159" s="156" t="str">
        <f>'Input sheet Ratio'!$E$2</f>
        <v>2018-19</v>
      </c>
      <c r="G159" s="147"/>
      <c r="H159" s="156" t="str">
        <f>'Input sheet Ratio'!$G$2</f>
        <v>2017-18</v>
      </c>
    </row>
    <row r="160" spans="2:8" x14ac:dyDescent="0.3">
      <c r="C160" s="158" t="s">
        <v>532</v>
      </c>
      <c r="D160" s="173">
        <f>D140</f>
        <v>30000</v>
      </c>
      <c r="E160" s="174"/>
      <c r="F160" s="173">
        <f>F140</f>
        <v>30000</v>
      </c>
      <c r="G160" s="175"/>
      <c r="H160" s="173">
        <f>H140</f>
        <v>30000</v>
      </c>
    </row>
    <row r="161" spans="2:8" x14ac:dyDescent="0.3">
      <c r="C161" s="158" t="s">
        <v>449</v>
      </c>
      <c r="D161" s="165">
        <f>'Input sheet Ratio'!C98</f>
        <v>20000</v>
      </c>
      <c r="E161" s="166"/>
      <c r="F161" s="165">
        <f>'Input sheet Ratio'!E98</f>
        <v>20000</v>
      </c>
      <c r="G161" s="167"/>
      <c r="H161" s="165">
        <f>'Input sheet Ratio'!G98</f>
        <v>20000</v>
      </c>
    </row>
    <row r="162" spans="2:8" x14ac:dyDescent="0.3">
      <c r="C162" s="158" t="s">
        <v>510</v>
      </c>
      <c r="D162" s="185">
        <f>D160/D161</f>
        <v>1.5</v>
      </c>
      <c r="E162" s="182"/>
      <c r="F162" s="185">
        <f>F160/F161</f>
        <v>1.5</v>
      </c>
      <c r="G162" s="183"/>
      <c r="H162" s="185">
        <f>H160/H161</f>
        <v>1.5</v>
      </c>
    </row>
    <row r="164" spans="2:8" x14ac:dyDescent="0.3">
      <c r="B164" s="153">
        <f>B158+1</f>
        <v>26</v>
      </c>
      <c r="C164" s="155" t="s">
        <v>533</v>
      </c>
      <c r="D164" s="155"/>
      <c r="E164" s="147"/>
    </row>
    <row r="165" spans="2:8" x14ac:dyDescent="0.3">
      <c r="C165" s="156"/>
      <c r="D165" s="156" t="str">
        <f>'Input sheet Ratio'!$C$2</f>
        <v>2019-20</v>
      </c>
      <c r="E165" s="157"/>
      <c r="F165" s="156" t="str">
        <f>'Input sheet Ratio'!$E$2</f>
        <v>2018-19</v>
      </c>
      <c r="G165" s="147"/>
      <c r="H165" s="156" t="str">
        <f>'Input sheet Ratio'!$G$2</f>
        <v>2017-18</v>
      </c>
    </row>
    <row r="166" spans="2:8" x14ac:dyDescent="0.3">
      <c r="C166" s="158" t="s">
        <v>452</v>
      </c>
      <c r="D166" s="165">
        <f>'Input sheet Ratio'!C103</f>
        <v>-30000</v>
      </c>
      <c r="E166" s="166"/>
      <c r="F166" s="165">
        <f>'Input sheet Ratio'!E103</f>
        <v>-30000</v>
      </c>
      <c r="G166" s="167"/>
      <c r="H166" s="165">
        <f>'Input sheet Ratio'!G103</f>
        <v>-30000</v>
      </c>
    </row>
    <row r="167" spans="2:8" x14ac:dyDescent="0.3">
      <c r="C167" s="158" t="s">
        <v>534</v>
      </c>
      <c r="D167" s="165">
        <f>'Input sheet Ratio'!C102</f>
        <v>10000</v>
      </c>
      <c r="E167" s="166"/>
      <c r="F167" s="165">
        <f>'Input sheet Ratio'!E102</f>
        <v>10000</v>
      </c>
      <c r="G167" s="167"/>
      <c r="H167" s="165">
        <f>'Input sheet Ratio'!G102</f>
        <v>10000</v>
      </c>
    </row>
    <row r="168" spans="2:8" x14ac:dyDescent="0.3">
      <c r="C168" s="158" t="s">
        <v>510</v>
      </c>
      <c r="D168" s="193">
        <f>D166/D167</f>
        <v>-3</v>
      </c>
      <c r="E168" s="194"/>
      <c r="F168" s="193">
        <f>F166/F167</f>
        <v>-3</v>
      </c>
      <c r="G168" s="195"/>
      <c r="H168" s="193">
        <f>H166/H167</f>
        <v>-3</v>
      </c>
    </row>
    <row r="170" spans="2:8" x14ac:dyDescent="0.3">
      <c r="B170" s="153">
        <f>B164+1</f>
        <v>27</v>
      </c>
      <c r="C170" s="155" t="s">
        <v>535</v>
      </c>
    </row>
    <row r="171" spans="2:8" x14ac:dyDescent="0.3">
      <c r="C171" s="156"/>
      <c r="D171" s="156" t="str">
        <f>'Input sheet Ratio'!$C$2</f>
        <v>2019-20</v>
      </c>
      <c r="E171" s="157"/>
      <c r="F171" s="156" t="str">
        <f>'Input sheet Ratio'!$E$2</f>
        <v>2018-19</v>
      </c>
      <c r="G171" s="147"/>
      <c r="H171" s="156" t="str">
        <f>'Input sheet Ratio'!$G$2</f>
        <v>2017-18</v>
      </c>
    </row>
    <row r="172" spans="2:8" x14ac:dyDescent="0.3">
      <c r="C172" s="196" t="s">
        <v>536</v>
      </c>
      <c r="D172" s="173">
        <f>D120</f>
        <v>-40000</v>
      </c>
      <c r="E172" s="174"/>
      <c r="F172" s="173">
        <f>F120</f>
        <v>-40000</v>
      </c>
      <c r="G172" s="175"/>
      <c r="H172" s="173">
        <f>H120</f>
        <v>-40000</v>
      </c>
    </row>
    <row r="173" spans="2:8" x14ac:dyDescent="0.3">
      <c r="C173" s="158" t="s">
        <v>474</v>
      </c>
      <c r="D173" s="165">
        <f>D28</f>
        <v>20000</v>
      </c>
      <c r="E173" s="166"/>
      <c r="F173" s="165">
        <f>F28</f>
        <v>20000</v>
      </c>
      <c r="G173" s="167"/>
      <c r="H173" s="165">
        <f>H28</f>
        <v>20000</v>
      </c>
    </row>
    <row r="174" spans="2:8" x14ac:dyDescent="0.3">
      <c r="C174" s="158" t="s">
        <v>510</v>
      </c>
      <c r="D174" s="185">
        <f>D172/D173</f>
        <v>-2</v>
      </c>
      <c r="E174" s="182"/>
      <c r="F174" s="185">
        <f>F172/F173</f>
        <v>-2</v>
      </c>
      <c r="G174" s="183"/>
      <c r="H174" s="185">
        <f>H172/H173</f>
        <v>-2</v>
      </c>
    </row>
    <row r="176" spans="2:8" x14ac:dyDescent="0.3">
      <c r="B176" s="153">
        <f>B170+1</f>
        <v>28</v>
      </c>
      <c r="C176" s="155" t="s">
        <v>537</v>
      </c>
    </row>
    <row r="177" spans="2:10" x14ac:dyDescent="0.3">
      <c r="C177" s="156"/>
      <c r="D177" s="156" t="str">
        <f>'Input sheet Ratio'!$C$2</f>
        <v>2019-20</v>
      </c>
      <c r="E177" s="157"/>
      <c r="F177" s="156" t="str">
        <f>'Input sheet Ratio'!$E$2</f>
        <v>2018-19</v>
      </c>
      <c r="G177" s="147"/>
      <c r="H177" s="156" t="str">
        <f>'Input sheet Ratio'!$G$2</f>
        <v>2017-18</v>
      </c>
    </row>
    <row r="178" spans="2:10" x14ac:dyDescent="0.3">
      <c r="C178" s="196" t="s">
        <v>536</v>
      </c>
      <c r="D178" s="173">
        <f>D172</f>
        <v>-40000</v>
      </c>
      <c r="E178" s="174"/>
      <c r="F178" s="173">
        <f>F172</f>
        <v>-40000</v>
      </c>
      <c r="G178" s="175"/>
      <c r="H178" s="173">
        <f>H172</f>
        <v>-40000</v>
      </c>
    </row>
    <row r="179" spans="2:10" x14ac:dyDescent="0.3">
      <c r="C179" s="158" t="s">
        <v>470</v>
      </c>
      <c r="D179" s="173">
        <f>D134</f>
        <v>150000</v>
      </c>
      <c r="E179" s="174"/>
      <c r="F179" s="173">
        <f>F134</f>
        <v>150000</v>
      </c>
      <c r="G179" s="175"/>
      <c r="H179" s="173">
        <f>H134</f>
        <v>140000</v>
      </c>
    </row>
    <row r="180" spans="2:10" x14ac:dyDescent="0.3">
      <c r="C180" s="158" t="s">
        <v>510</v>
      </c>
      <c r="D180" s="185">
        <f>D178/D179</f>
        <v>-0.26666666666666666</v>
      </c>
      <c r="E180" s="182"/>
      <c r="F180" s="185">
        <f>F178/F179</f>
        <v>-0.26666666666666666</v>
      </c>
      <c r="G180" s="183"/>
      <c r="H180" s="185">
        <f>H178/H179</f>
        <v>-0.2857142857142857</v>
      </c>
    </row>
    <row r="182" spans="2:10" x14ac:dyDescent="0.3">
      <c r="B182" s="153">
        <f>B176+1</f>
        <v>29</v>
      </c>
      <c r="C182" s="155" t="s">
        <v>487</v>
      </c>
      <c r="D182" s="155"/>
      <c r="E182" s="147"/>
    </row>
    <row r="183" spans="2:10" x14ac:dyDescent="0.3">
      <c r="C183" s="156"/>
      <c r="D183" s="156" t="str">
        <f>'Input sheet Ratio'!$C$2</f>
        <v>2019-20</v>
      </c>
      <c r="E183" s="157"/>
      <c r="F183" s="156" t="str">
        <f>'Input sheet Ratio'!$E$2</f>
        <v>2018-19</v>
      </c>
      <c r="G183" s="147"/>
      <c r="H183" s="156" t="str">
        <f>'Input sheet Ratio'!$G$2</f>
        <v>2017-18</v>
      </c>
    </row>
    <row r="184" spans="2:10" x14ac:dyDescent="0.3">
      <c r="C184" s="158" t="s">
        <v>487</v>
      </c>
      <c r="D184" s="165">
        <f>D56</f>
        <v>30000</v>
      </c>
      <c r="E184" s="166"/>
      <c r="F184" s="165">
        <f>F56</f>
        <v>30000</v>
      </c>
      <c r="G184" s="167"/>
      <c r="H184" s="165">
        <f>H56</f>
        <v>30000</v>
      </c>
    </row>
    <row r="185" spans="2:10" x14ac:dyDescent="0.3">
      <c r="C185" s="158" t="s">
        <v>489</v>
      </c>
      <c r="D185" s="173">
        <f>D139</f>
        <v>10000</v>
      </c>
      <c r="E185" s="174"/>
      <c r="F185" s="173">
        <f>F139</f>
        <v>10000</v>
      </c>
      <c r="G185" s="175"/>
      <c r="H185" s="173">
        <f>H139</f>
        <v>10000</v>
      </c>
    </row>
    <row r="186" spans="2:10" x14ac:dyDescent="0.3">
      <c r="C186" s="158" t="s">
        <v>510</v>
      </c>
      <c r="D186" s="181">
        <f>D184/D185</f>
        <v>3</v>
      </c>
      <c r="E186" s="190"/>
      <c r="F186" s="181">
        <f>F184/F185</f>
        <v>3</v>
      </c>
      <c r="G186" s="183"/>
      <c r="H186" s="185">
        <f>H184/H185</f>
        <v>3</v>
      </c>
      <c r="J186" s="153" t="s">
        <v>538</v>
      </c>
    </row>
    <row r="188" spans="2:10" x14ac:dyDescent="0.3">
      <c r="B188" s="153">
        <f>B182+1</f>
        <v>30</v>
      </c>
      <c r="C188" s="155" t="s">
        <v>539</v>
      </c>
      <c r="D188" s="155"/>
      <c r="E188" s="147"/>
    </row>
    <row r="189" spans="2:10" x14ac:dyDescent="0.3">
      <c r="C189" s="156"/>
      <c r="D189" s="156" t="str">
        <f>'Input sheet Ratio'!$C$2</f>
        <v>2019-20</v>
      </c>
      <c r="E189" s="157"/>
      <c r="F189" s="156" t="str">
        <f>'Input sheet Ratio'!$E$2</f>
        <v>2018-19</v>
      </c>
      <c r="G189" s="147"/>
      <c r="H189" s="156" t="str">
        <f>'Input sheet Ratio'!$G$2</f>
        <v>2017-18</v>
      </c>
    </row>
    <row r="190" spans="2:10" x14ac:dyDescent="0.3">
      <c r="C190" s="158" t="s">
        <v>489</v>
      </c>
      <c r="D190" s="173">
        <f>D185</f>
        <v>10000</v>
      </c>
      <c r="E190" s="174"/>
      <c r="F190" s="173">
        <f>F185</f>
        <v>10000</v>
      </c>
      <c r="G190" s="175"/>
      <c r="H190" s="173">
        <f>H185</f>
        <v>10000</v>
      </c>
    </row>
    <row r="191" spans="2:10" x14ac:dyDescent="0.3">
      <c r="C191" s="158" t="s">
        <v>540</v>
      </c>
      <c r="D191" s="165">
        <f>'Input sheet Ratio'!C87</f>
        <v>10000</v>
      </c>
      <c r="E191" s="166"/>
      <c r="F191" s="165">
        <f>'Input sheet Ratio'!E87</f>
        <v>10000</v>
      </c>
      <c r="G191" s="167"/>
      <c r="H191" s="165">
        <f>'Input sheet Ratio'!G87</f>
        <v>5000</v>
      </c>
    </row>
    <row r="192" spans="2:10" x14ac:dyDescent="0.3">
      <c r="C192" s="158"/>
      <c r="D192" s="197">
        <f>D190/D191</f>
        <v>1</v>
      </c>
      <c r="E192" s="198"/>
      <c r="F192" s="197">
        <f>F190/F191</f>
        <v>1</v>
      </c>
      <c r="G192" s="199"/>
      <c r="H192" s="197">
        <f>H190/H191</f>
        <v>2</v>
      </c>
    </row>
    <row r="193" spans="2:10" x14ac:dyDescent="0.3">
      <c r="C193" s="186"/>
      <c r="D193" s="186"/>
      <c r="F193" s="186"/>
      <c r="G193" s="186"/>
      <c r="H193" s="186"/>
    </row>
    <row r="194" spans="2:10" x14ac:dyDescent="0.3">
      <c r="B194" s="153">
        <f>B188+1</f>
        <v>31</v>
      </c>
      <c r="C194" s="155" t="s">
        <v>541</v>
      </c>
      <c r="D194" s="155"/>
      <c r="E194" s="147"/>
    </row>
    <row r="195" spans="2:10" x14ac:dyDescent="0.3">
      <c r="C195" s="156"/>
      <c r="D195" s="156" t="str">
        <f>'Input sheet Ratio'!$C$2</f>
        <v>2019-20</v>
      </c>
      <c r="E195" s="157"/>
      <c r="F195" s="156" t="str">
        <f>'Input sheet Ratio'!$E$2</f>
        <v>2018-19</v>
      </c>
      <c r="G195" s="147"/>
      <c r="H195" s="156" t="str">
        <f>'Input sheet Ratio'!$G$2</f>
        <v>2017-18</v>
      </c>
    </row>
    <row r="196" spans="2:10" x14ac:dyDescent="0.3">
      <c r="C196" s="158" t="s">
        <v>542</v>
      </c>
      <c r="D196" s="173">
        <f>D178</f>
        <v>-40000</v>
      </c>
      <c r="E196" s="174"/>
      <c r="F196" s="173">
        <f>F178</f>
        <v>-40000</v>
      </c>
      <c r="G196" s="175"/>
      <c r="H196" s="173">
        <f>H178</f>
        <v>-40000</v>
      </c>
    </row>
    <row r="197" spans="2:10" x14ac:dyDescent="0.3">
      <c r="C197" s="158" t="s">
        <v>543</v>
      </c>
      <c r="D197" s="173">
        <f>'Input sheet Ratio'!C32</f>
        <v>20000</v>
      </c>
      <c r="E197" s="174"/>
      <c r="F197" s="173">
        <f>'Input sheet Ratio'!E32</f>
        <v>20000</v>
      </c>
      <c r="G197" s="175"/>
      <c r="H197" s="173">
        <f>'Input sheet Ratio'!G32</f>
        <v>20000</v>
      </c>
    </row>
    <row r="198" spans="2:10" x14ac:dyDescent="0.3">
      <c r="C198" s="158" t="s">
        <v>510</v>
      </c>
      <c r="D198" s="185">
        <f>D196/D197</f>
        <v>-2</v>
      </c>
      <c r="E198" s="182"/>
      <c r="F198" s="185">
        <f>F196/F197</f>
        <v>-2</v>
      </c>
      <c r="G198" s="183"/>
      <c r="H198" s="185">
        <f>H196/H197</f>
        <v>-2</v>
      </c>
      <c r="J198" s="153" t="s">
        <v>464</v>
      </c>
    </row>
  </sheetData>
  <autoFilter ref="B2:O198"/>
  <pageMargins left="0.7" right="0.7" top="0.75" bottom="0.75" header="0.3" footer="0.3"/>
  <pageSetup scale="95" orientation="portrait" r:id="rId1"/>
  <rowBreaks count="1" manualBreakCount="1">
    <brk id="175" min="2"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H17"/>
  <sheetViews>
    <sheetView showGridLines="0" view="pageBreakPreview" zoomScaleNormal="100" zoomScaleSheetLayoutView="100" workbookViewId="0">
      <selection activeCell="C13" sqref="C1:E1048576"/>
    </sheetView>
  </sheetViews>
  <sheetFormatPr defaultRowHeight="15" x14ac:dyDescent="0.25"/>
  <cols>
    <col min="3" max="3" width="101.140625" style="34" bestFit="1" customWidth="1"/>
    <col min="5" max="5" width="27.28515625" bestFit="1" customWidth="1"/>
  </cols>
  <sheetData>
    <row r="2" spans="3:8" x14ac:dyDescent="0.25">
      <c r="C2" s="35" t="s">
        <v>3</v>
      </c>
      <c r="E2" s="33" t="s">
        <v>2</v>
      </c>
    </row>
    <row r="4" spans="3:8" ht="20.100000000000001" customHeight="1" x14ac:dyDescent="0.3">
      <c r="C4" s="246" t="s">
        <v>191</v>
      </c>
      <c r="D4" s="77"/>
      <c r="E4" s="257" t="s">
        <v>668</v>
      </c>
      <c r="F4" s="77"/>
      <c r="G4" s="77"/>
      <c r="H4" s="77"/>
    </row>
    <row r="5" spans="3:8" x14ac:dyDescent="0.25">
      <c r="E5" s="257"/>
    </row>
    <row r="6" spans="3:8" x14ac:dyDescent="0.25">
      <c r="C6" s="35" t="s">
        <v>669</v>
      </c>
      <c r="E6" s="257"/>
    </row>
    <row r="7" spans="3:8" x14ac:dyDescent="0.25">
      <c r="E7" s="257"/>
    </row>
    <row r="8" spans="3:8" x14ac:dyDescent="0.25">
      <c r="C8" s="34" t="s">
        <v>189</v>
      </c>
      <c r="E8" s="257"/>
    </row>
    <row r="9" spans="3:8" x14ac:dyDescent="0.25">
      <c r="C9" s="34" t="s">
        <v>184</v>
      </c>
      <c r="E9" s="257"/>
    </row>
    <row r="10" spans="3:8" x14ac:dyDescent="0.25">
      <c r="C10" s="34" t="s">
        <v>185</v>
      </c>
      <c r="E10" s="257"/>
    </row>
    <row r="11" spans="3:8" x14ac:dyDescent="0.25">
      <c r="E11" s="257"/>
    </row>
    <row r="12" spans="3:8" x14ac:dyDescent="0.25">
      <c r="C12" s="36" t="s">
        <v>186</v>
      </c>
      <c r="E12" s="257"/>
    </row>
    <row r="13" spans="3:8" x14ac:dyDescent="0.25">
      <c r="C13" s="34" t="s">
        <v>187</v>
      </c>
      <c r="E13" s="257"/>
    </row>
    <row r="14" spans="3:8" x14ac:dyDescent="0.25">
      <c r="C14" s="34" t="s">
        <v>188</v>
      </c>
      <c r="E14" s="257"/>
    </row>
    <row r="15" spans="3:8" x14ac:dyDescent="0.25">
      <c r="C15" s="36" t="s">
        <v>192</v>
      </c>
      <c r="E15" s="257"/>
    </row>
    <row r="16" spans="3:8" x14ac:dyDescent="0.25">
      <c r="E16" s="257"/>
    </row>
    <row r="17" spans="3:3" x14ac:dyDescent="0.25">
      <c r="C17" s="37" t="s">
        <v>190</v>
      </c>
    </row>
  </sheetData>
  <mergeCells count="1">
    <mergeCell ref="E4:E16"/>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2"/>
  <sheetViews>
    <sheetView showGridLines="0" view="pageBreakPreview" zoomScaleNormal="100" zoomScaleSheetLayoutView="100" workbookViewId="0">
      <pane xSplit="3" ySplit="3" topLeftCell="D41" activePane="bottomRight" state="frozen"/>
      <selection activeCell="C4" sqref="C4:H4"/>
      <selection pane="topRight" activeCell="C4" sqref="C4:H4"/>
      <selection pane="bottomLeft" activeCell="C4" sqref="C4:H4"/>
      <selection pane="bottomRight" activeCell="C4" sqref="C4:H4"/>
    </sheetView>
  </sheetViews>
  <sheetFormatPr defaultRowHeight="15" customHeight="1" x14ac:dyDescent="0.25"/>
  <cols>
    <col min="1" max="1" width="3.140625" style="227" customWidth="1"/>
    <col min="2" max="2" width="30.85546875" style="227" bestFit="1" customWidth="1"/>
    <col min="3" max="3" width="30.140625" style="227" customWidth="1"/>
    <col min="4" max="4" width="13.28515625" style="227" customWidth="1"/>
    <col min="5" max="5" width="20.42578125" style="227" bestFit="1" customWidth="1"/>
    <col min="6" max="6" width="67" style="228" customWidth="1"/>
    <col min="7" max="257" width="9.140625" style="227"/>
    <col min="258" max="258" width="21.28515625" style="227" customWidth="1"/>
    <col min="259" max="259" width="19.140625" style="227" customWidth="1"/>
    <col min="260" max="260" width="14.28515625" style="227" customWidth="1"/>
    <col min="261" max="261" width="14.5703125" style="227" customWidth="1"/>
    <col min="262" max="262" width="19.7109375" style="227" customWidth="1"/>
    <col min="263" max="513" width="9.140625" style="227"/>
    <col min="514" max="514" width="21.28515625" style="227" customWidth="1"/>
    <col min="515" max="515" width="19.140625" style="227" customWidth="1"/>
    <col min="516" max="516" width="14.28515625" style="227" customWidth="1"/>
    <col min="517" max="517" width="14.5703125" style="227" customWidth="1"/>
    <col min="518" max="518" width="19.7109375" style="227" customWidth="1"/>
    <col min="519" max="769" width="9.140625" style="227"/>
    <col min="770" max="770" width="21.28515625" style="227" customWidth="1"/>
    <col min="771" max="771" width="19.140625" style="227" customWidth="1"/>
    <col min="772" max="772" width="14.28515625" style="227" customWidth="1"/>
    <col min="773" max="773" width="14.5703125" style="227" customWidth="1"/>
    <col min="774" max="774" width="19.7109375" style="227" customWidth="1"/>
    <col min="775" max="1025" width="9.140625" style="227"/>
    <col min="1026" max="1026" width="21.28515625" style="227" customWidth="1"/>
    <col min="1027" max="1027" width="19.140625" style="227" customWidth="1"/>
    <col min="1028" max="1028" width="14.28515625" style="227" customWidth="1"/>
    <col min="1029" max="1029" width="14.5703125" style="227" customWidth="1"/>
    <col min="1030" max="1030" width="19.7109375" style="227" customWidth="1"/>
    <col min="1031" max="1281" width="9.140625" style="227"/>
    <col min="1282" max="1282" width="21.28515625" style="227" customWidth="1"/>
    <col min="1283" max="1283" width="19.140625" style="227" customWidth="1"/>
    <col min="1284" max="1284" width="14.28515625" style="227" customWidth="1"/>
    <col min="1285" max="1285" width="14.5703125" style="227" customWidth="1"/>
    <col min="1286" max="1286" width="19.7109375" style="227" customWidth="1"/>
    <col min="1287" max="1537" width="9.140625" style="227"/>
    <col min="1538" max="1538" width="21.28515625" style="227" customWidth="1"/>
    <col min="1539" max="1539" width="19.140625" style="227" customWidth="1"/>
    <col min="1540" max="1540" width="14.28515625" style="227" customWidth="1"/>
    <col min="1541" max="1541" width="14.5703125" style="227" customWidth="1"/>
    <col min="1542" max="1542" width="19.7109375" style="227" customWidth="1"/>
    <col min="1543" max="1793" width="9.140625" style="227"/>
    <col min="1794" max="1794" width="21.28515625" style="227" customWidth="1"/>
    <col min="1795" max="1795" width="19.140625" style="227" customWidth="1"/>
    <col min="1796" max="1796" width="14.28515625" style="227" customWidth="1"/>
    <col min="1797" max="1797" width="14.5703125" style="227" customWidth="1"/>
    <col min="1798" max="1798" width="19.7109375" style="227" customWidth="1"/>
    <col min="1799" max="2049" width="9.140625" style="227"/>
    <col min="2050" max="2050" width="21.28515625" style="227" customWidth="1"/>
    <col min="2051" max="2051" width="19.140625" style="227" customWidth="1"/>
    <col min="2052" max="2052" width="14.28515625" style="227" customWidth="1"/>
    <col min="2053" max="2053" width="14.5703125" style="227" customWidth="1"/>
    <col min="2054" max="2054" width="19.7109375" style="227" customWidth="1"/>
    <col min="2055" max="2305" width="9.140625" style="227"/>
    <col min="2306" max="2306" width="21.28515625" style="227" customWidth="1"/>
    <col min="2307" max="2307" width="19.140625" style="227" customWidth="1"/>
    <col min="2308" max="2308" width="14.28515625" style="227" customWidth="1"/>
    <col min="2309" max="2309" width="14.5703125" style="227" customWidth="1"/>
    <col min="2310" max="2310" width="19.7109375" style="227" customWidth="1"/>
    <col min="2311" max="2561" width="9.140625" style="227"/>
    <col min="2562" max="2562" width="21.28515625" style="227" customWidth="1"/>
    <col min="2563" max="2563" width="19.140625" style="227" customWidth="1"/>
    <col min="2564" max="2564" width="14.28515625" style="227" customWidth="1"/>
    <col min="2565" max="2565" width="14.5703125" style="227" customWidth="1"/>
    <col min="2566" max="2566" width="19.7109375" style="227" customWidth="1"/>
    <col min="2567" max="2817" width="9.140625" style="227"/>
    <col min="2818" max="2818" width="21.28515625" style="227" customWidth="1"/>
    <col min="2819" max="2819" width="19.140625" style="227" customWidth="1"/>
    <col min="2820" max="2820" width="14.28515625" style="227" customWidth="1"/>
    <col min="2821" max="2821" width="14.5703125" style="227" customWidth="1"/>
    <col min="2822" max="2822" width="19.7109375" style="227" customWidth="1"/>
    <col min="2823" max="3073" width="9.140625" style="227"/>
    <col min="3074" max="3074" width="21.28515625" style="227" customWidth="1"/>
    <col min="3075" max="3075" width="19.140625" style="227" customWidth="1"/>
    <col min="3076" max="3076" width="14.28515625" style="227" customWidth="1"/>
    <col min="3077" max="3077" width="14.5703125" style="227" customWidth="1"/>
    <col min="3078" max="3078" width="19.7109375" style="227" customWidth="1"/>
    <col min="3079" max="3329" width="9.140625" style="227"/>
    <col min="3330" max="3330" width="21.28515625" style="227" customWidth="1"/>
    <col min="3331" max="3331" width="19.140625" style="227" customWidth="1"/>
    <col min="3332" max="3332" width="14.28515625" style="227" customWidth="1"/>
    <col min="3333" max="3333" width="14.5703125" style="227" customWidth="1"/>
    <col min="3334" max="3334" width="19.7109375" style="227" customWidth="1"/>
    <col min="3335" max="3585" width="9.140625" style="227"/>
    <col min="3586" max="3586" width="21.28515625" style="227" customWidth="1"/>
    <col min="3587" max="3587" width="19.140625" style="227" customWidth="1"/>
    <col min="3588" max="3588" width="14.28515625" style="227" customWidth="1"/>
    <col min="3589" max="3589" width="14.5703125" style="227" customWidth="1"/>
    <col min="3590" max="3590" width="19.7109375" style="227" customWidth="1"/>
    <col min="3591" max="3841" width="9.140625" style="227"/>
    <col min="3842" max="3842" width="21.28515625" style="227" customWidth="1"/>
    <col min="3843" max="3843" width="19.140625" style="227" customWidth="1"/>
    <col min="3844" max="3844" width="14.28515625" style="227" customWidth="1"/>
    <col min="3845" max="3845" width="14.5703125" style="227" customWidth="1"/>
    <col min="3846" max="3846" width="19.7109375" style="227" customWidth="1"/>
    <col min="3847" max="4097" width="9.140625" style="227"/>
    <col min="4098" max="4098" width="21.28515625" style="227" customWidth="1"/>
    <col min="4099" max="4099" width="19.140625" style="227" customWidth="1"/>
    <col min="4100" max="4100" width="14.28515625" style="227" customWidth="1"/>
    <col min="4101" max="4101" width="14.5703125" style="227" customWidth="1"/>
    <col min="4102" max="4102" width="19.7109375" style="227" customWidth="1"/>
    <col min="4103" max="4353" width="9.140625" style="227"/>
    <col min="4354" max="4354" width="21.28515625" style="227" customWidth="1"/>
    <col min="4355" max="4355" width="19.140625" style="227" customWidth="1"/>
    <col min="4356" max="4356" width="14.28515625" style="227" customWidth="1"/>
    <col min="4357" max="4357" width="14.5703125" style="227" customWidth="1"/>
    <col min="4358" max="4358" width="19.7109375" style="227" customWidth="1"/>
    <col min="4359" max="4609" width="9.140625" style="227"/>
    <col min="4610" max="4610" width="21.28515625" style="227" customWidth="1"/>
    <col min="4611" max="4611" width="19.140625" style="227" customWidth="1"/>
    <col min="4612" max="4612" width="14.28515625" style="227" customWidth="1"/>
    <col min="4613" max="4613" width="14.5703125" style="227" customWidth="1"/>
    <col min="4614" max="4614" width="19.7109375" style="227" customWidth="1"/>
    <col min="4615" max="4865" width="9.140625" style="227"/>
    <col min="4866" max="4866" width="21.28515625" style="227" customWidth="1"/>
    <col min="4867" max="4867" width="19.140625" style="227" customWidth="1"/>
    <col min="4868" max="4868" width="14.28515625" style="227" customWidth="1"/>
    <col min="4869" max="4869" width="14.5703125" style="227" customWidth="1"/>
    <col min="4870" max="4870" width="19.7109375" style="227" customWidth="1"/>
    <col min="4871" max="5121" width="9.140625" style="227"/>
    <col min="5122" max="5122" width="21.28515625" style="227" customWidth="1"/>
    <col min="5123" max="5123" width="19.140625" style="227" customWidth="1"/>
    <col min="5124" max="5124" width="14.28515625" style="227" customWidth="1"/>
    <col min="5125" max="5125" width="14.5703125" style="227" customWidth="1"/>
    <col min="5126" max="5126" width="19.7109375" style="227" customWidth="1"/>
    <col min="5127" max="5377" width="9.140625" style="227"/>
    <col min="5378" max="5378" width="21.28515625" style="227" customWidth="1"/>
    <col min="5379" max="5379" width="19.140625" style="227" customWidth="1"/>
    <col min="5380" max="5380" width="14.28515625" style="227" customWidth="1"/>
    <col min="5381" max="5381" width="14.5703125" style="227" customWidth="1"/>
    <col min="5382" max="5382" width="19.7109375" style="227" customWidth="1"/>
    <col min="5383" max="5633" width="9.140625" style="227"/>
    <col min="5634" max="5634" width="21.28515625" style="227" customWidth="1"/>
    <col min="5635" max="5635" width="19.140625" style="227" customWidth="1"/>
    <col min="5636" max="5636" width="14.28515625" style="227" customWidth="1"/>
    <col min="5637" max="5637" width="14.5703125" style="227" customWidth="1"/>
    <col min="5638" max="5638" width="19.7109375" style="227" customWidth="1"/>
    <col min="5639" max="5889" width="9.140625" style="227"/>
    <col min="5890" max="5890" width="21.28515625" style="227" customWidth="1"/>
    <col min="5891" max="5891" width="19.140625" style="227" customWidth="1"/>
    <col min="5892" max="5892" width="14.28515625" style="227" customWidth="1"/>
    <col min="5893" max="5893" width="14.5703125" style="227" customWidth="1"/>
    <col min="5894" max="5894" width="19.7109375" style="227" customWidth="1"/>
    <col min="5895" max="6145" width="9.140625" style="227"/>
    <col min="6146" max="6146" width="21.28515625" style="227" customWidth="1"/>
    <col min="6147" max="6147" width="19.140625" style="227" customWidth="1"/>
    <col min="6148" max="6148" width="14.28515625" style="227" customWidth="1"/>
    <col min="6149" max="6149" width="14.5703125" style="227" customWidth="1"/>
    <col min="6150" max="6150" width="19.7109375" style="227" customWidth="1"/>
    <col min="6151" max="6401" width="9.140625" style="227"/>
    <col min="6402" max="6402" width="21.28515625" style="227" customWidth="1"/>
    <col min="6403" max="6403" width="19.140625" style="227" customWidth="1"/>
    <col min="6404" max="6404" width="14.28515625" style="227" customWidth="1"/>
    <col min="6405" max="6405" width="14.5703125" style="227" customWidth="1"/>
    <col min="6406" max="6406" width="19.7109375" style="227" customWidth="1"/>
    <col min="6407" max="6657" width="9.140625" style="227"/>
    <col min="6658" max="6658" width="21.28515625" style="227" customWidth="1"/>
    <col min="6659" max="6659" width="19.140625" style="227" customWidth="1"/>
    <col min="6660" max="6660" width="14.28515625" style="227" customWidth="1"/>
    <col min="6661" max="6661" width="14.5703125" style="227" customWidth="1"/>
    <col min="6662" max="6662" width="19.7109375" style="227" customWidth="1"/>
    <col min="6663" max="6913" width="9.140625" style="227"/>
    <col min="6914" max="6914" width="21.28515625" style="227" customWidth="1"/>
    <col min="6915" max="6915" width="19.140625" style="227" customWidth="1"/>
    <col min="6916" max="6916" width="14.28515625" style="227" customWidth="1"/>
    <col min="6917" max="6917" width="14.5703125" style="227" customWidth="1"/>
    <col min="6918" max="6918" width="19.7109375" style="227" customWidth="1"/>
    <col min="6919" max="7169" width="9.140625" style="227"/>
    <col min="7170" max="7170" width="21.28515625" style="227" customWidth="1"/>
    <col min="7171" max="7171" width="19.140625" style="227" customWidth="1"/>
    <col min="7172" max="7172" width="14.28515625" style="227" customWidth="1"/>
    <col min="7173" max="7173" width="14.5703125" style="227" customWidth="1"/>
    <col min="7174" max="7174" width="19.7109375" style="227" customWidth="1"/>
    <col min="7175" max="7425" width="9.140625" style="227"/>
    <col min="7426" max="7426" width="21.28515625" style="227" customWidth="1"/>
    <col min="7427" max="7427" width="19.140625" style="227" customWidth="1"/>
    <col min="7428" max="7428" width="14.28515625" style="227" customWidth="1"/>
    <col min="7429" max="7429" width="14.5703125" style="227" customWidth="1"/>
    <col min="7430" max="7430" width="19.7109375" style="227" customWidth="1"/>
    <col min="7431" max="7681" width="9.140625" style="227"/>
    <col min="7682" max="7682" width="21.28515625" style="227" customWidth="1"/>
    <col min="7683" max="7683" width="19.140625" style="227" customWidth="1"/>
    <col min="7684" max="7684" width="14.28515625" style="227" customWidth="1"/>
    <col min="7685" max="7685" width="14.5703125" style="227" customWidth="1"/>
    <col min="7686" max="7686" width="19.7109375" style="227" customWidth="1"/>
    <col min="7687" max="7937" width="9.140625" style="227"/>
    <col min="7938" max="7938" width="21.28515625" style="227" customWidth="1"/>
    <col min="7939" max="7939" width="19.140625" style="227" customWidth="1"/>
    <col min="7940" max="7940" width="14.28515625" style="227" customWidth="1"/>
    <col min="7941" max="7941" width="14.5703125" style="227" customWidth="1"/>
    <col min="7942" max="7942" width="19.7109375" style="227" customWidth="1"/>
    <col min="7943" max="8193" width="9.140625" style="227"/>
    <col min="8194" max="8194" width="21.28515625" style="227" customWidth="1"/>
    <col min="8195" max="8195" width="19.140625" style="227" customWidth="1"/>
    <col min="8196" max="8196" width="14.28515625" style="227" customWidth="1"/>
    <col min="8197" max="8197" width="14.5703125" style="227" customWidth="1"/>
    <col min="8198" max="8198" width="19.7109375" style="227" customWidth="1"/>
    <col min="8199" max="8449" width="9.140625" style="227"/>
    <col min="8450" max="8450" width="21.28515625" style="227" customWidth="1"/>
    <col min="8451" max="8451" width="19.140625" style="227" customWidth="1"/>
    <col min="8452" max="8452" width="14.28515625" style="227" customWidth="1"/>
    <col min="8453" max="8453" width="14.5703125" style="227" customWidth="1"/>
    <col min="8454" max="8454" width="19.7109375" style="227" customWidth="1"/>
    <col min="8455" max="8705" width="9.140625" style="227"/>
    <col min="8706" max="8706" width="21.28515625" style="227" customWidth="1"/>
    <col min="8707" max="8707" width="19.140625" style="227" customWidth="1"/>
    <col min="8708" max="8708" width="14.28515625" style="227" customWidth="1"/>
    <col min="8709" max="8709" width="14.5703125" style="227" customWidth="1"/>
    <col min="8710" max="8710" width="19.7109375" style="227" customWidth="1"/>
    <col min="8711" max="8961" width="9.140625" style="227"/>
    <col min="8962" max="8962" width="21.28515625" style="227" customWidth="1"/>
    <col min="8963" max="8963" width="19.140625" style="227" customWidth="1"/>
    <col min="8964" max="8964" width="14.28515625" style="227" customWidth="1"/>
    <col min="8965" max="8965" width="14.5703125" style="227" customWidth="1"/>
    <col min="8966" max="8966" width="19.7109375" style="227" customWidth="1"/>
    <col min="8967" max="9217" width="9.140625" style="227"/>
    <col min="9218" max="9218" width="21.28515625" style="227" customWidth="1"/>
    <col min="9219" max="9219" width="19.140625" style="227" customWidth="1"/>
    <col min="9220" max="9220" width="14.28515625" style="227" customWidth="1"/>
    <col min="9221" max="9221" width="14.5703125" style="227" customWidth="1"/>
    <col min="9222" max="9222" width="19.7109375" style="227" customWidth="1"/>
    <col min="9223" max="9473" width="9.140625" style="227"/>
    <col min="9474" max="9474" width="21.28515625" style="227" customWidth="1"/>
    <col min="9475" max="9475" width="19.140625" style="227" customWidth="1"/>
    <col min="9476" max="9476" width="14.28515625" style="227" customWidth="1"/>
    <col min="9477" max="9477" width="14.5703125" style="227" customWidth="1"/>
    <col min="9478" max="9478" width="19.7109375" style="227" customWidth="1"/>
    <col min="9479" max="9729" width="9.140625" style="227"/>
    <col min="9730" max="9730" width="21.28515625" style="227" customWidth="1"/>
    <col min="9731" max="9731" width="19.140625" style="227" customWidth="1"/>
    <col min="9732" max="9732" width="14.28515625" style="227" customWidth="1"/>
    <col min="9733" max="9733" width="14.5703125" style="227" customWidth="1"/>
    <col min="9734" max="9734" width="19.7109375" style="227" customWidth="1"/>
    <col min="9735" max="9985" width="9.140625" style="227"/>
    <col min="9986" max="9986" width="21.28515625" style="227" customWidth="1"/>
    <col min="9987" max="9987" width="19.140625" style="227" customWidth="1"/>
    <col min="9988" max="9988" width="14.28515625" style="227" customWidth="1"/>
    <col min="9989" max="9989" width="14.5703125" style="227" customWidth="1"/>
    <col min="9990" max="9990" width="19.7109375" style="227" customWidth="1"/>
    <col min="9991" max="10241" width="9.140625" style="227"/>
    <col min="10242" max="10242" width="21.28515625" style="227" customWidth="1"/>
    <col min="10243" max="10243" width="19.140625" style="227" customWidth="1"/>
    <col min="10244" max="10244" width="14.28515625" style="227" customWidth="1"/>
    <col min="10245" max="10245" width="14.5703125" style="227" customWidth="1"/>
    <col min="10246" max="10246" width="19.7109375" style="227" customWidth="1"/>
    <col min="10247" max="10497" width="9.140625" style="227"/>
    <col min="10498" max="10498" width="21.28515625" style="227" customWidth="1"/>
    <col min="10499" max="10499" width="19.140625" style="227" customWidth="1"/>
    <col min="10500" max="10500" width="14.28515625" style="227" customWidth="1"/>
    <col min="10501" max="10501" width="14.5703125" style="227" customWidth="1"/>
    <col min="10502" max="10502" width="19.7109375" style="227" customWidth="1"/>
    <col min="10503" max="10753" width="9.140625" style="227"/>
    <col min="10754" max="10754" width="21.28515625" style="227" customWidth="1"/>
    <col min="10755" max="10755" width="19.140625" style="227" customWidth="1"/>
    <col min="10756" max="10756" width="14.28515625" style="227" customWidth="1"/>
    <col min="10757" max="10757" width="14.5703125" style="227" customWidth="1"/>
    <col min="10758" max="10758" width="19.7109375" style="227" customWidth="1"/>
    <col min="10759" max="11009" width="9.140625" style="227"/>
    <col min="11010" max="11010" width="21.28515625" style="227" customWidth="1"/>
    <col min="11011" max="11011" width="19.140625" style="227" customWidth="1"/>
    <col min="11012" max="11012" width="14.28515625" style="227" customWidth="1"/>
    <col min="11013" max="11013" width="14.5703125" style="227" customWidth="1"/>
    <col min="11014" max="11014" width="19.7109375" style="227" customWidth="1"/>
    <col min="11015" max="11265" width="9.140625" style="227"/>
    <col min="11266" max="11266" width="21.28515625" style="227" customWidth="1"/>
    <col min="11267" max="11267" width="19.140625" style="227" customWidth="1"/>
    <col min="11268" max="11268" width="14.28515625" style="227" customWidth="1"/>
    <col min="11269" max="11269" width="14.5703125" style="227" customWidth="1"/>
    <col min="11270" max="11270" width="19.7109375" style="227" customWidth="1"/>
    <col min="11271" max="11521" width="9.140625" style="227"/>
    <col min="11522" max="11522" width="21.28515625" style="227" customWidth="1"/>
    <col min="11523" max="11523" width="19.140625" style="227" customWidth="1"/>
    <col min="11524" max="11524" width="14.28515625" style="227" customWidth="1"/>
    <col min="11525" max="11525" width="14.5703125" style="227" customWidth="1"/>
    <col min="11526" max="11526" width="19.7109375" style="227" customWidth="1"/>
    <col min="11527" max="11777" width="9.140625" style="227"/>
    <col min="11778" max="11778" width="21.28515625" style="227" customWidth="1"/>
    <col min="11779" max="11779" width="19.140625" style="227" customWidth="1"/>
    <col min="11780" max="11780" width="14.28515625" style="227" customWidth="1"/>
    <col min="11781" max="11781" width="14.5703125" style="227" customWidth="1"/>
    <col min="11782" max="11782" width="19.7109375" style="227" customWidth="1"/>
    <col min="11783" max="12033" width="9.140625" style="227"/>
    <col min="12034" max="12034" width="21.28515625" style="227" customWidth="1"/>
    <col min="12035" max="12035" width="19.140625" style="227" customWidth="1"/>
    <col min="12036" max="12036" width="14.28515625" style="227" customWidth="1"/>
    <col min="12037" max="12037" width="14.5703125" style="227" customWidth="1"/>
    <col min="12038" max="12038" width="19.7109375" style="227" customWidth="1"/>
    <col min="12039" max="12289" width="9.140625" style="227"/>
    <col min="12290" max="12290" width="21.28515625" style="227" customWidth="1"/>
    <col min="12291" max="12291" width="19.140625" style="227" customWidth="1"/>
    <col min="12292" max="12292" width="14.28515625" style="227" customWidth="1"/>
    <col min="12293" max="12293" width="14.5703125" style="227" customWidth="1"/>
    <col min="12294" max="12294" width="19.7109375" style="227" customWidth="1"/>
    <col min="12295" max="12545" width="9.140625" style="227"/>
    <col min="12546" max="12546" width="21.28515625" style="227" customWidth="1"/>
    <col min="12547" max="12547" width="19.140625" style="227" customWidth="1"/>
    <col min="12548" max="12548" width="14.28515625" style="227" customWidth="1"/>
    <col min="12549" max="12549" width="14.5703125" style="227" customWidth="1"/>
    <col min="12550" max="12550" width="19.7109375" style="227" customWidth="1"/>
    <col min="12551" max="12801" width="9.140625" style="227"/>
    <col min="12802" max="12802" width="21.28515625" style="227" customWidth="1"/>
    <col min="12803" max="12803" width="19.140625" style="227" customWidth="1"/>
    <col min="12804" max="12804" width="14.28515625" style="227" customWidth="1"/>
    <col min="12805" max="12805" width="14.5703125" style="227" customWidth="1"/>
    <col min="12806" max="12806" width="19.7109375" style="227" customWidth="1"/>
    <col min="12807" max="13057" width="9.140625" style="227"/>
    <col min="13058" max="13058" width="21.28515625" style="227" customWidth="1"/>
    <col min="13059" max="13059" width="19.140625" style="227" customWidth="1"/>
    <col min="13060" max="13060" width="14.28515625" style="227" customWidth="1"/>
    <col min="13061" max="13061" width="14.5703125" style="227" customWidth="1"/>
    <col min="13062" max="13062" width="19.7109375" style="227" customWidth="1"/>
    <col min="13063" max="13313" width="9.140625" style="227"/>
    <col min="13314" max="13314" width="21.28515625" style="227" customWidth="1"/>
    <col min="13315" max="13315" width="19.140625" style="227" customWidth="1"/>
    <col min="13316" max="13316" width="14.28515625" style="227" customWidth="1"/>
    <col min="13317" max="13317" width="14.5703125" style="227" customWidth="1"/>
    <col min="13318" max="13318" width="19.7109375" style="227" customWidth="1"/>
    <col min="13319" max="13569" width="9.140625" style="227"/>
    <col min="13570" max="13570" width="21.28515625" style="227" customWidth="1"/>
    <col min="13571" max="13571" width="19.140625" style="227" customWidth="1"/>
    <col min="13572" max="13572" width="14.28515625" style="227" customWidth="1"/>
    <col min="13573" max="13573" width="14.5703125" style="227" customWidth="1"/>
    <col min="13574" max="13574" width="19.7109375" style="227" customWidth="1"/>
    <col min="13575" max="13825" width="9.140625" style="227"/>
    <col min="13826" max="13826" width="21.28515625" style="227" customWidth="1"/>
    <col min="13827" max="13827" width="19.140625" style="227" customWidth="1"/>
    <col min="13828" max="13828" width="14.28515625" style="227" customWidth="1"/>
    <col min="13829" max="13829" width="14.5703125" style="227" customWidth="1"/>
    <col min="13830" max="13830" width="19.7109375" style="227" customWidth="1"/>
    <col min="13831" max="14081" width="9.140625" style="227"/>
    <col min="14082" max="14082" width="21.28515625" style="227" customWidth="1"/>
    <col min="14083" max="14083" width="19.140625" style="227" customWidth="1"/>
    <col min="14084" max="14084" width="14.28515625" style="227" customWidth="1"/>
    <col min="14085" max="14085" width="14.5703125" style="227" customWidth="1"/>
    <col min="14086" max="14086" width="19.7109375" style="227" customWidth="1"/>
    <col min="14087" max="14337" width="9.140625" style="227"/>
    <col min="14338" max="14338" width="21.28515625" style="227" customWidth="1"/>
    <col min="14339" max="14339" width="19.140625" style="227" customWidth="1"/>
    <col min="14340" max="14340" width="14.28515625" style="227" customWidth="1"/>
    <col min="14341" max="14341" width="14.5703125" style="227" customWidth="1"/>
    <col min="14342" max="14342" width="19.7109375" style="227" customWidth="1"/>
    <col min="14343" max="14593" width="9.140625" style="227"/>
    <col min="14594" max="14594" width="21.28515625" style="227" customWidth="1"/>
    <col min="14595" max="14595" width="19.140625" style="227" customWidth="1"/>
    <col min="14596" max="14596" width="14.28515625" style="227" customWidth="1"/>
    <col min="14597" max="14597" width="14.5703125" style="227" customWidth="1"/>
    <col min="14598" max="14598" width="19.7109375" style="227" customWidth="1"/>
    <col min="14599" max="14849" width="9.140625" style="227"/>
    <col min="14850" max="14850" width="21.28515625" style="227" customWidth="1"/>
    <col min="14851" max="14851" width="19.140625" style="227" customWidth="1"/>
    <col min="14852" max="14852" width="14.28515625" style="227" customWidth="1"/>
    <col min="14853" max="14853" width="14.5703125" style="227" customWidth="1"/>
    <col min="14854" max="14854" width="19.7109375" style="227" customWidth="1"/>
    <col min="14855" max="15105" width="9.140625" style="227"/>
    <col min="15106" max="15106" width="21.28515625" style="227" customWidth="1"/>
    <col min="15107" max="15107" width="19.140625" style="227" customWidth="1"/>
    <col min="15108" max="15108" width="14.28515625" style="227" customWidth="1"/>
    <col min="15109" max="15109" width="14.5703125" style="227" customWidth="1"/>
    <col min="15110" max="15110" width="19.7109375" style="227" customWidth="1"/>
    <col min="15111" max="15361" width="9.140625" style="227"/>
    <col min="15362" max="15362" width="21.28515625" style="227" customWidth="1"/>
    <col min="15363" max="15363" width="19.140625" style="227" customWidth="1"/>
    <col min="15364" max="15364" width="14.28515625" style="227" customWidth="1"/>
    <col min="15365" max="15365" width="14.5703125" style="227" customWidth="1"/>
    <col min="15366" max="15366" width="19.7109375" style="227" customWidth="1"/>
    <col min="15367" max="15617" width="9.140625" style="227"/>
    <col min="15618" max="15618" width="21.28515625" style="227" customWidth="1"/>
    <col min="15619" max="15619" width="19.140625" style="227" customWidth="1"/>
    <col min="15620" max="15620" width="14.28515625" style="227" customWidth="1"/>
    <col min="15621" max="15621" width="14.5703125" style="227" customWidth="1"/>
    <col min="15622" max="15622" width="19.7109375" style="227" customWidth="1"/>
    <col min="15623" max="15873" width="9.140625" style="227"/>
    <col min="15874" max="15874" width="21.28515625" style="227" customWidth="1"/>
    <col min="15875" max="15875" width="19.140625" style="227" customWidth="1"/>
    <col min="15876" max="15876" width="14.28515625" style="227" customWidth="1"/>
    <col min="15877" max="15877" width="14.5703125" style="227" customWidth="1"/>
    <col min="15878" max="15878" width="19.7109375" style="227" customWidth="1"/>
    <col min="15879" max="16129" width="9.140625" style="227"/>
    <col min="16130" max="16130" width="21.28515625" style="227" customWidth="1"/>
    <col min="16131" max="16131" width="19.140625" style="227" customWidth="1"/>
    <col min="16132" max="16132" width="14.28515625" style="227" customWidth="1"/>
    <col min="16133" max="16133" width="14.5703125" style="227" customWidth="1"/>
    <col min="16134" max="16134" width="19.7109375" style="227" customWidth="1"/>
    <col min="16135" max="16384" width="9.140625" style="227"/>
  </cols>
  <sheetData>
    <row r="1" spans="1:10" s="200" customFormat="1" ht="15" customHeight="1" x14ac:dyDescent="0.3">
      <c r="A1" s="200" t="s">
        <v>544</v>
      </c>
      <c r="B1" s="200" t="s">
        <v>545</v>
      </c>
      <c r="F1" s="201"/>
    </row>
    <row r="2" spans="1:10" s="202" customFormat="1" ht="15" customHeight="1" x14ac:dyDescent="0.25">
      <c r="B2" s="492"/>
      <c r="C2" s="203"/>
      <c r="D2" s="203"/>
      <c r="E2" s="204"/>
      <c r="F2" s="205"/>
      <c r="G2" s="493" t="s">
        <v>546</v>
      </c>
      <c r="H2" s="206"/>
      <c r="I2" s="206"/>
    </row>
    <row r="3" spans="1:10" s="202" customFormat="1" ht="15" customHeight="1" x14ac:dyDescent="0.25">
      <c r="B3" s="492"/>
      <c r="C3" s="203" t="str">
        <f>'Structural ratios'!D3</f>
        <v>2019-20</v>
      </c>
      <c r="D3" s="203" t="str">
        <f>'Structural ratios'!F3</f>
        <v>2018-19</v>
      </c>
      <c r="E3" s="207" t="s">
        <v>547</v>
      </c>
      <c r="F3" s="208" t="s">
        <v>548</v>
      </c>
      <c r="G3" s="493"/>
      <c r="H3" s="206"/>
      <c r="I3" s="206"/>
    </row>
    <row r="4" spans="1:10" s="202" customFormat="1" ht="15" customHeight="1" x14ac:dyDescent="0.25">
      <c r="B4" s="209" t="s">
        <v>549</v>
      </c>
      <c r="C4" s="235"/>
      <c r="D4" s="235"/>
      <c r="E4" s="235"/>
      <c r="F4" s="236"/>
      <c r="G4" s="237"/>
      <c r="H4" s="237"/>
      <c r="I4" s="206"/>
      <c r="J4" s="211"/>
    </row>
    <row r="5" spans="1:10" s="202" customFormat="1" ht="20.100000000000001" customHeight="1" x14ac:dyDescent="0.25">
      <c r="B5" s="212" t="s">
        <v>550</v>
      </c>
      <c r="C5" s="203"/>
      <c r="D5" s="203"/>
      <c r="E5" s="203"/>
      <c r="F5" s="210"/>
      <c r="G5" s="206"/>
      <c r="H5" s="206"/>
      <c r="I5" s="206"/>
      <c r="J5" s="211"/>
    </row>
    <row r="6" spans="1:10" s="202" customFormat="1" ht="30" customHeight="1" x14ac:dyDescent="0.25">
      <c r="A6" s="202">
        <v>1</v>
      </c>
      <c r="B6" s="213" t="s">
        <v>459</v>
      </c>
      <c r="C6" s="214">
        <f>'Structural ratios'!D6</f>
        <v>0.5</v>
      </c>
      <c r="D6" s="214">
        <f>'Structural ratios'!F6</f>
        <v>0.5</v>
      </c>
      <c r="E6" s="215">
        <f t="shared" ref="E6:E11" si="0">(C6-D6)/D6</f>
        <v>0</v>
      </c>
      <c r="F6" s="210"/>
      <c r="G6" s="206"/>
      <c r="H6" s="206"/>
      <c r="I6" s="206"/>
      <c r="J6" s="211"/>
    </row>
    <row r="7" spans="1:10" s="202" customFormat="1" ht="30" customHeight="1" x14ac:dyDescent="0.25">
      <c r="A7" s="202">
        <f>A6+1</f>
        <v>2</v>
      </c>
      <c r="B7" s="203" t="s">
        <v>465</v>
      </c>
      <c r="C7" s="214">
        <f>'Structural ratios'!D12</f>
        <v>0.5</v>
      </c>
      <c r="D7" s="214">
        <f>'Structural ratios'!F12</f>
        <v>0.5</v>
      </c>
      <c r="E7" s="215">
        <f t="shared" si="0"/>
        <v>0</v>
      </c>
      <c r="F7" s="210"/>
      <c r="G7" s="206"/>
      <c r="H7" s="206"/>
      <c r="I7" s="206"/>
      <c r="J7" s="211"/>
    </row>
    <row r="8" spans="1:10" s="202" customFormat="1" ht="15" customHeight="1" x14ac:dyDescent="0.25">
      <c r="A8" s="202">
        <f>A7+1</f>
        <v>3</v>
      </c>
      <c r="B8" s="203" t="s">
        <v>468</v>
      </c>
      <c r="C8" s="214">
        <f>'Structural ratios'!D18</f>
        <v>0.13333333333333333</v>
      </c>
      <c r="D8" s="214">
        <f>'Structural ratios'!F18</f>
        <v>0.13333333333333333</v>
      </c>
      <c r="E8" s="215">
        <f t="shared" si="0"/>
        <v>0</v>
      </c>
      <c r="F8" s="210"/>
      <c r="G8" s="206"/>
      <c r="H8" s="206"/>
      <c r="I8" s="206"/>
      <c r="J8" s="211"/>
    </row>
    <row r="9" spans="1:10" s="202" customFormat="1" ht="15" customHeight="1" x14ac:dyDescent="0.25">
      <c r="A9" s="202">
        <f>A8+1</f>
        <v>4</v>
      </c>
      <c r="B9" s="203" t="s">
        <v>472</v>
      </c>
      <c r="C9" s="214">
        <f>'Structural ratios'!D24</f>
        <v>1.5</v>
      </c>
      <c r="D9" s="214">
        <f>'Structural ratios'!F24</f>
        <v>1.5</v>
      </c>
      <c r="E9" s="215">
        <f t="shared" si="0"/>
        <v>0</v>
      </c>
      <c r="F9" s="210"/>
      <c r="G9" s="206"/>
      <c r="H9" s="206"/>
      <c r="I9" s="206"/>
      <c r="J9" s="211"/>
    </row>
    <row r="10" spans="1:10" s="202" customFormat="1" ht="15" customHeight="1" x14ac:dyDescent="0.25">
      <c r="A10" s="202">
        <f>A9+1</f>
        <v>5</v>
      </c>
      <c r="B10" s="203" t="s">
        <v>476</v>
      </c>
      <c r="C10" s="214">
        <f>'Structural ratios'!D30</f>
        <v>0.13333333333333333</v>
      </c>
      <c r="D10" s="214">
        <f>'Structural ratios'!F30</f>
        <v>0.13333333333333333</v>
      </c>
      <c r="E10" s="215">
        <f t="shared" si="0"/>
        <v>0</v>
      </c>
      <c r="F10" s="210"/>
      <c r="G10" s="206"/>
      <c r="H10" s="206"/>
      <c r="I10" s="206"/>
      <c r="J10" s="211"/>
    </row>
    <row r="11" spans="1:10" s="202" customFormat="1" ht="30" customHeight="1" x14ac:dyDescent="0.25">
      <c r="A11" s="216">
        <f>A10+1</f>
        <v>6</v>
      </c>
      <c r="B11" s="203" t="s">
        <v>478</v>
      </c>
      <c r="C11" s="214">
        <f>'Structural ratios'!D36</f>
        <v>0.2</v>
      </c>
      <c r="D11" s="214">
        <f>'Structural ratios'!F36</f>
        <v>0.2</v>
      </c>
      <c r="E11" s="215">
        <f t="shared" si="0"/>
        <v>0</v>
      </c>
      <c r="F11" s="217"/>
      <c r="G11" s="206"/>
      <c r="H11" s="206"/>
      <c r="I11" s="206"/>
      <c r="J11" s="211"/>
    </row>
    <row r="12" spans="1:10" s="218" customFormat="1" ht="15" customHeight="1" x14ac:dyDescent="0.25">
      <c r="B12" s="210"/>
      <c r="C12" s="219"/>
      <c r="D12" s="219"/>
      <c r="E12" s="220"/>
      <c r="F12" s="210"/>
      <c r="G12" s="221"/>
      <c r="H12" s="221"/>
      <c r="I12" s="221"/>
      <c r="J12" s="222"/>
    </row>
    <row r="13" spans="1:10" s="218" customFormat="1" ht="20.100000000000001" customHeight="1" x14ac:dyDescent="0.25">
      <c r="B13" s="212" t="s">
        <v>551</v>
      </c>
      <c r="C13" s="219"/>
      <c r="D13" s="219"/>
      <c r="E13" s="220"/>
      <c r="F13" s="210"/>
      <c r="G13" s="221"/>
      <c r="H13" s="221"/>
      <c r="I13" s="221"/>
      <c r="J13" s="222"/>
    </row>
    <row r="14" spans="1:10" s="202" customFormat="1" ht="15" customHeight="1" x14ac:dyDescent="0.25">
      <c r="A14" s="202">
        <f>A11+1</f>
        <v>7</v>
      </c>
      <c r="B14" s="203" t="s">
        <v>552</v>
      </c>
      <c r="C14" s="214">
        <f>'Structural ratios'!D44</f>
        <v>1</v>
      </c>
      <c r="D14" s="214">
        <f>'Structural ratios'!F44</f>
        <v>1</v>
      </c>
      <c r="E14" s="215">
        <f>(C14-D14)/D14</f>
        <v>0</v>
      </c>
      <c r="F14" s="210"/>
      <c r="G14" s="206"/>
      <c r="H14" s="206"/>
      <c r="I14" s="206"/>
      <c r="J14" s="211"/>
    </row>
    <row r="15" spans="1:10" s="202" customFormat="1" ht="15" customHeight="1" x14ac:dyDescent="0.25">
      <c r="A15" s="202">
        <f>A14+1</f>
        <v>8</v>
      </c>
      <c r="B15" s="203" t="s">
        <v>483</v>
      </c>
      <c r="C15" s="214">
        <f>'Structural ratios'!D50</f>
        <v>1.25</v>
      </c>
      <c r="D15" s="214">
        <f>'Structural ratios'!F50</f>
        <v>1.25</v>
      </c>
      <c r="E15" s="215">
        <f>(C15-D15)/D15</f>
        <v>0</v>
      </c>
      <c r="F15" s="210"/>
      <c r="G15" s="206"/>
      <c r="H15" s="206"/>
      <c r="I15" s="206"/>
      <c r="J15" s="211"/>
    </row>
    <row r="16" spans="1:10" s="202" customFormat="1" ht="15" customHeight="1" x14ac:dyDescent="0.25">
      <c r="B16" s="203"/>
      <c r="C16" s="203"/>
      <c r="D16" s="203"/>
      <c r="E16" s="215"/>
      <c r="F16" s="210"/>
      <c r="G16" s="206"/>
      <c r="H16" s="206"/>
      <c r="I16" s="206"/>
      <c r="J16" s="211"/>
    </row>
    <row r="17" spans="1:10" s="202" customFormat="1" ht="20.100000000000001" customHeight="1" x14ac:dyDescent="0.25">
      <c r="B17" s="223" t="s">
        <v>553</v>
      </c>
      <c r="C17" s="203"/>
      <c r="D17" s="203"/>
      <c r="E17" s="215"/>
      <c r="F17" s="210"/>
      <c r="G17" s="206"/>
      <c r="H17" s="206"/>
      <c r="I17" s="206"/>
      <c r="J17" s="211"/>
    </row>
    <row r="18" spans="1:10" s="202" customFormat="1" ht="15" customHeight="1" x14ac:dyDescent="0.25">
      <c r="A18" s="202">
        <f>A15+1</f>
        <v>9</v>
      </c>
      <c r="B18" s="203" t="s">
        <v>486</v>
      </c>
      <c r="C18" s="224">
        <f>'Structural ratios'!D58</f>
        <v>3</v>
      </c>
      <c r="D18" s="224">
        <f>'Structural ratios'!F58</f>
        <v>3</v>
      </c>
      <c r="E18" s="215">
        <f>(C18-D18)/D18</f>
        <v>0</v>
      </c>
      <c r="F18" s="210"/>
      <c r="G18" s="206"/>
      <c r="H18" s="206"/>
      <c r="I18" s="206"/>
      <c r="J18" s="211"/>
    </row>
    <row r="19" spans="1:10" s="202" customFormat="1" ht="15" customHeight="1" x14ac:dyDescent="0.25">
      <c r="A19" s="202">
        <f>A18+1</f>
        <v>10</v>
      </c>
      <c r="B19" s="203" t="s">
        <v>491</v>
      </c>
      <c r="C19" s="224">
        <f>'Structural ratios'!D64</f>
        <v>0</v>
      </c>
      <c r="D19" s="224">
        <f>'Structural ratios'!F64</f>
        <v>0</v>
      </c>
      <c r="E19" s="215" t="e">
        <f>(C19-D19)/D19</f>
        <v>#DIV/0!</v>
      </c>
      <c r="F19" s="210"/>
      <c r="G19" s="206"/>
      <c r="H19" s="206"/>
      <c r="I19" s="206"/>
      <c r="J19" s="211"/>
    </row>
    <row r="20" spans="1:10" s="202" customFormat="1" ht="15" customHeight="1" x14ac:dyDescent="0.25">
      <c r="A20" s="202">
        <f>A19+1</f>
        <v>11</v>
      </c>
      <c r="B20" s="203" t="s">
        <v>494</v>
      </c>
      <c r="C20" s="224">
        <f>'Structural ratios'!D70</f>
        <v>0</v>
      </c>
      <c r="D20" s="224">
        <f>'Structural ratios'!F70</f>
        <v>0</v>
      </c>
      <c r="E20" s="215" t="e">
        <f>(C20-D20)/D20</f>
        <v>#DIV/0!</v>
      </c>
      <c r="F20" s="210"/>
      <c r="G20" s="206"/>
      <c r="H20" s="206"/>
      <c r="I20" s="206"/>
      <c r="J20" s="211"/>
    </row>
    <row r="21" spans="1:10" s="202" customFormat="1" ht="15" customHeight="1" x14ac:dyDescent="0.25">
      <c r="A21" s="202">
        <f>A20+1</f>
        <v>12</v>
      </c>
      <c r="B21" s="203" t="s">
        <v>496</v>
      </c>
      <c r="C21" s="224">
        <f>'Structural ratios'!D76</f>
        <v>-4</v>
      </c>
      <c r="D21" s="224">
        <f>'Structural ratios'!F76</f>
        <v>-4</v>
      </c>
      <c r="E21" s="215">
        <f>(C21-D21)/D21</f>
        <v>0</v>
      </c>
      <c r="F21" s="210"/>
      <c r="G21" s="206"/>
      <c r="H21" s="206"/>
      <c r="I21" s="206"/>
      <c r="J21" s="211"/>
    </row>
    <row r="22" spans="1:10" s="202" customFormat="1" ht="15" customHeight="1" x14ac:dyDescent="0.25">
      <c r="A22" s="202">
        <f>A21+1</f>
        <v>13</v>
      </c>
      <c r="B22" s="203" t="s">
        <v>497</v>
      </c>
      <c r="C22" s="224">
        <f>'Structural ratios'!D82</f>
        <v>-4</v>
      </c>
      <c r="D22" s="224">
        <f>'Structural ratios'!F82</f>
        <v>-4</v>
      </c>
      <c r="E22" s="215">
        <f>(C22-D22)/D22</f>
        <v>0</v>
      </c>
      <c r="F22" s="210"/>
      <c r="G22" s="206"/>
      <c r="H22" s="206"/>
      <c r="I22" s="206"/>
      <c r="J22" s="211"/>
    </row>
    <row r="23" spans="1:10" s="202" customFormat="1" ht="15" customHeight="1" x14ac:dyDescent="0.25">
      <c r="A23" s="202">
        <f>A22+1</f>
        <v>14</v>
      </c>
      <c r="B23" s="203"/>
      <c r="C23" s="224"/>
      <c r="D23" s="224"/>
      <c r="E23" s="215"/>
      <c r="F23" s="210"/>
      <c r="G23" s="206"/>
      <c r="H23" s="206"/>
      <c r="I23" s="206"/>
      <c r="J23" s="211"/>
    </row>
    <row r="24" spans="1:10" s="202" customFormat="1" ht="20.100000000000001" customHeight="1" x14ac:dyDescent="0.25">
      <c r="B24" s="223" t="s">
        <v>554</v>
      </c>
      <c r="C24" s="224"/>
      <c r="D24" s="224"/>
      <c r="E24" s="215"/>
      <c r="F24" s="210"/>
      <c r="G24" s="206"/>
      <c r="H24" s="206"/>
      <c r="I24" s="206"/>
      <c r="J24" s="211"/>
    </row>
    <row r="25" spans="1:10" s="202" customFormat="1" ht="15" customHeight="1" x14ac:dyDescent="0.25">
      <c r="A25" s="202">
        <f>A23+1</f>
        <v>15</v>
      </c>
      <c r="B25" s="203" t="s">
        <v>500</v>
      </c>
      <c r="C25" s="224">
        <f>'Structural ratios'!D90</f>
        <v>-2</v>
      </c>
      <c r="D25" s="224">
        <f>'Structural ratios'!F90</f>
        <v>-2</v>
      </c>
      <c r="E25" s="215">
        <f>(C25-D25)/D25</f>
        <v>0</v>
      </c>
      <c r="F25" s="210"/>
      <c r="G25" s="206"/>
      <c r="H25" s="206"/>
      <c r="I25" s="206"/>
      <c r="J25" s="211"/>
    </row>
    <row r="26" spans="1:10" s="202" customFormat="1" ht="15" customHeight="1" x14ac:dyDescent="0.25">
      <c r="A26" s="202">
        <f>A25+1</f>
        <v>16</v>
      </c>
      <c r="B26" s="203" t="s">
        <v>503</v>
      </c>
      <c r="C26" s="224">
        <f>'Structural ratios'!D96</f>
        <v>0</v>
      </c>
      <c r="D26" s="224">
        <f>'Structural ratios'!F96</f>
        <v>0</v>
      </c>
      <c r="E26" s="215" t="e">
        <f>(C26-D26)/D26</f>
        <v>#DIV/0!</v>
      </c>
      <c r="F26" s="210"/>
      <c r="G26" s="206"/>
      <c r="H26" s="206"/>
      <c r="I26" s="206"/>
      <c r="J26" s="211"/>
    </row>
    <row r="27" spans="1:10" s="202" customFormat="1" ht="15" customHeight="1" x14ac:dyDescent="0.25">
      <c r="A27" s="202">
        <f>A26+1</f>
        <v>17</v>
      </c>
      <c r="B27" s="203" t="s">
        <v>507</v>
      </c>
      <c r="C27" s="224">
        <f>'Structural ratios'!D102</f>
        <v>0</v>
      </c>
      <c r="D27" s="224">
        <f>'Structural ratios'!F102</f>
        <v>0</v>
      </c>
      <c r="E27" s="215" t="e">
        <f>(C27-D27)/D27</f>
        <v>#DIV/0!</v>
      </c>
      <c r="F27" s="210"/>
      <c r="G27" s="206"/>
      <c r="H27" s="206"/>
      <c r="I27" s="206"/>
      <c r="J27" s="211"/>
    </row>
    <row r="28" spans="1:10" s="202" customFormat="1" ht="15" customHeight="1" x14ac:dyDescent="0.25">
      <c r="B28" s="203"/>
      <c r="C28" s="203"/>
      <c r="D28" s="224"/>
      <c r="E28" s="215"/>
      <c r="F28" s="210"/>
      <c r="G28" s="206"/>
      <c r="H28" s="206"/>
      <c r="I28" s="206"/>
      <c r="J28" s="211"/>
    </row>
    <row r="29" spans="1:10" s="202" customFormat="1" ht="20.100000000000001" customHeight="1" x14ac:dyDescent="0.25">
      <c r="B29" s="223" t="s">
        <v>555</v>
      </c>
      <c r="C29" s="209"/>
      <c r="D29" s="224"/>
      <c r="E29" s="215"/>
      <c r="F29" s="210"/>
      <c r="G29" s="206"/>
      <c r="H29" s="206"/>
      <c r="I29" s="206"/>
      <c r="J29" s="211"/>
    </row>
    <row r="30" spans="1:10" s="202" customFormat="1" ht="15" customHeight="1" x14ac:dyDescent="0.25">
      <c r="A30" s="202">
        <f>A27+1</f>
        <v>18</v>
      </c>
      <c r="B30" s="203" t="s">
        <v>512</v>
      </c>
      <c r="C30" s="224">
        <f>'Structural ratios'!D110</f>
        <v>0</v>
      </c>
      <c r="D30" s="224">
        <f>'Structural ratios'!F110</f>
        <v>0</v>
      </c>
      <c r="E30" s="215" t="e">
        <f>(C30-D30)/D30</f>
        <v>#DIV/0!</v>
      </c>
      <c r="F30" s="210"/>
      <c r="G30" s="206"/>
      <c r="H30" s="206"/>
      <c r="I30" s="206"/>
      <c r="J30" s="211"/>
    </row>
    <row r="31" spans="1:10" s="202" customFormat="1" ht="15" customHeight="1" x14ac:dyDescent="0.25">
      <c r="A31" s="202">
        <f>A30+1</f>
        <v>19</v>
      </c>
      <c r="B31" s="203" t="s">
        <v>514</v>
      </c>
      <c r="C31" s="224">
        <f>'Structural ratios'!D116</f>
        <v>-2</v>
      </c>
      <c r="D31" s="224">
        <f>'Structural ratios'!F116</f>
        <v>-2</v>
      </c>
      <c r="E31" s="215">
        <f>(C31-D31)/D31</f>
        <v>0</v>
      </c>
      <c r="F31" s="210"/>
      <c r="G31" s="206"/>
      <c r="H31" s="206"/>
      <c r="I31" s="206"/>
      <c r="J31" s="211"/>
    </row>
    <row r="32" spans="1:10" s="202" customFormat="1" ht="15" customHeight="1" x14ac:dyDescent="0.25">
      <c r="A32" s="202">
        <f>A31+1</f>
        <v>20</v>
      </c>
      <c r="B32" s="203" t="s">
        <v>518</v>
      </c>
      <c r="C32" s="224">
        <f>'Structural ratios'!D122</f>
        <v>-2</v>
      </c>
      <c r="D32" s="224">
        <f>'Structural ratios'!F122</f>
        <v>-2</v>
      </c>
      <c r="E32" s="215">
        <f>(C32-D32)/D32</f>
        <v>0</v>
      </c>
      <c r="F32" s="210"/>
      <c r="G32" s="206"/>
      <c r="H32" s="206"/>
      <c r="I32" s="206"/>
      <c r="J32" s="211"/>
    </row>
    <row r="33" spans="1:10" s="202" customFormat="1" ht="15" customHeight="1" x14ac:dyDescent="0.25">
      <c r="A33" s="202">
        <f>A32+1</f>
        <v>21</v>
      </c>
      <c r="B33" s="203" t="s">
        <v>519</v>
      </c>
      <c r="C33" s="224">
        <f>'Structural ratios'!D128</f>
        <v>-1.3333333333333333</v>
      </c>
      <c r="D33" s="224">
        <f>'Structural ratios'!F128</f>
        <v>-1.3333333333333333</v>
      </c>
      <c r="E33" s="215">
        <f>(C33-D33)/D33</f>
        <v>0</v>
      </c>
      <c r="F33" s="210"/>
      <c r="G33" s="206"/>
      <c r="H33" s="206"/>
      <c r="I33" s="206"/>
      <c r="J33" s="211"/>
    </row>
    <row r="34" spans="1:10" s="202" customFormat="1" ht="15" customHeight="1" x14ac:dyDescent="0.25">
      <c r="B34" s="203"/>
      <c r="C34" s="203"/>
      <c r="D34" s="224"/>
      <c r="E34" s="215"/>
      <c r="F34" s="210"/>
      <c r="G34" s="206"/>
      <c r="H34" s="206"/>
      <c r="I34" s="206"/>
      <c r="J34" s="211"/>
    </row>
    <row r="35" spans="1:10" s="202" customFormat="1" ht="20.100000000000001" customHeight="1" x14ac:dyDescent="0.25">
      <c r="B35" s="223" t="s">
        <v>556</v>
      </c>
      <c r="C35" s="209"/>
      <c r="D35" s="224"/>
      <c r="E35" s="215"/>
      <c r="F35" s="210"/>
      <c r="G35" s="206"/>
      <c r="H35" s="206"/>
      <c r="I35" s="206"/>
      <c r="J35" s="211"/>
    </row>
    <row r="36" spans="1:10" s="202" customFormat="1" ht="15" customHeight="1" x14ac:dyDescent="0.25">
      <c r="A36" s="202">
        <f>A33+1</f>
        <v>22</v>
      </c>
      <c r="B36" s="203" t="s">
        <v>522</v>
      </c>
      <c r="C36" s="225">
        <f>'Structural ratios'!D135</f>
        <v>6.6666666666666666E-2</v>
      </c>
      <c r="D36" s="225">
        <f>'Structural ratios'!F135</f>
        <v>6.6666666666666666E-2</v>
      </c>
      <c r="E36" s="215">
        <f>(C36-D36)/D36</f>
        <v>0</v>
      </c>
      <c r="F36" s="210"/>
      <c r="G36" s="206"/>
      <c r="H36" s="206"/>
      <c r="I36" s="206"/>
      <c r="J36" s="211"/>
    </row>
    <row r="37" spans="1:10" s="202" customFormat="1" ht="15" customHeight="1" x14ac:dyDescent="0.25">
      <c r="A37" s="202">
        <f>A36+1</f>
        <v>23</v>
      </c>
      <c r="B37" s="203" t="s">
        <v>524</v>
      </c>
      <c r="C37" s="225">
        <f>'Structural ratios'!D141</f>
        <v>0.33333333333333331</v>
      </c>
      <c r="D37" s="225">
        <f>'Structural ratios'!F141</f>
        <v>0.33333333333333331</v>
      </c>
      <c r="E37" s="215">
        <f>(C37-D37)/D37</f>
        <v>0</v>
      </c>
      <c r="F37" s="210"/>
      <c r="G37" s="206"/>
      <c r="H37" s="206"/>
      <c r="I37" s="206"/>
      <c r="J37" s="211"/>
    </row>
    <row r="38" spans="1:10" s="202" customFormat="1" ht="15" customHeight="1" x14ac:dyDescent="0.25">
      <c r="A38" s="202">
        <f>A37+1</f>
        <v>24</v>
      </c>
      <c r="B38" s="203" t="s">
        <v>526</v>
      </c>
      <c r="C38" s="225">
        <f>'Structural ratios'!D147</f>
        <v>-2</v>
      </c>
      <c r="D38" s="225">
        <f>'Structural ratios'!F147</f>
        <v>-2</v>
      </c>
      <c r="E38" s="215">
        <f>(C38-D38)/D38</f>
        <v>0</v>
      </c>
      <c r="F38" s="210"/>
      <c r="G38" s="206"/>
      <c r="H38" s="206"/>
      <c r="I38" s="206"/>
      <c r="J38" s="211"/>
    </row>
    <row r="39" spans="1:10" s="202" customFormat="1" ht="15" customHeight="1" x14ac:dyDescent="0.25">
      <c r="B39" s="209"/>
      <c r="C39" s="209"/>
      <c r="D39" s="224"/>
      <c r="E39" s="215"/>
      <c r="F39" s="210"/>
      <c r="G39" s="206"/>
      <c r="H39" s="206"/>
      <c r="I39" s="206"/>
      <c r="J39" s="211"/>
    </row>
    <row r="40" spans="1:10" s="202" customFormat="1" ht="20.100000000000001" customHeight="1" x14ac:dyDescent="0.25">
      <c r="B40" s="223" t="s">
        <v>557</v>
      </c>
      <c r="C40" s="209"/>
      <c r="D40" s="224"/>
      <c r="E40" s="215"/>
      <c r="F40" s="210"/>
      <c r="G40" s="206"/>
      <c r="H40" s="206"/>
      <c r="I40" s="206"/>
      <c r="J40" s="211"/>
    </row>
    <row r="41" spans="1:10" s="202" customFormat="1" ht="15" customHeight="1" x14ac:dyDescent="0.25">
      <c r="A41" s="202">
        <f>A38+1</f>
        <v>25</v>
      </c>
      <c r="B41" s="203" t="s">
        <v>528</v>
      </c>
      <c r="C41" s="226">
        <f>'Structural ratios'!D155</f>
        <v>0.5</v>
      </c>
      <c r="D41" s="226">
        <f>'Structural ratios'!F155</f>
        <v>0.5</v>
      </c>
      <c r="E41" s="215"/>
      <c r="F41" s="210"/>
      <c r="G41" s="206"/>
      <c r="H41" s="206"/>
      <c r="I41" s="206"/>
      <c r="J41" s="211"/>
    </row>
    <row r="42" spans="1:10" s="202" customFormat="1" ht="15" customHeight="1" x14ac:dyDescent="0.25">
      <c r="A42" s="202">
        <f t="shared" ref="A42:A47" si="1">A41+1</f>
        <v>26</v>
      </c>
      <c r="B42" s="203" t="s">
        <v>558</v>
      </c>
      <c r="C42" s="225">
        <f>'Structural ratios'!D162</f>
        <v>1.5</v>
      </c>
      <c r="D42" s="225">
        <f>'Structural ratios'!F162</f>
        <v>1.5</v>
      </c>
      <c r="E42" s="215">
        <f t="shared" ref="E42:E47" si="2">(C42-D42)/D42</f>
        <v>0</v>
      </c>
      <c r="F42" s="210"/>
      <c r="G42" s="206"/>
      <c r="H42" s="206"/>
      <c r="I42" s="206"/>
      <c r="J42" s="211"/>
    </row>
    <row r="43" spans="1:10" s="202" customFormat="1" ht="15" customHeight="1" x14ac:dyDescent="0.25">
      <c r="A43" s="202">
        <f t="shared" si="1"/>
        <v>27</v>
      </c>
      <c r="B43" s="203" t="s">
        <v>533</v>
      </c>
      <c r="C43" s="225">
        <f>'Structural ratios'!D168</f>
        <v>-3</v>
      </c>
      <c r="D43" s="225">
        <f>'Structural ratios'!F168</f>
        <v>-3</v>
      </c>
      <c r="E43" s="215">
        <f t="shared" si="2"/>
        <v>0</v>
      </c>
      <c r="F43" s="210"/>
      <c r="G43" s="206"/>
      <c r="H43" s="206"/>
      <c r="I43" s="206"/>
      <c r="J43" s="211"/>
    </row>
    <row r="44" spans="1:10" s="202" customFormat="1" ht="15" customHeight="1" x14ac:dyDescent="0.25">
      <c r="A44" s="202">
        <f t="shared" si="1"/>
        <v>28</v>
      </c>
      <c r="B44" s="203" t="s">
        <v>535</v>
      </c>
      <c r="C44" s="225">
        <f>'Structural ratios'!D174</f>
        <v>-2</v>
      </c>
      <c r="D44" s="225">
        <f>'Structural ratios'!F174</f>
        <v>-2</v>
      </c>
      <c r="E44" s="215">
        <f t="shared" si="2"/>
        <v>0</v>
      </c>
      <c r="F44" s="210"/>
      <c r="G44" s="206"/>
      <c r="H44" s="206"/>
      <c r="I44" s="206"/>
      <c r="J44" s="211"/>
    </row>
    <row r="45" spans="1:10" s="202" customFormat="1" ht="15" customHeight="1" x14ac:dyDescent="0.25">
      <c r="A45" s="202">
        <f t="shared" si="1"/>
        <v>29</v>
      </c>
      <c r="B45" s="203" t="s">
        <v>537</v>
      </c>
      <c r="C45" s="225">
        <f>'Structural ratios'!D180</f>
        <v>-0.26666666666666666</v>
      </c>
      <c r="D45" s="225">
        <f>'Structural ratios'!F180</f>
        <v>-0.26666666666666666</v>
      </c>
      <c r="E45" s="215">
        <f t="shared" si="2"/>
        <v>0</v>
      </c>
      <c r="F45" s="210"/>
      <c r="G45" s="206"/>
      <c r="H45" s="206"/>
      <c r="I45" s="206"/>
      <c r="J45" s="211"/>
    </row>
    <row r="46" spans="1:10" s="202" customFormat="1" ht="15" customHeight="1" x14ac:dyDescent="0.25">
      <c r="A46" s="202">
        <f t="shared" si="1"/>
        <v>30</v>
      </c>
      <c r="B46" s="203" t="s">
        <v>559</v>
      </c>
      <c r="C46" s="225">
        <f>'Structural ratios'!D186</f>
        <v>3</v>
      </c>
      <c r="D46" s="225">
        <f>'Structural ratios'!F186</f>
        <v>3</v>
      </c>
      <c r="E46" s="215">
        <f t="shared" si="2"/>
        <v>0</v>
      </c>
      <c r="F46" s="210"/>
      <c r="G46" s="206"/>
      <c r="H46" s="206"/>
      <c r="I46" s="206"/>
      <c r="J46" s="211"/>
    </row>
    <row r="47" spans="1:10" s="202" customFormat="1" ht="15" customHeight="1" x14ac:dyDescent="0.25">
      <c r="A47" s="202">
        <f t="shared" si="1"/>
        <v>31</v>
      </c>
      <c r="B47" s="203" t="s">
        <v>560</v>
      </c>
      <c r="C47" s="225">
        <f>'Structural ratios'!D192</f>
        <v>1</v>
      </c>
      <c r="D47" s="225">
        <f>'Structural ratios'!F192</f>
        <v>1</v>
      </c>
      <c r="E47" s="215">
        <f t="shared" si="2"/>
        <v>0</v>
      </c>
      <c r="F47" s="210"/>
      <c r="G47" s="206"/>
      <c r="H47" s="206"/>
      <c r="I47" s="206"/>
      <c r="J47" s="211"/>
    </row>
    <row r="48" spans="1:10" s="202" customFormat="1" ht="15" customHeight="1" x14ac:dyDescent="0.25">
      <c r="B48" s="206"/>
      <c r="C48" s="206"/>
      <c r="D48" s="206"/>
      <c r="E48" s="206"/>
      <c r="F48" s="221"/>
      <c r="G48" s="206"/>
      <c r="H48" s="206"/>
      <c r="I48" s="206"/>
      <c r="J48" s="211"/>
    </row>
    <row r="49" spans="6:6" s="202" customFormat="1" ht="15" customHeight="1" x14ac:dyDescent="0.25">
      <c r="F49" s="218"/>
    </row>
    <row r="50" spans="6:6" s="202" customFormat="1" ht="15" customHeight="1" x14ac:dyDescent="0.25">
      <c r="F50" s="218"/>
    </row>
    <row r="51" spans="6:6" s="202" customFormat="1" ht="15" customHeight="1" x14ac:dyDescent="0.25">
      <c r="F51" s="218"/>
    </row>
    <row r="52" spans="6:6" s="202" customFormat="1" ht="15" customHeight="1" x14ac:dyDescent="0.25">
      <c r="F52" s="218"/>
    </row>
    <row r="53" spans="6:6" s="202" customFormat="1" ht="15" customHeight="1" x14ac:dyDescent="0.25">
      <c r="F53" s="218"/>
    </row>
    <row r="54" spans="6:6" s="202" customFormat="1" ht="15" customHeight="1" x14ac:dyDescent="0.25">
      <c r="F54" s="218"/>
    </row>
    <row r="55" spans="6:6" s="202" customFormat="1" ht="15" customHeight="1" x14ac:dyDescent="0.25">
      <c r="F55" s="218"/>
    </row>
    <row r="56" spans="6:6" s="202" customFormat="1" ht="15" customHeight="1" x14ac:dyDescent="0.25">
      <c r="F56" s="218"/>
    </row>
    <row r="57" spans="6:6" s="202" customFormat="1" ht="15" customHeight="1" x14ac:dyDescent="0.25">
      <c r="F57" s="218"/>
    </row>
    <row r="58" spans="6:6" s="202" customFormat="1" ht="15" customHeight="1" x14ac:dyDescent="0.25">
      <c r="F58" s="218"/>
    </row>
    <row r="59" spans="6:6" s="202" customFormat="1" ht="15" customHeight="1" x14ac:dyDescent="0.25">
      <c r="F59" s="218"/>
    </row>
    <row r="60" spans="6:6" s="202" customFormat="1" ht="15" customHeight="1" x14ac:dyDescent="0.25">
      <c r="F60" s="218"/>
    </row>
    <row r="61" spans="6:6" s="202" customFormat="1" ht="15" customHeight="1" x14ac:dyDescent="0.25">
      <c r="F61" s="218"/>
    </row>
    <row r="62" spans="6:6" s="202" customFormat="1" ht="15" customHeight="1" x14ac:dyDescent="0.25">
      <c r="F62" s="218"/>
    </row>
  </sheetData>
  <mergeCells count="2">
    <mergeCell ref="B2:B3"/>
    <mergeCell ref="G2:G3"/>
  </mergeCells>
  <pageMargins left="0.7" right="0.7" top="0.75" bottom="0.75" header="0.3" footer="0.3"/>
  <pageSetup scale="28"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18"/>
  <sheetViews>
    <sheetView showGridLines="0" view="pageBreakPreview" topLeftCell="D1" zoomScaleNormal="100" zoomScaleSheetLayoutView="100" workbookViewId="0">
      <pane ySplit="2" topLeftCell="A3" activePane="bottomLeft" state="frozen"/>
      <selection activeCell="C4" sqref="C4:H4"/>
      <selection pane="bottomLeft" activeCell="K13" sqref="K1:K1048576"/>
    </sheetView>
  </sheetViews>
  <sheetFormatPr defaultRowHeight="15" customHeight="1" x14ac:dyDescent="0.3"/>
  <cols>
    <col min="1" max="1" width="4.140625" style="103" customWidth="1"/>
    <col min="2" max="2" width="5.7109375" style="103" customWidth="1"/>
    <col min="3" max="3" width="30.140625" style="103" customWidth="1"/>
    <col min="4" max="5" width="9.140625" style="103"/>
    <col min="6" max="6" width="10" style="103" customWidth="1"/>
    <col min="7" max="7" width="9.140625" style="103"/>
    <col min="8" max="8" width="16.85546875" style="103" customWidth="1"/>
    <col min="9" max="9" width="53.7109375" style="103" customWidth="1"/>
    <col min="10" max="10" width="9.140625" style="103"/>
    <col min="11" max="11" width="39.5703125" style="103" customWidth="1"/>
    <col min="12" max="16384" width="9.140625" style="103"/>
  </cols>
  <sheetData>
    <row r="1" spans="2:11" ht="15" customHeight="1" thickBot="1" x14ac:dyDescent="0.35">
      <c r="B1" s="468" t="s">
        <v>561</v>
      </c>
      <c r="C1" s="468"/>
      <c r="D1" s="468"/>
      <c r="E1" s="468"/>
      <c r="F1" s="468"/>
      <c r="G1" s="468"/>
      <c r="H1" s="468"/>
      <c r="I1" s="468"/>
      <c r="J1" s="468"/>
    </row>
    <row r="2" spans="2:11" ht="15" customHeight="1" thickBot="1" x14ac:dyDescent="0.35">
      <c r="B2" s="28" t="s">
        <v>1</v>
      </c>
      <c r="C2" s="260" t="s">
        <v>2</v>
      </c>
      <c r="D2" s="261"/>
      <c r="E2" s="261"/>
      <c r="F2" s="261"/>
      <c r="G2" s="261"/>
      <c r="H2" s="262"/>
      <c r="I2" s="28" t="s">
        <v>3</v>
      </c>
      <c r="K2" s="40" t="s">
        <v>193</v>
      </c>
    </row>
    <row r="3" spans="2:11" ht="87.75" customHeight="1" thickBot="1" x14ac:dyDescent="0.35">
      <c r="B3" s="39" t="s">
        <v>562</v>
      </c>
      <c r="C3" s="403" t="s">
        <v>563</v>
      </c>
      <c r="D3" s="404"/>
      <c r="E3" s="404"/>
      <c r="F3" s="404"/>
      <c r="G3" s="404"/>
      <c r="H3" s="405"/>
      <c r="I3" s="105"/>
      <c r="J3" s="104"/>
      <c r="K3" s="108" t="s">
        <v>564</v>
      </c>
    </row>
    <row r="4" spans="2:11" ht="68.25" customHeight="1" thickBot="1" x14ac:dyDescent="0.35">
      <c r="B4" s="39" t="s">
        <v>565</v>
      </c>
      <c r="C4" s="434" t="s">
        <v>650</v>
      </c>
      <c r="D4" s="435"/>
      <c r="E4" s="435"/>
      <c r="F4" s="435"/>
      <c r="G4" s="435"/>
      <c r="H4" s="436"/>
      <c r="I4" s="107"/>
      <c r="J4" s="104"/>
      <c r="K4" s="108" t="s">
        <v>564</v>
      </c>
    </row>
    <row r="5" spans="2:11" ht="15" customHeight="1" thickBot="1" x14ac:dyDescent="0.35">
      <c r="K5" s="111"/>
    </row>
    <row r="6" spans="2:11" ht="15" customHeight="1" x14ac:dyDescent="0.3">
      <c r="C6" s="115"/>
      <c r="D6" s="116"/>
      <c r="E6" s="116"/>
      <c r="F6" s="116"/>
      <c r="G6" s="116"/>
      <c r="H6" s="116"/>
      <c r="I6" s="117"/>
    </row>
    <row r="7" spans="2:11" ht="15" customHeight="1" x14ac:dyDescent="0.3">
      <c r="C7" s="118" t="s">
        <v>566</v>
      </c>
      <c r="D7" s="119"/>
      <c r="E7" s="119"/>
      <c r="F7" s="119"/>
      <c r="G7" s="119"/>
      <c r="H7" s="119"/>
      <c r="I7" s="120"/>
    </row>
    <row r="8" spans="2:11" ht="15" customHeight="1" x14ac:dyDescent="0.3">
      <c r="C8" s="121" t="s">
        <v>567</v>
      </c>
      <c r="D8" s="119"/>
      <c r="E8" s="119"/>
      <c r="F8" s="119"/>
      <c r="G8" s="119"/>
      <c r="H8" s="119"/>
      <c r="I8" s="120"/>
    </row>
    <row r="9" spans="2:11" ht="15" customHeight="1" x14ac:dyDescent="0.3">
      <c r="C9" s="121" t="s">
        <v>568</v>
      </c>
      <c r="D9" s="119"/>
      <c r="E9" s="119"/>
      <c r="F9" s="119"/>
      <c r="G9" s="119"/>
      <c r="H9" s="119"/>
      <c r="I9" s="120"/>
    </row>
    <row r="10" spans="2:11" ht="15" customHeight="1" x14ac:dyDescent="0.3">
      <c r="C10" s="121" t="s">
        <v>569</v>
      </c>
      <c r="D10" s="119"/>
      <c r="E10" s="119"/>
      <c r="F10" s="119"/>
      <c r="G10" s="119"/>
      <c r="H10" s="119"/>
      <c r="I10" s="120"/>
    </row>
    <row r="11" spans="2:11" ht="15" customHeight="1" x14ac:dyDescent="0.3">
      <c r="C11" s="482" t="s">
        <v>570</v>
      </c>
      <c r="D11" s="483"/>
      <c r="E11" s="483"/>
      <c r="F11" s="483"/>
      <c r="G11" s="483"/>
      <c r="H11" s="483"/>
      <c r="I11" s="484"/>
    </row>
    <row r="12" spans="2:11" ht="15" customHeight="1" x14ac:dyDescent="0.3">
      <c r="C12" s="121"/>
      <c r="D12" s="119"/>
      <c r="E12" s="119"/>
      <c r="F12" s="119"/>
      <c r="G12" s="119"/>
      <c r="H12" s="119"/>
      <c r="I12" s="120"/>
    </row>
    <row r="13" spans="2:11" ht="15" customHeight="1" x14ac:dyDescent="0.3">
      <c r="C13" s="118" t="s">
        <v>571</v>
      </c>
      <c r="D13" s="119"/>
      <c r="E13" s="119"/>
      <c r="F13" s="119"/>
      <c r="G13" s="119"/>
      <c r="H13" s="119"/>
      <c r="I13" s="120"/>
    </row>
    <row r="14" spans="2:11" ht="53.25" customHeight="1" x14ac:dyDescent="0.3">
      <c r="C14" s="482" t="s">
        <v>572</v>
      </c>
      <c r="D14" s="494"/>
      <c r="E14" s="494"/>
      <c r="F14" s="494"/>
      <c r="G14" s="494"/>
      <c r="H14" s="494"/>
      <c r="I14" s="495"/>
    </row>
    <row r="15" spans="2:11" ht="15" customHeight="1" x14ac:dyDescent="0.3">
      <c r="C15" s="121"/>
      <c r="D15" s="119"/>
      <c r="E15" s="119"/>
      <c r="F15" s="119"/>
      <c r="G15" s="119"/>
      <c r="H15" s="119"/>
      <c r="I15" s="120"/>
    </row>
    <row r="16" spans="2:11" ht="15" customHeight="1" x14ac:dyDescent="0.3">
      <c r="C16" s="118" t="s">
        <v>573</v>
      </c>
      <c r="D16" s="119"/>
      <c r="E16" s="119"/>
      <c r="F16" s="119"/>
      <c r="G16" s="119"/>
      <c r="H16" s="119"/>
      <c r="I16" s="120"/>
    </row>
    <row r="17" spans="3:9" ht="165" customHeight="1" x14ac:dyDescent="0.3">
      <c r="C17" s="482" t="s">
        <v>574</v>
      </c>
      <c r="D17" s="483"/>
      <c r="E17" s="483"/>
      <c r="F17" s="483"/>
      <c r="G17" s="483"/>
      <c r="H17" s="483"/>
      <c r="I17" s="484"/>
    </row>
    <row r="18" spans="3:9" ht="15" customHeight="1" thickBot="1" x14ac:dyDescent="0.35">
      <c r="C18" s="122"/>
      <c r="D18" s="123"/>
      <c r="E18" s="123"/>
      <c r="F18" s="123"/>
      <c r="G18" s="123"/>
      <c r="H18" s="123"/>
      <c r="I18" s="124"/>
    </row>
  </sheetData>
  <mergeCells count="7">
    <mergeCell ref="C17:I17"/>
    <mergeCell ref="B1:J1"/>
    <mergeCell ref="C2:H2"/>
    <mergeCell ref="C3:H3"/>
    <mergeCell ref="C4:H4"/>
    <mergeCell ref="C11:I11"/>
    <mergeCell ref="C14:I14"/>
  </mergeCells>
  <pageMargins left="0.7" right="0.7" top="0.75" bottom="0.75" header="0.3" footer="0.3"/>
  <pageSetup paperSize="9" scale="71"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4"/>
  <sheetViews>
    <sheetView showGridLines="0" tabSelected="1" view="pageBreakPreview" zoomScaleNormal="100" zoomScaleSheetLayoutView="100" workbookViewId="0">
      <pane ySplit="2" topLeftCell="A3" activePane="bottomLeft" state="frozen"/>
      <selection activeCell="C4" sqref="C4:H4"/>
      <selection pane="bottomLeft" activeCell="D13" sqref="D13"/>
    </sheetView>
  </sheetViews>
  <sheetFormatPr defaultRowHeight="15" customHeight="1" x14ac:dyDescent="0.3"/>
  <cols>
    <col min="1" max="1" width="4.140625" style="103" customWidth="1"/>
    <col min="2" max="2" width="5.7109375" style="103" customWidth="1"/>
    <col min="3" max="3" width="30.140625" style="103" customWidth="1"/>
    <col min="4" max="5" width="9.140625" style="103"/>
    <col min="6" max="6" width="10" style="103" customWidth="1"/>
    <col min="7" max="7" width="9.140625" style="103"/>
    <col min="8" max="8" width="14.5703125" style="103" customWidth="1"/>
    <col min="9" max="9" width="13.85546875" style="103" customWidth="1"/>
    <col min="10" max="10" width="5.7109375" style="103" customWidth="1"/>
    <col min="11" max="11" width="63.7109375" style="103" customWidth="1"/>
    <col min="12" max="12" width="3" style="103" customWidth="1"/>
    <col min="13" max="16384" width="9.140625" style="103"/>
  </cols>
  <sheetData>
    <row r="1" spans="2:13" ht="15" customHeight="1" thickBot="1" x14ac:dyDescent="0.35">
      <c r="B1" s="468" t="s">
        <v>575</v>
      </c>
      <c r="C1" s="468"/>
      <c r="D1" s="468"/>
      <c r="E1" s="468"/>
      <c r="F1" s="468"/>
      <c r="G1" s="468"/>
      <c r="H1" s="468"/>
      <c r="I1" s="468"/>
      <c r="J1" s="468"/>
    </row>
    <row r="2" spans="2:13" ht="15" customHeight="1" thickBot="1" x14ac:dyDescent="0.35">
      <c r="B2" s="28" t="s">
        <v>1</v>
      </c>
      <c r="C2" s="260" t="s">
        <v>2</v>
      </c>
      <c r="D2" s="261"/>
      <c r="E2" s="261"/>
      <c r="F2" s="261"/>
      <c r="G2" s="261"/>
      <c r="H2" s="262"/>
      <c r="I2" s="28" t="s">
        <v>3</v>
      </c>
      <c r="K2" s="40" t="s">
        <v>193</v>
      </c>
      <c r="M2" s="128" t="s">
        <v>576</v>
      </c>
    </row>
    <row r="3" spans="2:13" ht="129" customHeight="1" x14ac:dyDescent="0.3">
      <c r="B3" s="99" t="s">
        <v>577</v>
      </c>
      <c r="C3" s="403" t="s">
        <v>578</v>
      </c>
      <c r="D3" s="404"/>
      <c r="E3" s="404"/>
      <c r="F3" s="404"/>
      <c r="G3" s="404"/>
      <c r="H3" s="405"/>
      <c r="I3" s="105"/>
      <c r="J3" s="104"/>
      <c r="K3" s="108" t="s">
        <v>675</v>
      </c>
      <c r="M3" s="229" t="s">
        <v>579</v>
      </c>
    </row>
    <row r="4" spans="2:13" ht="15" customHeight="1" x14ac:dyDescent="0.3">
      <c r="C4" s="77"/>
      <c r="D4" s="77"/>
      <c r="E4" s="77"/>
      <c r="F4" s="77"/>
      <c r="G4" s="77"/>
      <c r="H4" s="77"/>
      <c r="K4" s="111"/>
    </row>
  </sheetData>
  <mergeCells count="3">
    <mergeCell ref="B1:J1"/>
    <mergeCell ref="C2:H2"/>
    <mergeCell ref="C3:H3"/>
  </mergeCells>
  <hyperlinks>
    <hyperlink ref="M3" r:id="rId1"/>
  </hyperlinks>
  <pageMargins left="0.7" right="0.7" top="0.75" bottom="0.75" header="0.3" footer="0.3"/>
  <pageSetup paperSize="9" scale="71" orientation="portrait"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O13"/>
  <sheetViews>
    <sheetView showGridLines="0" view="pageBreakPreview" zoomScaleNormal="100" zoomScaleSheetLayoutView="100" workbookViewId="0">
      <selection activeCell="C1" sqref="C1:O13"/>
    </sheetView>
  </sheetViews>
  <sheetFormatPr defaultRowHeight="15" x14ac:dyDescent="0.25"/>
  <sheetData>
    <row r="1" spans="3:15" ht="57.75" customHeight="1" x14ac:dyDescent="0.25">
      <c r="C1" s="496" t="s">
        <v>660</v>
      </c>
      <c r="D1" s="496"/>
      <c r="E1" s="496"/>
      <c r="F1" s="496"/>
      <c r="G1" s="496"/>
      <c r="H1" s="496"/>
      <c r="I1" s="496"/>
      <c r="J1" s="496"/>
      <c r="K1" s="496"/>
      <c r="L1" s="496"/>
      <c r="M1" s="496"/>
      <c r="N1" s="496"/>
      <c r="O1" s="496"/>
    </row>
    <row r="2" spans="3:15" x14ac:dyDescent="0.25">
      <c r="C2" s="496"/>
      <c r="D2" s="496"/>
      <c r="E2" s="496"/>
      <c r="F2" s="496"/>
      <c r="G2" s="496"/>
      <c r="H2" s="496"/>
      <c r="I2" s="496"/>
      <c r="J2" s="496"/>
      <c r="K2" s="496"/>
      <c r="L2" s="496"/>
      <c r="M2" s="496"/>
      <c r="N2" s="496"/>
      <c r="O2" s="496"/>
    </row>
    <row r="3" spans="3:15" x14ac:dyDescent="0.25">
      <c r="C3" s="496"/>
      <c r="D3" s="496"/>
      <c r="E3" s="496"/>
      <c r="F3" s="496"/>
      <c r="G3" s="496"/>
      <c r="H3" s="496"/>
      <c r="I3" s="496"/>
      <c r="J3" s="496"/>
      <c r="K3" s="496"/>
      <c r="L3" s="496"/>
      <c r="M3" s="496"/>
      <c r="N3" s="496"/>
      <c r="O3" s="496"/>
    </row>
    <row r="4" spans="3:15" x14ac:dyDescent="0.25">
      <c r="C4" s="496"/>
      <c r="D4" s="496"/>
      <c r="E4" s="496"/>
      <c r="F4" s="496"/>
      <c r="G4" s="496"/>
      <c r="H4" s="496"/>
      <c r="I4" s="496"/>
      <c r="J4" s="496"/>
      <c r="K4" s="496"/>
      <c r="L4" s="496"/>
      <c r="M4" s="496"/>
      <c r="N4" s="496"/>
      <c r="O4" s="496"/>
    </row>
    <row r="5" spans="3:15" x14ac:dyDescent="0.25">
      <c r="C5" s="496"/>
      <c r="D5" s="496"/>
      <c r="E5" s="496"/>
      <c r="F5" s="496"/>
      <c r="G5" s="496"/>
      <c r="H5" s="496"/>
      <c r="I5" s="496"/>
      <c r="J5" s="496"/>
      <c r="K5" s="496"/>
      <c r="L5" s="496"/>
      <c r="M5" s="496"/>
      <c r="N5" s="496"/>
      <c r="O5" s="496"/>
    </row>
    <row r="6" spans="3:15" x14ac:dyDescent="0.25">
      <c r="C6" s="496"/>
      <c r="D6" s="496"/>
      <c r="E6" s="496"/>
      <c r="F6" s="496"/>
      <c r="G6" s="496"/>
      <c r="H6" s="496"/>
      <c r="I6" s="496"/>
      <c r="J6" s="496"/>
      <c r="K6" s="496"/>
      <c r="L6" s="496"/>
      <c r="M6" s="496"/>
      <c r="N6" s="496"/>
      <c r="O6" s="496"/>
    </row>
    <row r="7" spans="3:15" x14ac:dyDescent="0.25">
      <c r="C7" s="496"/>
      <c r="D7" s="496"/>
      <c r="E7" s="496"/>
      <c r="F7" s="496"/>
      <c r="G7" s="496"/>
      <c r="H7" s="496"/>
      <c r="I7" s="496"/>
      <c r="J7" s="496"/>
      <c r="K7" s="496"/>
      <c r="L7" s="496"/>
      <c r="M7" s="496"/>
      <c r="N7" s="496"/>
      <c r="O7" s="496"/>
    </row>
    <row r="8" spans="3:15" x14ac:dyDescent="0.25">
      <c r="C8" s="496"/>
      <c r="D8" s="496"/>
      <c r="E8" s="496"/>
      <c r="F8" s="496"/>
      <c r="G8" s="496"/>
      <c r="H8" s="496"/>
      <c r="I8" s="496"/>
      <c r="J8" s="496"/>
      <c r="K8" s="496"/>
      <c r="L8" s="496"/>
      <c r="M8" s="496"/>
      <c r="N8" s="496"/>
      <c r="O8" s="496"/>
    </row>
    <row r="9" spans="3:15" x14ac:dyDescent="0.25">
      <c r="C9" s="496"/>
      <c r="D9" s="496"/>
      <c r="E9" s="496"/>
      <c r="F9" s="496"/>
      <c r="G9" s="496"/>
      <c r="H9" s="496"/>
      <c r="I9" s="496"/>
      <c r="J9" s="496"/>
      <c r="K9" s="496"/>
      <c r="L9" s="496"/>
      <c r="M9" s="496"/>
      <c r="N9" s="496"/>
      <c r="O9" s="496"/>
    </row>
    <row r="10" spans="3:15" x14ac:dyDescent="0.25">
      <c r="C10" s="496"/>
      <c r="D10" s="496"/>
      <c r="E10" s="496"/>
      <c r="F10" s="496"/>
      <c r="G10" s="496"/>
      <c r="H10" s="496"/>
      <c r="I10" s="496"/>
      <c r="J10" s="496"/>
      <c r="K10" s="496"/>
      <c r="L10" s="496"/>
      <c r="M10" s="496"/>
      <c r="N10" s="496"/>
      <c r="O10" s="496"/>
    </row>
    <row r="11" spans="3:15" x14ac:dyDescent="0.25">
      <c r="C11" s="496"/>
      <c r="D11" s="496"/>
      <c r="E11" s="496"/>
      <c r="F11" s="496"/>
      <c r="G11" s="496"/>
      <c r="H11" s="496"/>
      <c r="I11" s="496"/>
      <c r="J11" s="496"/>
      <c r="K11" s="496"/>
      <c r="L11" s="496"/>
      <c r="M11" s="496"/>
      <c r="N11" s="496"/>
      <c r="O11" s="496"/>
    </row>
    <row r="12" spans="3:15" x14ac:dyDescent="0.25">
      <c r="C12" s="496"/>
      <c r="D12" s="496"/>
      <c r="E12" s="496"/>
      <c r="F12" s="496"/>
      <c r="G12" s="496"/>
      <c r="H12" s="496"/>
      <c r="I12" s="496"/>
      <c r="J12" s="496"/>
      <c r="K12" s="496"/>
      <c r="L12" s="496"/>
      <c r="M12" s="496"/>
      <c r="N12" s="496"/>
      <c r="O12" s="496"/>
    </row>
    <row r="13" spans="3:15" x14ac:dyDescent="0.25">
      <c r="C13" s="496"/>
      <c r="D13" s="496"/>
      <c r="E13" s="496"/>
      <c r="F13" s="496"/>
      <c r="G13" s="496"/>
      <c r="H13" s="496"/>
      <c r="I13" s="496"/>
      <c r="J13" s="496"/>
      <c r="K13" s="496"/>
      <c r="L13" s="496"/>
      <c r="M13" s="496"/>
      <c r="N13" s="496"/>
      <c r="O13" s="496"/>
    </row>
  </sheetData>
  <mergeCells count="1">
    <mergeCell ref="C1:O13"/>
  </mergeCells>
  <pageMargins left="0.7" right="0.7" top="0.75" bottom="0.75" header="0.3" footer="0.3"/>
  <pageSetup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I23"/>
  <sheetViews>
    <sheetView showGridLines="0" view="pageBreakPreview" zoomScaleNormal="100" zoomScaleSheetLayoutView="100" workbookViewId="0">
      <pane ySplit="1" topLeftCell="A13" activePane="bottomLeft" state="frozen"/>
      <selection activeCell="C4" sqref="C4:H4"/>
      <selection pane="bottomLeft" activeCell="D23" sqref="D1:D1048576"/>
    </sheetView>
  </sheetViews>
  <sheetFormatPr defaultRowHeight="15" x14ac:dyDescent="0.25"/>
  <cols>
    <col min="3" max="3" width="4.85546875" customWidth="1"/>
    <col min="4" max="4" width="24.7109375" bestFit="1" customWidth="1"/>
    <col min="5" max="5" width="24.7109375" customWidth="1"/>
    <col min="6" max="6" width="28.28515625" bestFit="1" customWidth="1"/>
    <col min="7" max="7" width="29.28515625" customWidth="1"/>
    <col min="8" max="9" width="20.85546875" bestFit="1" customWidth="1"/>
  </cols>
  <sheetData>
    <row r="1" spans="3:9" s="233" customFormat="1" x14ac:dyDescent="0.25">
      <c r="D1" s="234" t="s">
        <v>580</v>
      </c>
      <c r="E1" s="234" t="s">
        <v>642</v>
      </c>
      <c r="F1" s="233" t="s">
        <v>643</v>
      </c>
      <c r="G1" s="233" t="s">
        <v>639</v>
      </c>
      <c r="H1" s="233" t="s">
        <v>640</v>
      </c>
      <c r="I1" s="233" t="s">
        <v>641</v>
      </c>
    </row>
    <row r="2" spans="3:9" x14ac:dyDescent="0.25">
      <c r="C2" s="250">
        <v>1</v>
      </c>
      <c r="D2" s="250" t="s">
        <v>200</v>
      </c>
      <c r="E2" s="250" t="s">
        <v>648</v>
      </c>
      <c r="F2" s="252" t="s">
        <v>262</v>
      </c>
    </row>
    <row r="3" spans="3:9" x14ac:dyDescent="0.25">
      <c r="C3" s="250">
        <f>C2+1</f>
        <v>2</v>
      </c>
      <c r="D3" s="250" t="s">
        <v>610</v>
      </c>
      <c r="E3" s="250" t="s">
        <v>648</v>
      </c>
      <c r="F3" s="252" t="s">
        <v>263</v>
      </c>
      <c r="G3" s="48" t="s">
        <v>229</v>
      </c>
    </row>
    <row r="4" spans="3:9" x14ac:dyDescent="0.25">
      <c r="C4" s="250">
        <f t="shared" ref="C4:C23" si="0">C3+1</f>
        <v>3</v>
      </c>
      <c r="D4" s="258" t="s">
        <v>644</v>
      </c>
      <c r="E4" s="251" t="s">
        <v>648</v>
      </c>
      <c r="F4" s="253" t="s">
        <v>260</v>
      </c>
      <c r="G4" s="77"/>
      <c r="H4" s="77"/>
      <c r="I4" s="77"/>
    </row>
    <row r="5" spans="3:9" x14ac:dyDescent="0.25">
      <c r="C5" s="250"/>
      <c r="D5" s="259"/>
      <c r="E5" s="250"/>
      <c r="F5" s="252" t="s">
        <v>261</v>
      </c>
      <c r="G5" s="48"/>
    </row>
    <row r="6" spans="3:9" x14ac:dyDescent="0.25">
      <c r="C6" s="250">
        <f>C4+1</f>
        <v>4</v>
      </c>
      <c r="D6" s="250" t="s">
        <v>249</v>
      </c>
      <c r="E6" s="250"/>
      <c r="F6" s="252" t="s">
        <v>264</v>
      </c>
    </row>
    <row r="7" spans="3:9" x14ac:dyDescent="0.25">
      <c r="C7" s="250">
        <f t="shared" si="0"/>
        <v>5</v>
      </c>
      <c r="D7" s="250" t="s">
        <v>250</v>
      </c>
      <c r="E7" s="250" t="s">
        <v>648</v>
      </c>
      <c r="F7" s="252" t="s">
        <v>265</v>
      </c>
    </row>
    <row r="8" spans="3:9" x14ac:dyDescent="0.25">
      <c r="C8" s="250">
        <f t="shared" si="0"/>
        <v>6</v>
      </c>
      <c r="D8" s="250" t="s">
        <v>235</v>
      </c>
      <c r="E8" s="250"/>
      <c r="F8" s="252" t="s">
        <v>266</v>
      </c>
    </row>
    <row r="9" spans="3:9" x14ac:dyDescent="0.25">
      <c r="C9" s="250">
        <f t="shared" si="0"/>
        <v>7</v>
      </c>
      <c r="D9" s="250" t="s">
        <v>238</v>
      </c>
      <c r="E9" s="250"/>
      <c r="F9" s="252" t="s">
        <v>267</v>
      </c>
    </row>
    <row r="10" spans="3:9" x14ac:dyDescent="0.25">
      <c r="C10" s="250">
        <f t="shared" si="0"/>
        <v>8</v>
      </c>
      <c r="D10" s="250" t="s">
        <v>239</v>
      </c>
      <c r="E10" s="250" t="s">
        <v>645</v>
      </c>
      <c r="F10" s="252" t="s">
        <v>268</v>
      </c>
    </row>
    <row r="11" spans="3:9" x14ac:dyDescent="0.25">
      <c r="C11" s="250">
        <f t="shared" si="0"/>
        <v>9</v>
      </c>
      <c r="D11" s="250" t="s">
        <v>259</v>
      </c>
      <c r="E11" s="250" t="s">
        <v>648</v>
      </c>
      <c r="F11" s="252" t="s">
        <v>269</v>
      </c>
    </row>
    <row r="12" spans="3:9" ht="16.5" x14ac:dyDescent="0.3">
      <c r="C12" s="250">
        <f t="shared" si="0"/>
        <v>10</v>
      </c>
      <c r="D12" s="250" t="s">
        <v>646</v>
      </c>
      <c r="E12" s="250" t="s">
        <v>648</v>
      </c>
      <c r="F12" s="254" t="s">
        <v>581</v>
      </c>
    </row>
    <row r="13" spans="3:9" ht="16.5" x14ac:dyDescent="0.3">
      <c r="C13" s="250">
        <f t="shared" si="0"/>
        <v>11</v>
      </c>
      <c r="D13" s="250" t="s">
        <v>582</v>
      </c>
      <c r="E13" s="250" t="s">
        <v>648</v>
      </c>
      <c r="F13" s="254" t="s">
        <v>583</v>
      </c>
    </row>
    <row r="14" spans="3:9" ht="16.5" x14ac:dyDescent="0.3">
      <c r="C14" s="250">
        <f t="shared" si="0"/>
        <v>12</v>
      </c>
      <c r="D14" s="250" t="s">
        <v>584</v>
      </c>
      <c r="E14" s="250" t="s">
        <v>648</v>
      </c>
      <c r="F14" s="254" t="s">
        <v>585</v>
      </c>
    </row>
    <row r="15" spans="3:9" ht="16.5" x14ac:dyDescent="0.3">
      <c r="C15" s="250">
        <f t="shared" si="0"/>
        <v>13</v>
      </c>
      <c r="D15" s="250" t="s">
        <v>647</v>
      </c>
      <c r="E15" s="250"/>
      <c r="F15" s="254" t="s">
        <v>586</v>
      </c>
    </row>
    <row r="16" spans="3:9" ht="16.5" x14ac:dyDescent="0.3">
      <c r="C16" s="250">
        <f t="shared" si="0"/>
        <v>14</v>
      </c>
      <c r="D16" s="250" t="s">
        <v>587</v>
      </c>
      <c r="E16" s="250" t="s">
        <v>648</v>
      </c>
      <c r="F16" s="254" t="s">
        <v>588</v>
      </c>
    </row>
    <row r="17" spans="3:9" ht="16.5" x14ac:dyDescent="0.3">
      <c r="C17" s="250">
        <f t="shared" si="0"/>
        <v>15</v>
      </c>
      <c r="D17" s="250" t="s">
        <v>589</v>
      </c>
      <c r="E17" s="250"/>
      <c r="F17" s="254" t="s">
        <v>590</v>
      </c>
    </row>
    <row r="18" spans="3:9" ht="16.5" x14ac:dyDescent="0.3">
      <c r="C18" s="250">
        <f t="shared" si="0"/>
        <v>16</v>
      </c>
      <c r="D18" s="250" t="s">
        <v>591</v>
      </c>
      <c r="E18" s="250" t="s">
        <v>648</v>
      </c>
      <c r="F18" s="254" t="s">
        <v>592</v>
      </c>
      <c r="G18" s="48" t="s">
        <v>635</v>
      </c>
    </row>
    <row r="19" spans="3:9" ht="16.5" x14ac:dyDescent="0.3">
      <c r="C19" s="250">
        <f t="shared" si="0"/>
        <v>17</v>
      </c>
      <c r="D19" s="250" t="s">
        <v>593</v>
      </c>
      <c r="E19" s="250" t="s">
        <v>648</v>
      </c>
      <c r="F19" s="254" t="s">
        <v>594</v>
      </c>
    </row>
    <row r="20" spans="3:9" ht="16.5" x14ac:dyDescent="0.3">
      <c r="C20" s="250">
        <f t="shared" si="0"/>
        <v>18</v>
      </c>
      <c r="D20" s="250" t="s">
        <v>595</v>
      </c>
      <c r="E20" s="250" t="s">
        <v>648</v>
      </c>
      <c r="F20" s="254" t="s">
        <v>596</v>
      </c>
    </row>
    <row r="21" spans="3:9" ht="16.5" x14ac:dyDescent="0.3">
      <c r="C21" s="250">
        <f t="shared" si="0"/>
        <v>19</v>
      </c>
      <c r="D21" s="250" t="s">
        <v>597</v>
      </c>
      <c r="E21" s="250" t="s">
        <v>648</v>
      </c>
      <c r="F21" s="254" t="s">
        <v>598</v>
      </c>
      <c r="G21" s="48" t="s">
        <v>636</v>
      </c>
      <c r="H21" s="48" t="s">
        <v>637</v>
      </c>
      <c r="I21" s="48" t="s">
        <v>638</v>
      </c>
    </row>
    <row r="22" spans="3:9" ht="16.5" x14ac:dyDescent="0.3">
      <c r="C22" s="250">
        <f t="shared" si="0"/>
        <v>20</v>
      </c>
      <c r="D22" s="250" t="s">
        <v>599</v>
      </c>
      <c r="E22" s="250" t="s">
        <v>648</v>
      </c>
      <c r="F22" s="254" t="s">
        <v>600</v>
      </c>
    </row>
    <row r="23" spans="3:9" ht="16.5" x14ac:dyDescent="0.3">
      <c r="C23" s="250">
        <f t="shared" si="0"/>
        <v>21</v>
      </c>
      <c r="D23" s="250" t="s">
        <v>670</v>
      </c>
      <c r="E23" s="250" t="s">
        <v>648</v>
      </c>
      <c r="F23" s="254" t="s">
        <v>601</v>
      </c>
    </row>
  </sheetData>
  <autoFilter ref="D1:I23"/>
  <mergeCells count="1">
    <mergeCell ref="D4:D5"/>
  </mergeCells>
  <hyperlinks>
    <hyperlink ref="F2" location="'1.  PPE'!A1" display="'1.  PPE'!A1"/>
    <hyperlink ref="F3" location="'2. Inventory'!A1" display="'2. Inventory'!A1"/>
    <hyperlink ref="F4" location="'3 Invetments (a to c)'!A1" display="'3 Invetments (a to c)'!A1"/>
    <hyperlink ref="F5" location="'3 Invetsments (d to f)'!A1" display="'3 Invetsments (d to f)'!A1"/>
    <hyperlink ref="F6" location="'4. loans &amp; advances'!A1" display="'4. loans &amp; advances'!A1"/>
    <hyperlink ref="F7" location="'5.  Deposit Sec- 73 to 76'!A1" display="'5.  Deposit Sec- 73 to 76'!A1"/>
    <hyperlink ref="F8" location="'6. Cost records'!A1" display="'6. Cost records'!A1"/>
    <hyperlink ref="F9" location="'7. Statutory disputes'!A1" display="'7. Statutory disputes'!A1"/>
    <hyperlink ref="F10" location="'8. Unrecorded Income'!A1" display="'8. Unrecorded Income'!A1"/>
    <hyperlink ref="F11" location="'9.  Borrowings'!A1" display="'9.  Borrowings'!A1"/>
    <hyperlink ref="F12" location="'10. IPO FPO Sec 42 &amp; 62'!A1" display="'10. IPO FPO Sec 42 &amp; 62'!A1"/>
    <hyperlink ref="F13" location="'11 - Frauds'!A1" display="'11 - Frauds'!A1"/>
    <hyperlink ref="F14" location="'12 - Nidhi Co.'!A1" display="'12 - Nidhi Co.'!A1"/>
    <hyperlink ref="F15" location="'14 - Internal Audit'!A1" display="13 - Related Party'!A1"/>
    <hyperlink ref="F16" location="'14 - Internal Audit'!A1" display="'14 - Internal Audit'!A1"/>
    <hyperlink ref="F17" location="'15 - Non Cash'!A1" display="'15 - Non Cash'!A1"/>
    <hyperlink ref="F18" location="'16 - 45-IA'!A1" display="'16 - 45-IA'!A1"/>
    <hyperlink ref="F19" location="'17 - Cash Losses'!A1" display="'17 - Cash Losses'!A1"/>
    <hyperlink ref="F20" location="'18 - Statutory Auditor'!A1" display="'18 - Statutory Auditor'!A1"/>
    <hyperlink ref="F21" location="'19 - Material uncertainty'!A1" display="'19 - Material uncertainty'!A1"/>
    <hyperlink ref="F22" location="'20 - CSR Sec 135'!A1" display="'20 - CSR Sec 135'!A1"/>
    <hyperlink ref="F23" location="'21 - Subsidiary'!A1" display="'21 - Subsidiary'!A1"/>
    <hyperlink ref="G3" location="'Reco of SOD with books'!A1" display="'Reco of SOD with books'!A1"/>
    <hyperlink ref="G18" location="'Few Points abt Sec 45 (IA)'!A1" display="'Few Points abt Sec 45 (IA)'!A1"/>
    <hyperlink ref="G21" location="'Input sheet Ratio'!A1" display="'Input sheet Ratio'!A1"/>
    <hyperlink ref="H21" location="'Structural ratios'!A1" display="'Structural ratios'!A1"/>
    <hyperlink ref="I21" location="'Major Ratios Output'!A1" display="'Major Ratios Output'!A1"/>
  </hyperlinks>
  <pageMargins left="0.7" right="0.7" top="0.75" bottom="0.75" header="0.3" footer="0.3"/>
  <pageSetup scale="5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94"/>
  <sheetViews>
    <sheetView topLeftCell="A20" workbookViewId="0">
      <selection activeCell="C4" sqref="C4:I5"/>
    </sheetView>
  </sheetViews>
  <sheetFormatPr defaultRowHeight="15" customHeight="1" x14ac:dyDescent="0.25"/>
  <cols>
    <col min="10" max="10" width="67" customWidth="1"/>
  </cols>
  <sheetData>
    <row r="1" spans="2:10" ht="15" customHeight="1" thickBot="1" x14ac:dyDescent="0.3">
      <c r="B1" s="1" t="s">
        <v>0</v>
      </c>
      <c r="C1" s="2" t="s">
        <v>1</v>
      </c>
      <c r="D1" s="260" t="s">
        <v>2</v>
      </c>
      <c r="E1" s="261"/>
      <c r="F1" s="261"/>
      <c r="G1" s="261"/>
      <c r="H1" s="261"/>
      <c r="I1" s="262"/>
      <c r="J1" s="2" t="s">
        <v>3</v>
      </c>
    </row>
    <row r="2" spans="2:10" ht="15" customHeight="1" x14ac:dyDescent="0.25">
      <c r="B2" s="263" t="s">
        <v>4</v>
      </c>
      <c r="C2" s="265" t="s">
        <v>5</v>
      </c>
      <c r="D2" s="267" t="s">
        <v>6</v>
      </c>
      <c r="E2" s="268"/>
      <c r="F2" s="268"/>
      <c r="G2" s="268"/>
      <c r="H2" s="268"/>
      <c r="I2" s="269"/>
      <c r="J2" s="273" t="s">
        <v>7</v>
      </c>
    </row>
    <row r="3" spans="2:10" ht="15" customHeight="1" thickBot="1" x14ac:dyDescent="0.3">
      <c r="B3" s="264"/>
      <c r="C3" s="266"/>
      <c r="D3" s="270"/>
      <c r="E3" s="271"/>
      <c r="F3" s="271"/>
      <c r="G3" s="271"/>
      <c r="H3" s="271"/>
      <c r="I3" s="272"/>
      <c r="J3" s="274"/>
    </row>
    <row r="4" spans="2:10" ht="15" customHeight="1" x14ac:dyDescent="0.25">
      <c r="B4" s="263" t="s">
        <v>8</v>
      </c>
      <c r="C4" s="275" t="s">
        <v>9</v>
      </c>
      <c r="D4" s="276" t="s">
        <v>10</v>
      </c>
      <c r="E4" s="277"/>
      <c r="F4" s="277"/>
      <c r="G4" s="277"/>
      <c r="H4" s="277"/>
      <c r="I4" s="278"/>
      <c r="J4" s="273" t="s">
        <v>11</v>
      </c>
    </row>
    <row r="5" spans="2:10" ht="15" customHeight="1" thickBot="1" x14ac:dyDescent="0.3">
      <c r="B5" s="264"/>
      <c r="C5" s="266"/>
      <c r="D5" s="279"/>
      <c r="E5" s="280"/>
      <c r="F5" s="280"/>
      <c r="G5" s="280"/>
      <c r="H5" s="280"/>
      <c r="I5" s="281"/>
      <c r="J5" s="274"/>
    </row>
    <row r="6" spans="2:10" ht="15" customHeight="1" x14ac:dyDescent="0.25">
      <c r="B6" s="263" t="s">
        <v>8</v>
      </c>
      <c r="C6" s="265" t="s">
        <v>12</v>
      </c>
      <c r="D6" s="298" t="s">
        <v>13</v>
      </c>
      <c r="E6" s="299"/>
      <c r="F6" s="299"/>
      <c r="G6" s="299"/>
      <c r="H6" s="299"/>
      <c r="I6" s="300"/>
      <c r="J6" s="5" t="s">
        <v>18</v>
      </c>
    </row>
    <row r="7" spans="2:10" ht="15" customHeight="1" x14ac:dyDescent="0.25">
      <c r="B7" s="296"/>
      <c r="C7" s="297"/>
      <c r="D7" s="301" t="s">
        <v>14</v>
      </c>
      <c r="E7" s="302"/>
      <c r="F7" s="302"/>
      <c r="G7" s="302"/>
      <c r="H7" s="302"/>
      <c r="I7" s="303"/>
      <c r="J7" s="6"/>
    </row>
    <row r="8" spans="2:10" ht="15" customHeight="1" x14ac:dyDescent="0.25">
      <c r="B8" s="296"/>
      <c r="C8" s="297"/>
      <c r="D8" s="301" t="s">
        <v>15</v>
      </c>
      <c r="E8" s="302"/>
      <c r="F8" s="302"/>
      <c r="G8" s="302"/>
      <c r="H8" s="302"/>
      <c r="I8" s="303"/>
      <c r="J8" s="7"/>
    </row>
    <row r="9" spans="2:10" ht="15" customHeight="1" x14ac:dyDescent="0.25">
      <c r="B9" s="296"/>
      <c r="C9" s="297"/>
      <c r="D9" s="301" t="s">
        <v>16</v>
      </c>
      <c r="E9" s="302"/>
      <c r="F9" s="302"/>
      <c r="G9" s="302"/>
      <c r="H9" s="302"/>
      <c r="I9" s="303"/>
      <c r="J9" s="6" t="s">
        <v>19</v>
      </c>
    </row>
    <row r="10" spans="2:10" ht="15" customHeight="1" x14ac:dyDescent="0.25">
      <c r="B10" s="296"/>
      <c r="C10" s="297"/>
      <c r="D10" s="301" t="s">
        <v>17</v>
      </c>
      <c r="E10" s="302"/>
      <c r="F10" s="302"/>
      <c r="G10" s="302"/>
      <c r="H10" s="302"/>
      <c r="I10" s="303"/>
      <c r="J10" s="6"/>
    </row>
    <row r="11" spans="2:10" ht="15" customHeight="1" x14ac:dyDescent="0.25">
      <c r="B11" s="296"/>
      <c r="C11" s="297"/>
      <c r="D11" s="287"/>
      <c r="E11" s="288"/>
      <c r="F11" s="288"/>
      <c r="G11" s="288"/>
      <c r="H11" s="288"/>
      <c r="I11" s="289"/>
      <c r="J11" s="6" t="s">
        <v>20</v>
      </c>
    </row>
    <row r="12" spans="2:10" ht="15" customHeight="1" x14ac:dyDescent="0.25">
      <c r="B12" s="296"/>
      <c r="C12" s="297"/>
      <c r="D12" s="287"/>
      <c r="E12" s="288"/>
      <c r="F12" s="288"/>
      <c r="G12" s="288"/>
      <c r="H12" s="288"/>
      <c r="I12" s="289"/>
      <c r="J12" s="7"/>
    </row>
    <row r="13" spans="2:10" ht="15" customHeight="1" x14ac:dyDescent="0.25">
      <c r="B13" s="296"/>
      <c r="C13" s="297"/>
      <c r="D13" s="287"/>
      <c r="E13" s="288"/>
      <c r="F13" s="288"/>
      <c r="G13" s="288"/>
      <c r="H13" s="288"/>
      <c r="I13" s="289"/>
      <c r="J13" s="6" t="s">
        <v>21</v>
      </c>
    </row>
    <row r="14" spans="2:10" ht="15" customHeight="1" x14ac:dyDescent="0.25">
      <c r="B14" s="296"/>
      <c r="C14" s="297"/>
      <c r="D14" s="287"/>
      <c r="E14" s="288"/>
      <c r="F14" s="288"/>
      <c r="G14" s="288"/>
      <c r="H14" s="288"/>
      <c r="I14" s="289"/>
      <c r="J14" s="8"/>
    </row>
    <row r="15" spans="2:10" ht="15" customHeight="1" x14ac:dyDescent="0.25">
      <c r="B15" s="296"/>
      <c r="C15" s="297"/>
      <c r="D15" s="287"/>
      <c r="E15" s="288"/>
      <c r="F15" s="288"/>
      <c r="G15" s="288"/>
      <c r="H15" s="288"/>
      <c r="I15" s="289"/>
      <c r="J15" s="9"/>
    </row>
    <row r="16" spans="2:10" ht="15" customHeight="1" thickBot="1" x14ac:dyDescent="0.3">
      <c r="B16" s="264"/>
      <c r="C16" s="266"/>
      <c r="D16" s="290"/>
      <c r="E16" s="291"/>
      <c r="F16" s="291"/>
      <c r="G16" s="291"/>
      <c r="H16" s="291"/>
      <c r="I16" s="292"/>
      <c r="J16" s="10" t="s">
        <v>22</v>
      </c>
    </row>
    <row r="17" spans="2:10" ht="15" customHeight="1" thickBot="1" x14ac:dyDescent="0.3">
      <c r="B17" s="3" t="s">
        <v>23</v>
      </c>
      <c r="C17" s="11" t="s">
        <v>24</v>
      </c>
      <c r="D17" s="293" t="s">
        <v>25</v>
      </c>
      <c r="E17" s="294"/>
      <c r="F17" s="294"/>
      <c r="G17" s="294"/>
      <c r="H17" s="294"/>
      <c r="I17" s="295"/>
      <c r="J17" s="12"/>
    </row>
    <row r="18" spans="2:10" ht="15" customHeight="1" x14ac:dyDescent="0.25">
      <c r="B18" s="263">
        <v>2</v>
      </c>
      <c r="C18" s="265" t="s">
        <v>26</v>
      </c>
      <c r="D18" s="285" t="s">
        <v>27</v>
      </c>
      <c r="E18" s="286"/>
      <c r="F18" s="286"/>
      <c r="G18" s="286"/>
      <c r="H18" s="286"/>
      <c r="I18" s="278"/>
      <c r="J18" s="4" t="s">
        <v>29</v>
      </c>
    </row>
    <row r="19" spans="2:10" ht="15" customHeight="1" thickBot="1" x14ac:dyDescent="0.3">
      <c r="B19" s="264"/>
      <c r="C19" s="266"/>
      <c r="D19" s="279" t="s">
        <v>28</v>
      </c>
      <c r="E19" s="280"/>
      <c r="F19" s="280"/>
      <c r="G19" s="280"/>
      <c r="H19" s="280"/>
      <c r="I19" s="281"/>
      <c r="J19" s="13" t="s">
        <v>30</v>
      </c>
    </row>
    <row r="20" spans="2:10" ht="15" customHeight="1" thickBot="1" x14ac:dyDescent="0.3">
      <c r="B20" s="3">
        <v>3</v>
      </c>
      <c r="C20" s="11" t="s">
        <v>31</v>
      </c>
      <c r="D20" s="282" t="s">
        <v>32</v>
      </c>
      <c r="E20" s="283"/>
      <c r="F20" s="283"/>
      <c r="G20" s="283"/>
      <c r="H20" s="283"/>
      <c r="I20" s="284"/>
      <c r="J20" s="13" t="s">
        <v>33</v>
      </c>
    </row>
    <row r="21" spans="2:10" ht="15" customHeight="1" x14ac:dyDescent="0.25">
      <c r="B21" s="263">
        <v>3</v>
      </c>
      <c r="C21" s="265" t="s">
        <v>34</v>
      </c>
      <c r="D21" s="285" t="s">
        <v>35</v>
      </c>
      <c r="E21" s="286"/>
      <c r="F21" s="286"/>
      <c r="G21" s="286"/>
      <c r="H21" s="286"/>
      <c r="I21" s="278"/>
      <c r="J21" s="273" t="s">
        <v>37</v>
      </c>
    </row>
    <row r="22" spans="2:10" ht="15" customHeight="1" thickBot="1" x14ac:dyDescent="0.3">
      <c r="B22" s="264"/>
      <c r="C22" s="266"/>
      <c r="D22" s="279" t="s">
        <v>36</v>
      </c>
      <c r="E22" s="280"/>
      <c r="F22" s="280"/>
      <c r="G22" s="280"/>
      <c r="H22" s="280"/>
      <c r="I22" s="281"/>
      <c r="J22" s="274"/>
    </row>
    <row r="23" spans="2:10" ht="15" customHeight="1" x14ac:dyDescent="0.25">
      <c r="B23" s="263">
        <v>3</v>
      </c>
      <c r="C23" s="265" t="s">
        <v>38</v>
      </c>
      <c r="D23" s="285" t="s">
        <v>39</v>
      </c>
      <c r="E23" s="286"/>
      <c r="F23" s="286"/>
      <c r="G23" s="286"/>
      <c r="H23" s="286"/>
      <c r="I23" s="278"/>
      <c r="J23" s="273" t="s">
        <v>40</v>
      </c>
    </row>
    <row r="24" spans="2:10" ht="15" customHeight="1" thickBot="1" x14ac:dyDescent="0.3">
      <c r="B24" s="264"/>
      <c r="C24" s="266"/>
      <c r="D24" s="279"/>
      <c r="E24" s="280"/>
      <c r="F24" s="280"/>
      <c r="G24" s="280"/>
      <c r="H24" s="280"/>
      <c r="I24" s="281"/>
      <c r="J24" s="274"/>
    </row>
    <row r="25" spans="2:10" ht="15" customHeight="1" x14ac:dyDescent="0.25">
      <c r="B25" s="263">
        <v>3</v>
      </c>
      <c r="C25" s="265" t="s">
        <v>41</v>
      </c>
      <c r="D25" s="285" t="s">
        <v>42</v>
      </c>
      <c r="E25" s="286"/>
      <c r="F25" s="286"/>
      <c r="G25" s="286"/>
      <c r="H25" s="286"/>
      <c r="I25" s="278"/>
      <c r="J25" s="273" t="s">
        <v>55</v>
      </c>
    </row>
    <row r="26" spans="2:10" ht="15" customHeight="1" thickBot="1" x14ac:dyDescent="0.3">
      <c r="B26" s="296"/>
      <c r="C26" s="297"/>
      <c r="D26" s="304"/>
      <c r="E26" s="305"/>
      <c r="F26" s="305"/>
      <c r="G26" s="305"/>
      <c r="H26" s="305"/>
      <c r="I26" s="306"/>
      <c r="J26" s="307"/>
    </row>
    <row r="27" spans="2:10" ht="15" customHeight="1" x14ac:dyDescent="0.25">
      <c r="B27" s="296"/>
      <c r="C27" s="297"/>
      <c r="D27" s="308" t="s">
        <v>43</v>
      </c>
      <c r="E27" s="310" t="s">
        <v>44</v>
      </c>
      <c r="F27" s="14" t="s">
        <v>45</v>
      </c>
      <c r="G27" s="310" t="s">
        <v>47</v>
      </c>
      <c r="H27" s="310" t="s">
        <v>48</v>
      </c>
      <c r="I27" s="17" t="s">
        <v>49</v>
      </c>
      <c r="J27" s="307"/>
    </row>
    <row r="28" spans="2:10" ht="15" customHeight="1" thickBot="1" x14ac:dyDescent="0.3">
      <c r="B28" s="296"/>
      <c r="C28" s="297"/>
      <c r="D28" s="309"/>
      <c r="E28" s="311"/>
      <c r="F28" s="15" t="s">
        <v>46</v>
      </c>
      <c r="G28" s="311"/>
      <c r="H28" s="311"/>
      <c r="I28" s="18" t="s">
        <v>50</v>
      </c>
      <c r="J28" s="307"/>
    </row>
    <row r="29" spans="2:10" ht="15" customHeight="1" thickBot="1" x14ac:dyDescent="0.3">
      <c r="B29" s="296"/>
      <c r="C29" s="297"/>
      <c r="D29" s="19" t="s">
        <v>51</v>
      </c>
      <c r="E29" s="16" t="s">
        <v>52</v>
      </c>
      <c r="F29" s="15" t="s">
        <v>53</v>
      </c>
      <c r="G29" s="15" t="s">
        <v>53</v>
      </c>
      <c r="H29" s="15" t="s">
        <v>53</v>
      </c>
      <c r="I29" s="18" t="s">
        <v>54</v>
      </c>
      <c r="J29" s="307"/>
    </row>
    <row r="30" spans="2:10" ht="15" customHeight="1" thickBot="1" x14ac:dyDescent="0.3">
      <c r="B30" s="264"/>
      <c r="C30" s="266"/>
      <c r="D30" s="20"/>
      <c r="E30" s="21"/>
      <c r="F30" s="20"/>
      <c r="G30" s="20"/>
      <c r="H30" s="20"/>
      <c r="I30" s="13"/>
      <c r="J30" s="274"/>
    </row>
    <row r="31" spans="2:10" ht="15" customHeight="1" x14ac:dyDescent="0.25">
      <c r="B31" s="263">
        <v>3</v>
      </c>
      <c r="C31" s="265" t="s">
        <v>56</v>
      </c>
      <c r="D31" s="285" t="s">
        <v>57</v>
      </c>
      <c r="E31" s="286"/>
      <c r="F31" s="286"/>
      <c r="G31" s="286"/>
      <c r="H31" s="286"/>
      <c r="I31" s="278"/>
      <c r="J31" s="263"/>
    </row>
    <row r="32" spans="2:10" ht="15" customHeight="1" thickBot="1" x14ac:dyDescent="0.3">
      <c r="B32" s="264"/>
      <c r="C32" s="266"/>
      <c r="D32" s="279"/>
      <c r="E32" s="280"/>
      <c r="F32" s="280"/>
      <c r="G32" s="280"/>
      <c r="H32" s="280"/>
      <c r="I32" s="281"/>
      <c r="J32" s="264"/>
    </row>
    <row r="33" spans="2:10" ht="15" customHeight="1" x14ac:dyDescent="0.25">
      <c r="B33" s="263">
        <v>3</v>
      </c>
      <c r="C33" s="265" t="s">
        <v>58</v>
      </c>
      <c r="D33" s="285" t="s">
        <v>59</v>
      </c>
      <c r="E33" s="286"/>
      <c r="F33" s="286"/>
      <c r="G33" s="286"/>
      <c r="H33" s="286"/>
      <c r="I33" s="278"/>
      <c r="J33" s="263"/>
    </row>
    <row r="34" spans="2:10" ht="15" customHeight="1" thickBot="1" x14ac:dyDescent="0.3">
      <c r="B34" s="264"/>
      <c r="C34" s="266"/>
      <c r="D34" s="279"/>
      <c r="E34" s="280"/>
      <c r="F34" s="280"/>
      <c r="G34" s="280"/>
      <c r="H34" s="280"/>
      <c r="I34" s="281"/>
      <c r="J34" s="264"/>
    </row>
    <row r="35" spans="2:10" ht="15" customHeight="1" x14ac:dyDescent="0.25">
      <c r="B35" s="263">
        <v>3</v>
      </c>
      <c r="C35" s="265" t="s">
        <v>60</v>
      </c>
      <c r="D35" s="285" t="s">
        <v>61</v>
      </c>
      <c r="E35" s="286"/>
      <c r="F35" s="286"/>
      <c r="G35" s="286"/>
      <c r="H35" s="286"/>
      <c r="I35" s="278"/>
      <c r="J35" s="273" t="s">
        <v>62</v>
      </c>
    </row>
    <row r="36" spans="2:10" ht="15" customHeight="1" thickBot="1" x14ac:dyDescent="0.3">
      <c r="B36" s="264"/>
      <c r="C36" s="266"/>
      <c r="D36" s="279"/>
      <c r="E36" s="280"/>
      <c r="F36" s="280"/>
      <c r="G36" s="280"/>
      <c r="H36" s="280"/>
      <c r="I36" s="281"/>
      <c r="J36" s="274"/>
    </row>
    <row r="37" spans="2:10" ht="15" customHeight="1" x14ac:dyDescent="0.25">
      <c r="B37" s="263">
        <v>3</v>
      </c>
      <c r="C37" s="265" t="s">
        <v>63</v>
      </c>
      <c r="D37" s="285" t="s">
        <v>64</v>
      </c>
      <c r="E37" s="286"/>
      <c r="F37" s="286"/>
      <c r="G37" s="286"/>
      <c r="H37" s="286"/>
      <c r="I37" s="278"/>
      <c r="J37" s="263"/>
    </row>
    <row r="38" spans="2:10" ht="15" customHeight="1" thickBot="1" x14ac:dyDescent="0.3">
      <c r="B38" s="264"/>
      <c r="C38" s="266"/>
      <c r="D38" s="279"/>
      <c r="E38" s="280"/>
      <c r="F38" s="280"/>
      <c r="G38" s="280"/>
      <c r="H38" s="280"/>
      <c r="I38" s="281"/>
      <c r="J38" s="264"/>
    </row>
    <row r="39" spans="2:10" ht="15" customHeight="1" x14ac:dyDescent="0.25">
      <c r="B39" s="263">
        <v>3</v>
      </c>
      <c r="C39" s="265" t="s">
        <v>65</v>
      </c>
      <c r="D39" s="285" t="s">
        <v>66</v>
      </c>
      <c r="E39" s="286"/>
      <c r="F39" s="286"/>
      <c r="G39" s="286"/>
      <c r="H39" s="286"/>
      <c r="I39" s="278"/>
      <c r="J39" s="273" t="s">
        <v>67</v>
      </c>
    </row>
    <row r="40" spans="2:10" ht="15" customHeight="1" thickBot="1" x14ac:dyDescent="0.3">
      <c r="B40" s="264"/>
      <c r="C40" s="266"/>
      <c r="D40" s="279"/>
      <c r="E40" s="280"/>
      <c r="F40" s="280"/>
      <c r="G40" s="280"/>
      <c r="H40" s="280"/>
      <c r="I40" s="281"/>
      <c r="J40" s="274"/>
    </row>
    <row r="41" spans="2:10" ht="15" customHeight="1" x14ac:dyDescent="0.25">
      <c r="B41" s="263">
        <v>3</v>
      </c>
      <c r="C41" s="265" t="s">
        <v>68</v>
      </c>
      <c r="D41" s="285" t="s">
        <v>69</v>
      </c>
      <c r="E41" s="286"/>
      <c r="F41" s="286"/>
      <c r="G41" s="286"/>
      <c r="H41" s="286"/>
      <c r="I41" s="278"/>
      <c r="J41" s="263"/>
    </row>
    <row r="42" spans="2:10" ht="15" customHeight="1" x14ac:dyDescent="0.25">
      <c r="B42" s="296"/>
      <c r="C42" s="297"/>
      <c r="D42" s="312" t="s">
        <v>70</v>
      </c>
      <c r="E42" s="313"/>
      <c r="F42" s="313"/>
      <c r="G42" s="313"/>
      <c r="H42" s="313"/>
      <c r="I42" s="314"/>
      <c r="J42" s="296"/>
    </row>
    <row r="43" spans="2:10" ht="15" customHeight="1" thickBot="1" x14ac:dyDescent="0.3">
      <c r="B43" s="264"/>
      <c r="C43" s="266"/>
      <c r="D43" s="279" t="s">
        <v>71</v>
      </c>
      <c r="E43" s="280"/>
      <c r="F43" s="280"/>
      <c r="G43" s="280"/>
      <c r="H43" s="280"/>
      <c r="I43" s="281"/>
      <c r="J43" s="264"/>
    </row>
    <row r="44" spans="2:10" ht="15" customHeight="1" thickBot="1" x14ac:dyDescent="0.3">
      <c r="B44" s="3">
        <v>3</v>
      </c>
      <c r="C44" s="11" t="s">
        <v>72</v>
      </c>
      <c r="D44" s="293" t="s">
        <v>73</v>
      </c>
      <c r="E44" s="294"/>
      <c r="F44" s="294"/>
      <c r="G44" s="294"/>
      <c r="H44" s="294"/>
      <c r="I44" s="295"/>
      <c r="J44" s="13" t="s">
        <v>74</v>
      </c>
    </row>
    <row r="45" spans="2:10" ht="15" customHeight="1" thickBot="1" x14ac:dyDescent="0.3">
      <c r="B45" s="3">
        <v>3</v>
      </c>
      <c r="C45" s="11" t="s">
        <v>75</v>
      </c>
      <c r="D45" s="282" t="s">
        <v>76</v>
      </c>
      <c r="E45" s="283"/>
      <c r="F45" s="283"/>
      <c r="G45" s="283"/>
      <c r="H45" s="283"/>
      <c r="I45" s="284"/>
      <c r="J45" s="13" t="s">
        <v>77</v>
      </c>
    </row>
    <row r="46" spans="2:10" ht="15" customHeight="1" thickBot="1" x14ac:dyDescent="0.3">
      <c r="B46" s="3">
        <v>3</v>
      </c>
      <c r="C46" s="11" t="s">
        <v>78</v>
      </c>
      <c r="D46" s="282" t="s">
        <v>79</v>
      </c>
      <c r="E46" s="283"/>
      <c r="F46" s="283"/>
      <c r="G46" s="283"/>
      <c r="H46" s="283"/>
      <c r="I46" s="284"/>
      <c r="J46" s="13" t="s">
        <v>80</v>
      </c>
    </row>
    <row r="47" spans="2:10" ht="15" customHeight="1" thickBot="1" x14ac:dyDescent="0.3">
      <c r="B47" s="3">
        <v>3</v>
      </c>
      <c r="C47" s="11" t="s">
        <v>81</v>
      </c>
      <c r="D47" s="282" t="s">
        <v>82</v>
      </c>
      <c r="E47" s="283"/>
      <c r="F47" s="283"/>
      <c r="G47" s="283"/>
      <c r="H47" s="283"/>
      <c r="I47" s="284"/>
      <c r="J47" s="12"/>
    </row>
    <row r="48" spans="2:10" ht="15" customHeight="1" thickBot="1" x14ac:dyDescent="0.3">
      <c r="B48" s="3">
        <v>3</v>
      </c>
      <c r="C48" s="11" t="s">
        <v>83</v>
      </c>
      <c r="D48" s="282" t="s">
        <v>84</v>
      </c>
      <c r="E48" s="283"/>
      <c r="F48" s="283"/>
      <c r="G48" s="283"/>
      <c r="H48" s="283"/>
      <c r="I48" s="284"/>
      <c r="J48" s="12"/>
    </row>
    <row r="49" spans="2:10" ht="15" customHeight="1" x14ac:dyDescent="0.25">
      <c r="B49" s="263">
        <v>3</v>
      </c>
      <c r="C49" s="265" t="s">
        <v>85</v>
      </c>
      <c r="D49" s="285" t="s">
        <v>86</v>
      </c>
      <c r="E49" s="286"/>
      <c r="F49" s="286"/>
      <c r="G49" s="286"/>
      <c r="H49" s="286"/>
      <c r="I49" s="278"/>
      <c r="J49" s="273" t="s">
        <v>87</v>
      </c>
    </row>
    <row r="50" spans="2:10" ht="15" customHeight="1" thickBot="1" x14ac:dyDescent="0.3">
      <c r="B50" s="264"/>
      <c r="C50" s="266"/>
      <c r="D50" s="279"/>
      <c r="E50" s="280"/>
      <c r="F50" s="280"/>
      <c r="G50" s="280"/>
      <c r="H50" s="280"/>
      <c r="I50" s="281"/>
      <c r="J50" s="274"/>
    </row>
    <row r="51" spans="2:10" ht="15" customHeight="1" x14ac:dyDescent="0.25">
      <c r="B51" s="263">
        <v>3</v>
      </c>
      <c r="C51" s="265" t="s">
        <v>88</v>
      </c>
      <c r="D51" s="285" t="s">
        <v>89</v>
      </c>
      <c r="E51" s="286"/>
      <c r="F51" s="286"/>
      <c r="G51" s="286"/>
      <c r="H51" s="286"/>
      <c r="I51" s="278"/>
      <c r="J51" s="273" t="s">
        <v>90</v>
      </c>
    </row>
    <row r="52" spans="2:10" ht="15" customHeight="1" thickBot="1" x14ac:dyDescent="0.3">
      <c r="B52" s="264"/>
      <c r="C52" s="266"/>
      <c r="D52" s="279"/>
      <c r="E52" s="280"/>
      <c r="F52" s="280"/>
      <c r="G52" s="280"/>
      <c r="H52" s="280"/>
      <c r="I52" s="281"/>
      <c r="J52" s="274"/>
    </row>
    <row r="53" spans="2:10" ht="15" customHeight="1" thickBot="1" x14ac:dyDescent="0.3">
      <c r="B53" s="3">
        <v>3</v>
      </c>
      <c r="C53" s="11" t="s">
        <v>91</v>
      </c>
      <c r="D53" s="293" t="s">
        <v>92</v>
      </c>
      <c r="E53" s="294"/>
      <c r="F53" s="294"/>
      <c r="G53" s="294"/>
      <c r="H53" s="294"/>
      <c r="I53" s="295"/>
      <c r="J53" s="13" t="s">
        <v>93</v>
      </c>
    </row>
    <row r="54" spans="2:10" ht="15" customHeight="1" thickBot="1" x14ac:dyDescent="0.3">
      <c r="B54" s="3">
        <v>3</v>
      </c>
      <c r="C54" s="11" t="s">
        <v>94</v>
      </c>
      <c r="D54" s="293" t="s">
        <v>95</v>
      </c>
      <c r="E54" s="294"/>
      <c r="F54" s="294"/>
      <c r="G54" s="294"/>
      <c r="H54" s="294"/>
      <c r="I54" s="295"/>
      <c r="J54" s="13" t="s">
        <v>96</v>
      </c>
    </row>
    <row r="55" spans="2:10" ht="15" customHeight="1" thickBot="1" x14ac:dyDescent="0.3">
      <c r="B55" s="3">
        <v>3</v>
      </c>
      <c r="C55" s="11" t="s">
        <v>97</v>
      </c>
      <c r="D55" s="293" t="s">
        <v>98</v>
      </c>
      <c r="E55" s="294"/>
      <c r="F55" s="294"/>
      <c r="G55" s="294"/>
      <c r="H55" s="294"/>
      <c r="I55" s="295"/>
      <c r="J55" s="13" t="s">
        <v>99</v>
      </c>
    </row>
    <row r="56" spans="2:10" ht="15" customHeight="1" thickBot="1" x14ac:dyDescent="0.3">
      <c r="B56" s="3">
        <v>3</v>
      </c>
      <c r="C56" s="11" t="s">
        <v>100</v>
      </c>
      <c r="D56" s="282" t="s">
        <v>101</v>
      </c>
      <c r="E56" s="283"/>
      <c r="F56" s="283"/>
      <c r="G56" s="283"/>
      <c r="H56" s="283"/>
      <c r="I56" s="284"/>
      <c r="J56" s="12"/>
    </row>
    <row r="57" spans="2:10" ht="15" customHeight="1" x14ac:dyDescent="0.25">
      <c r="B57" s="263">
        <v>3</v>
      </c>
      <c r="C57" s="265" t="s">
        <v>102</v>
      </c>
      <c r="D57" s="315" t="s">
        <v>103</v>
      </c>
      <c r="E57" s="316"/>
      <c r="F57" s="316"/>
      <c r="G57" s="316"/>
      <c r="H57" s="316"/>
      <c r="I57" s="317"/>
      <c r="J57" s="273" t="s">
        <v>117</v>
      </c>
    </row>
    <row r="58" spans="2:10" ht="15" customHeight="1" thickBot="1" x14ac:dyDescent="0.3">
      <c r="B58" s="296"/>
      <c r="C58" s="297"/>
      <c r="D58" s="318" t="s">
        <v>104</v>
      </c>
      <c r="E58" s="319"/>
      <c r="F58" s="319"/>
      <c r="G58" s="319"/>
      <c r="H58" s="319"/>
      <c r="I58" s="320"/>
      <c r="J58" s="307"/>
    </row>
    <row r="59" spans="2:10" ht="15" customHeight="1" x14ac:dyDescent="0.25">
      <c r="B59" s="296"/>
      <c r="C59" s="297"/>
      <c r="D59" s="14" t="s">
        <v>105</v>
      </c>
      <c r="E59" s="310" t="s">
        <v>107</v>
      </c>
      <c r="F59" s="14" t="s">
        <v>108</v>
      </c>
      <c r="G59" s="310" t="s">
        <v>110</v>
      </c>
      <c r="H59" s="14" t="s">
        <v>111</v>
      </c>
      <c r="I59" s="17" t="s">
        <v>113</v>
      </c>
      <c r="J59" s="307"/>
    </row>
    <row r="60" spans="2:10" ht="15" customHeight="1" thickBot="1" x14ac:dyDescent="0.3">
      <c r="B60" s="296"/>
      <c r="C60" s="297"/>
      <c r="D60" s="15" t="s">
        <v>106</v>
      </c>
      <c r="E60" s="311"/>
      <c r="F60" s="15" t="s">
        <v>109</v>
      </c>
      <c r="G60" s="311"/>
      <c r="H60" s="15" t="s">
        <v>112</v>
      </c>
      <c r="I60" s="18" t="s">
        <v>114</v>
      </c>
      <c r="J60" s="307"/>
    </row>
    <row r="61" spans="2:10" ht="15" customHeight="1" thickBot="1" x14ac:dyDescent="0.3">
      <c r="B61" s="264"/>
      <c r="C61" s="266"/>
      <c r="D61" s="22" t="s">
        <v>115</v>
      </c>
      <c r="E61" s="22" t="s">
        <v>116</v>
      </c>
      <c r="F61" s="22" t="s">
        <v>115</v>
      </c>
      <c r="G61" s="22" t="s">
        <v>115</v>
      </c>
      <c r="H61" s="22" t="s">
        <v>115</v>
      </c>
      <c r="I61" s="23" t="s">
        <v>115</v>
      </c>
      <c r="J61" s="274"/>
    </row>
    <row r="62" spans="2:10" ht="15" customHeight="1" thickBot="1" x14ac:dyDescent="0.3">
      <c r="B62" s="3">
        <v>3</v>
      </c>
      <c r="C62" s="11" t="s">
        <v>118</v>
      </c>
      <c r="D62" s="282" t="s">
        <v>119</v>
      </c>
      <c r="E62" s="283"/>
      <c r="F62" s="283"/>
      <c r="G62" s="283"/>
      <c r="H62" s="283"/>
      <c r="I62" s="284"/>
      <c r="J62" s="12"/>
    </row>
    <row r="63" spans="2:10" ht="15" customHeight="1" thickBot="1" x14ac:dyDescent="0.3">
      <c r="B63" s="3">
        <v>3</v>
      </c>
      <c r="C63" s="11" t="s">
        <v>120</v>
      </c>
      <c r="D63" s="282" t="s">
        <v>121</v>
      </c>
      <c r="E63" s="283"/>
      <c r="F63" s="283"/>
      <c r="G63" s="283"/>
      <c r="H63" s="283"/>
      <c r="I63" s="284"/>
      <c r="J63" s="12"/>
    </row>
    <row r="64" spans="2:10" ht="15" customHeight="1" thickBot="1" x14ac:dyDescent="0.3">
      <c r="B64" s="3">
        <v>3</v>
      </c>
      <c r="C64" s="11" t="s">
        <v>122</v>
      </c>
      <c r="D64" s="282" t="s">
        <v>123</v>
      </c>
      <c r="E64" s="283"/>
      <c r="F64" s="283"/>
      <c r="G64" s="283"/>
      <c r="H64" s="283"/>
      <c r="I64" s="284"/>
      <c r="J64" s="12"/>
    </row>
    <row r="65" spans="2:10" ht="15" customHeight="1" thickBot="1" x14ac:dyDescent="0.3">
      <c r="B65" s="3">
        <v>3</v>
      </c>
      <c r="C65" s="11" t="s">
        <v>124</v>
      </c>
      <c r="D65" s="282" t="s">
        <v>125</v>
      </c>
      <c r="E65" s="283"/>
      <c r="F65" s="283"/>
      <c r="G65" s="283"/>
      <c r="H65" s="283"/>
      <c r="I65" s="284"/>
      <c r="J65" s="12"/>
    </row>
    <row r="66" spans="2:10" ht="15" customHeight="1" thickBot="1" x14ac:dyDescent="0.3">
      <c r="B66" s="3">
        <v>3</v>
      </c>
      <c r="C66" s="11" t="s">
        <v>126</v>
      </c>
      <c r="D66" s="293" t="s">
        <v>127</v>
      </c>
      <c r="E66" s="294"/>
      <c r="F66" s="294"/>
      <c r="G66" s="294"/>
      <c r="H66" s="294"/>
      <c r="I66" s="295"/>
      <c r="J66" s="13"/>
    </row>
    <row r="67" spans="2:10" ht="15" customHeight="1" thickBot="1" x14ac:dyDescent="0.3">
      <c r="B67" s="3">
        <v>3</v>
      </c>
      <c r="C67" s="24" t="s">
        <v>128</v>
      </c>
      <c r="D67" s="293" t="s">
        <v>129</v>
      </c>
      <c r="E67" s="294"/>
      <c r="F67" s="294"/>
      <c r="G67" s="294"/>
      <c r="H67" s="294"/>
      <c r="I67" s="295"/>
      <c r="J67" s="13" t="s">
        <v>130</v>
      </c>
    </row>
    <row r="68" spans="2:10" ht="15" customHeight="1" thickBot="1" x14ac:dyDescent="0.3">
      <c r="B68" s="3">
        <v>3</v>
      </c>
      <c r="C68" s="24" t="s">
        <v>131</v>
      </c>
      <c r="D68" s="282" t="s">
        <v>132</v>
      </c>
      <c r="E68" s="283"/>
      <c r="F68" s="283"/>
      <c r="G68" s="283"/>
      <c r="H68" s="283"/>
      <c r="I68" s="284"/>
      <c r="J68" s="13" t="s">
        <v>133</v>
      </c>
    </row>
    <row r="69" spans="2:10" ht="15" customHeight="1" thickBot="1" x14ac:dyDescent="0.3">
      <c r="B69" s="3">
        <v>3</v>
      </c>
      <c r="C69" s="25" t="s">
        <v>134</v>
      </c>
      <c r="D69" s="282" t="s">
        <v>135</v>
      </c>
      <c r="E69" s="283"/>
      <c r="F69" s="283"/>
      <c r="G69" s="283"/>
      <c r="H69" s="283"/>
      <c r="I69" s="284"/>
      <c r="J69" s="13" t="s">
        <v>136</v>
      </c>
    </row>
    <row r="70" spans="2:10" ht="15" customHeight="1" thickBot="1" x14ac:dyDescent="0.3">
      <c r="B70" s="3"/>
      <c r="C70" s="25"/>
      <c r="D70" s="293"/>
      <c r="E70" s="294"/>
      <c r="F70" s="294"/>
      <c r="G70" s="294"/>
      <c r="H70" s="294"/>
      <c r="I70" s="295"/>
      <c r="J70" s="13" t="s">
        <v>137</v>
      </c>
    </row>
    <row r="71" spans="2:10" ht="15" customHeight="1" thickBot="1" x14ac:dyDescent="0.3">
      <c r="B71" s="3">
        <v>3</v>
      </c>
      <c r="C71" s="25" t="s">
        <v>138</v>
      </c>
      <c r="D71" s="293" t="s">
        <v>139</v>
      </c>
      <c r="E71" s="294"/>
      <c r="F71" s="294"/>
      <c r="G71" s="294"/>
      <c r="H71" s="294"/>
      <c r="I71" s="295"/>
      <c r="J71" s="13"/>
    </row>
    <row r="72" spans="2:10" ht="15" customHeight="1" thickBot="1" x14ac:dyDescent="0.3">
      <c r="B72" s="3">
        <v>3</v>
      </c>
      <c r="C72" s="25" t="s">
        <v>140</v>
      </c>
      <c r="D72" s="293" t="s">
        <v>141</v>
      </c>
      <c r="E72" s="294"/>
      <c r="F72" s="294"/>
      <c r="G72" s="294"/>
      <c r="H72" s="294"/>
      <c r="I72" s="295"/>
      <c r="J72" s="13"/>
    </row>
    <row r="73" spans="2:10" ht="15" customHeight="1" thickBot="1" x14ac:dyDescent="0.3">
      <c r="B73" s="3">
        <v>3</v>
      </c>
      <c r="C73" s="26" t="s">
        <v>142</v>
      </c>
      <c r="D73" s="293" t="s">
        <v>143</v>
      </c>
      <c r="E73" s="294"/>
      <c r="F73" s="294"/>
      <c r="G73" s="294"/>
      <c r="H73" s="294"/>
      <c r="I73" s="295"/>
      <c r="J73" s="13" t="s">
        <v>144</v>
      </c>
    </row>
    <row r="74" spans="2:10" ht="15" customHeight="1" thickBot="1" x14ac:dyDescent="0.3">
      <c r="B74" s="3">
        <v>3</v>
      </c>
      <c r="C74" s="26" t="s">
        <v>145</v>
      </c>
      <c r="D74" s="293" t="s">
        <v>146</v>
      </c>
      <c r="E74" s="294"/>
      <c r="F74" s="294"/>
      <c r="G74" s="294"/>
      <c r="H74" s="294"/>
      <c r="I74" s="295"/>
      <c r="J74" s="13"/>
    </row>
    <row r="75" spans="2:10" ht="15" customHeight="1" thickBot="1" x14ac:dyDescent="0.3">
      <c r="B75" s="3">
        <v>3</v>
      </c>
      <c r="C75" s="26" t="s">
        <v>147</v>
      </c>
      <c r="D75" s="293" t="s">
        <v>148</v>
      </c>
      <c r="E75" s="294"/>
      <c r="F75" s="294"/>
      <c r="G75" s="294"/>
      <c r="H75" s="294"/>
      <c r="I75" s="295"/>
      <c r="J75" s="13"/>
    </row>
    <row r="76" spans="2:10" ht="15" customHeight="1" thickBot="1" x14ac:dyDescent="0.3">
      <c r="B76" s="3">
        <v>3</v>
      </c>
      <c r="C76" s="26" t="s">
        <v>149</v>
      </c>
      <c r="D76" s="293" t="s">
        <v>150</v>
      </c>
      <c r="E76" s="294"/>
      <c r="F76" s="294"/>
      <c r="G76" s="294"/>
      <c r="H76" s="294"/>
      <c r="I76" s="295"/>
      <c r="J76" s="13" t="s">
        <v>151</v>
      </c>
    </row>
    <row r="77" spans="2:10" ht="15" customHeight="1" thickBot="1" x14ac:dyDescent="0.3">
      <c r="B77" s="3">
        <v>3</v>
      </c>
      <c r="C77" s="26" t="s">
        <v>152</v>
      </c>
      <c r="D77" s="293" t="s">
        <v>153</v>
      </c>
      <c r="E77" s="294"/>
      <c r="F77" s="294"/>
      <c r="G77" s="294"/>
      <c r="H77" s="294"/>
      <c r="I77" s="295"/>
      <c r="J77" s="13"/>
    </row>
    <row r="78" spans="2:10" ht="15" customHeight="1" thickBot="1" x14ac:dyDescent="0.3">
      <c r="B78" s="3">
        <v>3</v>
      </c>
      <c r="C78" s="26" t="s">
        <v>154</v>
      </c>
      <c r="D78" s="293" t="s">
        <v>155</v>
      </c>
      <c r="E78" s="294"/>
      <c r="F78" s="294"/>
      <c r="G78" s="294"/>
      <c r="H78" s="294"/>
      <c r="I78" s="295"/>
      <c r="J78" s="13"/>
    </row>
    <row r="79" spans="2:10" ht="15" customHeight="1" thickBot="1" x14ac:dyDescent="0.3">
      <c r="B79" s="3">
        <v>3</v>
      </c>
      <c r="C79" s="26" t="s">
        <v>156</v>
      </c>
      <c r="D79" s="293" t="s">
        <v>157</v>
      </c>
      <c r="E79" s="294"/>
      <c r="F79" s="294"/>
      <c r="G79" s="294"/>
      <c r="H79" s="294"/>
      <c r="I79" s="295"/>
      <c r="J79" s="13" t="s">
        <v>158</v>
      </c>
    </row>
    <row r="80" spans="2:10" ht="15" customHeight="1" thickBot="1" x14ac:dyDescent="0.3">
      <c r="B80" s="3">
        <v>3</v>
      </c>
      <c r="C80" s="26" t="s">
        <v>159</v>
      </c>
      <c r="D80" s="282" t="s">
        <v>160</v>
      </c>
      <c r="E80" s="283"/>
      <c r="F80" s="283"/>
      <c r="G80" s="283"/>
      <c r="H80" s="283"/>
      <c r="I80" s="284"/>
      <c r="J80" s="13" t="s">
        <v>161</v>
      </c>
    </row>
    <row r="81" spans="2:10" ht="15" customHeight="1" thickBot="1" x14ac:dyDescent="0.3">
      <c r="B81" s="3">
        <v>3</v>
      </c>
      <c r="C81" s="26" t="s">
        <v>162</v>
      </c>
      <c r="D81" s="293" t="s">
        <v>163</v>
      </c>
      <c r="E81" s="294"/>
      <c r="F81" s="294"/>
      <c r="G81" s="294"/>
      <c r="H81" s="294"/>
      <c r="I81" s="295"/>
      <c r="J81" s="13"/>
    </row>
    <row r="82" spans="2:10" ht="15" customHeight="1" thickBot="1" x14ac:dyDescent="0.3">
      <c r="B82" s="3">
        <v>3</v>
      </c>
      <c r="C82" s="26" t="s">
        <v>164</v>
      </c>
      <c r="D82" s="293" t="s">
        <v>165</v>
      </c>
      <c r="E82" s="294"/>
      <c r="F82" s="294"/>
      <c r="G82" s="294"/>
      <c r="H82" s="294"/>
      <c r="I82" s="295"/>
      <c r="J82" s="13"/>
    </row>
    <row r="83" spans="2:10" ht="15" customHeight="1" thickBot="1" x14ac:dyDescent="0.3">
      <c r="B83" s="3">
        <v>3</v>
      </c>
      <c r="C83" s="26" t="s">
        <v>166</v>
      </c>
      <c r="D83" s="293" t="s">
        <v>167</v>
      </c>
      <c r="E83" s="294"/>
      <c r="F83" s="294"/>
      <c r="G83" s="294"/>
      <c r="H83" s="294"/>
      <c r="I83" s="295"/>
      <c r="J83" s="13"/>
    </row>
    <row r="84" spans="2:10" ht="15" customHeight="1" thickBot="1" x14ac:dyDescent="0.3">
      <c r="B84" s="3">
        <v>3</v>
      </c>
      <c r="C84" s="26" t="s">
        <v>168</v>
      </c>
      <c r="D84" s="293" t="s">
        <v>169</v>
      </c>
      <c r="E84" s="294"/>
      <c r="F84" s="294"/>
      <c r="G84" s="294"/>
      <c r="H84" s="294"/>
      <c r="I84" s="295"/>
      <c r="J84" s="13"/>
    </row>
    <row r="85" spans="2:10" ht="15" customHeight="1" thickBot="1" x14ac:dyDescent="0.3">
      <c r="B85" s="3">
        <v>3</v>
      </c>
      <c r="C85" s="26" t="s">
        <v>170</v>
      </c>
      <c r="D85" s="293" t="s">
        <v>171</v>
      </c>
      <c r="E85" s="294"/>
      <c r="F85" s="294"/>
      <c r="G85" s="294"/>
      <c r="H85" s="294"/>
      <c r="I85" s="295"/>
      <c r="J85" s="13"/>
    </row>
    <row r="86" spans="2:10" ht="15" customHeight="1" thickBot="1" x14ac:dyDescent="0.3">
      <c r="B86" s="3">
        <v>3</v>
      </c>
      <c r="C86" s="26" t="s">
        <v>172</v>
      </c>
      <c r="D86" s="293" t="s">
        <v>173</v>
      </c>
      <c r="E86" s="294"/>
      <c r="F86" s="294"/>
      <c r="G86" s="294"/>
      <c r="H86" s="294"/>
      <c r="I86" s="295"/>
      <c r="J86" s="13"/>
    </row>
    <row r="87" spans="2:10" ht="15" customHeight="1" thickBot="1" x14ac:dyDescent="0.3">
      <c r="B87" s="3">
        <v>3</v>
      </c>
      <c r="C87" s="26" t="s">
        <v>174</v>
      </c>
      <c r="D87" s="293" t="s">
        <v>175</v>
      </c>
      <c r="E87" s="294"/>
      <c r="F87" s="294"/>
      <c r="G87" s="294"/>
      <c r="H87" s="294"/>
      <c r="I87" s="295"/>
      <c r="J87" s="13"/>
    </row>
    <row r="88" spans="2:10" ht="15" customHeight="1" thickBot="1" x14ac:dyDescent="0.3">
      <c r="B88" s="3">
        <v>3</v>
      </c>
      <c r="C88" s="26" t="s">
        <v>176</v>
      </c>
      <c r="D88" s="293" t="s">
        <v>177</v>
      </c>
      <c r="E88" s="294"/>
      <c r="F88" s="294"/>
      <c r="G88" s="294"/>
      <c r="H88" s="294"/>
      <c r="I88" s="295"/>
      <c r="J88" s="13"/>
    </row>
    <row r="89" spans="2:10" ht="15" customHeight="1" thickBot="1" x14ac:dyDescent="0.3">
      <c r="B89" s="3">
        <v>3</v>
      </c>
      <c r="C89" s="26" t="s">
        <v>178</v>
      </c>
      <c r="D89" s="293" t="s">
        <v>179</v>
      </c>
      <c r="E89" s="294"/>
      <c r="F89" s="294"/>
      <c r="G89" s="294"/>
      <c r="H89" s="294"/>
      <c r="I89" s="295"/>
      <c r="J89" s="13"/>
    </row>
    <row r="90" spans="2:10" ht="15" customHeight="1" thickBot="1" x14ac:dyDescent="0.3">
      <c r="B90" s="3"/>
      <c r="C90" s="26"/>
      <c r="D90" s="293"/>
      <c r="E90" s="294"/>
      <c r="F90" s="294"/>
      <c r="G90" s="294"/>
      <c r="H90" s="294"/>
      <c r="I90" s="295"/>
      <c r="J90" s="13"/>
    </row>
    <row r="91" spans="2:10" ht="15" customHeight="1" x14ac:dyDescent="0.25">
      <c r="B91" s="265">
        <v>4</v>
      </c>
      <c r="C91" s="265" t="s">
        <v>180</v>
      </c>
      <c r="D91" s="321" t="s">
        <v>181</v>
      </c>
      <c r="E91" s="322"/>
      <c r="F91" s="322"/>
      <c r="G91" s="322"/>
      <c r="H91" s="322"/>
      <c r="I91" s="323"/>
      <c r="J91" s="273" t="s">
        <v>182</v>
      </c>
    </row>
    <row r="92" spans="2:10" ht="15" customHeight="1" thickBot="1" x14ac:dyDescent="0.3">
      <c r="B92" s="266"/>
      <c r="C92" s="266"/>
      <c r="D92" s="324"/>
      <c r="E92" s="325"/>
      <c r="F92" s="325"/>
      <c r="G92" s="325"/>
      <c r="H92" s="325"/>
      <c r="I92" s="326"/>
      <c r="J92" s="274"/>
    </row>
    <row r="93" spans="2:10" ht="15" customHeight="1" thickBot="1" x14ac:dyDescent="0.3">
      <c r="B93" s="27">
        <v>4</v>
      </c>
      <c r="C93" s="26"/>
      <c r="D93" s="293" t="s">
        <v>183</v>
      </c>
      <c r="E93" s="294"/>
      <c r="F93" s="294"/>
      <c r="G93" s="294"/>
      <c r="H93" s="294"/>
      <c r="I93" s="295"/>
      <c r="J93" s="13" t="s">
        <v>183</v>
      </c>
    </row>
    <row r="94" spans="2:10" ht="15" customHeight="1" x14ac:dyDescent="0.25">
      <c r="B94" s="32"/>
    </row>
  </sheetData>
  <mergeCells count="130">
    <mergeCell ref="B91:B92"/>
    <mergeCell ref="C91:C92"/>
    <mergeCell ref="D91:I92"/>
    <mergeCell ref="J91:J92"/>
    <mergeCell ref="D93:I93"/>
    <mergeCell ref="D85:I85"/>
    <mergeCell ref="D86:I86"/>
    <mergeCell ref="D87:I87"/>
    <mergeCell ref="D88:I88"/>
    <mergeCell ref="D89:I89"/>
    <mergeCell ref="D90:I90"/>
    <mergeCell ref="D79:I79"/>
    <mergeCell ref="D80:I80"/>
    <mergeCell ref="D81:I81"/>
    <mergeCell ref="D82:I82"/>
    <mergeCell ref="D83:I83"/>
    <mergeCell ref="D84:I84"/>
    <mergeCell ref="D73:I73"/>
    <mergeCell ref="D74:I74"/>
    <mergeCell ref="D75:I75"/>
    <mergeCell ref="D76:I76"/>
    <mergeCell ref="D77:I77"/>
    <mergeCell ref="D78:I78"/>
    <mergeCell ref="D67:I67"/>
    <mergeCell ref="D68:I68"/>
    <mergeCell ref="D69:I69"/>
    <mergeCell ref="D70:I70"/>
    <mergeCell ref="D71:I71"/>
    <mergeCell ref="D72:I72"/>
    <mergeCell ref="J57:J61"/>
    <mergeCell ref="D62:I62"/>
    <mergeCell ref="D63:I63"/>
    <mergeCell ref="D64:I64"/>
    <mergeCell ref="D65:I65"/>
    <mergeCell ref="D66:I66"/>
    <mergeCell ref="D53:I53"/>
    <mergeCell ref="D54:I54"/>
    <mergeCell ref="D55:I55"/>
    <mergeCell ref="D56:I56"/>
    <mergeCell ref="B57:B61"/>
    <mergeCell ref="C57:C61"/>
    <mergeCell ref="D57:I57"/>
    <mergeCell ref="D58:I58"/>
    <mergeCell ref="D48:I48"/>
    <mergeCell ref="B49:B50"/>
    <mergeCell ref="C49:C50"/>
    <mergeCell ref="D49:I50"/>
    <mergeCell ref="E59:E60"/>
    <mergeCell ref="G59:G60"/>
    <mergeCell ref="J49:J50"/>
    <mergeCell ref="B51:B52"/>
    <mergeCell ref="C51:C52"/>
    <mergeCell ref="D51:I52"/>
    <mergeCell ref="J51:J52"/>
    <mergeCell ref="B39:B40"/>
    <mergeCell ref="C39:C40"/>
    <mergeCell ref="D39:I40"/>
    <mergeCell ref="J39:J40"/>
    <mergeCell ref="B41:B43"/>
    <mergeCell ref="C41:C43"/>
    <mergeCell ref="D41:I41"/>
    <mergeCell ref="D42:I42"/>
    <mergeCell ref="D43:I43"/>
    <mergeCell ref="J41:J43"/>
    <mergeCell ref="D44:I44"/>
    <mergeCell ref="D45:I45"/>
    <mergeCell ref="D46:I46"/>
    <mergeCell ref="D47:I47"/>
    <mergeCell ref="B35:B36"/>
    <mergeCell ref="C35:C36"/>
    <mergeCell ref="D35:I36"/>
    <mergeCell ref="J35:J36"/>
    <mergeCell ref="B37:B38"/>
    <mergeCell ref="C37:C38"/>
    <mergeCell ref="D37:I38"/>
    <mergeCell ref="J37:J38"/>
    <mergeCell ref="B31:B32"/>
    <mergeCell ref="C31:C32"/>
    <mergeCell ref="D31:I32"/>
    <mergeCell ref="J31:J32"/>
    <mergeCell ref="B33:B34"/>
    <mergeCell ref="C33:C34"/>
    <mergeCell ref="D33:I34"/>
    <mergeCell ref="J33:J34"/>
    <mergeCell ref="B23:B24"/>
    <mergeCell ref="C23:C24"/>
    <mergeCell ref="D23:I24"/>
    <mergeCell ref="J23:J24"/>
    <mergeCell ref="B25:B30"/>
    <mergeCell ref="C25:C30"/>
    <mergeCell ref="D25:I25"/>
    <mergeCell ref="D26:I26"/>
    <mergeCell ref="J25:J30"/>
    <mergeCell ref="D27:D28"/>
    <mergeCell ref="E27:E28"/>
    <mergeCell ref="G27:G28"/>
    <mergeCell ref="H27:H28"/>
    <mergeCell ref="D20:I20"/>
    <mergeCell ref="B21:B22"/>
    <mergeCell ref="C21:C22"/>
    <mergeCell ref="D21:I21"/>
    <mergeCell ref="D22:I22"/>
    <mergeCell ref="J21:J22"/>
    <mergeCell ref="D14:I14"/>
    <mergeCell ref="D15:I15"/>
    <mergeCell ref="D16:I16"/>
    <mergeCell ref="D17:I17"/>
    <mergeCell ref="B18:B19"/>
    <mergeCell ref="C18:C19"/>
    <mergeCell ref="D18:I18"/>
    <mergeCell ref="D19:I19"/>
    <mergeCell ref="B6:B16"/>
    <mergeCell ref="C6:C16"/>
    <mergeCell ref="D6:I6"/>
    <mergeCell ref="D7:I7"/>
    <mergeCell ref="D8:I8"/>
    <mergeCell ref="D9:I9"/>
    <mergeCell ref="D10:I10"/>
    <mergeCell ref="D11:I11"/>
    <mergeCell ref="D12:I12"/>
    <mergeCell ref="D13:I13"/>
    <mergeCell ref="D1:I1"/>
    <mergeCell ref="B2:B3"/>
    <mergeCell ref="C2:C3"/>
    <mergeCell ref="D2:I3"/>
    <mergeCell ref="J2:J3"/>
    <mergeCell ref="B4:B5"/>
    <mergeCell ref="C4:C5"/>
    <mergeCell ref="D4:I5"/>
    <mergeCell ref="J4:J5"/>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0"/>
  <sheetViews>
    <sheetView view="pageBreakPreview" zoomScaleNormal="100" zoomScaleSheetLayoutView="100" workbookViewId="0">
      <pane ySplit="2" topLeftCell="A8" activePane="bottomLeft" state="frozen"/>
      <selection activeCell="C4" sqref="C4:H4"/>
      <selection pane="bottomLeft" activeCell="K9" sqref="K1:K1048576"/>
    </sheetView>
  </sheetViews>
  <sheetFormatPr defaultRowHeight="15" customHeight="1" x14ac:dyDescent="0.25"/>
  <cols>
    <col min="1" max="1" width="4.140625" customWidth="1"/>
    <col min="2" max="2" width="5.7109375" customWidth="1"/>
    <col min="6" max="6" width="10" customWidth="1"/>
    <col min="8" max="8" width="11.5703125" customWidth="1"/>
    <col min="9" max="9" width="48.28515625" customWidth="1"/>
    <col min="11" max="11" width="43.42578125" customWidth="1"/>
  </cols>
  <sheetData>
    <row r="1" spans="2:12" ht="15" customHeight="1" thickBot="1" x14ac:dyDescent="0.3">
      <c r="B1" s="330" t="s">
        <v>194</v>
      </c>
      <c r="C1" s="330"/>
      <c r="D1" s="330"/>
      <c r="E1" s="330"/>
      <c r="F1" s="330"/>
      <c r="G1" s="330"/>
      <c r="H1" s="330"/>
      <c r="I1" s="330"/>
    </row>
    <row r="2" spans="2:12" ht="15" customHeight="1" thickBot="1" x14ac:dyDescent="0.3">
      <c r="B2" s="2" t="s">
        <v>1</v>
      </c>
      <c r="C2" s="260" t="s">
        <v>2</v>
      </c>
      <c r="D2" s="261"/>
      <c r="E2" s="261"/>
      <c r="F2" s="261"/>
      <c r="G2" s="261"/>
      <c r="H2" s="262"/>
      <c r="I2" s="2" t="s">
        <v>3</v>
      </c>
      <c r="K2" s="40" t="s">
        <v>271</v>
      </c>
      <c r="L2" s="102" t="s">
        <v>273</v>
      </c>
    </row>
    <row r="3" spans="2:12" ht="45" customHeight="1" x14ac:dyDescent="0.25">
      <c r="B3" s="265" t="s">
        <v>34</v>
      </c>
      <c r="C3" s="285" t="s">
        <v>35</v>
      </c>
      <c r="D3" s="286"/>
      <c r="E3" s="286"/>
      <c r="F3" s="286"/>
      <c r="G3" s="286"/>
      <c r="H3" s="278"/>
      <c r="I3" s="273" t="s">
        <v>37</v>
      </c>
      <c r="K3" s="49" t="s">
        <v>270</v>
      </c>
    </row>
    <row r="4" spans="2:12" ht="45" customHeight="1" thickBot="1" x14ac:dyDescent="0.3">
      <c r="B4" s="266"/>
      <c r="C4" s="327" t="s">
        <v>275</v>
      </c>
      <c r="D4" s="328"/>
      <c r="E4" s="328"/>
      <c r="F4" s="328"/>
      <c r="G4" s="328"/>
      <c r="H4" s="329"/>
      <c r="I4" s="274"/>
      <c r="K4" s="101" t="s">
        <v>276</v>
      </c>
    </row>
    <row r="5" spans="2:12" ht="45" customHeight="1" x14ac:dyDescent="0.25">
      <c r="B5" s="265" t="s">
        <v>38</v>
      </c>
      <c r="C5" s="285" t="s">
        <v>39</v>
      </c>
      <c r="D5" s="286"/>
      <c r="E5" s="286"/>
      <c r="F5" s="286"/>
      <c r="G5" s="286"/>
      <c r="H5" s="278"/>
      <c r="I5" s="273" t="s">
        <v>40</v>
      </c>
      <c r="K5" s="331" t="s">
        <v>195</v>
      </c>
    </row>
    <row r="6" spans="2:12" ht="51" customHeight="1" thickBot="1" x14ac:dyDescent="0.3">
      <c r="B6" s="266"/>
      <c r="C6" s="279"/>
      <c r="D6" s="280"/>
      <c r="E6" s="280"/>
      <c r="F6" s="280"/>
      <c r="G6" s="280"/>
      <c r="H6" s="281"/>
      <c r="I6" s="274"/>
      <c r="K6" s="332"/>
    </row>
    <row r="7" spans="2:12" ht="98.25" customHeight="1" thickBot="1" x14ac:dyDescent="0.3">
      <c r="B7" s="265" t="s">
        <v>41</v>
      </c>
      <c r="C7" s="285" t="s">
        <v>196</v>
      </c>
      <c r="D7" s="286"/>
      <c r="E7" s="286"/>
      <c r="F7" s="286"/>
      <c r="G7" s="286"/>
      <c r="H7" s="278"/>
      <c r="I7" s="338" t="s">
        <v>55</v>
      </c>
      <c r="K7" s="333" t="s">
        <v>608</v>
      </c>
    </row>
    <row r="8" spans="2:12" ht="90" customHeight="1" thickBot="1" x14ac:dyDescent="0.3">
      <c r="B8" s="297"/>
      <c r="C8" s="41" t="s">
        <v>43</v>
      </c>
      <c r="D8" s="43" t="s">
        <v>44</v>
      </c>
      <c r="E8" s="41" t="s">
        <v>197</v>
      </c>
      <c r="F8" s="43" t="s">
        <v>47</v>
      </c>
      <c r="G8" s="43" t="s">
        <v>48</v>
      </c>
      <c r="H8" s="42" t="s">
        <v>198</v>
      </c>
      <c r="I8" s="339"/>
      <c r="K8" s="334"/>
    </row>
    <row r="9" spans="2:12" ht="150" customHeight="1" thickBot="1" x14ac:dyDescent="0.3">
      <c r="B9" s="39" t="s">
        <v>56</v>
      </c>
      <c r="C9" s="335" t="s">
        <v>199</v>
      </c>
      <c r="D9" s="336"/>
      <c r="E9" s="336"/>
      <c r="F9" s="336"/>
      <c r="G9" s="336"/>
      <c r="H9" s="337"/>
      <c r="I9" s="38"/>
      <c r="K9" s="46" t="s">
        <v>609</v>
      </c>
      <c r="L9" s="100" t="s">
        <v>272</v>
      </c>
    </row>
    <row r="10" spans="2:12" ht="105" customHeight="1" thickBot="1" x14ac:dyDescent="0.3">
      <c r="B10" s="45" t="s">
        <v>58</v>
      </c>
      <c r="C10" s="293" t="s">
        <v>274</v>
      </c>
      <c r="D10" s="294"/>
      <c r="E10" s="294"/>
      <c r="F10" s="294"/>
      <c r="G10" s="294"/>
      <c r="H10" s="295"/>
      <c r="I10" s="44"/>
      <c r="K10" s="47" t="s">
        <v>607</v>
      </c>
    </row>
  </sheetData>
  <mergeCells count="16">
    <mergeCell ref="K7:K8"/>
    <mergeCell ref="C10:H10"/>
    <mergeCell ref="C9:H9"/>
    <mergeCell ref="B5:B6"/>
    <mergeCell ref="C5:H6"/>
    <mergeCell ref="I5:I6"/>
    <mergeCell ref="B7:B8"/>
    <mergeCell ref="C7:H7"/>
    <mergeCell ref="I7:I8"/>
    <mergeCell ref="I3:I4"/>
    <mergeCell ref="C4:H4"/>
    <mergeCell ref="C2:H2"/>
    <mergeCell ref="B1:I1"/>
    <mergeCell ref="K5:K6"/>
    <mergeCell ref="B3:B4"/>
    <mergeCell ref="C3:H3"/>
  </mergeCells>
  <hyperlinks>
    <hyperlink ref="L9" r:id="rId1"/>
  </hyperlinks>
  <pageMargins left="0.7" right="0.7" top="0.75" bottom="0.75" header="0.3" footer="0.3"/>
  <pageSetup paperSize="9" scale="71"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10"/>
  <sheetViews>
    <sheetView showGridLines="0" view="pageBreakPreview" topLeftCell="E1" zoomScaleNormal="100" zoomScaleSheetLayoutView="100" workbookViewId="0">
      <pane ySplit="1" topLeftCell="A2" activePane="bottomLeft" state="frozen"/>
      <selection activeCell="C4" sqref="C4:H4"/>
      <selection pane="bottomLeft" activeCell="M4" sqref="M4:R4"/>
    </sheetView>
  </sheetViews>
  <sheetFormatPr defaultRowHeight="15" customHeight="1" x14ac:dyDescent="0.2"/>
  <cols>
    <col min="1" max="1" width="4.140625" style="34" customWidth="1"/>
    <col min="2" max="2" width="4.42578125" style="87" bestFit="1" customWidth="1"/>
    <col min="3" max="7" width="9.140625" style="34"/>
    <col min="8" max="8" width="10.28515625" style="34" customWidth="1"/>
    <col min="9" max="9" width="34" style="34" customWidth="1"/>
    <col min="10" max="10" width="3.28515625" style="34" customWidth="1"/>
    <col min="11" max="11" width="38.42578125" style="34" customWidth="1"/>
    <col min="12" max="12" width="3.42578125" style="34" customWidth="1"/>
    <col min="13" max="17" width="9.140625" style="34"/>
    <col min="18" max="18" width="12.5703125" style="34" customWidth="1"/>
    <col min="19" max="16384" width="9.140625" style="34"/>
  </cols>
  <sheetData>
    <row r="1" spans="2:18" ht="15" customHeight="1" thickBot="1" x14ac:dyDescent="0.25">
      <c r="B1" s="85"/>
      <c r="C1" s="353" t="s">
        <v>2</v>
      </c>
      <c r="D1" s="354"/>
      <c r="E1" s="354"/>
      <c r="F1" s="354"/>
      <c r="G1" s="354"/>
      <c r="H1" s="355"/>
      <c r="I1" s="50" t="s">
        <v>3</v>
      </c>
      <c r="K1" s="50" t="s">
        <v>216</v>
      </c>
      <c r="M1" s="35" t="s">
        <v>211</v>
      </c>
    </row>
    <row r="2" spans="2:18" ht="45.75" customHeight="1" thickBot="1" x14ac:dyDescent="0.25">
      <c r="B2" s="340" t="s">
        <v>60</v>
      </c>
      <c r="C2" s="344" t="s">
        <v>201</v>
      </c>
      <c r="D2" s="345"/>
      <c r="E2" s="345"/>
      <c r="F2" s="345"/>
      <c r="G2" s="345"/>
      <c r="H2" s="346"/>
      <c r="I2" s="83" t="s">
        <v>203</v>
      </c>
      <c r="K2" s="58" t="s">
        <v>195</v>
      </c>
    </row>
    <row r="3" spans="2:18" ht="50.25" customHeight="1" thickBot="1" x14ac:dyDescent="0.25">
      <c r="B3" s="343"/>
      <c r="C3" s="347" t="s">
        <v>205</v>
      </c>
      <c r="D3" s="348"/>
      <c r="E3" s="348"/>
      <c r="F3" s="348"/>
      <c r="G3" s="348"/>
      <c r="H3" s="349"/>
      <c r="I3" s="84"/>
      <c r="K3" s="52" t="s">
        <v>213</v>
      </c>
    </row>
    <row r="4" spans="2:18" ht="36.75" customHeight="1" thickBot="1" x14ac:dyDescent="0.25">
      <c r="B4" s="343"/>
      <c r="C4" s="350" t="s">
        <v>654</v>
      </c>
      <c r="D4" s="351"/>
      <c r="E4" s="351"/>
      <c r="F4" s="351"/>
      <c r="G4" s="351"/>
      <c r="H4" s="352"/>
      <c r="I4" s="84" t="s">
        <v>214</v>
      </c>
      <c r="K4" s="53" t="s">
        <v>209</v>
      </c>
      <c r="M4" s="362" t="s">
        <v>230</v>
      </c>
      <c r="N4" s="362"/>
      <c r="O4" s="362"/>
      <c r="P4" s="362"/>
      <c r="Q4" s="362"/>
      <c r="R4" s="362"/>
    </row>
    <row r="5" spans="2:18" ht="44.25" customHeight="1" thickBot="1" x14ac:dyDescent="0.25">
      <c r="B5" s="341"/>
      <c r="C5" s="347" t="s">
        <v>202</v>
      </c>
      <c r="D5" s="348"/>
      <c r="E5" s="348"/>
      <c r="F5" s="348"/>
      <c r="G5" s="348"/>
      <c r="H5" s="349"/>
      <c r="I5" s="84" t="s">
        <v>204</v>
      </c>
      <c r="K5" s="88" t="s">
        <v>195</v>
      </c>
    </row>
    <row r="6" spans="2:18" s="55" customFormat="1" ht="15" customHeight="1" thickBot="1" x14ac:dyDescent="0.25">
      <c r="B6" s="86"/>
      <c r="C6" s="342"/>
      <c r="D6" s="342"/>
      <c r="E6" s="342"/>
      <c r="F6" s="342"/>
      <c r="G6" s="342"/>
      <c r="H6" s="342"/>
      <c r="I6" s="54"/>
    </row>
    <row r="7" spans="2:18" ht="59.25" customHeight="1" thickBot="1" x14ac:dyDescent="0.25">
      <c r="B7" s="340" t="s">
        <v>63</v>
      </c>
      <c r="C7" s="366" t="s">
        <v>206</v>
      </c>
      <c r="D7" s="367"/>
      <c r="E7" s="367"/>
      <c r="F7" s="367"/>
      <c r="G7" s="367"/>
      <c r="H7" s="368"/>
      <c r="I7" s="56"/>
      <c r="K7" s="57" t="s">
        <v>210</v>
      </c>
      <c r="M7" s="359"/>
      <c r="N7" s="360"/>
      <c r="O7" s="360"/>
      <c r="P7" s="360"/>
      <c r="Q7" s="360"/>
      <c r="R7" s="361"/>
    </row>
    <row r="8" spans="2:18" ht="88.5" customHeight="1" thickBot="1" x14ac:dyDescent="0.25">
      <c r="B8" s="341"/>
      <c r="C8" s="363" t="s">
        <v>207</v>
      </c>
      <c r="D8" s="364"/>
      <c r="E8" s="364"/>
      <c r="F8" s="364"/>
      <c r="G8" s="364"/>
      <c r="H8" s="365"/>
      <c r="I8" s="51"/>
      <c r="J8" s="55"/>
      <c r="K8" s="57" t="s">
        <v>215</v>
      </c>
      <c r="M8" s="356" t="s">
        <v>212</v>
      </c>
      <c r="N8" s="357"/>
      <c r="O8" s="357"/>
      <c r="P8" s="357"/>
      <c r="Q8" s="357"/>
      <c r="R8" s="358"/>
    </row>
    <row r="10" spans="2:18" ht="15" customHeight="1" x14ac:dyDescent="0.25">
      <c r="K10" s="48" t="s">
        <v>229</v>
      </c>
    </row>
  </sheetData>
  <mergeCells count="13">
    <mergeCell ref="C1:H1"/>
    <mergeCell ref="M8:R8"/>
    <mergeCell ref="M7:R7"/>
    <mergeCell ref="M4:R4"/>
    <mergeCell ref="C8:H8"/>
    <mergeCell ref="C7:H7"/>
    <mergeCell ref="C5:H5"/>
    <mergeCell ref="B7:B8"/>
    <mergeCell ref="C6:H6"/>
    <mergeCell ref="B2:B5"/>
    <mergeCell ref="C2:H2"/>
    <mergeCell ref="C3:H3"/>
    <mergeCell ref="C4:H4"/>
  </mergeCells>
  <hyperlinks>
    <hyperlink ref="K10" location="'Reco of SOD with books'!A1" display="'Reco of SOD with books'!A1"/>
  </hyperlinks>
  <pageMargins left="0.7" right="0.7" top="0.75" bottom="0.75" header="0.3" footer="0.3"/>
  <pageSetup paperSize="9" scale="62"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H10"/>
  <sheetViews>
    <sheetView showGridLines="0" workbookViewId="0">
      <selection activeCell="H17" sqref="H17"/>
    </sheetView>
  </sheetViews>
  <sheetFormatPr defaultRowHeight="15" x14ac:dyDescent="0.25"/>
  <cols>
    <col min="3" max="3" width="22.42578125" bestFit="1" customWidth="1"/>
    <col min="4" max="4" width="9.28515625" bestFit="1" customWidth="1"/>
    <col min="5" max="5" width="15.7109375" bestFit="1" customWidth="1"/>
    <col min="6" max="6" width="18.28515625" bestFit="1" customWidth="1"/>
    <col min="7" max="7" width="10.85546875" bestFit="1" customWidth="1"/>
  </cols>
  <sheetData>
    <row r="2" spans="3:8" s="59" customFormat="1" x14ac:dyDescent="0.25">
      <c r="C2" s="90" t="s">
        <v>222</v>
      </c>
      <c r="D2" s="93" t="s">
        <v>219</v>
      </c>
      <c r="E2" s="93" t="s">
        <v>219</v>
      </c>
      <c r="F2" s="60" t="s">
        <v>225</v>
      </c>
      <c r="G2" s="93" t="s">
        <v>223</v>
      </c>
    </row>
    <row r="3" spans="3:8" s="59" customFormat="1" x14ac:dyDescent="0.25">
      <c r="C3" s="92"/>
      <c r="D3" s="96" t="s">
        <v>221</v>
      </c>
      <c r="E3" s="96" t="s">
        <v>220</v>
      </c>
      <c r="F3" s="97" t="s">
        <v>226</v>
      </c>
      <c r="G3" s="96" t="s">
        <v>224</v>
      </c>
    </row>
    <row r="4" spans="3:8" x14ac:dyDescent="0.25">
      <c r="C4" s="244" t="s">
        <v>217</v>
      </c>
      <c r="D4" s="244"/>
      <c r="E4" s="244"/>
      <c r="F4" s="245"/>
      <c r="G4" s="244"/>
      <c r="H4" s="77"/>
    </row>
    <row r="5" spans="3:8" x14ac:dyDescent="0.25">
      <c r="C5" s="91"/>
      <c r="D5" s="91"/>
      <c r="E5" s="91"/>
      <c r="F5" s="89"/>
      <c r="G5" s="91"/>
    </row>
    <row r="6" spans="3:8" x14ac:dyDescent="0.25">
      <c r="C6" s="91" t="s">
        <v>218</v>
      </c>
      <c r="D6" s="91"/>
      <c r="E6" s="91"/>
      <c r="F6" s="89"/>
      <c r="G6" s="91"/>
    </row>
    <row r="7" spans="3:8" x14ac:dyDescent="0.25">
      <c r="C7" s="91"/>
      <c r="D7" s="91"/>
      <c r="E7" s="91"/>
      <c r="F7" s="89"/>
      <c r="G7" s="91"/>
    </row>
    <row r="8" spans="3:8" x14ac:dyDescent="0.25">
      <c r="C8" s="91" t="s">
        <v>228</v>
      </c>
      <c r="D8" s="91"/>
      <c r="E8" s="91"/>
      <c r="F8" s="89"/>
      <c r="G8" s="91"/>
    </row>
    <row r="9" spans="3:8" x14ac:dyDescent="0.25">
      <c r="C9" s="91"/>
      <c r="D9" s="91"/>
      <c r="E9" s="91"/>
      <c r="F9" s="89"/>
      <c r="G9" s="91"/>
    </row>
    <row r="10" spans="3:8" s="59" customFormat="1" x14ac:dyDescent="0.25">
      <c r="C10" s="94" t="s">
        <v>227</v>
      </c>
      <c r="D10" s="92"/>
      <c r="E10" s="92"/>
      <c r="F10" s="95">
        <f>F4+F6-F8</f>
        <v>0</v>
      </c>
      <c r="G10" s="94">
        <f>G4+G6-G8</f>
        <v>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9"/>
  <sheetViews>
    <sheetView showGridLines="0" view="pageBreakPreview" topLeftCell="D1" zoomScaleNormal="100" zoomScaleSheetLayoutView="100" workbookViewId="0">
      <selection activeCell="K6" sqref="K6:M7"/>
    </sheetView>
  </sheetViews>
  <sheetFormatPr defaultRowHeight="15" customHeight="1" x14ac:dyDescent="0.25"/>
  <cols>
    <col min="1" max="1" width="2.42578125" customWidth="1"/>
    <col min="2" max="2" width="7" style="71" customWidth="1"/>
    <col min="8" max="8" width="29.5703125" customWidth="1"/>
    <col min="9" max="9" width="56.42578125" customWidth="1"/>
    <col min="13" max="13" width="15.140625" customWidth="1"/>
  </cols>
  <sheetData>
    <row r="1" spans="2:13" ht="15" customHeight="1" thickBot="1" x14ac:dyDescent="0.3">
      <c r="B1" s="67" t="s">
        <v>1</v>
      </c>
      <c r="C1" s="260" t="s">
        <v>2</v>
      </c>
      <c r="D1" s="261"/>
      <c r="E1" s="261"/>
      <c r="F1" s="261"/>
      <c r="G1" s="261"/>
      <c r="H1" s="262"/>
      <c r="I1" s="28" t="s">
        <v>3</v>
      </c>
      <c r="K1" s="369" t="s">
        <v>216</v>
      </c>
      <c r="L1" s="370"/>
      <c r="M1" s="371"/>
    </row>
    <row r="2" spans="2:13" ht="45" customHeight="1" x14ac:dyDescent="0.25">
      <c r="B2" s="401" t="s">
        <v>65</v>
      </c>
      <c r="C2" s="403" t="s">
        <v>231</v>
      </c>
      <c r="D2" s="404"/>
      <c r="E2" s="404"/>
      <c r="F2" s="404"/>
      <c r="G2" s="404"/>
      <c r="H2" s="405"/>
      <c r="I2" s="409" t="s">
        <v>612</v>
      </c>
      <c r="K2" s="375" t="s">
        <v>611</v>
      </c>
      <c r="L2" s="375"/>
      <c r="M2" s="375"/>
    </row>
    <row r="3" spans="2:13" ht="20.25" customHeight="1" thickBot="1" x14ac:dyDescent="0.3">
      <c r="B3" s="402"/>
      <c r="C3" s="406"/>
      <c r="D3" s="407"/>
      <c r="E3" s="407"/>
      <c r="F3" s="407"/>
      <c r="G3" s="407"/>
      <c r="H3" s="408"/>
      <c r="I3" s="410"/>
      <c r="K3" s="376"/>
      <c r="L3" s="376"/>
      <c r="M3" s="376"/>
    </row>
    <row r="4" spans="2:13" ht="9.75" customHeight="1" thickBot="1" x14ac:dyDescent="0.3">
      <c r="B4" s="82"/>
      <c r="C4" s="372"/>
      <c r="D4" s="373"/>
      <c r="E4" s="373"/>
      <c r="F4" s="373"/>
      <c r="G4" s="373"/>
      <c r="H4" s="374"/>
      <c r="I4" s="30"/>
      <c r="K4" s="383"/>
      <c r="L4" s="384"/>
      <c r="M4" s="385"/>
    </row>
    <row r="5" spans="2:13" ht="49.5" customHeight="1" thickBot="1" x14ac:dyDescent="0.3">
      <c r="B5" s="401" t="s">
        <v>68</v>
      </c>
      <c r="C5" s="403" t="s">
        <v>613</v>
      </c>
      <c r="D5" s="404"/>
      <c r="E5" s="404"/>
      <c r="F5" s="404"/>
      <c r="G5" s="404"/>
      <c r="H5" s="405"/>
      <c r="I5" s="263"/>
      <c r="K5" s="386" t="s">
        <v>615</v>
      </c>
      <c r="L5" s="387"/>
      <c r="M5" s="388"/>
    </row>
    <row r="6" spans="2:13" ht="54" customHeight="1" thickBot="1" x14ac:dyDescent="0.3">
      <c r="B6" s="411"/>
      <c r="C6" s="389" t="s">
        <v>617</v>
      </c>
      <c r="D6" s="390"/>
      <c r="E6" s="390"/>
      <c r="F6" s="390"/>
      <c r="G6" s="390"/>
      <c r="H6" s="391"/>
      <c r="I6" s="296"/>
      <c r="K6" s="395" t="s">
        <v>614</v>
      </c>
      <c r="L6" s="396"/>
      <c r="M6" s="397"/>
    </row>
    <row r="7" spans="2:13" ht="52.5" customHeight="1" thickBot="1" x14ac:dyDescent="0.3">
      <c r="B7" s="402"/>
      <c r="C7" s="389" t="s">
        <v>618</v>
      </c>
      <c r="D7" s="390"/>
      <c r="E7" s="390"/>
      <c r="F7" s="390"/>
      <c r="G7" s="390"/>
      <c r="H7" s="391"/>
      <c r="I7" s="264"/>
      <c r="K7" s="398"/>
      <c r="L7" s="399"/>
      <c r="M7" s="400"/>
    </row>
    <row r="8" spans="2:13" ht="51" customHeight="1" thickBot="1" x14ac:dyDescent="0.3">
      <c r="B8" s="70" t="s">
        <v>72</v>
      </c>
      <c r="C8" s="389" t="s">
        <v>616</v>
      </c>
      <c r="D8" s="390"/>
      <c r="E8" s="390"/>
      <c r="F8" s="390"/>
      <c r="G8" s="390"/>
      <c r="H8" s="391"/>
      <c r="I8" s="61" t="s">
        <v>255</v>
      </c>
      <c r="K8" s="377" t="s">
        <v>671</v>
      </c>
      <c r="L8" s="378"/>
      <c r="M8" s="379"/>
    </row>
    <row r="9" spans="2:13" ht="53.25" customHeight="1" thickBot="1" x14ac:dyDescent="0.3">
      <c r="B9" s="70" t="s">
        <v>75</v>
      </c>
      <c r="C9" s="392" t="s">
        <v>254</v>
      </c>
      <c r="D9" s="393"/>
      <c r="E9" s="393"/>
      <c r="F9" s="393"/>
      <c r="G9" s="393"/>
      <c r="H9" s="394"/>
      <c r="I9" s="61" t="s">
        <v>256</v>
      </c>
      <c r="K9" s="380" t="s">
        <v>234</v>
      </c>
      <c r="L9" s="381"/>
      <c r="M9" s="382"/>
    </row>
  </sheetData>
  <mergeCells count="19">
    <mergeCell ref="B2:B3"/>
    <mergeCell ref="C2:H3"/>
    <mergeCell ref="I2:I3"/>
    <mergeCell ref="C1:H1"/>
    <mergeCell ref="B5:B7"/>
    <mergeCell ref="C5:H5"/>
    <mergeCell ref="I5:I7"/>
    <mergeCell ref="C6:H6"/>
    <mergeCell ref="C7:H7"/>
    <mergeCell ref="K1:M1"/>
    <mergeCell ref="C4:H4"/>
    <mergeCell ref="K2:M3"/>
    <mergeCell ref="K8:M8"/>
    <mergeCell ref="K9:M9"/>
    <mergeCell ref="K4:M4"/>
    <mergeCell ref="K5:M5"/>
    <mergeCell ref="C8:H8"/>
    <mergeCell ref="C9:H9"/>
    <mergeCell ref="K6:M7"/>
  </mergeCells>
  <pageMargins left="0.7" right="0.7" top="0.75" bottom="0.75" header="0.3" footer="0.3"/>
  <pageSetup paperSize="9" scale="6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29</vt:i4>
      </vt:variant>
    </vt:vector>
  </HeadingPairs>
  <TitlesOfParts>
    <vt:vector size="62" baseType="lpstr">
      <vt:lpstr>About Author</vt:lpstr>
      <vt:lpstr>Background</vt:lpstr>
      <vt:lpstr>Applicability</vt:lpstr>
      <vt:lpstr>list of clauses in CARO 2020</vt:lpstr>
      <vt:lpstr>BAse sheet</vt:lpstr>
      <vt:lpstr>1.PPE-BTPA Reval &amp; Lease excl</vt:lpstr>
      <vt:lpstr>2. Inventory linked with WCL</vt:lpstr>
      <vt:lpstr>Reco of SOD with books</vt:lpstr>
      <vt:lpstr>3 Invest &amp; Advances (a to c)</vt:lpstr>
      <vt:lpstr>3 Invest &amp; Advances (d to f)</vt:lpstr>
      <vt:lpstr>4. loans &amp; advances</vt:lpstr>
      <vt:lpstr>5. Deemed Deposit Sec- 73 to 76</vt:lpstr>
      <vt:lpstr>6. Cost records</vt:lpstr>
      <vt:lpstr>7. Statutory disputes</vt:lpstr>
      <vt:lpstr>8. income admitted in assess</vt:lpstr>
      <vt:lpstr>9.  Borrowings</vt:lpstr>
      <vt:lpstr>10. IPO FPO Sec 42 &amp; 62</vt:lpstr>
      <vt:lpstr>11 - Frauds</vt:lpstr>
      <vt:lpstr>12 - Nidhi Co.</vt:lpstr>
      <vt:lpstr>13 - Related Party</vt:lpstr>
      <vt:lpstr>14 - Internal Audit</vt:lpstr>
      <vt:lpstr>15 - Non Cash</vt:lpstr>
      <vt:lpstr>16 - 45-IA</vt:lpstr>
      <vt:lpstr>Few Points abt Sec 45 (IA)</vt:lpstr>
      <vt:lpstr>17 - Cash Losses</vt:lpstr>
      <vt:lpstr>18 - Statutory Auditor</vt:lpstr>
      <vt:lpstr>19 - Material uncertainty</vt:lpstr>
      <vt:lpstr>Input sheet Ratio</vt:lpstr>
      <vt:lpstr>Structural ratios</vt:lpstr>
      <vt:lpstr>Major Ratios Output</vt:lpstr>
      <vt:lpstr>20 - CSR Sec 135</vt:lpstr>
      <vt:lpstr>21 - Subsidiary</vt:lpstr>
      <vt:lpstr>Thanks</vt:lpstr>
      <vt:lpstr>'1.PPE-BTPA Reval &amp; Lease excl'!Print_Area</vt:lpstr>
      <vt:lpstr>'10. IPO FPO Sec 42 &amp; 62'!Print_Area</vt:lpstr>
      <vt:lpstr>'11 - Frauds'!Print_Area</vt:lpstr>
      <vt:lpstr>'12 - Nidhi Co.'!Print_Area</vt:lpstr>
      <vt:lpstr>'13 - Related Party'!Print_Area</vt:lpstr>
      <vt:lpstr>'14 - Internal Audit'!Print_Area</vt:lpstr>
      <vt:lpstr>'15 - Non Cash'!Print_Area</vt:lpstr>
      <vt:lpstr>'16 - 45-IA'!Print_Area</vt:lpstr>
      <vt:lpstr>'17 - Cash Losses'!Print_Area</vt:lpstr>
      <vt:lpstr>'18 - Statutory Auditor'!Print_Area</vt:lpstr>
      <vt:lpstr>'19 - Material uncertainty'!Print_Area</vt:lpstr>
      <vt:lpstr>'2. Inventory linked with WCL'!Print_Area</vt:lpstr>
      <vt:lpstr>'20 - CSR Sec 135'!Print_Area</vt:lpstr>
      <vt:lpstr>'21 - Subsidiary'!Print_Area</vt:lpstr>
      <vt:lpstr>'3 Invest &amp; Advances (a to c)'!Print_Area</vt:lpstr>
      <vt:lpstr>'3 Invest &amp; Advances (d to f)'!Print_Area</vt:lpstr>
      <vt:lpstr>'4. loans &amp; advances'!Print_Area</vt:lpstr>
      <vt:lpstr>'5. Deemed Deposit Sec- 73 to 76'!Print_Area</vt:lpstr>
      <vt:lpstr>'6. Cost records'!Print_Area</vt:lpstr>
      <vt:lpstr>'7. Statutory disputes'!Print_Area</vt:lpstr>
      <vt:lpstr>'8. income admitted in assess'!Print_Area</vt:lpstr>
      <vt:lpstr>'9.  Borrowings'!Print_Area</vt:lpstr>
      <vt:lpstr>Applicability!Print_Area</vt:lpstr>
      <vt:lpstr>Background!Print_Area</vt:lpstr>
      <vt:lpstr>'Few Points abt Sec 45 (IA)'!Print_Area</vt:lpstr>
      <vt:lpstr>'Input sheet Ratio'!Print_Area</vt:lpstr>
      <vt:lpstr>'list of clauses in CARO 2020'!Print_Area</vt:lpstr>
      <vt:lpstr>'Structural ratios'!Print_Area</vt:lpstr>
      <vt:lpstr>Thanks!Print_Area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2020-02-28T16:55:42Z</dcterms:modified>
</cp:coreProperties>
</file>