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hidePivotFieldList="1" defaultThemeVersion="124226"/>
  <bookViews>
    <workbookView xWindow="240" yWindow="165" windowWidth="14805" windowHeight="7950"/>
  </bookViews>
  <sheets>
    <sheet name="Work Reporting" sheetId="1" r:id="rId1"/>
    <sheet name="Summarized Status" sheetId="2" r:id="rId2"/>
  </sheets>
  <definedNames>
    <definedName name="_xlnm._FilterDatabase" localSheetId="0" hidden="1">'Work Reporting'!$XFC$9:$XFC$121</definedName>
    <definedName name="A">'Work Reporting'!$B$10</definedName>
    <definedName name="ALL">'Work Reporting'!$I$11</definedName>
    <definedName name="B">'Work Reporting'!$B$17</definedName>
    <definedName name="C_">'Work Reporting'!$B$24</definedName>
    <definedName name="_xlnm.Criteria" localSheetId="0">'Work Reporting'!$J$4</definedName>
    <definedName name="D">'Work Reporting'!$B$31</definedName>
    <definedName name="E">'Work Reporting'!$B$38</definedName>
    <definedName name="Eight">'Work Reporting'!$P$8</definedName>
    <definedName name="Eighteen">'Work Reporting'!$Z$8</definedName>
    <definedName name="Eleven">'Work Reporting'!$S$8</definedName>
    <definedName name="F">'Work Reporting'!$B$45</definedName>
    <definedName name="Fifteen">'Work Reporting'!$W$8</definedName>
    <definedName name="Five">'Work Reporting'!$M$8</definedName>
    <definedName name="Four">'Work Reporting'!$L$8</definedName>
    <definedName name="Fourteen">'Work Reporting'!$V$8</definedName>
    <definedName name="G">'Work Reporting'!$B$52</definedName>
    <definedName name="H">'Work Reporting'!$B$59</definedName>
    <definedName name="I">'Work Reporting'!$B$66</definedName>
    <definedName name="J">'Work Reporting'!$B$73</definedName>
    <definedName name="K">'Work Reporting'!$B$80</definedName>
    <definedName name="L">'Work Reporting'!$B$87</definedName>
    <definedName name="M">'Work Reporting'!$B$94</definedName>
    <definedName name="N">'Work Reporting'!$B$101</definedName>
    <definedName name="Nine">'Work Reporting'!$Q$8</definedName>
    <definedName name="Nineteen">'Work Reporting'!$AA$8</definedName>
    <definedName name="O">'Work Reporting'!$B$108</definedName>
    <definedName name="One">'Work Reporting'!$I$8</definedName>
    <definedName name="P">'Work Reporting'!$B$115</definedName>
    <definedName name="Seven">'Work Reporting'!$O$8</definedName>
    <definedName name="Seventeen">'Work Reporting'!$Y$8</definedName>
    <definedName name="Six">'Work Reporting'!$N$8</definedName>
    <definedName name="Sixteen">'Work Reporting'!$X$8</definedName>
    <definedName name="Ten">'Work Reporting'!$R$8</definedName>
    <definedName name="Thirteen">'Work Reporting'!$U$8</definedName>
    <definedName name="Thirty">'Work Reporting'!$AL$8</definedName>
    <definedName name="Thirtyone">'Work Reporting'!$AM$8</definedName>
    <definedName name="Three">'Work Reporting'!$K$8</definedName>
    <definedName name="Twelve">'Work Reporting'!$T$8</definedName>
    <definedName name="Twenty">'Work Reporting'!$AB$8</definedName>
    <definedName name="TwentyEight">'Work Reporting'!$AJ$8</definedName>
    <definedName name="TwentyFive">'Work Reporting'!$AG$8</definedName>
    <definedName name="TwentyFour">'Work Reporting'!$AF$8</definedName>
    <definedName name="TwentyNine">'Work Reporting'!$AK$8</definedName>
    <definedName name="Twentyone">'Work Reporting'!$AC$8</definedName>
    <definedName name="TwentySeven">'Work Reporting'!$AI$8</definedName>
    <definedName name="TwentySix">'Work Reporting'!$AH$8</definedName>
    <definedName name="TwentyThree">'Work Reporting'!$AE$8</definedName>
    <definedName name="TwentyTwo">'Work Reporting'!$AD$8</definedName>
    <definedName name="Two">'Work Reporting'!$J$8</definedName>
    <definedName name="Z_0E802069_52BF_40F8_84CD_1588C5092601_.wvu.FilterData" localSheetId="0" hidden="1">'Work Reporting'!$B$9:$AL$120</definedName>
    <definedName name="Z_1313BBFF_FE3F_4333_A5BC_C53AB4255172_.wvu.FilterData" localSheetId="0" hidden="1">'Work Reporting'!$B$9:$AL$120</definedName>
    <definedName name="Z_1D187F08_D1EA_4F89_BAF4_E9B081CEFBD9_.wvu.FilterData" localSheetId="0" hidden="1">'Work Reporting'!$B$9:$AL$120</definedName>
    <definedName name="Z_1FE75FC0_2AF5_4ACC_99FA_5DF7DD6F6C87_.wvu.FilterData" localSheetId="0" hidden="1">'Work Reporting'!$B$9:$AL$120</definedName>
    <definedName name="Z_21E57CE7_E2A3_4527_A569_4ED098A6A3ED_.wvu.FilterData" localSheetId="0" hidden="1">'Work Reporting'!$B$9:$AL$120</definedName>
    <definedName name="Z_2DC579BC_F911_4FE7_9E8E_784710C63D44_.wvu.FilterData" localSheetId="0" hidden="1">'Work Reporting'!$B$9:$AL$120</definedName>
    <definedName name="Z_3B811E86_0F24_4BED_90B4_F18F181F1F86_.wvu.FilterData" localSheetId="0" hidden="1">'Work Reporting'!$XFC$9:$XFC$121</definedName>
    <definedName name="Z_474859F6_8B98_4CE6_9746_1D5BE40E4781_.wvu.FilterData" localSheetId="0" hidden="1">'Work Reporting'!$B$9:$AL$120</definedName>
    <definedName name="Z_4D87918A_3315_47ED_8B6B_C935BC4DA002_.wvu.FilterData" localSheetId="0" hidden="1">'Work Reporting'!$B$9:$AL$120</definedName>
    <definedName name="Z_4E888174_9969_4368_99C8_93EA277FF1CC_.wvu.FilterData" localSheetId="0" hidden="1">'Work Reporting'!$B$9:$AL$120</definedName>
    <definedName name="Z_5C7B6B4B_895F_482C_A97E_ED0F8C20F85F_.wvu.FilterData" localSheetId="0" hidden="1">'Work Reporting'!$B$9:$AL$120</definedName>
    <definedName name="Z_6A686CA4_D276_430B_B9B2_33E480A845A9_.wvu.FilterData" localSheetId="0" hidden="1">'Work Reporting'!$B$9:$AL$120</definedName>
    <definedName name="Z_78F1EA7F_A734_4FBE_8CDC_086666F2052F_.wvu.Cols" localSheetId="0" hidden="1">'Work Reporting'!$XFC:$XFD</definedName>
    <definedName name="Z_78F1EA7F_A734_4FBE_8CDC_086666F2052F_.wvu.FilterData" localSheetId="0" hidden="1">'Work Reporting'!$XFC$9:$XFC$121</definedName>
    <definedName name="Z_7E18BF1F_9802_418E_88C7_7C473C823BFB_.wvu.FilterData" localSheetId="0" hidden="1">'Work Reporting'!$B$9:$AL$120</definedName>
    <definedName name="Z_807B61E0_E571_45EF_8CC6_B6AAD889BED3_.wvu.FilterData" localSheetId="0" hidden="1">'Work Reporting'!$B$9:$AL$120</definedName>
    <definedName name="Z_8228A6C2_3D38_40F2_8514_2B663433B11B_.wvu.FilterData" localSheetId="0" hidden="1">'Work Reporting'!$B$9:$AL$120</definedName>
    <definedName name="Z_87C33791_CD36_42E5_9DA1_430856DA6F49_.wvu.FilterData" localSheetId="0" hidden="1">'Work Reporting'!$B$9:$AL$120</definedName>
    <definedName name="Z_9C679764_C6D2_4286_A61C_A8FCB5E7DA29_.wvu.FilterData" localSheetId="0" hidden="1">'Work Reporting'!$B$9:$AL$120</definedName>
    <definedName name="Z_9EB90E50_0DF6_422E_A33D_EA8630B03306_.wvu.FilterData" localSheetId="0" hidden="1">'Work Reporting'!$B$9:$AL$120</definedName>
    <definedName name="Z_A3B1B40A_77A4_419F_BC08_614D9BABC031_.wvu.FilterData" localSheetId="0" hidden="1">'Work Reporting'!$B$9:$AL$120</definedName>
    <definedName name="Z_B7CD7A38_515F_4585_9C5A_0BA071CA9F66_.wvu.FilterData" localSheetId="0" hidden="1">'Work Reporting'!$B$9:$AL$120</definedName>
    <definedName name="Z_BA934484_681E_4C95_BCF0_D765C59E90AA_.wvu.FilterData" localSheetId="0" hidden="1">'Work Reporting'!$B$9:$AL$120</definedName>
    <definedName name="Z_BD1398F3_3C65_4359_B1BB_6D023F52E5A6_.wvu.FilterData" localSheetId="0" hidden="1">'Work Reporting'!$B$9:$AL$120</definedName>
    <definedName name="Z_C2354FAC_52AE_46A5_AC63_99C73426DD98_.wvu.FilterData" localSheetId="0" hidden="1">'Work Reporting'!$B$9:$AL$120</definedName>
    <definedName name="Z_C3DE15FC_40EE_4E33_9CB8_DC4CD7F04801_.wvu.FilterData" localSheetId="0" hidden="1">'Work Reporting'!$B$9:$AL$120</definedName>
    <definedName name="Z_C4268D7E_B99A_43B5_9B03_6B598C333016_.wvu.FilterData" localSheetId="0" hidden="1">'Work Reporting'!$B$9:$AL$120</definedName>
    <definedName name="Z_C6486844_F514_4C5F_A9BB_47BFF1838BE7_.wvu.FilterData" localSheetId="0" hidden="1">'Work Reporting'!$B$9:$AL$120</definedName>
    <definedName name="Z_E01D4FA9_DB93_4F27_8D87_1278AF930869_.wvu.FilterData" localSheetId="0" hidden="1">'Work Reporting'!$XFC$9:$XFC$121</definedName>
    <definedName name="Z_E117031D_5043_458A_A190_8C18C0CDD33F_.wvu.FilterData" localSheetId="0" hidden="1">'Work Reporting'!$B$9:$AL$120</definedName>
    <definedName name="Z_E56DF7EF_4F06_4CDB_A1CC_90DFAF4DEB02_.wvu.FilterData" localSheetId="0" hidden="1">'Work Reporting'!$XFC$9:$XFC$121</definedName>
    <definedName name="Z_EDC8FC25_4E10_4905_9D79_313F1C0E4F25_.wvu.FilterData" localSheetId="0" hidden="1">'Work Reporting'!$XFC$9:$XFC$121</definedName>
    <definedName name="Z_EE8219D8_D70E_43C1_A78B_5CA75C6ED04B_.wvu.FilterData" localSheetId="0" hidden="1">'Work Reporting'!$B$9:$AL$120</definedName>
  </definedNames>
  <calcPr calcId="124519"/>
  <customWorkbookViews>
    <customWorkbookView name="Saurabh - Personal View" guid="{78F1EA7F-A734-4FBE-8CDC-086666F2052F}" mergeInterval="0" changesSavedWin="1" personalView="1" maximized="1" xWindow="1" yWindow="1" windowWidth="1366" windowHeight="550" activeSheetId="1"/>
    <customWorkbookView name=". - Personal View" guid="{474859F6-8B98-4CE6-9746-1D5BE40E4781}" mergeInterval="0" personalView="1" maximized="1" xWindow="1" yWindow="1" windowWidth="1024" windowHeight="547" activeSheetId="1"/>
    <customWorkbookView name="NGB - Personal View" guid="{4E888174-9969-4368-99C8-93EA277FF1CC}" mergeInterval="0" personalView="1" maximized="1" xWindow="1" yWindow="1" windowWidth="1366" windowHeight="538" activeSheetId="1"/>
    <customWorkbookView name="Auditor - Personal View" guid="{C6486844-F514-4C5F-A9BB-47BFF1838BE7}" mergeInterval="0" personalView="1" maximized="1" xWindow="1" yWindow="1" windowWidth="1024" windowHeight="520" activeSheetId="1" showComments="commIndAndComment"/>
    <customWorkbookView name="Harish - Personal View" guid="{8228A6C2-3D38-40F2-8514-2B663433B11B}" mergeInterval="0" personalView="1" maximized="1" windowWidth="1362" windowHeight="523" activeSheetId="2"/>
    <customWorkbookView name="newpc11 - Personal View" guid="{C4268D7E-B99A-43B5-9B03-6B598C333016}" mergeInterval="0" personalView="1" maximized="1" xWindow="1" yWindow="1" windowWidth="1280" windowHeight="499" activeSheetId="1"/>
    <customWorkbookView name="admin - Personal View" guid="{A3B1B40A-77A4-419F-BC08-614D9BABC031}" mergeInterval="0" personalView="1" maximized="1" xWindow="1" yWindow="1" windowWidth="1024" windowHeight="547" activeSheetId="1"/>
    <customWorkbookView name="Administrator - Personal View" guid="{3B811E86-0F24-4BED-90B4-F18F181F1F86}" mergeInterval="0" personalView="1" maximized="1" xWindow="1" yWindow="1" windowWidth="1366" windowHeight="538" activeSheetId="1"/>
  </customWorkbookViews>
</workbook>
</file>

<file path=xl/calcChain.xml><?xml version="1.0" encoding="utf-8"?>
<calcChain xmlns="http://schemas.openxmlformats.org/spreadsheetml/2006/main">
  <c r="AG2" i="2"/>
  <c r="B18"/>
  <c r="B17"/>
  <c r="B16"/>
  <c r="B15"/>
  <c r="B14"/>
  <c r="B13"/>
  <c r="B12"/>
  <c r="B11"/>
  <c r="B10"/>
  <c r="B9"/>
  <c r="B8"/>
  <c r="B7"/>
  <c r="B6"/>
  <c r="B5"/>
  <c r="B4"/>
  <c r="B3"/>
  <c r="XFD120" i="1"/>
  <c r="XFD119"/>
  <c r="XFD118"/>
  <c r="XFD117"/>
  <c r="XFD116"/>
  <c r="XFD115"/>
  <c r="XFD113"/>
  <c r="XFD112"/>
  <c r="XFD111"/>
  <c r="XFD110"/>
  <c r="XFD109"/>
  <c r="XFD108"/>
  <c r="XFD106"/>
  <c r="XFD105"/>
  <c r="XFD104"/>
  <c r="XFD103"/>
  <c r="XFD102"/>
  <c r="XFD101"/>
  <c r="XFD99"/>
  <c r="XFD98"/>
  <c r="XFD97"/>
  <c r="XFD96"/>
  <c r="XFD95"/>
  <c r="XFD94"/>
  <c r="XFD92"/>
  <c r="XFD91"/>
  <c r="XFD90"/>
  <c r="XFD89"/>
  <c r="XFD88"/>
  <c r="XFD87"/>
  <c r="XFD85"/>
  <c r="XFD84"/>
  <c r="XFD83"/>
  <c r="XFD82"/>
  <c r="XFD81"/>
  <c r="XFD80"/>
  <c r="XFD78"/>
  <c r="XFD77"/>
  <c r="XFD76"/>
  <c r="XFD75"/>
  <c r="XFD74"/>
  <c r="XFD73"/>
  <c r="XFD71"/>
  <c r="XFC71" s="1"/>
  <c r="XFD70"/>
  <c r="XFD69"/>
  <c r="XFC69" s="1"/>
  <c r="XFD68"/>
  <c r="XFD67"/>
  <c r="XFC67" s="1"/>
  <c r="XFD66"/>
  <c r="XFD64"/>
  <c r="XFC64" s="1"/>
  <c r="XFD63"/>
  <c r="XFD62"/>
  <c r="XFC62" s="1"/>
  <c r="XFD61"/>
  <c r="XFD60"/>
  <c r="XFC60" s="1"/>
  <c r="XFD59"/>
  <c r="XFD57"/>
  <c r="XFD56"/>
  <c r="XFD55"/>
  <c r="XFD54"/>
  <c r="XFD53"/>
  <c r="XFD52"/>
  <c r="XFD50"/>
  <c r="XFD49"/>
  <c r="XFD48"/>
  <c r="XFD47"/>
  <c r="XFD46"/>
  <c r="XFD45"/>
  <c r="XFD43"/>
  <c r="XFD42"/>
  <c r="XFD41"/>
  <c r="XFD40"/>
  <c r="XFD39"/>
  <c r="XFD38"/>
  <c r="XFD36"/>
  <c r="XFC36" s="1"/>
  <c r="XFD35"/>
  <c r="XFD34"/>
  <c r="XFC34" s="1"/>
  <c r="XFD33"/>
  <c r="XFD32"/>
  <c r="XFC32" s="1"/>
  <c r="XFD31"/>
  <c r="XFD29"/>
  <c r="XFD28"/>
  <c r="XFC28" s="1"/>
  <c r="XFD27"/>
  <c r="XFC27" s="1"/>
  <c r="XFD26"/>
  <c r="XFC26" s="1"/>
  <c r="XFD25"/>
  <c r="XFC25" s="1"/>
  <c r="XFD24"/>
  <c r="XFC24" s="1"/>
  <c r="XFD22"/>
  <c r="XFD21"/>
  <c r="XFD20"/>
  <c r="XFD19"/>
  <c r="XFD18"/>
  <c r="XFD17"/>
  <c r="XFD15"/>
  <c r="XFD14"/>
  <c r="XFD13"/>
  <c r="XFD12"/>
  <c r="XFD11"/>
  <c r="XFD10"/>
  <c r="AG18" i="2"/>
  <c r="AG17"/>
  <c r="AG16"/>
  <c r="AG15"/>
  <c r="AG14"/>
  <c r="AG13"/>
  <c r="AG12"/>
  <c r="AG11"/>
  <c r="AG10"/>
  <c r="AG9"/>
  <c r="AG8"/>
  <c r="AG7"/>
  <c r="AG6"/>
  <c r="AG5"/>
  <c r="AG4"/>
  <c r="AG3"/>
  <c r="AF2"/>
  <c r="AE2"/>
  <c r="AD2"/>
  <c r="AC2"/>
  <c r="AB2"/>
  <c r="AA2"/>
  <c r="Z2"/>
  <c r="Y2"/>
  <c r="X2"/>
  <c r="W2"/>
  <c r="V2"/>
  <c r="U2"/>
  <c r="T2"/>
  <c r="S2"/>
  <c r="R2"/>
  <c r="Q2"/>
  <c r="P2"/>
  <c r="O2"/>
  <c r="N2"/>
  <c r="M2"/>
  <c r="L2"/>
  <c r="K2"/>
  <c r="J2"/>
  <c r="I2"/>
  <c r="H2"/>
  <c r="G2"/>
  <c r="F2"/>
  <c r="E2"/>
  <c r="D2"/>
  <c r="C2"/>
  <c r="XFC29" i="1"/>
  <c r="XFC35"/>
  <c r="XFC33"/>
  <c r="XFC31"/>
  <c r="XFC63"/>
  <c r="XFC61"/>
  <c r="XFC59"/>
  <c r="XFC70"/>
  <c r="XFC68"/>
  <c r="XFC66"/>
  <c r="XFC78"/>
  <c r="XFC77"/>
  <c r="XFC76"/>
  <c r="XFC75"/>
  <c r="XFC74"/>
  <c r="XFC73"/>
  <c r="XFC85"/>
  <c r="XFC84"/>
  <c r="XFC83"/>
  <c r="XFC82"/>
  <c r="XFC81"/>
  <c r="XFC80"/>
  <c r="XFC92"/>
  <c r="XFC91"/>
  <c r="XFC90"/>
  <c r="XFC89"/>
  <c r="XFC88"/>
  <c r="XFC87"/>
  <c r="XFC99"/>
  <c r="XFC98"/>
  <c r="XFC97"/>
  <c r="XFC96"/>
  <c r="XFC95"/>
  <c r="XFC94"/>
  <c r="XFC106"/>
  <c r="XFC105"/>
  <c r="XFC104"/>
  <c r="XFC103"/>
  <c r="XFC102"/>
  <c r="XFC101" l="1"/>
  <c r="XFC113"/>
  <c r="XFC112"/>
  <c r="XFC111"/>
  <c r="XFC110"/>
  <c r="XFC109"/>
  <c r="XFC108"/>
  <c r="XFC120"/>
  <c r="XFC119"/>
  <c r="XFC118"/>
  <c r="XFC117"/>
  <c r="XFC116"/>
  <c r="XFC115"/>
  <c r="XFD121"/>
  <c r="XFC121" s="1"/>
  <c r="XFD114"/>
  <c r="XFC114" s="1"/>
  <c r="XFD107"/>
  <c r="XFC107" s="1"/>
  <c r="XFD100"/>
  <c r="XFC100" s="1"/>
  <c r="XFD93"/>
  <c r="XFC93" s="1"/>
  <c r="XFD86"/>
  <c r="XFC86" s="1"/>
  <c r="XFD79"/>
  <c r="XFC79" s="1"/>
  <c r="XFD72"/>
  <c r="XFC72" s="1"/>
  <c r="XFD65"/>
  <c r="XFC65" s="1"/>
  <c r="XFD58"/>
  <c r="XFC58" s="1"/>
  <c r="XFD51"/>
  <c r="XFC51" s="1"/>
  <c r="XFD44"/>
  <c r="XFC44" s="1"/>
  <c r="XFD37"/>
  <c r="XFC37" s="1"/>
  <c r="XFD30"/>
  <c r="XFC30" s="1"/>
  <c r="XFD23"/>
  <c r="XFC23" s="1"/>
  <c r="XFD16"/>
  <c r="XFC16" s="1"/>
  <c r="XFC22"/>
  <c r="XFC21"/>
  <c r="XFC20"/>
  <c r="XFC19"/>
  <c r="XFC18"/>
  <c r="XFC17"/>
  <c r="XFC43"/>
  <c r="XFC42"/>
  <c r="XFC41"/>
  <c r="XFC40"/>
  <c r="XFC39"/>
  <c r="XFC38"/>
  <c r="XFC50"/>
  <c r="XFC49"/>
  <c r="XFC48"/>
  <c r="XFC47"/>
  <c r="XFC46"/>
  <c r="XFC45"/>
  <c r="XFC57"/>
  <c r="XFC56"/>
  <c r="XFC55"/>
  <c r="XFC54"/>
  <c r="XFC53"/>
  <c r="XFC52"/>
  <c r="XFC15"/>
  <c r="XFC14"/>
  <c r="XFC13"/>
  <c r="XFC12"/>
  <c r="XFC11"/>
  <c r="XFC10"/>
  <c r="AC6" i="2"/>
  <c r="C3"/>
  <c r="D3"/>
  <c r="E3"/>
  <c r="F3"/>
  <c r="G3"/>
  <c r="H3"/>
  <c r="I3"/>
  <c r="J3"/>
  <c r="K3"/>
  <c r="C4"/>
  <c r="D4"/>
  <c r="E4"/>
  <c r="F4"/>
  <c r="G4"/>
  <c r="H4"/>
  <c r="I4"/>
  <c r="J4"/>
  <c r="K4"/>
  <c r="C5"/>
  <c r="D5"/>
  <c r="E5"/>
  <c r="F5"/>
  <c r="G5"/>
  <c r="H5"/>
  <c r="I5"/>
  <c r="J5"/>
  <c r="K5"/>
  <c r="C6"/>
  <c r="D6"/>
  <c r="E6"/>
  <c r="F6"/>
  <c r="G6"/>
  <c r="H6"/>
  <c r="I6"/>
  <c r="J6"/>
  <c r="K6"/>
  <c r="C7"/>
  <c r="D7"/>
  <c r="E7"/>
  <c r="F7"/>
  <c r="G7"/>
  <c r="H7"/>
  <c r="I7"/>
  <c r="J7"/>
  <c r="K7"/>
  <c r="C8"/>
  <c r="D8"/>
  <c r="E8"/>
  <c r="F8"/>
  <c r="G8"/>
  <c r="H8"/>
  <c r="I8"/>
  <c r="J8"/>
  <c r="K8"/>
  <c r="C9"/>
  <c r="D9"/>
  <c r="E9"/>
  <c r="F9"/>
  <c r="G9"/>
  <c r="H9"/>
  <c r="I9"/>
  <c r="J9"/>
  <c r="K9"/>
  <c r="C10"/>
  <c r="D10"/>
  <c r="E10"/>
  <c r="F10"/>
  <c r="G10"/>
  <c r="H10"/>
  <c r="I10"/>
  <c r="J10"/>
  <c r="K10"/>
  <c r="C11"/>
  <c r="D11"/>
  <c r="E11"/>
  <c r="F11"/>
  <c r="G11"/>
  <c r="H11"/>
  <c r="I11"/>
  <c r="J11"/>
  <c r="K11"/>
  <c r="C12"/>
  <c r="D12"/>
  <c r="E12"/>
  <c r="F12"/>
  <c r="G12"/>
  <c r="H12"/>
  <c r="I12"/>
  <c r="J12"/>
  <c r="K12"/>
  <c r="C13"/>
  <c r="D13"/>
  <c r="E13"/>
  <c r="F13"/>
  <c r="G13"/>
  <c r="H13"/>
  <c r="I13"/>
  <c r="J13"/>
  <c r="K13"/>
  <c r="C14"/>
  <c r="D14"/>
  <c r="E14"/>
  <c r="F14"/>
  <c r="G14"/>
  <c r="H14"/>
  <c r="I14"/>
  <c r="J14"/>
  <c r="K14"/>
  <c r="C15"/>
  <c r="D15"/>
  <c r="E15"/>
  <c r="F15"/>
  <c r="G15"/>
  <c r="H15"/>
  <c r="I15"/>
  <c r="J15"/>
  <c r="K15"/>
  <c r="C16"/>
  <c r="D16"/>
  <c r="E16"/>
  <c r="F16"/>
  <c r="G16"/>
  <c r="H16"/>
  <c r="I16"/>
  <c r="J16"/>
  <c r="K16"/>
  <c r="C17"/>
  <c r="D17"/>
  <c r="E17"/>
  <c r="F17"/>
  <c r="G17"/>
  <c r="H17"/>
  <c r="I17"/>
  <c r="J17"/>
  <c r="K17"/>
  <c r="C18"/>
  <c r="D18"/>
  <c r="E18"/>
  <c r="F18"/>
  <c r="G18"/>
  <c r="H18"/>
  <c r="I18"/>
  <c r="J18"/>
  <c r="K18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E3"/>
  <c r="AF3"/>
  <c r="L4"/>
  <c r="M4"/>
  <c r="N4"/>
  <c r="O4"/>
  <c r="P4"/>
  <c r="Q4"/>
  <c r="R4"/>
  <c r="S4"/>
  <c r="T4"/>
  <c r="U4"/>
  <c r="V4"/>
  <c r="W4"/>
  <c r="X4"/>
  <c r="Y4"/>
  <c r="Z4"/>
  <c r="AA4"/>
  <c r="AB4"/>
  <c r="AC4"/>
  <c r="AD4"/>
  <c r="AE4"/>
  <c r="AF4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AF7"/>
  <c r="AE7"/>
  <c r="AD7"/>
  <c r="AC7"/>
  <c r="AB7"/>
  <c r="AA7"/>
  <c r="Y7"/>
  <c r="X7"/>
  <c r="W7"/>
  <c r="V7"/>
  <c r="U7"/>
  <c r="T7"/>
  <c r="S7"/>
  <c r="R7"/>
  <c r="Q7"/>
  <c r="P7"/>
  <c r="O7"/>
  <c r="N7"/>
  <c r="M7"/>
  <c r="L7"/>
  <c r="AF6"/>
  <c r="AE6"/>
  <c r="AD6"/>
  <c r="AB6"/>
  <c r="AA6"/>
  <c r="Z6"/>
  <c r="Y6"/>
  <c r="X6"/>
  <c r="W6"/>
  <c r="V6"/>
  <c r="U6"/>
  <c r="T6"/>
  <c r="S6"/>
  <c r="R6"/>
  <c r="Q6"/>
  <c r="P6"/>
  <c r="O6"/>
  <c r="N6"/>
  <c r="M6"/>
  <c r="L6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</calcChain>
</file>

<file path=xl/sharedStrings.xml><?xml version="1.0" encoding="utf-8"?>
<sst xmlns="http://schemas.openxmlformats.org/spreadsheetml/2006/main" count="20" uniqueCount="20">
  <si>
    <t>NAME</t>
  </si>
  <si>
    <t>Not Updated</t>
  </si>
  <si>
    <t>M</t>
  </si>
  <si>
    <t>F</t>
  </si>
  <si>
    <t>Select Name (Alt + Down)</t>
  </si>
  <si>
    <t>ALL</t>
  </si>
  <si>
    <t>A</t>
  </si>
  <si>
    <t>B</t>
  </si>
  <si>
    <t>C</t>
  </si>
  <si>
    <t>D</t>
  </si>
  <si>
    <t>E</t>
  </si>
  <si>
    <t>G</t>
  </si>
  <si>
    <t>H</t>
  </si>
  <si>
    <t>I</t>
  </si>
  <si>
    <t>J</t>
  </si>
  <si>
    <t>K</t>
  </si>
  <si>
    <t>L</t>
  </si>
  <si>
    <t>N</t>
  </si>
  <si>
    <t>O</t>
  </si>
  <si>
    <t>P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</si>
</sst>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14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name val="Cambria"/>
      <family val="1"/>
      <scheme val="major"/>
    </font>
    <font>
      <u/>
      <sz val="11"/>
      <color theme="10"/>
      <name val="Calibri"/>
      <family val="2"/>
    </font>
    <font>
      <u/>
      <sz val="10"/>
      <color theme="10"/>
      <name val="Cambria"/>
      <family val="1"/>
      <scheme val="major"/>
    </font>
    <font>
      <sz val="11"/>
      <color theme="1"/>
      <name val="Cambria"/>
      <family val="1"/>
      <scheme val="major"/>
    </font>
    <font>
      <sz val="10"/>
      <color theme="1"/>
      <name val="Calibri"/>
      <family val="2"/>
      <scheme val="minor"/>
    </font>
    <font>
      <sz val="14"/>
      <name val="Rockwell"/>
      <family val="1"/>
    </font>
    <font>
      <sz val="14"/>
      <color theme="1"/>
      <name val="Rockwell"/>
      <family val="1"/>
    </font>
    <font>
      <sz val="8"/>
      <color theme="1"/>
      <name val="Calibri"/>
      <family val="2"/>
      <scheme val="minor"/>
    </font>
    <font>
      <sz val="10"/>
      <color theme="1"/>
      <name val="Papyrus"/>
      <family val="4"/>
    </font>
    <font>
      <sz val="8"/>
      <name val="Rockwell"/>
      <family val="1"/>
    </font>
    <font>
      <sz val="10"/>
      <color theme="1"/>
      <name val="Rockwell"/>
      <family val="1"/>
    </font>
    <font>
      <sz val="1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1" fillId="0" borderId="0" xfId="0" applyFont="1" applyProtection="1">
      <protection hidden="1"/>
    </xf>
    <xf numFmtId="0" fontId="5" fillId="0" borderId="4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14" fontId="0" fillId="0" borderId="0" xfId="0" applyNumberFormat="1" applyProtection="1">
      <protection locked="0"/>
    </xf>
    <xf numFmtId="14" fontId="1" fillId="0" borderId="0" xfId="0" applyNumberFormat="1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vertical="center" wrapText="1"/>
      <protection hidden="1"/>
    </xf>
    <xf numFmtId="14" fontId="1" fillId="0" borderId="0" xfId="0" applyNumberFormat="1" applyFont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left" vertical="center" indent="1"/>
    </xf>
    <xf numFmtId="164" fontId="4" fillId="2" borderId="5" xfId="1" applyNumberFormat="1" applyFont="1" applyFill="1" applyBorder="1" applyAlignment="1" applyProtection="1">
      <alignment horizontal="center" vertical="center"/>
      <protection locked="0"/>
    </xf>
    <xf numFmtId="164" fontId="4" fillId="2" borderId="4" xfId="1" applyNumberFormat="1" applyFont="1" applyFill="1" applyBorder="1" applyAlignment="1" applyProtection="1">
      <alignment horizontal="center" vertical="center"/>
      <protection locked="0"/>
    </xf>
    <xf numFmtId="164" fontId="5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Protection="1"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164" fontId="5" fillId="0" borderId="0" xfId="0" applyNumberFormat="1" applyFont="1" applyFill="1" applyBorder="1" applyAlignment="1" applyProtection="1">
      <alignment vertical="center"/>
      <protection locked="0"/>
    </xf>
    <xf numFmtId="0" fontId="11" fillId="0" borderId="4" xfId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ont="1" applyProtection="1">
      <protection locked="0"/>
    </xf>
    <xf numFmtId="0" fontId="11" fillId="2" borderId="4" xfId="1" applyFont="1" applyFill="1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0" fontId="9" fillId="0" borderId="0" xfId="0" applyFont="1" applyFill="1" applyBorder="1" applyProtection="1">
      <protection locked="0"/>
    </xf>
    <xf numFmtId="0" fontId="6" fillId="0" borderId="0" xfId="0" applyFont="1" applyProtection="1">
      <protection locked="0"/>
    </xf>
    <xf numFmtId="0" fontId="2" fillId="2" borderId="5" xfId="1" applyNumberFormat="1" applyFont="1" applyFill="1" applyBorder="1" applyAlignment="1" applyProtection="1">
      <alignment horizontal="left" vertical="center" indent="1"/>
      <protection locked="0"/>
    </xf>
    <xf numFmtId="0" fontId="9" fillId="2" borderId="0" xfId="0" applyFont="1" applyFill="1" applyBorder="1" applyProtection="1">
      <protection locked="0"/>
    </xf>
    <xf numFmtId="49" fontId="7" fillId="3" borderId="10" xfId="0" applyNumberFormat="1" applyFont="1" applyFill="1" applyBorder="1" applyAlignment="1" applyProtection="1">
      <alignment horizontal="center" vertical="center"/>
      <protection locked="0"/>
    </xf>
    <xf numFmtId="49" fontId="7" fillId="3" borderId="11" xfId="0" applyNumberFormat="1" applyFont="1" applyFill="1" applyBorder="1" applyAlignment="1" applyProtection="1">
      <alignment horizontal="center" vertical="center"/>
      <protection locked="0"/>
    </xf>
    <xf numFmtId="49" fontId="7" fillId="3" borderId="12" xfId="0" applyNumberFormat="1" applyFont="1" applyFill="1" applyBorder="1" applyAlignment="1" applyProtection="1">
      <alignment horizontal="center" vertical="center"/>
      <protection locked="0"/>
    </xf>
    <xf numFmtId="49" fontId="7" fillId="3" borderId="9" xfId="0" applyNumberFormat="1" applyFont="1" applyFill="1" applyBorder="1" applyAlignment="1" applyProtection="1">
      <alignment horizontal="center" vertical="center"/>
      <protection locked="0"/>
    </xf>
    <xf numFmtId="49" fontId="7" fillId="3" borderId="0" xfId="0" applyNumberFormat="1" applyFont="1" applyFill="1" applyBorder="1" applyAlignment="1" applyProtection="1">
      <alignment horizontal="center" vertical="center"/>
      <protection locked="0"/>
    </xf>
    <xf numFmtId="49" fontId="7" fillId="3" borderId="14" xfId="0" applyNumberFormat="1" applyFont="1" applyFill="1" applyBorder="1" applyAlignment="1" applyProtection="1">
      <alignment horizontal="center" vertical="center"/>
      <protection locked="0"/>
    </xf>
    <xf numFmtId="49" fontId="7" fillId="3" borderId="13" xfId="0" applyNumberFormat="1" applyFont="1" applyFill="1" applyBorder="1" applyAlignment="1" applyProtection="1">
      <alignment horizontal="center" vertical="center"/>
      <protection locked="0"/>
    </xf>
    <xf numFmtId="49" fontId="7" fillId="3" borderId="6" xfId="0" applyNumberFormat="1" applyFont="1" applyFill="1" applyBorder="1" applyAlignment="1" applyProtection="1">
      <alignment horizontal="center" vertical="center"/>
      <protection locked="0"/>
    </xf>
    <xf numFmtId="49" fontId="7" fillId="3" borderId="15" xfId="0" applyNumberFormat="1" applyFont="1" applyFill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4" borderId="5" xfId="0" applyFont="1" applyFill="1" applyBorder="1" applyAlignment="1" applyProtection="1">
      <alignment horizontal="center" vertical="center"/>
      <protection locked="0"/>
    </xf>
    <xf numFmtId="0" fontId="8" fillId="4" borderId="7" xfId="0" applyFont="1" applyFill="1" applyBorder="1" applyAlignment="1" applyProtection="1">
      <alignment horizontal="center" vertical="center"/>
      <protection locked="0"/>
    </xf>
    <xf numFmtId="0" fontId="8" fillId="4" borderId="8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/>
      <protection locked="0"/>
    </xf>
    <xf numFmtId="0" fontId="10" fillId="2" borderId="7" xfId="0" applyFont="1" applyFill="1" applyBorder="1" applyAlignment="1" applyProtection="1">
      <alignment horizontal="center"/>
      <protection locked="0"/>
    </xf>
    <xf numFmtId="0" fontId="10" fillId="2" borderId="8" xfId="0" applyFont="1" applyFill="1" applyBorder="1" applyAlignment="1" applyProtection="1">
      <alignment horizontal="center"/>
      <protection locked="0"/>
    </xf>
    <xf numFmtId="0" fontId="12" fillId="2" borderId="5" xfId="0" applyFont="1" applyFill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 applyProtection="1">
      <alignment horizontal="center" vertical="center"/>
      <protection locked="0"/>
    </xf>
    <xf numFmtId="0" fontId="12" fillId="2" borderId="8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Protection="1">
      <protection locked="0"/>
    </xf>
    <xf numFmtId="0" fontId="0" fillId="0" borderId="14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5" xfId="0" applyBorder="1" applyProtection="1">
      <protection locked="0"/>
    </xf>
  </cellXfs>
  <cellStyles count="2">
    <cellStyle name="Hyperlink" xfId="1" builtinId="8"/>
    <cellStyle name="Normal" xfId="0" builtinId="0"/>
  </cellStyles>
  <dxfs count="11"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FF505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.bin"/><Relationship Id="rId3" Type="http://schemas.openxmlformats.org/officeDocument/2006/relationships/printerSettings" Target="../printerSettings/printerSettings12.bin"/><Relationship Id="rId7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printerSettings" Target="../printerSettings/printerSettings15.bin"/><Relationship Id="rId5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3.bin"/><Relationship Id="rId9" Type="http://schemas.openxmlformats.org/officeDocument/2006/relationships/printerSettings" Target="../printerSettings/printerSettings1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 filterMode="1">
    <tabColor theme="0"/>
  </sheetPr>
  <dimension ref="A1:XFD121"/>
  <sheetViews>
    <sheetView showGridLines="0" showRowColHeaders="0" tabSelected="1" workbookViewId="0">
      <pane xSplit="8" ySplit="8" topLeftCell="I9" activePane="bottomRight" state="frozen"/>
      <selection pane="topRight" activeCell="I1" sqref="I1"/>
      <selection pane="bottomLeft" activeCell="A10" sqref="A10"/>
      <selection pane="bottomRight" activeCell="I3" sqref="I3"/>
    </sheetView>
  </sheetViews>
  <sheetFormatPr defaultColWidth="3.7109375" defaultRowHeight="15"/>
  <cols>
    <col min="1" max="8" width="3.7109375" style="23" customWidth="1"/>
    <col min="9" max="39" width="28.7109375" style="23" customWidth="1"/>
    <col min="40" max="16380" width="3.7109375" style="23"/>
    <col min="16383" max="16383" width="3.7109375" style="17" hidden="1" customWidth="1"/>
    <col min="16384" max="16384" width="7.85546875" style="18" hidden="1" customWidth="1"/>
  </cols>
  <sheetData>
    <row r="1" spans="1:39 16383:16384">
      <c r="B1" s="46" t="s">
        <v>4</v>
      </c>
      <c r="C1" s="47"/>
      <c r="D1" s="47"/>
      <c r="E1" s="47"/>
      <c r="F1" s="47"/>
      <c r="G1" s="47"/>
      <c r="H1" s="48"/>
    </row>
    <row r="2" spans="1:39 16383:16384" ht="18.75" customHeight="1">
      <c r="B2" s="40" t="s">
        <v>5</v>
      </c>
      <c r="C2" s="41"/>
      <c r="D2" s="41"/>
      <c r="E2" s="41"/>
      <c r="F2" s="41"/>
      <c r="G2" s="41"/>
      <c r="H2" s="42"/>
      <c r="XFC2" s="18"/>
    </row>
    <row r="3" spans="1:39 16383:16384" ht="18.75" customHeight="1">
      <c r="B3" s="43"/>
      <c r="C3" s="44"/>
      <c r="D3" s="44"/>
      <c r="E3" s="44"/>
      <c r="F3" s="44"/>
      <c r="G3" s="44"/>
      <c r="H3" s="45"/>
      <c r="XFC3" s="18"/>
    </row>
    <row r="4" spans="1:39 16383:16384" s="25" customFormat="1" ht="14.25">
      <c r="B4" s="20">
        <v>1</v>
      </c>
      <c r="C4" s="20">
        <v>2</v>
      </c>
      <c r="D4" s="20">
        <v>3</v>
      </c>
      <c r="E4" s="20">
        <v>4</v>
      </c>
      <c r="F4" s="20">
        <v>5</v>
      </c>
      <c r="G4" s="20">
        <v>6</v>
      </c>
      <c r="H4" s="20">
        <v>7</v>
      </c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XFC4" s="16"/>
      <c r="XFD4" s="16"/>
    </row>
    <row r="5" spans="1:39 16383:16384" s="25" customFormat="1" ht="14.25">
      <c r="B5" s="20">
        <v>8</v>
      </c>
      <c r="C5" s="20">
        <v>9</v>
      </c>
      <c r="D5" s="20">
        <v>10</v>
      </c>
      <c r="E5" s="20">
        <v>11</v>
      </c>
      <c r="F5" s="20">
        <v>12</v>
      </c>
      <c r="G5" s="20">
        <v>13</v>
      </c>
      <c r="H5" s="20">
        <v>14</v>
      </c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XFC5" s="16"/>
      <c r="XFD5" s="16"/>
    </row>
    <row r="6" spans="1:39 16383:16384" s="25" customFormat="1" ht="14.25">
      <c r="B6" s="20">
        <v>15</v>
      </c>
      <c r="C6" s="20">
        <v>16</v>
      </c>
      <c r="D6" s="20">
        <v>17</v>
      </c>
      <c r="E6" s="20">
        <v>18</v>
      </c>
      <c r="F6" s="20">
        <v>19</v>
      </c>
      <c r="G6" s="20">
        <v>20</v>
      </c>
      <c r="H6" s="20">
        <v>21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XFC6" s="16"/>
      <c r="XFD6" s="16"/>
    </row>
    <row r="7" spans="1:39 16383:16384" s="25" customFormat="1" ht="14.25">
      <c r="B7" s="20">
        <v>22</v>
      </c>
      <c r="C7" s="20">
        <v>23</v>
      </c>
      <c r="D7" s="20">
        <v>24</v>
      </c>
      <c r="E7" s="20">
        <v>25</v>
      </c>
      <c r="F7" s="20">
        <v>26</v>
      </c>
      <c r="G7" s="20">
        <v>27</v>
      </c>
      <c r="H7" s="20">
        <v>28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XFC7" s="16"/>
      <c r="XFD7" s="16"/>
    </row>
    <row r="8" spans="1:39 16383:16384" s="26" customFormat="1" ht="14.25">
      <c r="B8" s="20">
        <v>29</v>
      </c>
      <c r="C8" s="20">
        <v>30</v>
      </c>
      <c r="D8" s="20">
        <v>31</v>
      </c>
      <c r="E8" s="29"/>
      <c r="F8" s="24"/>
      <c r="G8" s="24"/>
      <c r="H8" s="24"/>
      <c r="I8" s="15">
        <v>41760</v>
      </c>
      <c r="J8" s="15">
        <v>41761</v>
      </c>
      <c r="K8" s="15">
        <v>41762</v>
      </c>
      <c r="L8" s="15">
        <v>41763</v>
      </c>
      <c r="M8" s="15">
        <v>41764</v>
      </c>
      <c r="N8" s="15">
        <v>41765</v>
      </c>
      <c r="O8" s="15">
        <v>41766</v>
      </c>
      <c r="P8" s="15">
        <v>41767</v>
      </c>
      <c r="Q8" s="15">
        <v>41768</v>
      </c>
      <c r="R8" s="15">
        <v>41769</v>
      </c>
      <c r="S8" s="15">
        <v>41770</v>
      </c>
      <c r="T8" s="15">
        <v>41771</v>
      </c>
      <c r="U8" s="15">
        <v>41772</v>
      </c>
      <c r="V8" s="15">
        <v>41773</v>
      </c>
      <c r="W8" s="15">
        <v>41774</v>
      </c>
      <c r="X8" s="15">
        <v>41775</v>
      </c>
      <c r="Y8" s="15">
        <v>41776</v>
      </c>
      <c r="Z8" s="15">
        <v>41777</v>
      </c>
      <c r="AA8" s="15">
        <v>41778</v>
      </c>
      <c r="AB8" s="15">
        <v>41779</v>
      </c>
      <c r="AC8" s="15">
        <v>41780</v>
      </c>
      <c r="AD8" s="15">
        <v>41781</v>
      </c>
      <c r="AE8" s="15">
        <v>41782</v>
      </c>
      <c r="AF8" s="15">
        <v>41783</v>
      </c>
      <c r="AG8" s="15">
        <v>41784</v>
      </c>
      <c r="AH8" s="15">
        <v>41785</v>
      </c>
      <c r="AI8" s="15">
        <v>41786</v>
      </c>
      <c r="AJ8" s="15">
        <v>41787</v>
      </c>
      <c r="AK8" s="15">
        <v>41788</v>
      </c>
      <c r="AL8" s="15">
        <v>41789</v>
      </c>
      <c r="AM8" s="15">
        <v>41790</v>
      </c>
      <c r="XFC8" s="16"/>
      <c r="XFD8" s="16"/>
    </row>
    <row r="9" spans="1:39 16383:16384" ht="18">
      <c r="B9" s="39"/>
      <c r="C9" s="39"/>
      <c r="D9" s="39"/>
      <c r="E9" s="39"/>
      <c r="F9" s="39"/>
      <c r="G9" s="39"/>
      <c r="H9" s="39"/>
      <c r="XFC9" s="22"/>
      <c r="XFD9" s="22"/>
    </row>
    <row r="10" spans="1:39 16383:16384">
      <c r="A10" s="27"/>
      <c r="B10" s="30" t="s">
        <v>6</v>
      </c>
      <c r="C10" s="49"/>
      <c r="D10" s="49"/>
      <c r="E10" s="49"/>
      <c r="F10" s="49"/>
      <c r="G10" s="49"/>
      <c r="H10" s="5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XFC10" s="17" t="str">
        <f>IF($B$2="All","Yes",XFD10)</f>
        <v>Yes</v>
      </c>
      <c r="XFD10" s="18" t="str">
        <f t="shared" ref="XFD10:XFD15" si="0">IF($B$2=A,"Yes","No")</f>
        <v>No</v>
      </c>
    </row>
    <row r="11" spans="1:39 16383:16384" s="27" customFormat="1" ht="12.75">
      <c r="B11" s="51"/>
      <c r="C11" s="52"/>
      <c r="D11" s="52"/>
      <c r="E11" s="52"/>
      <c r="F11" s="52"/>
      <c r="G11" s="52"/>
      <c r="H11" s="5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XFC11" s="17" t="str">
        <f t="shared" ref="XFC11:XFC74" si="1">IF($B$2="All","Yes",XFD11)</f>
        <v>Yes</v>
      </c>
      <c r="XFD11" s="18" t="str">
        <f t="shared" si="0"/>
        <v>No</v>
      </c>
    </row>
    <row r="12" spans="1:39 16383:16384" s="27" customFormat="1" ht="12.75">
      <c r="B12" s="51"/>
      <c r="C12" s="52"/>
      <c r="D12" s="52"/>
      <c r="E12" s="52"/>
      <c r="F12" s="52"/>
      <c r="G12" s="52"/>
      <c r="H12" s="5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4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XFC12" s="17" t="str">
        <f t="shared" si="1"/>
        <v>Yes</v>
      </c>
      <c r="XFD12" s="18" t="str">
        <f t="shared" si="0"/>
        <v>No</v>
      </c>
    </row>
    <row r="13" spans="1:39 16383:16384" s="27" customFormat="1" ht="12.75">
      <c r="B13" s="51"/>
      <c r="C13" s="52"/>
      <c r="D13" s="52"/>
      <c r="E13" s="52"/>
      <c r="F13" s="52"/>
      <c r="G13" s="52"/>
      <c r="H13" s="5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XFC13" s="17" t="str">
        <f t="shared" si="1"/>
        <v>Yes</v>
      </c>
      <c r="XFD13" s="18" t="str">
        <f t="shared" si="0"/>
        <v>No</v>
      </c>
    </row>
    <row r="14" spans="1:39 16383:16384" s="27" customFormat="1" ht="12.75">
      <c r="B14" s="51"/>
      <c r="C14" s="52"/>
      <c r="D14" s="52"/>
      <c r="E14" s="52"/>
      <c r="F14" s="52"/>
      <c r="G14" s="52"/>
      <c r="H14" s="53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XFC14" s="17" t="str">
        <f t="shared" si="1"/>
        <v>Yes</v>
      </c>
      <c r="XFD14" s="18" t="str">
        <f t="shared" si="0"/>
        <v>No</v>
      </c>
    </row>
    <row r="15" spans="1:39 16383:16384" s="27" customFormat="1">
      <c r="A15" s="23"/>
      <c r="B15" s="54"/>
      <c r="C15" s="55"/>
      <c r="D15" s="55"/>
      <c r="E15" s="55"/>
      <c r="F15" s="55"/>
      <c r="G15" s="55"/>
      <c r="H15" s="56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XFC15" s="17" t="str">
        <f t="shared" si="1"/>
        <v>Yes</v>
      </c>
      <c r="XFD15" s="18" t="str">
        <f t="shared" si="0"/>
        <v>No</v>
      </c>
    </row>
    <row r="16" spans="1:39 16383:16384" ht="18">
      <c r="B16" s="39"/>
      <c r="C16" s="39"/>
      <c r="D16" s="39"/>
      <c r="E16" s="39"/>
      <c r="F16" s="39"/>
      <c r="G16" s="39"/>
      <c r="H16" s="39"/>
      <c r="XFC16" s="17" t="str">
        <f t="shared" si="1"/>
        <v>Yes</v>
      </c>
      <c r="XFD16" s="18" t="str">
        <f>IF($B$2="ABC","Yes","No")</f>
        <v>No</v>
      </c>
    </row>
    <row r="17" spans="1:39 16383:16384">
      <c r="A17" s="27"/>
      <c r="B17" s="30" t="s">
        <v>7</v>
      </c>
      <c r="C17" s="31"/>
      <c r="D17" s="31"/>
      <c r="E17" s="31"/>
      <c r="F17" s="31"/>
      <c r="G17" s="31"/>
      <c r="H17" s="3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XFC17" s="17" t="str">
        <f t="shared" si="1"/>
        <v>Yes</v>
      </c>
      <c r="XFD17" s="18" t="str">
        <f t="shared" ref="XFD17:XFD22" si="2">IF($B$2=B,"Yes","No")</f>
        <v>No</v>
      </c>
    </row>
    <row r="18" spans="1:39 16383:16384" s="27" customFormat="1" ht="12.75">
      <c r="B18" s="33"/>
      <c r="C18" s="34"/>
      <c r="D18" s="34"/>
      <c r="E18" s="34"/>
      <c r="F18" s="34"/>
      <c r="G18" s="34"/>
      <c r="H18" s="35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XFC18" s="17" t="str">
        <f t="shared" si="1"/>
        <v>Yes</v>
      </c>
      <c r="XFD18" s="18" t="str">
        <f t="shared" si="2"/>
        <v>No</v>
      </c>
    </row>
    <row r="19" spans="1:39 16383:16384" s="27" customFormat="1" ht="12.75">
      <c r="B19" s="33"/>
      <c r="C19" s="34"/>
      <c r="D19" s="34"/>
      <c r="E19" s="34"/>
      <c r="F19" s="34"/>
      <c r="G19" s="34"/>
      <c r="H19" s="35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XFC19" s="17" t="str">
        <f t="shared" si="1"/>
        <v>Yes</v>
      </c>
      <c r="XFD19" s="18" t="str">
        <f t="shared" si="2"/>
        <v>No</v>
      </c>
    </row>
    <row r="20" spans="1:39 16383:16384" s="27" customFormat="1" ht="12.75">
      <c r="B20" s="33"/>
      <c r="C20" s="34"/>
      <c r="D20" s="34"/>
      <c r="E20" s="34"/>
      <c r="F20" s="34"/>
      <c r="G20" s="34"/>
      <c r="H20" s="35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XFC20" s="17" t="str">
        <f t="shared" si="1"/>
        <v>Yes</v>
      </c>
      <c r="XFD20" s="18" t="str">
        <f t="shared" si="2"/>
        <v>No</v>
      </c>
    </row>
    <row r="21" spans="1:39 16383:16384" s="27" customFormat="1" ht="12.75">
      <c r="B21" s="33"/>
      <c r="C21" s="34"/>
      <c r="D21" s="34"/>
      <c r="E21" s="34"/>
      <c r="F21" s="34"/>
      <c r="G21" s="34"/>
      <c r="H21" s="35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XFC21" s="17" t="str">
        <f t="shared" si="1"/>
        <v>Yes</v>
      </c>
      <c r="XFD21" s="18" t="str">
        <f t="shared" si="2"/>
        <v>No</v>
      </c>
    </row>
    <row r="22" spans="1:39 16383:16384" s="27" customFormat="1">
      <c r="A22" s="23"/>
      <c r="B22" s="36"/>
      <c r="C22" s="37"/>
      <c r="D22" s="37"/>
      <c r="E22" s="37"/>
      <c r="F22" s="37"/>
      <c r="G22" s="37"/>
      <c r="H22" s="38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XFC22" s="17" t="str">
        <f t="shared" si="1"/>
        <v>Yes</v>
      </c>
      <c r="XFD22" s="18" t="str">
        <f t="shared" si="2"/>
        <v>No</v>
      </c>
    </row>
    <row r="23" spans="1:39 16383:16384" ht="18">
      <c r="B23" s="39"/>
      <c r="C23" s="39"/>
      <c r="D23" s="39"/>
      <c r="E23" s="39"/>
      <c r="F23" s="39"/>
      <c r="G23" s="39"/>
      <c r="H23" s="39"/>
      <c r="XFC23" s="17" t="str">
        <f t="shared" si="1"/>
        <v>Yes</v>
      </c>
      <c r="XFD23" s="18" t="str">
        <f>IF($B$2="ABC","Yes","No")</f>
        <v>No</v>
      </c>
    </row>
    <row r="24" spans="1:39 16383:16384">
      <c r="A24" s="27"/>
      <c r="B24" s="30" t="s">
        <v>8</v>
      </c>
      <c r="C24" s="31"/>
      <c r="D24" s="31"/>
      <c r="E24" s="31"/>
      <c r="F24" s="31"/>
      <c r="G24" s="31"/>
      <c r="H24" s="3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XFC24" s="17" t="str">
        <f t="shared" si="1"/>
        <v>Yes</v>
      </c>
      <c r="XFD24" s="18" t="str">
        <f t="shared" ref="XFD24:XFD29" si="3">IF($B$2=C_,"Yes","No")</f>
        <v>No</v>
      </c>
    </row>
    <row r="25" spans="1:39 16383:16384" s="27" customFormat="1" ht="12.75">
      <c r="B25" s="33"/>
      <c r="C25" s="34"/>
      <c r="D25" s="34"/>
      <c r="E25" s="34"/>
      <c r="F25" s="34"/>
      <c r="G25" s="34"/>
      <c r="H25" s="35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XFC25" s="17" t="str">
        <f t="shared" si="1"/>
        <v>Yes</v>
      </c>
      <c r="XFD25" s="18" t="str">
        <f t="shared" si="3"/>
        <v>No</v>
      </c>
    </row>
    <row r="26" spans="1:39 16383:16384" s="27" customFormat="1" ht="12.75">
      <c r="B26" s="33"/>
      <c r="C26" s="34"/>
      <c r="D26" s="34"/>
      <c r="E26" s="34"/>
      <c r="F26" s="34"/>
      <c r="G26" s="34"/>
      <c r="H26" s="35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XFC26" s="17" t="str">
        <f t="shared" si="1"/>
        <v>Yes</v>
      </c>
      <c r="XFD26" s="18" t="str">
        <f t="shared" si="3"/>
        <v>No</v>
      </c>
    </row>
    <row r="27" spans="1:39 16383:16384" s="27" customFormat="1" ht="12.75">
      <c r="B27" s="33"/>
      <c r="C27" s="34"/>
      <c r="D27" s="34"/>
      <c r="E27" s="34"/>
      <c r="F27" s="34"/>
      <c r="G27" s="34"/>
      <c r="H27" s="35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XFC27" s="17" t="str">
        <f t="shared" si="1"/>
        <v>Yes</v>
      </c>
      <c r="XFD27" s="18" t="str">
        <f t="shared" si="3"/>
        <v>No</v>
      </c>
    </row>
    <row r="28" spans="1:39 16383:16384" s="27" customFormat="1" ht="12.75">
      <c r="B28" s="33"/>
      <c r="C28" s="34"/>
      <c r="D28" s="34"/>
      <c r="E28" s="34"/>
      <c r="F28" s="34"/>
      <c r="G28" s="34"/>
      <c r="H28" s="35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3"/>
      <c r="AA28" s="4"/>
      <c r="AB28" s="4"/>
      <c r="AC28" s="4"/>
      <c r="AD28" s="4"/>
      <c r="AE28" s="4"/>
      <c r="AF28" s="4"/>
      <c r="AG28" s="3"/>
      <c r="AH28" s="4"/>
      <c r="AI28" s="4"/>
      <c r="AJ28" s="4"/>
      <c r="AK28" s="4"/>
      <c r="AL28" s="4"/>
      <c r="AM28" s="4"/>
      <c r="XFC28" s="17" t="str">
        <f t="shared" si="1"/>
        <v>Yes</v>
      </c>
      <c r="XFD28" s="18" t="str">
        <f t="shared" si="3"/>
        <v>No</v>
      </c>
    </row>
    <row r="29" spans="1:39 16383:16384" s="27" customFormat="1">
      <c r="A29" s="23"/>
      <c r="B29" s="36"/>
      <c r="C29" s="37"/>
      <c r="D29" s="37"/>
      <c r="E29" s="37"/>
      <c r="F29" s="37"/>
      <c r="G29" s="37"/>
      <c r="H29" s="38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XFC29" s="17" t="str">
        <f t="shared" si="1"/>
        <v>Yes</v>
      </c>
      <c r="XFD29" s="18" t="str">
        <f t="shared" si="3"/>
        <v>No</v>
      </c>
    </row>
    <row r="30" spans="1:39 16383:16384" ht="18">
      <c r="B30" s="39"/>
      <c r="C30" s="39"/>
      <c r="D30" s="39"/>
      <c r="E30" s="39"/>
      <c r="F30" s="39"/>
      <c r="G30" s="39"/>
      <c r="H30" s="39"/>
      <c r="XFC30" s="17" t="str">
        <f t="shared" si="1"/>
        <v>Yes</v>
      </c>
      <c r="XFD30" s="18" t="str">
        <f>IF($B$2="ABC","Yes","No")</f>
        <v>No</v>
      </c>
    </row>
    <row r="31" spans="1:39 16383:16384">
      <c r="A31" s="27"/>
      <c r="B31" s="30" t="s">
        <v>9</v>
      </c>
      <c r="C31" s="31"/>
      <c r="D31" s="31"/>
      <c r="E31" s="31"/>
      <c r="F31" s="31"/>
      <c r="G31" s="31"/>
      <c r="H31" s="3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XFC31" s="17" t="str">
        <f t="shared" si="1"/>
        <v>Yes</v>
      </c>
      <c r="XFD31" s="18" t="str">
        <f t="shared" ref="XFD31:XFD36" si="4">IF($B$2=D,"Yes","No")</f>
        <v>No</v>
      </c>
    </row>
    <row r="32" spans="1:39 16383:16384" s="27" customFormat="1" ht="12.75">
      <c r="B32" s="33"/>
      <c r="C32" s="34"/>
      <c r="D32" s="34"/>
      <c r="E32" s="34"/>
      <c r="F32" s="34"/>
      <c r="G32" s="34"/>
      <c r="H32" s="35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XFC32" s="17" t="str">
        <f t="shared" si="1"/>
        <v>Yes</v>
      </c>
      <c r="XFD32" s="18" t="str">
        <f t="shared" si="4"/>
        <v>No</v>
      </c>
    </row>
    <row r="33" spans="1:39 16383:16384" s="27" customFormat="1" ht="12.75">
      <c r="B33" s="33"/>
      <c r="C33" s="34"/>
      <c r="D33" s="34"/>
      <c r="E33" s="34"/>
      <c r="F33" s="34"/>
      <c r="G33" s="34"/>
      <c r="H33" s="35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XFC33" s="17" t="str">
        <f t="shared" si="1"/>
        <v>Yes</v>
      </c>
      <c r="XFD33" s="18" t="str">
        <f t="shared" si="4"/>
        <v>No</v>
      </c>
    </row>
    <row r="34" spans="1:39 16383:16384" s="27" customFormat="1" ht="12.75">
      <c r="B34" s="33"/>
      <c r="C34" s="34"/>
      <c r="D34" s="34"/>
      <c r="E34" s="34"/>
      <c r="F34" s="34"/>
      <c r="G34" s="34"/>
      <c r="H34" s="35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XFC34" s="17" t="str">
        <f t="shared" si="1"/>
        <v>Yes</v>
      </c>
      <c r="XFD34" s="18" t="str">
        <f t="shared" si="4"/>
        <v>No</v>
      </c>
    </row>
    <row r="35" spans="1:39 16383:16384" s="27" customFormat="1" ht="12.75">
      <c r="B35" s="33"/>
      <c r="C35" s="34"/>
      <c r="D35" s="34"/>
      <c r="E35" s="34"/>
      <c r="F35" s="34"/>
      <c r="G35" s="34"/>
      <c r="H35" s="35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XFC35" s="17" t="str">
        <f t="shared" si="1"/>
        <v>Yes</v>
      </c>
      <c r="XFD35" s="18" t="str">
        <f t="shared" si="4"/>
        <v>No</v>
      </c>
    </row>
    <row r="36" spans="1:39 16383:16384" s="27" customFormat="1">
      <c r="A36" s="23"/>
      <c r="B36" s="36"/>
      <c r="C36" s="37"/>
      <c r="D36" s="37"/>
      <c r="E36" s="37"/>
      <c r="F36" s="37"/>
      <c r="G36" s="37"/>
      <c r="H36" s="38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XFC36" s="17" t="str">
        <f t="shared" si="1"/>
        <v>Yes</v>
      </c>
      <c r="XFD36" s="18" t="str">
        <f t="shared" si="4"/>
        <v>No</v>
      </c>
    </row>
    <row r="37" spans="1:39 16383:16384" ht="18">
      <c r="B37" s="39"/>
      <c r="C37" s="39"/>
      <c r="D37" s="39"/>
      <c r="E37" s="39"/>
      <c r="F37" s="39"/>
      <c r="G37" s="39"/>
      <c r="H37" s="39"/>
      <c r="XFC37" s="17" t="str">
        <f t="shared" si="1"/>
        <v>Yes</v>
      </c>
      <c r="XFD37" s="18" t="str">
        <f>IF($B$2="ABC","Yes","No")</f>
        <v>No</v>
      </c>
    </row>
    <row r="38" spans="1:39 16383:16384">
      <c r="A38" s="27"/>
      <c r="B38" s="30" t="s">
        <v>10</v>
      </c>
      <c r="C38" s="31"/>
      <c r="D38" s="31"/>
      <c r="E38" s="31"/>
      <c r="F38" s="31"/>
      <c r="G38" s="31"/>
      <c r="H38" s="3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XFC38" s="17" t="str">
        <f t="shared" si="1"/>
        <v>Yes</v>
      </c>
      <c r="XFD38" s="18" t="str">
        <f t="shared" ref="XFD38:XFD43" si="5">IF($B$2=E,"Yes","No")</f>
        <v>No</v>
      </c>
    </row>
    <row r="39" spans="1:39 16383:16384" s="27" customFormat="1" ht="12.75">
      <c r="B39" s="33"/>
      <c r="C39" s="34"/>
      <c r="D39" s="34"/>
      <c r="E39" s="34"/>
      <c r="F39" s="34"/>
      <c r="G39" s="34"/>
      <c r="H39" s="35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XFC39" s="17" t="str">
        <f t="shared" si="1"/>
        <v>Yes</v>
      </c>
      <c r="XFD39" s="18" t="str">
        <f t="shared" si="5"/>
        <v>No</v>
      </c>
    </row>
    <row r="40" spans="1:39 16383:16384" s="27" customFormat="1" ht="12.75">
      <c r="B40" s="33"/>
      <c r="C40" s="34"/>
      <c r="D40" s="34"/>
      <c r="E40" s="34"/>
      <c r="F40" s="34"/>
      <c r="G40" s="34"/>
      <c r="H40" s="35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XFC40" s="17" t="str">
        <f t="shared" si="1"/>
        <v>Yes</v>
      </c>
      <c r="XFD40" s="18" t="str">
        <f t="shared" si="5"/>
        <v>No</v>
      </c>
    </row>
    <row r="41" spans="1:39 16383:16384" s="27" customFormat="1" ht="12.75">
      <c r="B41" s="33"/>
      <c r="C41" s="34"/>
      <c r="D41" s="34"/>
      <c r="E41" s="34"/>
      <c r="F41" s="34"/>
      <c r="G41" s="34"/>
      <c r="H41" s="35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XFC41" s="17" t="str">
        <f t="shared" si="1"/>
        <v>Yes</v>
      </c>
      <c r="XFD41" s="18" t="str">
        <f t="shared" si="5"/>
        <v>No</v>
      </c>
    </row>
    <row r="42" spans="1:39 16383:16384" s="27" customFormat="1" ht="12.75">
      <c r="B42" s="33"/>
      <c r="C42" s="34"/>
      <c r="D42" s="34"/>
      <c r="E42" s="34"/>
      <c r="F42" s="34"/>
      <c r="G42" s="34"/>
      <c r="H42" s="35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XFC42" s="17" t="str">
        <f t="shared" si="1"/>
        <v>Yes</v>
      </c>
      <c r="XFD42" s="18" t="str">
        <f t="shared" si="5"/>
        <v>No</v>
      </c>
    </row>
    <row r="43" spans="1:39 16383:16384" s="27" customFormat="1">
      <c r="A43" s="23"/>
      <c r="B43" s="36"/>
      <c r="C43" s="37"/>
      <c r="D43" s="37"/>
      <c r="E43" s="37"/>
      <c r="F43" s="37"/>
      <c r="G43" s="37"/>
      <c r="H43" s="38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XFC43" s="17" t="str">
        <f t="shared" si="1"/>
        <v>Yes</v>
      </c>
      <c r="XFD43" s="18" t="str">
        <f t="shared" si="5"/>
        <v>No</v>
      </c>
    </row>
    <row r="44" spans="1:39 16383:16384" ht="18">
      <c r="B44" s="39"/>
      <c r="C44" s="39"/>
      <c r="D44" s="39"/>
      <c r="E44" s="39"/>
      <c r="F44" s="39"/>
      <c r="G44" s="39"/>
      <c r="H44" s="39"/>
      <c r="XFC44" s="17" t="str">
        <f t="shared" si="1"/>
        <v>Yes</v>
      </c>
      <c r="XFD44" s="18" t="str">
        <f>IF($B$2="ABC","Yes","No")</f>
        <v>No</v>
      </c>
    </row>
    <row r="45" spans="1:39 16383:16384">
      <c r="A45" s="27"/>
      <c r="B45" s="30" t="s">
        <v>3</v>
      </c>
      <c r="C45" s="31"/>
      <c r="D45" s="31"/>
      <c r="E45" s="31"/>
      <c r="F45" s="31"/>
      <c r="G45" s="31"/>
      <c r="H45" s="3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XFC45" s="17" t="str">
        <f t="shared" si="1"/>
        <v>Yes</v>
      </c>
      <c r="XFD45" s="18" t="str">
        <f t="shared" ref="XFD45:XFD50" si="6">IF($B$2=F,"Yes","No")</f>
        <v>No</v>
      </c>
    </row>
    <row r="46" spans="1:39 16383:16384" s="27" customFormat="1" ht="12.75">
      <c r="B46" s="33"/>
      <c r="C46" s="34"/>
      <c r="D46" s="34"/>
      <c r="E46" s="34"/>
      <c r="F46" s="34"/>
      <c r="G46" s="34"/>
      <c r="H46" s="35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XFC46" s="17" t="str">
        <f t="shared" si="1"/>
        <v>Yes</v>
      </c>
      <c r="XFD46" s="18" t="str">
        <f t="shared" si="6"/>
        <v>No</v>
      </c>
    </row>
    <row r="47" spans="1:39 16383:16384" s="27" customFormat="1" ht="12.75">
      <c r="B47" s="33"/>
      <c r="C47" s="34"/>
      <c r="D47" s="34"/>
      <c r="E47" s="34"/>
      <c r="F47" s="34"/>
      <c r="G47" s="34"/>
      <c r="H47" s="35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XFC47" s="17" t="str">
        <f t="shared" si="1"/>
        <v>Yes</v>
      </c>
      <c r="XFD47" s="18" t="str">
        <f t="shared" si="6"/>
        <v>No</v>
      </c>
    </row>
    <row r="48" spans="1:39 16383:16384" s="27" customFormat="1" ht="12.75">
      <c r="B48" s="33"/>
      <c r="C48" s="34"/>
      <c r="D48" s="34"/>
      <c r="E48" s="34"/>
      <c r="F48" s="34"/>
      <c r="G48" s="34"/>
      <c r="H48" s="35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XFC48" s="17" t="str">
        <f t="shared" si="1"/>
        <v>Yes</v>
      </c>
      <c r="XFD48" s="18" t="str">
        <f t="shared" si="6"/>
        <v>No</v>
      </c>
    </row>
    <row r="49" spans="1:39 16383:16384" s="27" customFormat="1" ht="12.75">
      <c r="B49" s="33"/>
      <c r="C49" s="34"/>
      <c r="D49" s="34"/>
      <c r="E49" s="34"/>
      <c r="F49" s="34"/>
      <c r="G49" s="34"/>
      <c r="H49" s="35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XFC49" s="17" t="str">
        <f t="shared" si="1"/>
        <v>Yes</v>
      </c>
      <c r="XFD49" s="18" t="str">
        <f t="shared" si="6"/>
        <v>No</v>
      </c>
    </row>
    <row r="50" spans="1:39 16383:16384" s="27" customFormat="1">
      <c r="A50" s="23"/>
      <c r="B50" s="36"/>
      <c r="C50" s="37"/>
      <c r="D50" s="37"/>
      <c r="E50" s="37"/>
      <c r="F50" s="37"/>
      <c r="G50" s="37"/>
      <c r="H50" s="38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XFC50" s="17" t="str">
        <f t="shared" si="1"/>
        <v>Yes</v>
      </c>
      <c r="XFD50" s="18" t="str">
        <f t="shared" si="6"/>
        <v>No</v>
      </c>
    </row>
    <row r="51" spans="1:39 16383:16384" ht="18">
      <c r="B51" s="39"/>
      <c r="C51" s="39"/>
      <c r="D51" s="39"/>
      <c r="E51" s="39"/>
      <c r="F51" s="39"/>
      <c r="G51" s="39"/>
      <c r="H51" s="39"/>
      <c r="XFC51" s="17" t="str">
        <f t="shared" si="1"/>
        <v>Yes</v>
      </c>
      <c r="XFD51" s="18" t="str">
        <f>IF($B$2="ABC","Yes","No")</f>
        <v>No</v>
      </c>
    </row>
    <row r="52" spans="1:39 16383:16384">
      <c r="A52" s="27"/>
      <c r="B52" s="30" t="s">
        <v>11</v>
      </c>
      <c r="C52" s="31"/>
      <c r="D52" s="31"/>
      <c r="E52" s="31"/>
      <c r="F52" s="31"/>
      <c r="G52" s="31"/>
      <c r="H52" s="3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XFC52" s="17" t="str">
        <f t="shared" si="1"/>
        <v>Yes</v>
      </c>
      <c r="XFD52" s="18" t="str">
        <f t="shared" ref="XFD52:XFD57" si="7">IF($B$2=G,"Yes","No")</f>
        <v>No</v>
      </c>
    </row>
    <row r="53" spans="1:39 16383:16384" s="27" customFormat="1" ht="12.75">
      <c r="B53" s="33"/>
      <c r="C53" s="34"/>
      <c r="D53" s="34"/>
      <c r="E53" s="34"/>
      <c r="F53" s="34"/>
      <c r="G53" s="34"/>
      <c r="H53" s="35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XFC53" s="17" t="str">
        <f t="shared" si="1"/>
        <v>Yes</v>
      </c>
      <c r="XFD53" s="18" t="str">
        <f t="shared" si="7"/>
        <v>No</v>
      </c>
    </row>
    <row r="54" spans="1:39 16383:16384" s="27" customFormat="1" ht="12.75">
      <c r="B54" s="33"/>
      <c r="C54" s="34"/>
      <c r="D54" s="34"/>
      <c r="E54" s="34"/>
      <c r="F54" s="34"/>
      <c r="G54" s="34"/>
      <c r="H54" s="35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XFC54" s="17" t="str">
        <f t="shared" si="1"/>
        <v>Yes</v>
      </c>
      <c r="XFD54" s="18" t="str">
        <f t="shared" si="7"/>
        <v>No</v>
      </c>
    </row>
    <row r="55" spans="1:39 16383:16384" s="27" customFormat="1" ht="12.75">
      <c r="B55" s="33"/>
      <c r="C55" s="34"/>
      <c r="D55" s="34"/>
      <c r="E55" s="34"/>
      <c r="F55" s="34"/>
      <c r="G55" s="34"/>
      <c r="H55" s="35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XFC55" s="17" t="str">
        <f t="shared" si="1"/>
        <v>Yes</v>
      </c>
      <c r="XFD55" s="18" t="str">
        <f t="shared" si="7"/>
        <v>No</v>
      </c>
    </row>
    <row r="56" spans="1:39 16383:16384" s="27" customFormat="1" ht="12.75">
      <c r="B56" s="33"/>
      <c r="C56" s="34"/>
      <c r="D56" s="34"/>
      <c r="E56" s="34"/>
      <c r="F56" s="34"/>
      <c r="G56" s="34"/>
      <c r="H56" s="35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XFC56" s="17" t="str">
        <f t="shared" si="1"/>
        <v>Yes</v>
      </c>
      <c r="XFD56" s="18" t="str">
        <f t="shared" si="7"/>
        <v>No</v>
      </c>
    </row>
    <row r="57" spans="1:39 16383:16384" s="27" customFormat="1">
      <c r="A57" s="23"/>
      <c r="B57" s="36"/>
      <c r="C57" s="37"/>
      <c r="D57" s="37"/>
      <c r="E57" s="37"/>
      <c r="F57" s="37"/>
      <c r="G57" s="37"/>
      <c r="H57" s="38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XFC57" s="17" t="str">
        <f t="shared" si="1"/>
        <v>Yes</v>
      </c>
      <c r="XFD57" s="18" t="str">
        <f t="shared" si="7"/>
        <v>No</v>
      </c>
    </row>
    <row r="58" spans="1:39 16383:16384" ht="18">
      <c r="B58" s="39"/>
      <c r="C58" s="39"/>
      <c r="D58" s="39"/>
      <c r="E58" s="39"/>
      <c r="F58" s="39"/>
      <c r="G58" s="39"/>
      <c r="H58" s="39"/>
      <c r="XFC58" s="17" t="str">
        <f t="shared" si="1"/>
        <v>Yes</v>
      </c>
      <c r="XFD58" s="18" t="str">
        <f>IF($B$2="ABC","Yes","No")</f>
        <v>No</v>
      </c>
    </row>
    <row r="59" spans="1:39 16383:16384">
      <c r="A59" s="27"/>
      <c r="B59" s="30" t="s">
        <v>12</v>
      </c>
      <c r="C59" s="31"/>
      <c r="D59" s="31"/>
      <c r="E59" s="31"/>
      <c r="F59" s="31"/>
      <c r="G59" s="31"/>
      <c r="H59" s="3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XFC59" s="17" t="str">
        <f t="shared" si="1"/>
        <v>Yes</v>
      </c>
      <c r="XFD59" s="18" t="str">
        <f t="shared" ref="XFD59:XFD64" si="8">IF($B$2=H,"Yes","No")</f>
        <v>No</v>
      </c>
    </row>
    <row r="60" spans="1:39 16383:16384" s="27" customFormat="1" ht="12.75">
      <c r="B60" s="33"/>
      <c r="C60" s="34"/>
      <c r="D60" s="34"/>
      <c r="E60" s="34"/>
      <c r="F60" s="34"/>
      <c r="G60" s="34"/>
      <c r="H60" s="35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XFC60" s="17" t="str">
        <f t="shared" si="1"/>
        <v>Yes</v>
      </c>
      <c r="XFD60" s="18" t="str">
        <f t="shared" si="8"/>
        <v>No</v>
      </c>
    </row>
    <row r="61" spans="1:39 16383:16384" s="27" customFormat="1" ht="12.75">
      <c r="B61" s="33"/>
      <c r="C61" s="34"/>
      <c r="D61" s="34"/>
      <c r="E61" s="34"/>
      <c r="F61" s="34"/>
      <c r="G61" s="34"/>
      <c r="H61" s="35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XFC61" s="17" t="str">
        <f t="shared" si="1"/>
        <v>Yes</v>
      </c>
      <c r="XFD61" s="18" t="str">
        <f t="shared" si="8"/>
        <v>No</v>
      </c>
    </row>
    <row r="62" spans="1:39 16383:16384" s="27" customFormat="1" ht="12.75">
      <c r="B62" s="33"/>
      <c r="C62" s="34"/>
      <c r="D62" s="34"/>
      <c r="E62" s="34"/>
      <c r="F62" s="34"/>
      <c r="G62" s="34"/>
      <c r="H62" s="35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4"/>
      <c r="AB62" s="3"/>
      <c r="AC62" s="5"/>
      <c r="AD62" s="3"/>
      <c r="AE62" s="3"/>
      <c r="AF62" s="3"/>
      <c r="AG62" s="4"/>
      <c r="AH62" s="4"/>
      <c r="AI62" s="3"/>
      <c r="AJ62" s="4"/>
      <c r="AK62" s="3"/>
      <c r="AL62" s="3"/>
      <c r="AM62" s="3"/>
      <c r="XFC62" s="17" t="str">
        <f t="shared" si="1"/>
        <v>Yes</v>
      </c>
      <c r="XFD62" s="18" t="str">
        <f t="shared" si="8"/>
        <v>No</v>
      </c>
    </row>
    <row r="63" spans="1:39 16383:16384" s="27" customFormat="1" ht="12.75">
      <c r="B63" s="33"/>
      <c r="C63" s="34"/>
      <c r="D63" s="34"/>
      <c r="E63" s="34"/>
      <c r="F63" s="34"/>
      <c r="G63" s="34"/>
      <c r="H63" s="35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3"/>
      <c r="AD63" s="4"/>
      <c r="AE63" s="4"/>
      <c r="AF63" s="4"/>
      <c r="AG63" s="4"/>
      <c r="AH63" s="4"/>
      <c r="AI63" s="4"/>
      <c r="AJ63" s="4"/>
      <c r="AK63" s="4"/>
      <c r="AL63" s="4"/>
      <c r="AM63" s="4"/>
      <c r="XFC63" s="17" t="str">
        <f t="shared" si="1"/>
        <v>Yes</v>
      </c>
      <c r="XFD63" s="18" t="str">
        <f t="shared" si="8"/>
        <v>No</v>
      </c>
    </row>
    <row r="64" spans="1:39 16383:16384" s="27" customFormat="1">
      <c r="A64" s="23"/>
      <c r="B64" s="36"/>
      <c r="C64" s="37"/>
      <c r="D64" s="37"/>
      <c r="E64" s="37"/>
      <c r="F64" s="37"/>
      <c r="G64" s="37"/>
      <c r="H64" s="38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3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XFC64" s="17" t="str">
        <f t="shared" si="1"/>
        <v>Yes</v>
      </c>
      <c r="XFD64" s="18" t="str">
        <f t="shared" si="8"/>
        <v>No</v>
      </c>
    </row>
    <row r="65" spans="1:39 16383:16384" ht="18">
      <c r="B65" s="39"/>
      <c r="C65" s="39"/>
      <c r="D65" s="39"/>
      <c r="E65" s="39"/>
      <c r="F65" s="39"/>
      <c r="G65" s="39"/>
      <c r="H65" s="39"/>
      <c r="XFC65" s="17" t="str">
        <f t="shared" si="1"/>
        <v>Yes</v>
      </c>
      <c r="XFD65" s="18" t="str">
        <f>IF($B$2="ABC","Yes","No")</f>
        <v>No</v>
      </c>
    </row>
    <row r="66" spans="1:39 16383:16384">
      <c r="A66" s="27"/>
      <c r="B66" s="30" t="s">
        <v>13</v>
      </c>
      <c r="C66" s="31"/>
      <c r="D66" s="31"/>
      <c r="E66" s="31"/>
      <c r="F66" s="31"/>
      <c r="G66" s="31"/>
      <c r="H66" s="3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XFC66" s="17" t="str">
        <f t="shared" si="1"/>
        <v>Yes</v>
      </c>
      <c r="XFD66" s="18" t="str">
        <f t="shared" ref="XFD66:XFD71" si="9">IF($B$2=I,"Yes","No")</f>
        <v>No</v>
      </c>
    </row>
    <row r="67" spans="1:39 16383:16384" s="27" customFormat="1" ht="12.75">
      <c r="B67" s="33"/>
      <c r="C67" s="34"/>
      <c r="D67" s="34"/>
      <c r="E67" s="34"/>
      <c r="F67" s="34"/>
      <c r="G67" s="34"/>
      <c r="H67" s="35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4"/>
      <c r="AE67" s="3"/>
      <c r="AF67" s="3"/>
      <c r="AG67" s="3"/>
      <c r="AH67" s="3"/>
      <c r="AI67" s="3"/>
      <c r="AJ67" s="3"/>
      <c r="AK67" s="3"/>
      <c r="AL67" s="3"/>
      <c r="AM67" s="3"/>
      <c r="XFC67" s="17" t="str">
        <f t="shared" si="1"/>
        <v>Yes</v>
      </c>
      <c r="XFD67" s="18" t="str">
        <f t="shared" si="9"/>
        <v>No</v>
      </c>
    </row>
    <row r="68" spans="1:39 16383:16384" s="27" customFormat="1" ht="12.75">
      <c r="B68" s="33"/>
      <c r="C68" s="34"/>
      <c r="D68" s="34"/>
      <c r="E68" s="34"/>
      <c r="F68" s="34"/>
      <c r="G68" s="34"/>
      <c r="H68" s="35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XFC68" s="17" t="str">
        <f t="shared" si="1"/>
        <v>Yes</v>
      </c>
      <c r="XFD68" s="18" t="str">
        <f t="shared" si="9"/>
        <v>No</v>
      </c>
    </row>
    <row r="69" spans="1:39 16383:16384" s="27" customFormat="1" ht="12.75">
      <c r="B69" s="33"/>
      <c r="C69" s="34"/>
      <c r="D69" s="34"/>
      <c r="E69" s="34"/>
      <c r="F69" s="34"/>
      <c r="G69" s="34"/>
      <c r="H69" s="35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XFC69" s="17" t="str">
        <f t="shared" si="1"/>
        <v>Yes</v>
      </c>
      <c r="XFD69" s="18" t="str">
        <f t="shared" si="9"/>
        <v>No</v>
      </c>
    </row>
    <row r="70" spans="1:39 16383:16384" s="27" customFormat="1" ht="12.75">
      <c r="B70" s="33"/>
      <c r="C70" s="34"/>
      <c r="D70" s="34"/>
      <c r="E70" s="34"/>
      <c r="F70" s="34"/>
      <c r="G70" s="34"/>
      <c r="H70" s="35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3"/>
      <c r="AD70" s="4"/>
      <c r="AE70" s="4"/>
      <c r="AF70" s="4"/>
      <c r="AG70" s="4"/>
      <c r="AH70" s="4"/>
      <c r="AI70" s="4"/>
      <c r="AJ70" s="4"/>
      <c r="AK70" s="4"/>
      <c r="AL70" s="4"/>
      <c r="AM70" s="4"/>
      <c r="XFC70" s="17" t="str">
        <f t="shared" si="1"/>
        <v>Yes</v>
      </c>
      <c r="XFD70" s="18" t="str">
        <f t="shared" si="9"/>
        <v>No</v>
      </c>
    </row>
    <row r="71" spans="1:39 16383:16384" s="27" customFormat="1">
      <c r="A71" s="23"/>
      <c r="B71" s="36"/>
      <c r="C71" s="37"/>
      <c r="D71" s="37"/>
      <c r="E71" s="37"/>
      <c r="F71" s="37"/>
      <c r="G71" s="37"/>
      <c r="H71" s="38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XFC71" s="17" t="str">
        <f t="shared" si="1"/>
        <v>Yes</v>
      </c>
      <c r="XFD71" s="18" t="str">
        <f t="shared" si="9"/>
        <v>No</v>
      </c>
    </row>
    <row r="72" spans="1:39 16383:16384" ht="18">
      <c r="B72" s="39"/>
      <c r="C72" s="39"/>
      <c r="D72" s="39"/>
      <c r="E72" s="39"/>
      <c r="F72" s="39"/>
      <c r="G72" s="39"/>
      <c r="H72" s="39"/>
      <c r="XFC72" s="17" t="str">
        <f t="shared" si="1"/>
        <v>Yes</v>
      </c>
      <c r="XFD72" s="18" t="str">
        <f>IF($B$2="ABC","Yes","No")</f>
        <v>No</v>
      </c>
    </row>
    <row r="73" spans="1:39 16383:16384">
      <c r="A73" s="27"/>
      <c r="B73" s="30" t="s">
        <v>14</v>
      </c>
      <c r="C73" s="31"/>
      <c r="D73" s="31"/>
      <c r="E73" s="31"/>
      <c r="F73" s="31"/>
      <c r="G73" s="31"/>
      <c r="H73" s="3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XFC73" s="17" t="str">
        <f t="shared" si="1"/>
        <v>Yes</v>
      </c>
      <c r="XFD73" s="18" t="str">
        <f t="shared" ref="XFD73:XFD78" si="10">IF($B$2=J,"Yes","No")</f>
        <v>No</v>
      </c>
    </row>
    <row r="74" spans="1:39 16383:16384" s="27" customFormat="1" ht="12.75">
      <c r="B74" s="33"/>
      <c r="C74" s="34"/>
      <c r="D74" s="34"/>
      <c r="E74" s="34"/>
      <c r="F74" s="34"/>
      <c r="G74" s="34"/>
      <c r="H74" s="35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XFC74" s="17" t="str">
        <f t="shared" si="1"/>
        <v>Yes</v>
      </c>
      <c r="XFD74" s="18" t="str">
        <f t="shared" si="10"/>
        <v>No</v>
      </c>
    </row>
    <row r="75" spans="1:39 16383:16384" s="27" customFormat="1" ht="12.75">
      <c r="B75" s="33"/>
      <c r="C75" s="34"/>
      <c r="D75" s="34"/>
      <c r="E75" s="34"/>
      <c r="F75" s="34"/>
      <c r="G75" s="34"/>
      <c r="H75" s="35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XFC75" s="17" t="str">
        <f t="shared" ref="XFC75:XFC121" si="11">IF($B$2="All","Yes",XFD75)</f>
        <v>Yes</v>
      </c>
      <c r="XFD75" s="18" t="str">
        <f t="shared" si="10"/>
        <v>No</v>
      </c>
    </row>
    <row r="76" spans="1:39 16383:16384" s="27" customFormat="1" ht="12.75">
      <c r="B76" s="33"/>
      <c r="C76" s="34"/>
      <c r="D76" s="34"/>
      <c r="E76" s="34"/>
      <c r="F76" s="34"/>
      <c r="G76" s="34"/>
      <c r="H76" s="35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XFC76" s="17" t="str">
        <f t="shared" si="11"/>
        <v>Yes</v>
      </c>
      <c r="XFD76" s="18" t="str">
        <f t="shared" si="10"/>
        <v>No</v>
      </c>
    </row>
    <row r="77" spans="1:39 16383:16384" s="27" customFormat="1" ht="12.75">
      <c r="B77" s="33"/>
      <c r="C77" s="34"/>
      <c r="D77" s="34"/>
      <c r="E77" s="34"/>
      <c r="F77" s="34"/>
      <c r="G77" s="34"/>
      <c r="H77" s="35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XFC77" s="17" t="str">
        <f t="shared" si="11"/>
        <v>Yes</v>
      </c>
      <c r="XFD77" s="18" t="str">
        <f t="shared" si="10"/>
        <v>No</v>
      </c>
    </row>
    <row r="78" spans="1:39 16383:16384" s="27" customFormat="1">
      <c r="A78" s="23"/>
      <c r="B78" s="36"/>
      <c r="C78" s="37"/>
      <c r="D78" s="37"/>
      <c r="E78" s="37"/>
      <c r="F78" s="37"/>
      <c r="G78" s="37"/>
      <c r="H78" s="38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XFC78" s="17" t="str">
        <f t="shared" si="11"/>
        <v>Yes</v>
      </c>
      <c r="XFD78" s="18" t="str">
        <f t="shared" si="10"/>
        <v>No</v>
      </c>
    </row>
    <row r="79" spans="1:39 16383:16384" ht="18">
      <c r="B79" s="39"/>
      <c r="C79" s="39"/>
      <c r="D79" s="39"/>
      <c r="E79" s="39"/>
      <c r="F79" s="39"/>
      <c r="G79" s="39"/>
      <c r="H79" s="39"/>
      <c r="XFC79" s="17" t="str">
        <f t="shared" si="11"/>
        <v>Yes</v>
      </c>
      <c r="XFD79" s="18" t="str">
        <f>IF($B$2="ABC","Yes","No")</f>
        <v>No</v>
      </c>
    </row>
    <row r="80" spans="1:39 16383:16384">
      <c r="B80" s="30" t="s">
        <v>15</v>
      </c>
      <c r="C80" s="31"/>
      <c r="D80" s="31"/>
      <c r="E80" s="31"/>
      <c r="F80" s="31"/>
      <c r="G80" s="31"/>
      <c r="H80" s="3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XFC80" s="17" t="str">
        <f t="shared" si="11"/>
        <v>Yes</v>
      </c>
      <c r="XFD80" s="18" t="str">
        <f t="shared" ref="XFD80:XFD85" si="12">IF($B$2=K,"Yes","No")</f>
        <v>No</v>
      </c>
    </row>
    <row r="81" spans="1:39 16383:16384" s="27" customFormat="1">
      <c r="A81" s="23"/>
      <c r="B81" s="33"/>
      <c r="C81" s="34"/>
      <c r="D81" s="34"/>
      <c r="E81" s="34"/>
      <c r="F81" s="34"/>
      <c r="G81" s="34"/>
      <c r="H81" s="35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XFC81" s="17" t="str">
        <f t="shared" si="11"/>
        <v>Yes</v>
      </c>
      <c r="XFD81" s="18" t="str">
        <f t="shared" si="12"/>
        <v>No</v>
      </c>
    </row>
    <row r="82" spans="1:39 16383:16384" s="27" customFormat="1">
      <c r="A82" s="23"/>
      <c r="B82" s="33"/>
      <c r="C82" s="34"/>
      <c r="D82" s="34"/>
      <c r="E82" s="34"/>
      <c r="F82" s="34"/>
      <c r="G82" s="34"/>
      <c r="H82" s="35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XFC82" s="17" t="str">
        <f t="shared" si="11"/>
        <v>Yes</v>
      </c>
      <c r="XFD82" s="18" t="str">
        <f t="shared" si="12"/>
        <v>No</v>
      </c>
    </row>
    <row r="83" spans="1:39 16383:16384" s="27" customFormat="1">
      <c r="A83" s="23"/>
      <c r="B83" s="33"/>
      <c r="C83" s="34"/>
      <c r="D83" s="34"/>
      <c r="E83" s="34"/>
      <c r="F83" s="34"/>
      <c r="G83" s="34"/>
      <c r="H83" s="35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XFC83" s="17" t="str">
        <f t="shared" si="11"/>
        <v>Yes</v>
      </c>
      <c r="XFD83" s="18" t="str">
        <f t="shared" si="12"/>
        <v>No</v>
      </c>
    </row>
    <row r="84" spans="1:39 16383:16384" s="27" customFormat="1">
      <c r="A84" s="23"/>
      <c r="B84" s="33"/>
      <c r="C84" s="34"/>
      <c r="D84" s="34"/>
      <c r="E84" s="34"/>
      <c r="F84" s="34"/>
      <c r="G84" s="34"/>
      <c r="H84" s="35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XFC84" s="17" t="str">
        <f t="shared" si="11"/>
        <v>Yes</v>
      </c>
      <c r="XFD84" s="18" t="str">
        <f t="shared" si="12"/>
        <v>No</v>
      </c>
    </row>
    <row r="85" spans="1:39 16383:16384" s="27" customFormat="1">
      <c r="A85" s="23"/>
      <c r="B85" s="36"/>
      <c r="C85" s="37"/>
      <c r="D85" s="37"/>
      <c r="E85" s="37"/>
      <c r="F85" s="37"/>
      <c r="G85" s="37"/>
      <c r="H85" s="38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XFC85" s="17" t="str">
        <f t="shared" si="11"/>
        <v>Yes</v>
      </c>
      <c r="XFD85" s="18" t="str">
        <f t="shared" si="12"/>
        <v>No</v>
      </c>
    </row>
    <row r="86" spans="1:39 16383:16384" ht="18">
      <c r="B86" s="39"/>
      <c r="C86" s="39"/>
      <c r="D86" s="39"/>
      <c r="E86" s="39"/>
      <c r="F86" s="39"/>
      <c r="G86" s="39"/>
      <c r="H86" s="39"/>
      <c r="XFC86" s="17" t="str">
        <f t="shared" si="11"/>
        <v>Yes</v>
      </c>
      <c r="XFD86" s="18" t="str">
        <f>IF($B$2="ABC","Yes","No")</f>
        <v>No</v>
      </c>
    </row>
    <row r="87" spans="1:39 16383:16384">
      <c r="B87" s="30" t="s">
        <v>16</v>
      </c>
      <c r="C87" s="31"/>
      <c r="D87" s="31"/>
      <c r="E87" s="31"/>
      <c r="F87" s="31"/>
      <c r="G87" s="31"/>
      <c r="H87" s="3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XFC87" s="17" t="str">
        <f t="shared" si="11"/>
        <v>Yes</v>
      </c>
      <c r="XFD87" s="18" t="str">
        <f t="shared" ref="XFD87:XFD92" si="13">IF($B$2=L,"Yes","No")</f>
        <v>No</v>
      </c>
    </row>
    <row r="88" spans="1:39 16383:16384" s="27" customFormat="1">
      <c r="A88" s="23"/>
      <c r="B88" s="33"/>
      <c r="C88" s="34"/>
      <c r="D88" s="34"/>
      <c r="E88" s="34"/>
      <c r="F88" s="34"/>
      <c r="G88" s="34"/>
      <c r="H88" s="35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XFC88" s="17" t="str">
        <f t="shared" si="11"/>
        <v>Yes</v>
      </c>
      <c r="XFD88" s="18" t="str">
        <f t="shared" si="13"/>
        <v>No</v>
      </c>
    </row>
    <row r="89" spans="1:39 16383:16384" s="27" customFormat="1">
      <c r="A89" s="23"/>
      <c r="B89" s="33"/>
      <c r="C89" s="34"/>
      <c r="D89" s="34"/>
      <c r="E89" s="34"/>
      <c r="F89" s="34"/>
      <c r="G89" s="34"/>
      <c r="H89" s="35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XFC89" s="17" t="str">
        <f t="shared" si="11"/>
        <v>Yes</v>
      </c>
      <c r="XFD89" s="18" t="str">
        <f t="shared" si="13"/>
        <v>No</v>
      </c>
    </row>
    <row r="90" spans="1:39 16383:16384" s="27" customFormat="1">
      <c r="A90" s="23"/>
      <c r="B90" s="33"/>
      <c r="C90" s="34"/>
      <c r="D90" s="34"/>
      <c r="E90" s="34"/>
      <c r="F90" s="34"/>
      <c r="G90" s="34"/>
      <c r="H90" s="35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XFC90" s="17" t="str">
        <f t="shared" si="11"/>
        <v>Yes</v>
      </c>
      <c r="XFD90" s="18" t="str">
        <f t="shared" si="13"/>
        <v>No</v>
      </c>
    </row>
    <row r="91" spans="1:39 16383:16384" s="27" customFormat="1">
      <c r="A91" s="23"/>
      <c r="B91" s="33"/>
      <c r="C91" s="34"/>
      <c r="D91" s="34"/>
      <c r="E91" s="34"/>
      <c r="F91" s="34"/>
      <c r="G91" s="34"/>
      <c r="H91" s="35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XFC91" s="17" t="str">
        <f t="shared" si="11"/>
        <v>Yes</v>
      </c>
      <c r="XFD91" s="18" t="str">
        <f t="shared" si="13"/>
        <v>No</v>
      </c>
    </row>
    <row r="92" spans="1:39 16383:16384" s="27" customFormat="1">
      <c r="A92" s="23"/>
      <c r="B92" s="36"/>
      <c r="C92" s="37"/>
      <c r="D92" s="37"/>
      <c r="E92" s="37"/>
      <c r="F92" s="37"/>
      <c r="G92" s="37"/>
      <c r="H92" s="38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XFC92" s="17" t="str">
        <f t="shared" si="11"/>
        <v>Yes</v>
      </c>
      <c r="XFD92" s="18" t="str">
        <f t="shared" si="13"/>
        <v>No</v>
      </c>
    </row>
    <row r="93" spans="1:39 16383:16384" ht="18">
      <c r="B93" s="39"/>
      <c r="C93" s="39"/>
      <c r="D93" s="39"/>
      <c r="E93" s="39"/>
      <c r="F93" s="39"/>
      <c r="G93" s="39"/>
      <c r="H93" s="39"/>
      <c r="XFC93" s="17" t="str">
        <f t="shared" si="11"/>
        <v>Yes</v>
      </c>
      <c r="XFD93" s="18" t="str">
        <f>IF($B$2="ABC","Yes","No")</f>
        <v>No</v>
      </c>
    </row>
    <row r="94" spans="1:39 16383:16384">
      <c r="B94" s="30" t="s">
        <v>2</v>
      </c>
      <c r="C94" s="31"/>
      <c r="D94" s="31"/>
      <c r="E94" s="31"/>
      <c r="F94" s="31"/>
      <c r="G94" s="31"/>
      <c r="H94" s="3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XFC94" s="17" t="str">
        <f t="shared" si="11"/>
        <v>Yes</v>
      </c>
      <c r="XFD94" s="18" t="str">
        <f t="shared" ref="XFD94:XFD99" si="14">IF($B$2=M,"Yes","No")</f>
        <v>No</v>
      </c>
    </row>
    <row r="95" spans="1:39 16383:16384" s="27" customFormat="1">
      <c r="A95" s="23"/>
      <c r="B95" s="33"/>
      <c r="C95" s="34"/>
      <c r="D95" s="34"/>
      <c r="E95" s="34"/>
      <c r="F95" s="34"/>
      <c r="G95" s="34"/>
      <c r="H95" s="35"/>
      <c r="I95" s="3"/>
      <c r="J95" s="3"/>
      <c r="K95" s="3"/>
      <c r="L95" s="3"/>
      <c r="M95" s="3"/>
      <c r="N95" s="3"/>
      <c r="O95" s="3"/>
      <c r="P95" s="3"/>
      <c r="Q95" s="3"/>
      <c r="R95" s="3"/>
      <c r="S95" s="4"/>
      <c r="T95" s="4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XFC95" s="17" t="str">
        <f t="shared" si="11"/>
        <v>Yes</v>
      </c>
      <c r="XFD95" s="18" t="str">
        <f t="shared" si="14"/>
        <v>No</v>
      </c>
    </row>
    <row r="96" spans="1:39 16383:16384" s="27" customFormat="1">
      <c r="A96" s="23"/>
      <c r="B96" s="33"/>
      <c r="C96" s="34"/>
      <c r="D96" s="34"/>
      <c r="E96" s="34"/>
      <c r="F96" s="34"/>
      <c r="G96" s="34"/>
      <c r="H96" s="35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4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XFC96" s="17" t="str">
        <f t="shared" si="11"/>
        <v>Yes</v>
      </c>
      <c r="XFD96" s="18" t="str">
        <f t="shared" si="14"/>
        <v>No</v>
      </c>
    </row>
    <row r="97" spans="1:39 16383:16384" s="27" customFormat="1">
      <c r="A97" s="23"/>
      <c r="B97" s="33"/>
      <c r="C97" s="34"/>
      <c r="D97" s="34"/>
      <c r="E97" s="34"/>
      <c r="F97" s="34"/>
      <c r="G97" s="34"/>
      <c r="H97" s="35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4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XFC97" s="17" t="str">
        <f t="shared" si="11"/>
        <v>Yes</v>
      </c>
      <c r="XFD97" s="18" t="str">
        <f t="shared" si="14"/>
        <v>No</v>
      </c>
    </row>
    <row r="98" spans="1:39 16383:16384" s="27" customFormat="1">
      <c r="A98" s="23"/>
      <c r="B98" s="33"/>
      <c r="C98" s="34"/>
      <c r="D98" s="34"/>
      <c r="E98" s="34"/>
      <c r="F98" s="34"/>
      <c r="G98" s="34"/>
      <c r="H98" s="35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3"/>
      <c r="U98" s="4"/>
      <c r="V98" s="4"/>
      <c r="W98" s="4"/>
      <c r="X98" s="4"/>
      <c r="Y98" s="4"/>
      <c r="Z98" s="4"/>
      <c r="AA98" s="3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XFC98" s="17" t="str">
        <f t="shared" si="11"/>
        <v>Yes</v>
      </c>
      <c r="XFD98" s="18" t="str">
        <f t="shared" si="14"/>
        <v>No</v>
      </c>
    </row>
    <row r="99" spans="1:39 16383:16384" s="27" customFormat="1">
      <c r="A99" s="23"/>
      <c r="B99" s="36"/>
      <c r="C99" s="37"/>
      <c r="D99" s="37"/>
      <c r="E99" s="37"/>
      <c r="F99" s="37"/>
      <c r="G99" s="37"/>
      <c r="H99" s="38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XFC99" s="17" t="str">
        <f t="shared" si="11"/>
        <v>Yes</v>
      </c>
      <c r="XFD99" s="18" t="str">
        <f t="shared" si="14"/>
        <v>No</v>
      </c>
    </row>
    <row r="100" spans="1:39 16383:16384" ht="18">
      <c r="B100" s="39"/>
      <c r="C100" s="39"/>
      <c r="D100" s="39"/>
      <c r="E100" s="39"/>
      <c r="F100" s="39"/>
      <c r="G100" s="39"/>
      <c r="H100" s="39"/>
      <c r="XFC100" s="17" t="str">
        <f t="shared" si="11"/>
        <v>Yes</v>
      </c>
      <c r="XFD100" s="18" t="str">
        <f>IF($B$2="ABC","Yes","No")</f>
        <v>No</v>
      </c>
    </row>
    <row r="101" spans="1:39 16383:16384">
      <c r="B101" s="30" t="s">
        <v>17</v>
      </c>
      <c r="C101" s="31"/>
      <c r="D101" s="31"/>
      <c r="E101" s="31"/>
      <c r="F101" s="31"/>
      <c r="G101" s="31"/>
      <c r="H101" s="3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XFC101" s="17" t="str">
        <f t="shared" si="11"/>
        <v>Yes</v>
      </c>
      <c r="XFD101" s="18" t="str">
        <f t="shared" ref="XFD101:XFD106" si="15">IF($B$2=N,"Yes","No")</f>
        <v>No</v>
      </c>
    </row>
    <row r="102" spans="1:39 16383:16384" s="27" customFormat="1">
      <c r="A102" s="23"/>
      <c r="B102" s="33"/>
      <c r="C102" s="34"/>
      <c r="D102" s="34"/>
      <c r="E102" s="34"/>
      <c r="F102" s="34"/>
      <c r="G102" s="34"/>
      <c r="H102" s="35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XFC102" s="17" t="str">
        <f t="shared" si="11"/>
        <v>Yes</v>
      </c>
      <c r="XFD102" s="18" t="str">
        <f t="shared" si="15"/>
        <v>No</v>
      </c>
    </row>
    <row r="103" spans="1:39 16383:16384" s="27" customFormat="1">
      <c r="A103" s="23"/>
      <c r="B103" s="33"/>
      <c r="C103" s="34"/>
      <c r="D103" s="34"/>
      <c r="E103" s="34"/>
      <c r="F103" s="34"/>
      <c r="G103" s="34"/>
      <c r="H103" s="35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XFC103" s="17" t="str">
        <f t="shared" si="11"/>
        <v>Yes</v>
      </c>
      <c r="XFD103" s="18" t="str">
        <f t="shared" si="15"/>
        <v>No</v>
      </c>
    </row>
    <row r="104" spans="1:39 16383:16384" s="27" customFormat="1">
      <c r="A104" s="23"/>
      <c r="B104" s="33"/>
      <c r="C104" s="34"/>
      <c r="D104" s="34"/>
      <c r="E104" s="34"/>
      <c r="F104" s="34"/>
      <c r="G104" s="34"/>
      <c r="H104" s="35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XFC104" s="17" t="str">
        <f t="shared" si="11"/>
        <v>Yes</v>
      </c>
      <c r="XFD104" s="18" t="str">
        <f t="shared" si="15"/>
        <v>No</v>
      </c>
    </row>
    <row r="105" spans="1:39 16383:16384" s="27" customFormat="1">
      <c r="A105" s="23"/>
      <c r="B105" s="33"/>
      <c r="C105" s="34"/>
      <c r="D105" s="34"/>
      <c r="E105" s="34"/>
      <c r="F105" s="34"/>
      <c r="G105" s="34"/>
      <c r="H105" s="35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XFC105" s="17" t="str">
        <f t="shared" si="11"/>
        <v>Yes</v>
      </c>
      <c r="XFD105" s="18" t="str">
        <f t="shared" si="15"/>
        <v>No</v>
      </c>
    </row>
    <row r="106" spans="1:39 16383:16384" s="27" customFormat="1">
      <c r="A106" s="23"/>
      <c r="B106" s="36"/>
      <c r="C106" s="37"/>
      <c r="D106" s="37"/>
      <c r="E106" s="37"/>
      <c r="F106" s="37"/>
      <c r="G106" s="37"/>
      <c r="H106" s="38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XFC106" s="17" t="str">
        <f t="shared" si="11"/>
        <v>Yes</v>
      </c>
      <c r="XFD106" s="18" t="str">
        <f t="shared" si="15"/>
        <v>No</v>
      </c>
    </row>
    <row r="107" spans="1:39 16383:16384" ht="18">
      <c r="B107" s="39"/>
      <c r="C107" s="39"/>
      <c r="D107" s="39"/>
      <c r="E107" s="39"/>
      <c r="F107" s="39"/>
      <c r="G107" s="39"/>
      <c r="H107" s="39"/>
      <c r="XFC107" s="17" t="str">
        <f t="shared" si="11"/>
        <v>Yes</v>
      </c>
      <c r="XFD107" s="18" t="str">
        <f>IF($B$2="ABC","Yes","No")</f>
        <v>No</v>
      </c>
    </row>
    <row r="108" spans="1:39 16383:16384">
      <c r="B108" s="30" t="s">
        <v>18</v>
      </c>
      <c r="C108" s="31"/>
      <c r="D108" s="31"/>
      <c r="E108" s="31"/>
      <c r="F108" s="31"/>
      <c r="G108" s="31"/>
      <c r="H108" s="3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XFC108" s="17" t="str">
        <f t="shared" si="11"/>
        <v>Yes</v>
      </c>
      <c r="XFD108" s="18" t="str">
        <f t="shared" ref="XFD108:XFD113" si="16">IF($B$2=O,"Yes","No")</f>
        <v>No</v>
      </c>
    </row>
    <row r="109" spans="1:39 16383:16384" s="27" customFormat="1">
      <c r="A109" s="23"/>
      <c r="B109" s="33"/>
      <c r="C109" s="34"/>
      <c r="D109" s="34"/>
      <c r="E109" s="34"/>
      <c r="F109" s="34"/>
      <c r="G109" s="34"/>
      <c r="H109" s="35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XFC109" s="17" t="str">
        <f t="shared" si="11"/>
        <v>Yes</v>
      </c>
      <c r="XFD109" s="18" t="str">
        <f t="shared" si="16"/>
        <v>No</v>
      </c>
    </row>
    <row r="110" spans="1:39 16383:16384" s="27" customFormat="1">
      <c r="A110" s="23"/>
      <c r="B110" s="33"/>
      <c r="C110" s="34"/>
      <c r="D110" s="34"/>
      <c r="E110" s="34"/>
      <c r="F110" s="34"/>
      <c r="G110" s="34"/>
      <c r="H110" s="35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XFC110" s="17" t="str">
        <f t="shared" si="11"/>
        <v>Yes</v>
      </c>
      <c r="XFD110" s="18" t="str">
        <f t="shared" si="16"/>
        <v>No</v>
      </c>
    </row>
    <row r="111" spans="1:39 16383:16384" s="27" customFormat="1">
      <c r="A111" s="23"/>
      <c r="B111" s="33"/>
      <c r="C111" s="34"/>
      <c r="D111" s="34"/>
      <c r="E111" s="34"/>
      <c r="F111" s="34"/>
      <c r="G111" s="34"/>
      <c r="H111" s="35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XFC111" s="17" t="str">
        <f t="shared" si="11"/>
        <v>Yes</v>
      </c>
      <c r="XFD111" s="18" t="str">
        <f t="shared" si="16"/>
        <v>No</v>
      </c>
    </row>
    <row r="112" spans="1:39 16383:16384" s="27" customFormat="1">
      <c r="A112" s="23"/>
      <c r="B112" s="33"/>
      <c r="C112" s="34"/>
      <c r="D112" s="34"/>
      <c r="E112" s="34"/>
      <c r="F112" s="34"/>
      <c r="G112" s="34"/>
      <c r="H112" s="35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XFC112" s="17" t="str">
        <f t="shared" si="11"/>
        <v>Yes</v>
      </c>
      <c r="XFD112" s="18" t="str">
        <f t="shared" si="16"/>
        <v>No</v>
      </c>
    </row>
    <row r="113" spans="1:39 16383:16384" s="27" customFormat="1">
      <c r="A113" s="23"/>
      <c r="B113" s="36"/>
      <c r="C113" s="37"/>
      <c r="D113" s="37"/>
      <c r="E113" s="37"/>
      <c r="F113" s="37"/>
      <c r="G113" s="37"/>
      <c r="H113" s="38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XFC113" s="17" t="str">
        <f t="shared" si="11"/>
        <v>Yes</v>
      </c>
      <c r="XFD113" s="18" t="str">
        <f t="shared" si="16"/>
        <v>No</v>
      </c>
    </row>
    <row r="114" spans="1:39 16383:16384" ht="18">
      <c r="B114" s="39"/>
      <c r="C114" s="39"/>
      <c r="D114" s="39"/>
      <c r="E114" s="39"/>
      <c r="F114" s="39"/>
      <c r="G114" s="39"/>
      <c r="H114" s="39"/>
      <c r="XFC114" s="17" t="str">
        <f t="shared" si="11"/>
        <v>Yes</v>
      </c>
      <c r="XFD114" s="18" t="str">
        <f>IF($B$2="ABC","Yes","No")</f>
        <v>No</v>
      </c>
    </row>
    <row r="115" spans="1:39 16383:16384">
      <c r="B115" s="30" t="s">
        <v>19</v>
      </c>
      <c r="C115" s="31"/>
      <c r="D115" s="31"/>
      <c r="E115" s="31"/>
      <c r="F115" s="31"/>
      <c r="G115" s="31"/>
      <c r="H115" s="3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XFC115" s="17" t="str">
        <f t="shared" si="11"/>
        <v>Yes</v>
      </c>
      <c r="XFD115" s="18" t="str">
        <f t="shared" ref="XFD115:XFD120" si="17">IF($B$2=P,"Yes","No")</f>
        <v>No</v>
      </c>
    </row>
    <row r="116" spans="1:39 16383:16384" s="27" customFormat="1">
      <c r="A116" s="23"/>
      <c r="B116" s="33"/>
      <c r="C116" s="34"/>
      <c r="D116" s="34"/>
      <c r="E116" s="34"/>
      <c r="F116" s="34"/>
      <c r="G116" s="34"/>
      <c r="H116" s="35"/>
      <c r="I116" s="3"/>
      <c r="J116" s="3"/>
      <c r="K116" s="3"/>
      <c r="L116" s="3"/>
      <c r="M116" s="3"/>
      <c r="N116" s="3"/>
      <c r="O116" s="3"/>
      <c r="P116" s="21"/>
      <c r="Q116" s="6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XFC116" s="17" t="str">
        <f t="shared" si="11"/>
        <v>Yes</v>
      </c>
      <c r="XFD116" s="18" t="str">
        <f t="shared" si="17"/>
        <v>No</v>
      </c>
    </row>
    <row r="117" spans="1:39 16383:16384" s="27" customFormat="1">
      <c r="A117" s="23"/>
      <c r="B117" s="33"/>
      <c r="C117" s="34"/>
      <c r="D117" s="34"/>
      <c r="E117" s="34"/>
      <c r="F117" s="34"/>
      <c r="G117" s="34"/>
      <c r="H117" s="35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XFC117" s="17" t="str">
        <f t="shared" si="11"/>
        <v>Yes</v>
      </c>
      <c r="XFD117" s="18" t="str">
        <f t="shared" si="17"/>
        <v>No</v>
      </c>
    </row>
    <row r="118" spans="1:39 16383:16384" s="27" customFormat="1">
      <c r="A118" s="23"/>
      <c r="B118" s="33"/>
      <c r="C118" s="34"/>
      <c r="D118" s="34"/>
      <c r="E118" s="34"/>
      <c r="F118" s="34"/>
      <c r="G118" s="34"/>
      <c r="H118" s="35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XFC118" s="17" t="str">
        <f t="shared" si="11"/>
        <v>Yes</v>
      </c>
      <c r="XFD118" s="18" t="str">
        <f t="shared" si="17"/>
        <v>No</v>
      </c>
    </row>
    <row r="119" spans="1:39 16383:16384" s="27" customFormat="1">
      <c r="A119" s="23"/>
      <c r="B119" s="33"/>
      <c r="C119" s="34"/>
      <c r="D119" s="34"/>
      <c r="E119" s="34"/>
      <c r="F119" s="34"/>
      <c r="G119" s="34"/>
      <c r="H119" s="35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XFC119" s="17" t="str">
        <f t="shared" si="11"/>
        <v>Yes</v>
      </c>
      <c r="XFD119" s="18" t="str">
        <f t="shared" si="17"/>
        <v>No</v>
      </c>
    </row>
    <row r="120" spans="1:39 16383:16384" s="27" customFormat="1">
      <c r="A120" s="23"/>
      <c r="B120" s="36"/>
      <c r="C120" s="37"/>
      <c r="D120" s="37"/>
      <c r="E120" s="37"/>
      <c r="F120" s="37"/>
      <c r="G120" s="37"/>
      <c r="H120" s="38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XFC120" s="17" t="str">
        <f t="shared" si="11"/>
        <v>Yes</v>
      </c>
      <c r="XFD120" s="18" t="str">
        <f t="shared" si="17"/>
        <v>No</v>
      </c>
    </row>
    <row r="121" spans="1:39 16383:16384">
      <c r="XFC121" s="17" t="str">
        <f t="shared" si="11"/>
        <v>Yes</v>
      </c>
      <c r="XFD121" s="18" t="str">
        <f>IF($B$2="ABC","Yes","No")</f>
        <v>No</v>
      </c>
    </row>
  </sheetData>
  <sheetProtection sort="0" autoFilter="0"/>
  <autoFilter ref="XFC9:XFC121">
    <filterColumn colId="0">
      <filters>
        <filter val="Yes"/>
      </filters>
    </filterColumn>
  </autoFilter>
  <dataConsolidate/>
  <customSheetViews>
    <customSheetView guid="{78F1EA7F-A734-4FBE-8CDC-086666F2052F}" showGridLines="0" filter="1" showAutoFilter="1" hiddenColumns="1">
      <pane xSplit="8" ySplit="9" topLeftCell="I10" activePane="bottomRight" state="frozen"/>
      <selection pane="bottomRight" activeCell="I27" sqref="I27"/>
      <pageMargins left="0.7" right="0.7" top="0.75" bottom="0.75" header="0.3" footer="0.3"/>
      <pageSetup paperSize="9" orientation="portrait" verticalDpi="0" r:id="rId1"/>
      <autoFilter ref="XFC10:XFC122">
        <filterColumn colId="0">
          <filters>
            <filter val="Yes"/>
          </filters>
        </filterColumn>
      </autoFilter>
    </customSheetView>
    <customSheetView guid="{474859F6-8B98-4CE6-9746-1D5BE40E4781}" showGridLines="0">
      <pane xSplit="2" ySplit="2" topLeftCell="AD34" activePane="bottomRight" state="frozen"/>
      <selection pane="bottomRight" activeCell="AF39" sqref="AF39"/>
      <pageMargins left="0.7" right="0.7" top="0.75" bottom="0.75" header="0.3" footer="0.3"/>
      <pageSetup paperSize="9" orientation="portrait" verticalDpi="0" r:id="rId2"/>
    </customSheetView>
    <customSheetView guid="{4E888174-9969-4368-99C8-93EA277FF1CC}" showGridLines="0">
      <pane xSplit="2" ySplit="2" topLeftCell="Z51" activePane="bottomRight" state="frozen"/>
      <selection pane="bottomRight" activeCell="AD53" sqref="AD53"/>
      <pageMargins left="0.7" right="0.7" top="0.75" bottom="0.75" header="0.3" footer="0.3"/>
      <pageSetup paperSize="9" orientation="portrait" verticalDpi="0" r:id="rId3"/>
    </customSheetView>
    <customSheetView guid="{C6486844-F514-4C5F-A9BB-47BFF1838BE7}" showGridLines="0">
      <pane xSplit="2" ySplit="2" topLeftCell="T80" activePane="bottomRight" state="frozen"/>
      <selection pane="bottomRight" activeCell="V89" sqref="V89"/>
      <pageMargins left="0.7" right="0.7" top="0.75" bottom="0.75" header="0.3" footer="0.3"/>
      <pageSetup paperSize="9" orientation="portrait" verticalDpi="0" r:id="rId4"/>
    </customSheetView>
    <customSheetView guid="{8228A6C2-3D38-40F2-8514-2B663433B11B}" showGridLines="0">
      <pane xSplit="2" ySplit="2" topLeftCell="U81" activePane="bottomRight" state="frozen"/>
      <selection pane="bottomRight" activeCell="U88" sqref="U88"/>
      <pageMargins left="0.7" right="0.7" top="0.75" bottom="0.75" header="0.3" footer="0.3"/>
      <pageSetup paperSize="9" orientation="portrait" verticalDpi="0" r:id="rId5"/>
    </customSheetView>
    <customSheetView guid="{C4268D7E-B99A-43B5-9B03-6B598C333016}" showGridLines="0">
      <pane xSplit="2" ySplit="2" topLeftCell="X3" activePane="bottomRight" state="frozen"/>
      <selection pane="bottomRight" activeCell="AA12" sqref="AA12:AA14"/>
      <pageMargins left="0.7" right="0.7" top="0.75" bottom="0.75" header="0.3" footer="0.3"/>
      <pageSetup paperSize="9" orientation="portrait" verticalDpi="0" r:id="rId6"/>
    </customSheetView>
    <customSheetView guid="{A3B1B40A-77A4-419F-BC08-614D9BABC031}" showGridLines="0">
      <pane xSplit="2" ySplit="2" topLeftCell="AA56" activePane="bottomRight" state="frozen"/>
      <selection pane="bottomRight" activeCell="AB63" sqref="AB63"/>
      <pageMargins left="0.7" right="0.7" top="0.75" bottom="0.75" header="0.3" footer="0.3"/>
      <pageSetup paperSize="9" orientation="portrait" verticalDpi="0" r:id="rId7"/>
    </customSheetView>
    <customSheetView guid="{3B811E86-0F24-4BED-90B4-F18F181F1F86}" showGridLines="0" filter="1" showAutoFilter="1">
      <pane xSplit="8" ySplit="9" topLeftCell="U10" activePane="bottomRight" state="frozen"/>
      <selection pane="bottomRight" activeCell="Y9" sqref="Y9"/>
      <pageMargins left="0.7" right="0.7" top="0.75" bottom="0.75" header="0.3" footer="0.3"/>
      <pageSetup paperSize="9" orientation="portrait" verticalDpi="0" r:id="rId8"/>
      <autoFilter ref="XFC10:XFC122">
        <filterColumn colId="0">
          <filters>
            <filter val="Yes"/>
          </filters>
        </filterColumn>
      </autoFilter>
    </customSheetView>
  </customSheetViews>
  <mergeCells count="35">
    <mergeCell ref="B44:H44"/>
    <mergeCell ref="B51:H51"/>
    <mergeCell ref="B58:H58"/>
    <mergeCell ref="B65:H65"/>
    <mergeCell ref="B72:H72"/>
    <mergeCell ref="B45:H50"/>
    <mergeCell ref="B52:H57"/>
    <mergeCell ref="B59:H64"/>
    <mergeCell ref="B66:H71"/>
    <mergeCell ref="B2:H2"/>
    <mergeCell ref="B3:H3"/>
    <mergeCell ref="B1:H1"/>
    <mergeCell ref="B31:H36"/>
    <mergeCell ref="B38:H43"/>
    <mergeCell ref="B9:H9"/>
    <mergeCell ref="B16:H16"/>
    <mergeCell ref="B23:H23"/>
    <mergeCell ref="B30:H30"/>
    <mergeCell ref="B37:H37"/>
    <mergeCell ref="B10:H15"/>
    <mergeCell ref="B17:H22"/>
    <mergeCell ref="B24:H29"/>
    <mergeCell ref="B107:H107"/>
    <mergeCell ref="B115:H120"/>
    <mergeCell ref="B108:H113"/>
    <mergeCell ref="B80:H85"/>
    <mergeCell ref="B87:H92"/>
    <mergeCell ref="B94:H99"/>
    <mergeCell ref="B101:H106"/>
    <mergeCell ref="B114:H114"/>
    <mergeCell ref="B73:H78"/>
    <mergeCell ref="B79:H79"/>
    <mergeCell ref="B86:H86"/>
    <mergeCell ref="B93:H93"/>
    <mergeCell ref="B100:H100"/>
  </mergeCells>
  <conditionalFormatting sqref="I10:AM10 I17:AM17 I24:AM24 I31:AM31 I38:AM38 I45:AM45 I52:AM52 I59:AM59 I66:AM66 I73:AM73 I80:AM80 I87:AM87 I94:AM94 I101:AM101 I108:AM108 I115:AM115">
    <cfRule type="containsText" dxfId="10" priority="17" operator="containsText" text="Deployed">
      <formula>NOT(ISERROR(SEARCH("Deployed",I10)))</formula>
    </cfRule>
    <cfRule type="containsText" dxfId="9" priority="18" operator="containsText" text="Available">
      <formula>NOT(ISERROR(SEARCH("Available",I10)))</formula>
    </cfRule>
  </conditionalFormatting>
  <conditionalFormatting sqref="I10:AM10 I17:AM17 I24:AM24 I31:AM31 I38:AM38 I45:AM45 I52:AM52 I59:AM59 I66:AM66 I73:AM73 I80:AM80 I87:AM87 I94:AM94 I101:AM101 I108:AM108 I115:AM115">
    <cfRule type="containsText" dxfId="8" priority="16" operator="containsText" text="Leave">
      <formula>NOT(ISERROR(SEARCH("Leave",I10)))</formula>
    </cfRule>
  </conditionalFormatting>
  <dataValidations count="2">
    <dataValidation type="list" allowBlank="1" showInputMessage="1" showErrorMessage="1" sqref="I115:AM115 I66:AM66 I38:AM38 I31:AM31 I24:AM24 I17:AM17 I73:AM73 I10:AM10 I45:AM45 I52:AM52 I59:AM59 I80:AM80 I87:AM87 I94:AM94 I101:AM101 I108:AM108">
      <formula1>"Available, Deployed, Leave, Holiday"</formula1>
    </dataValidation>
    <dataValidation type="list" showInputMessage="1" showErrorMessage="1" errorTitle="Invaild Name" error="Select name from Dropdown Menu Only" promptTitle="Select your Name &amp; Click Enter" sqref="B2:H2">
      <formula1>"ALL, A, B, C, D, E, F, G, H, I, J, K, L, M, N, O, P"</formula1>
    </dataValidation>
  </dataValidations>
  <hyperlinks>
    <hyperlink ref="B4" location="One" display="One"/>
    <hyperlink ref="C4" location="Two" display="Two"/>
    <hyperlink ref="D4" location="Three" display="Three"/>
    <hyperlink ref="E4" location="Four" display="Four"/>
    <hyperlink ref="F4" location="Five" display="Five"/>
    <hyperlink ref="G4" location="Six" display="Six"/>
    <hyperlink ref="H4" location="Seven" display="Seven"/>
    <hyperlink ref="B5" location="Eight" display="Eight"/>
    <hyperlink ref="E6" location="Eighteen" display="Eighteen"/>
    <hyperlink ref="E5" location="Eleven" display="Eleven"/>
    <hyperlink ref="B6" location="Fifteen" display="Fifteen"/>
    <hyperlink ref="D5" location="Ten" display="Ten"/>
    <hyperlink ref="H6" location="Twentyone" display="Twentyone"/>
    <hyperlink ref="B7" location="TwentyTwo" display="TwentyTwo"/>
    <hyperlink ref="C7" location="TwentyThree" display="TwentyThree"/>
    <hyperlink ref="D7" location="TwentyFour" display="TwentyFour"/>
    <hyperlink ref="E7" location="TwentyFive" display="TwentyFive"/>
    <hyperlink ref="F7" location="TwentySix" display="TwentySix"/>
    <hyperlink ref="G7" location="TwentySeven" display="TwentySeven"/>
    <hyperlink ref="H7" location="TwentyEight" display="TwentyEight"/>
    <hyperlink ref="B8" location="TwentyNine" display="TwentyNine"/>
    <hyperlink ref="C8" location="Thirty" display="Thirty"/>
    <hyperlink ref="F6" location="Nineteen" display="Nineteen"/>
    <hyperlink ref="C5" location="Nine" display="Nine"/>
    <hyperlink ref="F5" location="Twelve" display="Twelve"/>
    <hyperlink ref="G5" location="Thirteen" display="Thirteen"/>
    <hyperlink ref="H5" location="Fourteen" display="Fourteen"/>
    <hyperlink ref="G6" location="Twenty" display="Twenty"/>
    <hyperlink ref="D6" location="Seventeen" display="Seventeen"/>
    <hyperlink ref="C6" location="Sixteen" display="Sixteen"/>
  </hyperlinks>
  <pageMargins left="0.7" right="0.7" top="0.75" bottom="0.75" header="0.3" footer="0.3"/>
  <pageSetup paperSize="9" orientation="portrait" verticalDpi="0" r:id="rId9"/>
  <legacyDrawing r:id="rId1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>
    <tabColor theme="0"/>
  </sheetPr>
  <dimension ref="B2:AG22"/>
  <sheetViews>
    <sheetView showGridLines="0" showRowColHeaders="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3" sqref="B3"/>
    </sheetView>
  </sheetViews>
  <sheetFormatPr defaultRowHeight="16.5" customHeight="1"/>
  <cols>
    <col min="1" max="1" width="3.140625" style="1" customWidth="1"/>
    <col min="2" max="2" width="13.28515625" style="1" bestFit="1" customWidth="1"/>
    <col min="3" max="32" width="25" style="1" customWidth="1"/>
    <col min="33" max="33" width="22.7109375" style="1" bestFit="1" customWidth="1"/>
    <col min="34" max="16384" width="9.140625" style="1"/>
  </cols>
  <sheetData>
    <row r="2" spans="2:33" ht="20.25" customHeight="1">
      <c r="B2" s="12" t="s">
        <v>0</v>
      </c>
      <c r="C2" s="13">
        <f>One</f>
        <v>41760</v>
      </c>
      <c r="D2" s="13">
        <f>Two</f>
        <v>41761</v>
      </c>
      <c r="E2" s="13">
        <f>Three</f>
        <v>41762</v>
      </c>
      <c r="F2" s="13">
        <f>Four</f>
        <v>41763</v>
      </c>
      <c r="G2" s="13">
        <f>Five</f>
        <v>41764</v>
      </c>
      <c r="H2" s="13">
        <f>Six</f>
        <v>41765</v>
      </c>
      <c r="I2" s="13">
        <f>Seven</f>
        <v>41766</v>
      </c>
      <c r="J2" s="13">
        <f>Eight</f>
        <v>41767</v>
      </c>
      <c r="K2" s="13">
        <f>Nine</f>
        <v>41768</v>
      </c>
      <c r="L2" s="13">
        <f>Ten</f>
        <v>41769</v>
      </c>
      <c r="M2" s="13">
        <f>Eleven</f>
        <v>41770</v>
      </c>
      <c r="N2" s="13">
        <f>Twelve</f>
        <v>41771</v>
      </c>
      <c r="O2" s="13">
        <f>Thirteen</f>
        <v>41772</v>
      </c>
      <c r="P2" s="13">
        <f>Fourteen</f>
        <v>41773</v>
      </c>
      <c r="Q2" s="13">
        <f>Fifteen</f>
        <v>41774</v>
      </c>
      <c r="R2" s="13">
        <f>Sixteen</f>
        <v>41775</v>
      </c>
      <c r="S2" s="13">
        <f>Seventeen</f>
        <v>41776</v>
      </c>
      <c r="T2" s="13">
        <f>Eighteen</f>
        <v>41777</v>
      </c>
      <c r="U2" s="13">
        <f>Nineteen</f>
        <v>41778</v>
      </c>
      <c r="V2" s="13">
        <f>Twenty</f>
        <v>41779</v>
      </c>
      <c r="W2" s="13">
        <f>Twentyone</f>
        <v>41780</v>
      </c>
      <c r="X2" s="13">
        <f>TwentyTwo</f>
        <v>41781</v>
      </c>
      <c r="Y2" s="13">
        <f>TwentyThree</f>
        <v>41782</v>
      </c>
      <c r="Z2" s="13">
        <f>TwentyFour</f>
        <v>41783</v>
      </c>
      <c r="AA2" s="13">
        <f>TwentyFive</f>
        <v>41784</v>
      </c>
      <c r="AB2" s="13">
        <f>TwentySix</f>
        <v>41785</v>
      </c>
      <c r="AC2" s="13">
        <f>TwentySeven</f>
        <v>41786</v>
      </c>
      <c r="AD2" s="13">
        <f>TwentyEight</f>
        <v>41787</v>
      </c>
      <c r="AE2" s="13">
        <f>TwentyNine</f>
        <v>41788</v>
      </c>
      <c r="AF2" s="14">
        <f>Thirty</f>
        <v>41789</v>
      </c>
      <c r="AG2" s="14">
        <f>Thirtyone</f>
        <v>41790</v>
      </c>
    </row>
    <row r="3" spans="2:33" ht="20.25" customHeight="1">
      <c r="B3" s="28" t="str">
        <f>A</f>
        <v>A</v>
      </c>
      <c r="C3" s="11" t="str">
        <f>IF('Work Reporting'!I10="","Not Updated",'Work Reporting'!I10)</f>
        <v>Not Updated</v>
      </c>
      <c r="D3" s="11" t="str">
        <f>IF('Work Reporting'!J10="","Not Updated",'Work Reporting'!J10)</f>
        <v>Not Updated</v>
      </c>
      <c r="E3" s="11" t="str">
        <f>IF('Work Reporting'!K10="","Not Updated",'Work Reporting'!K10)</f>
        <v>Not Updated</v>
      </c>
      <c r="F3" s="11" t="str">
        <f>IF('Work Reporting'!L10="","Not Updated",'Work Reporting'!L10)</f>
        <v>Not Updated</v>
      </c>
      <c r="G3" s="11" t="str">
        <f>IF('Work Reporting'!M10="","Not Updated",'Work Reporting'!M10)</f>
        <v>Not Updated</v>
      </c>
      <c r="H3" s="11" t="str">
        <f>IF('Work Reporting'!N10="","Not Updated",'Work Reporting'!N10)</f>
        <v>Not Updated</v>
      </c>
      <c r="I3" s="11" t="str">
        <f>IF('Work Reporting'!O10="","Not Updated",'Work Reporting'!O10)</f>
        <v>Not Updated</v>
      </c>
      <c r="J3" s="11" t="str">
        <f>IF('Work Reporting'!P10="","Not Updated",'Work Reporting'!P10)</f>
        <v>Not Updated</v>
      </c>
      <c r="K3" s="11" t="str">
        <f>IF('Work Reporting'!Q10="","Not Updated",'Work Reporting'!Q10)</f>
        <v>Not Updated</v>
      </c>
      <c r="L3" s="11" t="str">
        <f>IF('Work Reporting'!R10="","Not Updated",'Work Reporting'!R10)</f>
        <v>Not Updated</v>
      </c>
      <c r="M3" s="11" t="str">
        <f>IF('Work Reporting'!S10="","Not Updated",'Work Reporting'!S10)</f>
        <v>Not Updated</v>
      </c>
      <c r="N3" s="11" t="str">
        <f>IF('Work Reporting'!T10="","Not Updated",'Work Reporting'!T10)</f>
        <v>Not Updated</v>
      </c>
      <c r="O3" s="11" t="str">
        <f>IF('Work Reporting'!U10="","Not Updated",'Work Reporting'!U10)</f>
        <v>Not Updated</v>
      </c>
      <c r="P3" s="11" t="str">
        <f>IF('Work Reporting'!V10="","Not Updated",'Work Reporting'!V10)</f>
        <v>Not Updated</v>
      </c>
      <c r="Q3" s="11" t="str">
        <f>IF('Work Reporting'!W10="","Not Updated",'Work Reporting'!W10)</f>
        <v>Not Updated</v>
      </c>
      <c r="R3" s="11" t="str">
        <f>IF('Work Reporting'!X10="","Not Updated",'Work Reporting'!X10)</f>
        <v>Not Updated</v>
      </c>
      <c r="S3" s="11" t="str">
        <f>IF('Work Reporting'!Y10="","Not Updated",'Work Reporting'!Y10)</f>
        <v>Not Updated</v>
      </c>
      <c r="T3" s="11" t="str">
        <f>IF('Work Reporting'!Z10="","Not Updated",'Work Reporting'!Z10)</f>
        <v>Not Updated</v>
      </c>
      <c r="U3" s="11" t="str">
        <f>IF('Work Reporting'!AA10="","Not Updated",'Work Reporting'!AA10)</f>
        <v>Not Updated</v>
      </c>
      <c r="V3" s="11" t="str">
        <f>IF('Work Reporting'!AB10="","Not Updated",'Work Reporting'!AB10)</f>
        <v>Not Updated</v>
      </c>
      <c r="W3" s="11" t="str">
        <f>IF('Work Reporting'!AC10="","Not Updated",'Work Reporting'!AC10)</f>
        <v>Not Updated</v>
      </c>
      <c r="X3" s="11" t="str">
        <f>IF('Work Reporting'!AD10="","Not Updated",'Work Reporting'!AD10)</f>
        <v>Not Updated</v>
      </c>
      <c r="Y3" s="11" t="str">
        <f>IF('Work Reporting'!AE10="","Not Updated",'Work Reporting'!AE10)</f>
        <v>Not Updated</v>
      </c>
      <c r="Z3" s="11" t="str">
        <f>IF('Work Reporting'!AF10="","Not Updated",'Work Reporting'!AF10)</f>
        <v>Not Updated</v>
      </c>
      <c r="AA3" s="11" t="str">
        <f>IF('Work Reporting'!AG10="","Not Updated",'Work Reporting'!AG10)</f>
        <v>Not Updated</v>
      </c>
      <c r="AB3" s="11" t="str">
        <f>IF('Work Reporting'!AH10="","Not Updated",'Work Reporting'!AH10)</f>
        <v>Not Updated</v>
      </c>
      <c r="AC3" s="11" t="str">
        <f>IF('Work Reporting'!AI10="","Not Updated",'Work Reporting'!AI10)</f>
        <v>Not Updated</v>
      </c>
      <c r="AD3" s="11" t="str">
        <f>IF('Work Reporting'!AJ10="","Not Updated",'Work Reporting'!AJ10)</f>
        <v>Not Updated</v>
      </c>
      <c r="AE3" s="11" t="str">
        <f>IF('Work Reporting'!AK10="","Not Updated",'Work Reporting'!AK10)</f>
        <v>Not Updated</v>
      </c>
      <c r="AF3" s="11" t="str">
        <f>IF('Work Reporting'!AL10="","Not Updated",'Work Reporting'!AL10)</f>
        <v>Not Updated</v>
      </c>
      <c r="AG3" s="11" t="str">
        <f>IF('Work Reporting'!AM10="","Not Updated",'Work Reporting'!AM10)</f>
        <v>Not Updated</v>
      </c>
    </row>
    <row r="4" spans="2:33" ht="20.25" customHeight="1">
      <c r="B4" s="28" t="str">
        <f>B</f>
        <v>B</v>
      </c>
      <c r="C4" s="11" t="str">
        <f>IF('Work Reporting'!I17="","Not Updated",'Work Reporting'!I17)</f>
        <v>Not Updated</v>
      </c>
      <c r="D4" s="11" t="str">
        <f>IF('Work Reporting'!J17="","Not Updated",'Work Reporting'!J17)</f>
        <v>Not Updated</v>
      </c>
      <c r="E4" s="11" t="str">
        <f>IF('Work Reporting'!K17="","Not Updated",'Work Reporting'!K17)</f>
        <v>Not Updated</v>
      </c>
      <c r="F4" s="11" t="str">
        <f>IF('Work Reporting'!L17="","Not Updated",'Work Reporting'!L17)</f>
        <v>Not Updated</v>
      </c>
      <c r="G4" s="11" t="str">
        <f>IF('Work Reporting'!M17="","Not Updated",'Work Reporting'!M17)</f>
        <v>Not Updated</v>
      </c>
      <c r="H4" s="11" t="str">
        <f>IF('Work Reporting'!N17="","Not Updated",'Work Reporting'!N17)</f>
        <v>Not Updated</v>
      </c>
      <c r="I4" s="11" t="str">
        <f>IF('Work Reporting'!O17="","Not Updated",'Work Reporting'!O17)</f>
        <v>Not Updated</v>
      </c>
      <c r="J4" s="11" t="str">
        <f>IF('Work Reporting'!P17="","Not Updated",'Work Reporting'!P17)</f>
        <v>Not Updated</v>
      </c>
      <c r="K4" s="11" t="str">
        <f>IF('Work Reporting'!Q17="","Not Updated",'Work Reporting'!Q17)</f>
        <v>Not Updated</v>
      </c>
      <c r="L4" s="11" t="str">
        <f>IF('Work Reporting'!R17="","Not Updated",'Work Reporting'!R17)</f>
        <v>Not Updated</v>
      </c>
      <c r="M4" s="11" t="str">
        <f>IF('Work Reporting'!S17="","Not Updated",'Work Reporting'!S17)</f>
        <v>Not Updated</v>
      </c>
      <c r="N4" s="11" t="str">
        <f>IF('Work Reporting'!T17="","Not Updated",'Work Reporting'!T17)</f>
        <v>Not Updated</v>
      </c>
      <c r="O4" s="11" t="str">
        <f>IF('Work Reporting'!U17="","Not Updated",'Work Reporting'!U17)</f>
        <v>Not Updated</v>
      </c>
      <c r="P4" s="11" t="str">
        <f>IF('Work Reporting'!V17="","Not Updated",'Work Reporting'!V17)</f>
        <v>Not Updated</v>
      </c>
      <c r="Q4" s="11" t="str">
        <f>IF('Work Reporting'!W17="","Not Updated",'Work Reporting'!W17)</f>
        <v>Not Updated</v>
      </c>
      <c r="R4" s="11" t="str">
        <f>IF('Work Reporting'!X17="","Not Updated",'Work Reporting'!X17)</f>
        <v>Not Updated</v>
      </c>
      <c r="S4" s="11" t="str">
        <f>IF('Work Reporting'!Y17="","Not Updated",'Work Reporting'!Y17)</f>
        <v>Not Updated</v>
      </c>
      <c r="T4" s="11" t="str">
        <f>IF('Work Reporting'!Z17="","Not Updated",'Work Reporting'!Z17)</f>
        <v>Not Updated</v>
      </c>
      <c r="U4" s="11" t="str">
        <f>IF('Work Reporting'!AA17="","Not Updated",'Work Reporting'!AA17)</f>
        <v>Not Updated</v>
      </c>
      <c r="V4" s="11" t="str">
        <f>IF('Work Reporting'!AB17="","Not Updated",'Work Reporting'!AB17)</f>
        <v>Not Updated</v>
      </c>
      <c r="W4" s="11" t="str">
        <f>IF('Work Reporting'!AC17="","Not Updated",'Work Reporting'!AC17)</f>
        <v>Not Updated</v>
      </c>
      <c r="X4" s="11" t="str">
        <f>IF('Work Reporting'!AD17="","Not Updated",'Work Reporting'!AD17)</f>
        <v>Not Updated</v>
      </c>
      <c r="Y4" s="11" t="str">
        <f>IF('Work Reporting'!AE17="","Not Updated",'Work Reporting'!AE17)</f>
        <v>Not Updated</v>
      </c>
      <c r="Z4" s="11" t="str">
        <f>IF('Work Reporting'!AF17="","Not Updated",'Work Reporting'!AF17)</f>
        <v>Not Updated</v>
      </c>
      <c r="AA4" s="11" t="str">
        <f>IF('Work Reporting'!AG17="","Not Updated",'Work Reporting'!AG17)</f>
        <v>Not Updated</v>
      </c>
      <c r="AB4" s="11" t="str">
        <f>IF('Work Reporting'!AH17="","Not Updated",'Work Reporting'!AH17)</f>
        <v>Not Updated</v>
      </c>
      <c r="AC4" s="11" t="str">
        <f>IF('Work Reporting'!AI17="","Not Updated",'Work Reporting'!AI17)</f>
        <v>Not Updated</v>
      </c>
      <c r="AD4" s="11" t="str">
        <f>IF('Work Reporting'!AJ17="","Not Updated",'Work Reporting'!AJ17)</f>
        <v>Not Updated</v>
      </c>
      <c r="AE4" s="11" t="str">
        <f>IF('Work Reporting'!AK17="","Not Updated",'Work Reporting'!AK17)</f>
        <v>Not Updated</v>
      </c>
      <c r="AF4" s="11" t="str">
        <f>IF('Work Reporting'!AL17="","Not Updated",'Work Reporting'!AL17)</f>
        <v>Not Updated</v>
      </c>
      <c r="AG4" s="11" t="str">
        <f>IF('Work Reporting'!AM17="","Not Updated",'Work Reporting'!AM17)</f>
        <v>Not Updated</v>
      </c>
    </row>
    <row r="5" spans="2:33" ht="20.25" customHeight="1">
      <c r="B5" s="28" t="str">
        <f>C_</f>
        <v>C</v>
      </c>
      <c r="C5" s="11" t="str">
        <f>IF('Work Reporting'!I24="","Not Updated",'Work Reporting'!I24)</f>
        <v>Not Updated</v>
      </c>
      <c r="D5" s="11" t="str">
        <f>IF('Work Reporting'!J24="","Not Updated",'Work Reporting'!J24)</f>
        <v>Not Updated</v>
      </c>
      <c r="E5" s="11" t="str">
        <f>IF('Work Reporting'!K24="","Not Updated",'Work Reporting'!K24)</f>
        <v>Not Updated</v>
      </c>
      <c r="F5" s="11" t="str">
        <f>IF('Work Reporting'!L24="","Not Updated",'Work Reporting'!L24)</f>
        <v>Not Updated</v>
      </c>
      <c r="G5" s="11" t="str">
        <f>IF('Work Reporting'!M24="","Not Updated",'Work Reporting'!M24)</f>
        <v>Not Updated</v>
      </c>
      <c r="H5" s="11" t="str">
        <f>IF('Work Reporting'!N24="","Not Updated",'Work Reporting'!N24)</f>
        <v>Not Updated</v>
      </c>
      <c r="I5" s="11" t="str">
        <f>IF('Work Reporting'!O24="","Not Updated",'Work Reporting'!O24)</f>
        <v>Not Updated</v>
      </c>
      <c r="J5" s="11" t="str">
        <f>IF('Work Reporting'!P24="","Not Updated",'Work Reporting'!P24)</f>
        <v>Not Updated</v>
      </c>
      <c r="K5" s="11" t="str">
        <f>IF('Work Reporting'!Q24="","Not Updated",'Work Reporting'!Q24)</f>
        <v>Not Updated</v>
      </c>
      <c r="L5" s="11" t="str">
        <f>IF('Work Reporting'!R24="","Not Updated",'Work Reporting'!R24)</f>
        <v>Not Updated</v>
      </c>
      <c r="M5" s="11" t="str">
        <f>IF('Work Reporting'!S24="","Not Updated",'Work Reporting'!S24)</f>
        <v>Not Updated</v>
      </c>
      <c r="N5" s="11" t="str">
        <f>IF('Work Reporting'!T24="","Not Updated",'Work Reporting'!T24)</f>
        <v>Not Updated</v>
      </c>
      <c r="O5" s="11" t="str">
        <f>IF('Work Reporting'!U24="","Not Updated",'Work Reporting'!U24)</f>
        <v>Not Updated</v>
      </c>
      <c r="P5" s="11" t="str">
        <f>IF('Work Reporting'!V24="","Not Updated",'Work Reporting'!V24)</f>
        <v>Not Updated</v>
      </c>
      <c r="Q5" s="11" t="str">
        <f>IF('Work Reporting'!W24="","Not Updated",'Work Reporting'!W24)</f>
        <v>Not Updated</v>
      </c>
      <c r="R5" s="11" t="str">
        <f>IF('Work Reporting'!X24="","Not Updated",'Work Reporting'!X24)</f>
        <v>Not Updated</v>
      </c>
      <c r="S5" s="11" t="str">
        <f>IF('Work Reporting'!Y24="","Not Updated",'Work Reporting'!Y24)</f>
        <v>Not Updated</v>
      </c>
      <c r="T5" s="11" t="str">
        <f>IF('Work Reporting'!Z24="","Not Updated",'Work Reporting'!Z24)</f>
        <v>Not Updated</v>
      </c>
      <c r="U5" s="11" t="str">
        <f>IF('Work Reporting'!AA24="","Not Updated",'Work Reporting'!AA24)</f>
        <v>Not Updated</v>
      </c>
      <c r="V5" s="11" t="str">
        <f>IF('Work Reporting'!AB24="","Not Updated",'Work Reporting'!AB24)</f>
        <v>Not Updated</v>
      </c>
      <c r="W5" s="11" t="str">
        <f>IF('Work Reporting'!AC24="","Not Updated",'Work Reporting'!AC24)</f>
        <v>Not Updated</v>
      </c>
      <c r="X5" s="11" t="str">
        <f>IF('Work Reporting'!AD24="","Not Updated",'Work Reporting'!AD24)</f>
        <v>Not Updated</v>
      </c>
      <c r="Y5" s="11" t="str">
        <f>IF('Work Reporting'!AE24="","Not Updated",'Work Reporting'!AE24)</f>
        <v>Not Updated</v>
      </c>
      <c r="Z5" s="11" t="str">
        <f>IF('Work Reporting'!AF24="","Not Updated",'Work Reporting'!AF24)</f>
        <v>Not Updated</v>
      </c>
      <c r="AA5" s="11" t="str">
        <f>IF('Work Reporting'!AG24="","Not Updated",'Work Reporting'!AG24)</f>
        <v>Not Updated</v>
      </c>
      <c r="AB5" s="11" t="str">
        <f>IF('Work Reporting'!AH24="","Not Updated",'Work Reporting'!AH24)</f>
        <v>Not Updated</v>
      </c>
      <c r="AC5" s="11" t="str">
        <f>IF('Work Reporting'!AI24="","Not Updated",'Work Reporting'!AI24)</f>
        <v>Not Updated</v>
      </c>
      <c r="AD5" s="11" t="str">
        <f>IF('Work Reporting'!AJ24="","Not Updated",'Work Reporting'!AJ24)</f>
        <v>Not Updated</v>
      </c>
      <c r="AE5" s="11" t="str">
        <f>IF('Work Reporting'!AK24="","Not Updated",'Work Reporting'!AK24)</f>
        <v>Not Updated</v>
      </c>
      <c r="AF5" s="11" t="str">
        <f>IF('Work Reporting'!AL24="","Not Updated",'Work Reporting'!AL24)</f>
        <v>Not Updated</v>
      </c>
      <c r="AG5" s="11" t="str">
        <f>IF('Work Reporting'!AM24="","Not Updated",'Work Reporting'!AM24)</f>
        <v>Not Updated</v>
      </c>
    </row>
    <row r="6" spans="2:33" ht="20.25" customHeight="1">
      <c r="B6" s="28" t="str">
        <f>D</f>
        <v>D</v>
      </c>
      <c r="C6" s="11" t="str">
        <f>IF('Work Reporting'!I31="","Not Updated",'Work Reporting'!I31)</f>
        <v>Not Updated</v>
      </c>
      <c r="D6" s="11" t="str">
        <f>IF('Work Reporting'!J31="","Not Updated",'Work Reporting'!J31)</f>
        <v>Not Updated</v>
      </c>
      <c r="E6" s="11" t="str">
        <f>IF('Work Reporting'!K31="","Not Updated",'Work Reporting'!K31)</f>
        <v>Not Updated</v>
      </c>
      <c r="F6" s="11" t="str">
        <f>IF('Work Reporting'!L31="","Not Updated",'Work Reporting'!L31)</f>
        <v>Not Updated</v>
      </c>
      <c r="G6" s="11" t="str">
        <f>IF('Work Reporting'!M31="","Not Updated",'Work Reporting'!M31)</f>
        <v>Not Updated</v>
      </c>
      <c r="H6" s="11" t="str">
        <f>IF('Work Reporting'!N31="","Not Updated",'Work Reporting'!N31)</f>
        <v>Not Updated</v>
      </c>
      <c r="I6" s="11" t="str">
        <f>IF('Work Reporting'!O31="","Not Updated",'Work Reporting'!O31)</f>
        <v>Not Updated</v>
      </c>
      <c r="J6" s="11" t="str">
        <f>IF('Work Reporting'!P31="","Not Updated",'Work Reporting'!P31)</f>
        <v>Not Updated</v>
      </c>
      <c r="K6" s="11" t="str">
        <f>IF('Work Reporting'!Q31="","Not Updated",'Work Reporting'!Q31)</f>
        <v>Not Updated</v>
      </c>
      <c r="L6" s="11" t="str">
        <f>IF('Work Reporting'!R31="","Not Updated",'Work Reporting'!R31)</f>
        <v>Not Updated</v>
      </c>
      <c r="M6" s="11" t="str">
        <f>IF('Work Reporting'!S31="","Not Updated",'Work Reporting'!S31)</f>
        <v>Not Updated</v>
      </c>
      <c r="N6" s="11" t="str">
        <f>IF('Work Reporting'!T31="","Not Updated",'Work Reporting'!T31)</f>
        <v>Not Updated</v>
      </c>
      <c r="O6" s="11" t="str">
        <f>IF('Work Reporting'!U31="","Not Updated",'Work Reporting'!U31)</f>
        <v>Not Updated</v>
      </c>
      <c r="P6" s="11" t="str">
        <f>IF('Work Reporting'!V31="","Not Updated",'Work Reporting'!V31)</f>
        <v>Not Updated</v>
      </c>
      <c r="Q6" s="11" t="str">
        <f>IF('Work Reporting'!W31="","Not Updated",'Work Reporting'!W31)</f>
        <v>Not Updated</v>
      </c>
      <c r="R6" s="11" t="str">
        <f>IF('Work Reporting'!X31="","Not Updated",'Work Reporting'!X31)</f>
        <v>Not Updated</v>
      </c>
      <c r="S6" s="11" t="str">
        <f>IF('Work Reporting'!Y31="","Not Updated",'Work Reporting'!Y31)</f>
        <v>Not Updated</v>
      </c>
      <c r="T6" s="11" t="str">
        <f>IF('Work Reporting'!Z31="","Not Updated",'Work Reporting'!Z31)</f>
        <v>Not Updated</v>
      </c>
      <c r="U6" s="11" t="str">
        <f>IF('Work Reporting'!AA31="","Not Updated",'Work Reporting'!AA31)</f>
        <v>Not Updated</v>
      </c>
      <c r="V6" s="11" t="str">
        <f>IF('Work Reporting'!AB31="","Not Updated",'Work Reporting'!AB31)</f>
        <v>Not Updated</v>
      </c>
      <c r="W6" s="11" t="str">
        <f>IF('Work Reporting'!AC31="","Not Updated",'Work Reporting'!AC31)</f>
        <v>Not Updated</v>
      </c>
      <c r="X6" s="11" t="str">
        <f>IF('Work Reporting'!AD31="","Not Updated",'Work Reporting'!AD31)</f>
        <v>Not Updated</v>
      </c>
      <c r="Y6" s="11" t="str">
        <f>IF('Work Reporting'!AE31="","Not Updated",'Work Reporting'!AE31)</f>
        <v>Not Updated</v>
      </c>
      <c r="Z6" s="11" t="str">
        <f>IF('Work Reporting'!AF31="","Not Updated",'Work Reporting'!AF31)</f>
        <v>Not Updated</v>
      </c>
      <c r="AA6" s="11" t="str">
        <f>IF('Work Reporting'!AG31="","Not Updated",'Work Reporting'!AG31)</f>
        <v>Not Updated</v>
      </c>
      <c r="AB6" s="11" t="str">
        <f>IF('Work Reporting'!AH31="","Not Updated",'Work Reporting'!AH31)</f>
        <v>Not Updated</v>
      </c>
      <c r="AC6" s="11" t="str">
        <f>IF('Work Reporting'!AI31="","Not Updated",'Work Reporting'!AI31)</f>
        <v>Not Updated</v>
      </c>
      <c r="AD6" s="11" t="str">
        <f>IF('Work Reporting'!AJ31="","Not Updated",'Work Reporting'!AJ31)</f>
        <v>Not Updated</v>
      </c>
      <c r="AE6" s="11" t="str">
        <f>IF('Work Reporting'!AK31="","Not Updated",'Work Reporting'!AK31)</f>
        <v>Not Updated</v>
      </c>
      <c r="AF6" s="11" t="str">
        <f>IF('Work Reporting'!AL31="","Not Updated",'Work Reporting'!AL31)</f>
        <v>Not Updated</v>
      </c>
      <c r="AG6" s="11" t="str">
        <f>IF('Work Reporting'!AM31="","Not Updated",'Work Reporting'!AM31)</f>
        <v>Not Updated</v>
      </c>
    </row>
    <row r="7" spans="2:33" ht="20.25" customHeight="1">
      <c r="B7" s="28" t="str">
        <f>E</f>
        <v>E</v>
      </c>
      <c r="C7" s="11" t="str">
        <f>IF('Work Reporting'!I38="","Not Updated",'Work Reporting'!I38)</f>
        <v>Not Updated</v>
      </c>
      <c r="D7" s="11" t="str">
        <f>IF('Work Reporting'!J38="","Not Updated",'Work Reporting'!J38)</f>
        <v>Not Updated</v>
      </c>
      <c r="E7" s="11" t="str">
        <f>IF('Work Reporting'!K38="","Not Updated",'Work Reporting'!K38)</f>
        <v>Not Updated</v>
      </c>
      <c r="F7" s="11" t="str">
        <f>IF('Work Reporting'!L38="","Not Updated",'Work Reporting'!L38)</f>
        <v>Not Updated</v>
      </c>
      <c r="G7" s="11" t="str">
        <f>IF('Work Reporting'!M38="","Not Updated",'Work Reporting'!M38)</f>
        <v>Not Updated</v>
      </c>
      <c r="H7" s="11" t="str">
        <f>IF('Work Reporting'!N38="","Not Updated",'Work Reporting'!N38)</f>
        <v>Not Updated</v>
      </c>
      <c r="I7" s="11" t="str">
        <f>IF('Work Reporting'!O38="","Not Updated",'Work Reporting'!O38)</f>
        <v>Not Updated</v>
      </c>
      <c r="J7" s="11" t="str">
        <f>IF('Work Reporting'!P38="","Not Updated",'Work Reporting'!P38)</f>
        <v>Not Updated</v>
      </c>
      <c r="K7" s="11" t="str">
        <f>IF('Work Reporting'!Q38="","Not Updated",'Work Reporting'!Q38)</f>
        <v>Not Updated</v>
      </c>
      <c r="L7" s="11" t="str">
        <f>IF('Work Reporting'!R38="","Not Updated",'Work Reporting'!R38)</f>
        <v>Not Updated</v>
      </c>
      <c r="M7" s="11" t="str">
        <f>IF('Work Reporting'!S38="","Not Updated",'Work Reporting'!S38)</f>
        <v>Not Updated</v>
      </c>
      <c r="N7" s="11" t="str">
        <f>IF('Work Reporting'!T38="","Not Updated",'Work Reporting'!T38)</f>
        <v>Not Updated</v>
      </c>
      <c r="O7" s="11" t="str">
        <f>IF('Work Reporting'!U38="","Not Updated",'Work Reporting'!U38)</f>
        <v>Not Updated</v>
      </c>
      <c r="P7" s="11" t="str">
        <f>IF('Work Reporting'!V38="","Not Updated",'Work Reporting'!V38)</f>
        <v>Not Updated</v>
      </c>
      <c r="Q7" s="11" t="str">
        <f>IF('Work Reporting'!W38="","Not Updated",'Work Reporting'!W38)</f>
        <v>Not Updated</v>
      </c>
      <c r="R7" s="11" t="str">
        <f>IF('Work Reporting'!X38="","Not Updated",'Work Reporting'!X38)</f>
        <v>Not Updated</v>
      </c>
      <c r="S7" s="11" t="str">
        <f>IF('Work Reporting'!Y38="","Not Updated",'Work Reporting'!Y38)</f>
        <v>Not Updated</v>
      </c>
      <c r="T7" s="11" t="str">
        <f>IF('Work Reporting'!Z38="","Not Updated",'Work Reporting'!Z38)</f>
        <v>Not Updated</v>
      </c>
      <c r="U7" s="11" t="str">
        <f>IF('Work Reporting'!AA38="","Not Updated",'Work Reporting'!AA38)</f>
        <v>Not Updated</v>
      </c>
      <c r="V7" s="11" t="str">
        <f>IF('Work Reporting'!AB38="","Not Updated",'Work Reporting'!AB38)</f>
        <v>Not Updated</v>
      </c>
      <c r="W7" s="11" t="str">
        <f>IF('Work Reporting'!AC38="","Not Updated",'Work Reporting'!AC38)</f>
        <v>Not Updated</v>
      </c>
      <c r="X7" s="11" t="str">
        <f>IF('Work Reporting'!AD38="","Not Updated",'Work Reporting'!AD38)</f>
        <v>Not Updated</v>
      </c>
      <c r="Y7" s="11" t="str">
        <f>IF('Work Reporting'!AE38="","Not Updated",'Work Reporting'!AE38)</f>
        <v>Not Updated</v>
      </c>
      <c r="Z7" s="11" t="s">
        <v>1</v>
      </c>
      <c r="AA7" s="11" t="str">
        <f>IF('Work Reporting'!AG38="","Not Updated",'Work Reporting'!AG38)</f>
        <v>Not Updated</v>
      </c>
      <c r="AB7" s="11" t="str">
        <f>IF('Work Reporting'!AH38="","Not Updated",'Work Reporting'!AH38)</f>
        <v>Not Updated</v>
      </c>
      <c r="AC7" s="11" t="str">
        <f>IF('Work Reporting'!AI38="","Not Updated",'Work Reporting'!AI38)</f>
        <v>Not Updated</v>
      </c>
      <c r="AD7" s="11" t="str">
        <f>IF('Work Reporting'!AJ38="","Not Updated",'Work Reporting'!AJ38)</f>
        <v>Not Updated</v>
      </c>
      <c r="AE7" s="11" t="str">
        <f>IF('Work Reporting'!AK38="","Not Updated",'Work Reporting'!AK38)</f>
        <v>Not Updated</v>
      </c>
      <c r="AF7" s="11" t="str">
        <f>IF('Work Reporting'!AL38="","Not Updated",'Work Reporting'!AL38)</f>
        <v>Not Updated</v>
      </c>
      <c r="AG7" s="11" t="str">
        <f>IF('Work Reporting'!AM38="","Not Updated",'Work Reporting'!AM38)</f>
        <v>Not Updated</v>
      </c>
    </row>
    <row r="8" spans="2:33" ht="20.25" customHeight="1">
      <c r="B8" s="28" t="str">
        <f>F</f>
        <v>F</v>
      </c>
      <c r="C8" s="11" t="str">
        <f>IF('Work Reporting'!I45="","Not Updated",'Work Reporting'!I45)</f>
        <v>Not Updated</v>
      </c>
      <c r="D8" s="11" t="str">
        <f>IF('Work Reporting'!J45="","Not Updated",'Work Reporting'!J45)</f>
        <v>Not Updated</v>
      </c>
      <c r="E8" s="11" t="str">
        <f>IF('Work Reporting'!K45="","Not Updated",'Work Reporting'!K45)</f>
        <v>Not Updated</v>
      </c>
      <c r="F8" s="11" t="str">
        <f>IF('Work Reporting'!L45="","Not Updated",'Work Reporting'!L45)</f>
        <v>Not Updated</v>
      </c>
      <c r="G8" s="11" t="str">
        <f>IF('Work Reporting'!M45="","Not Updated",'Work Reporting'!M45)</f>
        <v>Not Updated</v>
      </c>
      <c r="H8" s="11" t="str">
        <f>IF('Work Reporting'!N45="","Not Updated",'Work Reporting'!N45)</f>
        <v>Not Updated</v>
      </c>
      <c r="I8" s="11" t="str">
        <f>IF('Work Reporting'!O45="","Not Updated",'Work Reporting'!O45)</f>
        <v>Not Updated</v>
      </c>
      <c r="J8" s="11" t="str">
        <f>IF('Work Reporting'!P45="","Not Updated",'Work Reporting'!P45)</f>
        <v>Not Updated</v>
      </c>
      <c r="K8" s="11" t="str">
        <f>IF('Work Reporting'!Q45="","Not Updated",'Work Reporting'!Q45)</f>
        <v>Not Updated</v>
      </c>
      <c r="L8" s="11" t="str">
        <f>IF('Work Reporting'!R45="","Not Updated",'Work Reporting'!R45)</f>
        <v>Not Updated</v>
      </c>
      <c r="M8" s="11" t="str">
        <f>IF('Work Reporting'!S45="","Not Updated",'Work Reporting'!S45)</f>
        <v>Not Updated</v>
      </c>
      <c r="N8" s="11" t="str">
        <f>IF('Work Reporting'!T45="","Not Updated",'Work Reporting'!T45)</f>
        <v>Not Updated</v>
      </c>
      <c r="O8" s="11" t="str">
        <f>IF('Work Reporting'!U45="","Not Updated",'Work Reporting'!U45)</f>
        <v>Not Updated</v>
      </c>
      <c r="P8" s="11" t="str">
        <f>IF('Work Reporting'!V45="","Not Updated",'Work Reporting'!V45)</f>
        <v>Not Updated</v>
      </c>
      <c r="Q8" s="11" t="str">
        <f>IF('Work Reporting'!W45="","Not Updated",'Work Reporting'!W45)</f>
        <v>Not Updated</v>
      </c>
      <c r="R8" s="11" t="str">
        <f>IF('Work Reporting'!X45="","Not Updated",'Work Reporting'!X45)</f>
        <v>Not Updated</v>
      </c>
      <c r="S8" s="11" t="str">
        <f>IF('Work Reporting'!Y45="","Not Updated",'Work Reporting'!Y45)</f>
        <v>Not Updated</v>
      </c>
      <c r="T8" s="11" t="str">
        <f>IF('Work Reporting'!Z45="","Not Updated",'Work Reporting'!Z45)</f>
        <v>Not Updated</v>
      </c>
      <c r="U8" s="11" t="str">
        <f>IF('Work Reporting'!AA45="","Not Updated",'Work Reporting'!AA45)</f>
        <v>Not Updated</v>
      </c>
      <c r="V8" s="11" t="str">
        <f>IF('Work Reporting'!AB45="","Not Updated",'Work Reporting'!AB45)</f>
        <v>Not Updated</v>
      </c>
      <c r="W8" s="11" t="str">
        <f>IF('Work Reporting'!AC45="","Not Updated",'Work Reporting'!AC45)</f>
        <v>Not Updated</v>
      </c>
      <c r="X8" s="11" t="str">
        <f>IF('Work Reporting'!AD45="","Not Updated",'Work Reporting'!AD45)</f>
        <v>Not Updated</v>
      </c>
      <c r="Y8" s="11" t="str">
        <f>IF('Work Reporting'!AE45="","Not Updated",'Work Reporting'!AE45)</f>
        <v>Not Updated</v>
      </c>
      <c r="Z8" s="11" t="str">
        <f>IF('Work Reporting'!AF45="","Not Updated",'Work Reporting'!AF45)</f>
        <v>Not Updated</v>
      </c>
      <c r="AA8" s="11" t="str">
        <f>IF('Work Reporting'!AG45="","Not Updated",'Work Reporting'!AG45)</f>
        <v>Not Updated</v>
      </c>
      <c r="AB8" s="11" t="str">
        <f>IF('Work Reporting'!AH45="","Not Updated",'Work Reporting'!AH45)</f>
        <v>Not Updated</v>
      </c>
      <c r="AC8" s="11" t="str">
        <f>IF('Work Reporting'!AI45="","Not Updated",'Work Reporting'!AI45)</f>
        <v>Not Updated</v>
      </c>
      <c r="AD8" s="11" t="str">
        <f>IF('Work Reporting'!AJ45="","Not Updated",'Work Reporting'!AJ45)</f>
        <v>Not Updated</v>
      </c>
      <c r="AE8" s="11" t="str">
        <f>IF('Work Reporting'!AK45="","Not Updated",'Work Reporting'!AK45)</f>
        <v>Not Updated</v>
      </c>
      <c r="AF8" s="11" t="str">
        <f>IF('Work Reporting'!AL45="","Not Updated",'Work Reporting'!AL45)</f>
        <v>Not Updated</v>
      </c>
      <c r="AG8" s="11" t="str">
        <f>IF('Work Reporting'!AM45="","Not Updated",'Work Reporting'!AM45)</f>
        <v>Not Updated</v>
      </c>
    </row>
    <row r="9" spans="2:33" ht="20.25" customHeight="1">
      <c r="B9" s="28" t="str">
        <f>G</f>
        <v>G</v>
      </c>
      <c r="C9" s="11" t="str">
        <f>IF('Work Reporting'!I52="","Not Updated",'Work Reporting'!I52)</f>
        <v>Not Updated</v>
      </c>
      <c r="D9" s="11" t="str">
        <f>IF('Work Reporting'!J52="","Not Updated",'Work Reporting'!J52)</f>
        <v>Not Updated</v>
      </c>
      <c r="E9" s="11" t="str">
        <f>IF('Work Reporting'!K52="","Not Updated",'Work Reporting'!K52)</f>
        <v>Not Updated</v>
      </c>
      <c r="F9" s="11" t="str">
        <f>IF('Work Reporting'!L52="","Not Updated",'Work Reporting'!L52)</f>
        <v>Not Updated</v>
      </c>
      <c r="G9" s="11" t="str">
        <f>IF('Work Reporting'!M52="","Not Updated",'Work Reporting'!M52)</f>
        <v>Not Updated</v>
      </c>
      <c r="H9" s="11" t="str">
        <f>IF('Work Reporting'!N52="","Not Updated",'Work Reporting'!N52)</f>
        <v>Not Updated</v>
      </c>
      <c r="I9" s="11" t="str">
        <f>IF('Work Reporting'!O52="","Not Updated",'Work Reporting'!O52)</f>
        <v>Not Updated</v>
      </c>
      <c r="J9" s="11" t="str">
        <f>IF('Work Reporting'!P52="","Not Updated",'Work Reporting'!P52)</f>
        <v>Not Updated</v>
      </c>
      <c r="K9" s="11" t="str">
        <f>IF('Work Reporting'!Q52="","Not Updated",'Work Reporting'!Q52)</f>
        <v>Not Updated</v>
      </c>
      <c r="L9" s="11" t="str">
        <f>IF('Work Reporting'!R52="","Not Updated",'Work Reporting'!R52)</f>
        <v>Not Updated</v>
      </c>
      <c r="M9" s="11" t="str">
        <f>IF('Work Reporting'!S52="","Not Updated",'Work Reporting'!S52)</f>
        <v>Not Updated</v>
      </c>
      <c r="N9" s="11" t="str">
        <f>IF('Work Reporting'!T52="","Not Updated",'Work Reporting'!T52)</f>
        <v>Not Updated</v>
      </c>
      <c r="O9" s="11" t="str">
        <f>IF('Work Reporting'!U52="","Not Updated",'Work Reporting'!U52)</f>
        <v>Not Updated</v>
      </c>
      <c r="P9" s="11" t="str">
        <f>IF('Work Reporting'!V52="","Not Updated",'Work Reporting'!V52)</f>
        <v>Not Updated</v>
      </c>
      <c r="Q9" s="11" t="str">
        <f>IF('Work Reporting'!W52="","Not Updated",'Work Reporting'!W52)</f>
        <v>Not Updated</v>
      </c>
      <c r="R9" s="11" t="str">
        <f>IF('Work Reporting'!X52="","Not Updated",'Work Reporting'!X52)</f>
        <v>Not Updated</v>
      </c>
      <c r="S9" s="11" t="str">
        <f>IF('Work Reporting'!Y52="","Not Updated",'Work Reporting'!Y52)</f>
        <v>Not Updated</v>
      </c>
      <c r="T9" s="11" t="str">
        <f>IF('Work Reporting'!Z52="","Not Updated",'Work Reporting'!Z52)</f>
        <v>Not Updated</v>
      </c>
      <c r="U9" s="11" t="str">
        <f>IF('Work Reporting'!AA52="","Not Updated",'Work Reporting'!AA52)</f>
        <v>Not Updated</v>
      </c>
      <c r="V9" s="11" t="str">
        <f>IF('Work Reporting'!AB52="","Not Updated",'Work Reporting'!AB52)</f>
        <v>Not Updated</v>
      </c>
      <c r="W9" s="11" t="str">
        <f>IF('Work Reporting'!AC52="","Not Updated",'Work Reporting'!AC52)</f>
        <v>Not Updated</v>
      </c>
      <c r="X9" s="11" t="str">
        <f>IF('Work Reporting'!AD52="","Not Updated",'Work Reporting'!AD52)</f>
        <v>Not Updated</v>
      </c>
      <c r="Y9" s="11" t="str">
        <f>IF('Work Reporting'!AE52="","Not Updated",'Work Reporting'!AE52)</f>
        <v>Not Updated</v>
      </c>
      <c r="Z9" s="11" t="str">
        <f>IF('Work Reporting'!AF52="","Not Updated",'Work Reporting'!AF52)</f>
        <v>Not Updated</v>
      </c>
      <c r="AA9" s="11" t="str">
        <f>IF('Work Reporting'!AG52="","Not Updated",'Work Reporting'!AG52)</f>
        <v>Not Updated</v>
      </c>
      <c r="AB9" s="11" t="str">
        <f>IF('Work Reporting'!AH52="","Not Updated",'Work Reporting'!AH52)</f>
        <v>Not Updated</v>
      </c>
      <c r="AC9" s="11" t="str">
        <f>IF('Work Reporting'!AI52="","Not Updated",'Work Reporting'!AI52)</f>
        <v>Not Updated</v>
      </c>
      <c r="AD9" s="11" t="str">
        <f>IF('Work Reporting'!AJ52="","Not Updated",'Work Reporting'!AJ52)</f>
        <v>Not Updated</v>
      </c>
      <c r="AE9" s="11" t="str">
        <f>IF('Work Reporting'!AK52="","Not Updated",'Work Reporting'!AK52)</f>
        <v>Not Updated</v>
      </c>
      <c r="AF9" s="11" t="str">
        <f>IF('Work Reporting'!AL52="","Not Updated",'Work Reporting'!AL52)</f>
        <v>Not Updated</v>
      </c>
      <c r="AG9" s="11" t="str">
        <f>IF('Work Reporting'!AM52="","Not Updated",'Work Reporting'!AM52)</f>
        <v>Not Updated</v>
      </c>
    </row>
    <row r="10" spans="2:33" ht="20.25" customHeight="1">
      <c r="B10" s="28" t="str">
        <f>H</f>
        <v>H</v>
      </c>
      <c r="C10" s="11" t="str">
        <f>IF('Work Reporting'!I59="","Not Updated",'Work Reporting'!I59)</f>
        <v>Not Updated</v>
      </c>
      <c r="D10" s="11" t="str">
        <f>IF('Work Reporting'!J59="","Not Updated",'Work Reporting'!J59)</f>
        <v>Not Updated</v>
      </c>
      <c r="E10" s="11" t="str">
        <f>IF('Work Reporting'!K59="","Not Updated",'Work Reporting'!K59)</f>
        <v>Not Updated</v>
      </c>
      <c r="F10" s="11" t="str">
        <f>IF('Work Reporting'!L59="","Not Updated",'Work Reporting'!L59)</f>
        <v>Not Updated</v>
      </c>
      <c r="G10" s="11" t="str">
        <f>IF('Work Reporting'!M59="","Not Updated",'Work Reporting'!M59)</f>
        <v>Not Updated</v>
      </c>
      <c r="H10" s="11" t="str">
        <f>IF('Work Reporting'!N59="","Not Updated",'Work Reporting'!N59)</f>
        <v>Not Updated</v>
      </c>
      <c r="I10" s="11" t="str">
        <f>IF('Work Reporting'!O59="","Not Updated",'Work Reporting'!O59)</f>
        <v>Not Updated</v>
      </c>
      <c r="J10" s="11" t="str">
        <f>IF('Work Reporting'!P59="","Not Updated",'Work Reporting'!P59)</f>
        <v>Not Updated</v>
      </c>
      <c r="K10" s="11" t="str">
        <f>IF('Work Reporting'!Q59="","Not Updated",'Work Reporting'!Q59)</f>
        <v>Not Updated</v>
      </c>
      <c r="L10" s="11" t="str">
        <f>IF('Work Reporting'!R59="","Not Updated",'Work Reporting'!R59)</f>
        <v>Not Updated</v>
      </c>
      <c r="M10" s="11" t="str">
        <f>IF('Work Reporting'!S59="","Not Updated",'Work Reporting'!S59)</f>
        <v>Not Updated</v>
      </c>
      <c r="N10" s="11" t="str">
        <f>IF('Work Reporting'!T59="","Not Updated",'Work Reporting'!T59)</f>
        <v>Not Updated</v>
      </c>
      <c r="O10" s="11" t="str">
        <f>IF('Work Reporting'!U59="","Not Updated",'Work Reporting'!U59)</f>
        <v>Not Updated</v>
      </c>
      <c r="P10" s="11" t="str">
        <f>IF('Work Reporting'!V59="","Not Updated",'Work Reporting'!V59)</f>
        <v>Not Updated</v>
      </c>
      <c r="Q10" s="11" t="str">
        <f>IF('Work Reporting'!W59="","Not Updated",'Work Reporting'!W59)</f>
        <v>Not Updated</v>
      </c>
      <c r="R10" s="11" t="str">
        <f>IF('Work Reporting'!X59="","Not Updated",'Work Reporting'!X59)</f>
        <v>Not Updated</v>
      </c>
      <c r="S10" s="11" t="str">
        <f>IF('Work Reporting'!Y59="","Not Updated",'Work Reporting'!Y59)</f>
        <v>Not Updated</v>
      </c>
      <c r="T10" s="11" t="str">
        <f>IF('Work Reporting'!Z59="","Not Updated",'Work Reporting'!Z59)</f>
        <v>Not Updated</v>
      </c>
      <c r="U10" s="11" t="str">
        <f>IF('Work Reporting'!AA59="","Not Updated",'Work Reporting'!AA59)</f>
        <v>Not Updated</v>
      </c>
      <c r="V10" s="11" t="str">
        <f>IF('Work Reporting'!AB59="","Not Updated",'Work Reporting'!AB59)</f>
        <v>Not Updated</v>
      </c>
      <c r="W10" s="11" t="str">
        <f>IF('Work Reporting'!AC59="","Not Updated",'Work Reporting'!AC59)</f>
        <v>Not Updated</v>
      </c>
      <c r="X10" s="11" t="str">
        <f>IF('Work Reporting'!AD59="","Not Updated",'Work Reporting'!AD59)</f>
        <v>Not Updated</v>
      </c>
      <c r="Y10" s="11" t="str">
        <f>IF('Work Reporting'!AE59="","Not Updated",'Work Reporting'!AE59)</f>
        <v>Not Updated</v>
      </c>
      <c r="Z10" s="11" t="str">
        <f>IF('Work Reporting'!AF59="","Not Updated",'Work Reporting'!AF59)</f>
        <v>Not Updated</v>
      </c>
      <c r="AA10" s="11" t="str">
        <f>IF('Work Reporting'!AG59="","Not Updated",'Work Reporting'!AG59)</f>
        <v>Not Updated</v>
      </c>
      <c r="AB10" s="11" t="str">
        <f>IF('Work Reporting'!AH59="","Not Updated",'Work Reporting'!AH59)</f>
        <v>Not Updated</v>
      </c>
      <c r="AC10" s="11" t="str">
        <f>IF('Work Reporting'!AI59="","Not Updated",'Work Reporting'!AI59)</f>
        <v>Not Updated</v>
      </c>
      <c r="AD10" s="11" t="str">
        <f>IF('Work Reporting'!AJ59="","Not Updated",'Work Reporting'!AJ59)</f>
        <v>Not Updated</v>
      </c>
      <c r="AE10" s="11" t="str">
        <f>IF('Work Reporting'!AK59="","Not Updated",'Work Reporting'!AK59)</f>
        <v>Not Updated</v>
      </c>
      <c r="AF10" s="11" t="str">
        <f>IF('Work Reporting'!AL59="","Not Updated",'Work Reporting'!AL59)</f>
        <v>Not Updated</v>
      </c>
      <c r="AG10" s="11" t="str">
        <f>IF('Work Reporting'!AM59="","Not Updated",'Work Reporting'!AM59)</f>
        <v>Not Updated</v>
      </c>
    </row>
    <row r="11" spans="2:33" ht="20.25" customHeight="1">
      <c r="B11" s="28" t="str">
        <f>I</f>
        <v>I</v>
      </c>
      <c r="C11" s="11" t="str">
        <f>IF('Work Reporting'!I66="","Not Updated",'Work Reporting'!I66)</f>
        <v>Not Updated</v>
      </c>
      <c r="D11" s="11" t="str">
        <f>IF('Work Reporting'!J66="","Not Updated",'Work Reporting'!J66)</f>
        <v>Not Updated</v>
      </c>
      <c r="E11" s="11" t="str">
        <f>IF('Work Reporting'!K66="","Not Updated",'Work Reporting'!K66)</f>
        <v>Not Updated</v>
      </c>
      <c r="F11" s="11" t="str">
        <f>IF('Work Reporting'!L66="","Not Updated",'Work Reporting'!L66)</f>
        <v>Not Updated</v>
      </c>
      <c r="G11" s="11" t="str">
        <f>IF('Work Reporting'!M66="","Not Updated",'Work Reporting'!M66)</f>
        <v>Not Updated</v>
      </c>
      <c r="H11" s="11" t="str">
        <f>IF('Work Reporting'!N66="","Not Updated",'Work Reporting'!N66)</f>
        <v>Not Updated</v>
      </c>
      <c r="I11" s="11" t="str">
        <f>IF('Work Reporting'!O66="","Not Updated",'Work Reporting'!O66)</f>
        <v>Not Updated</v>
      </c>
      <c r="J11" s="11" t="str">
        <f>IF('Work Reporting'!P66="","Not Updated",'Work Reporting'!P66)</f>
        <v>Not Updated</v>
      </c>
      <c r="K11" s="11" t="str">
        <f>IF('Work Reporting'!Q66="","Not Updated",'Work Reporting'!Q66)</f>
        <v>Not Updated</v>
      </c>
      <c r="L11" s="11" t="str">
        <f>IF('Work Reporting'!R66="","Not Updated",'Work Reporting'!R66)</f>
        <v>Not Updated</v>
      </c>
      <c r="M11" s="11" t="str">
        <f>IF('Work Reporting'!S66="","Not Updated",'Work Reporting'!S66)</f>
        <v>Not Updated</v>
      </c>
      <c r="N11" s="11" t="str">
        <f>IF('Work Reporting'!T66="","Not Updated",'Work Reporting'!T66)</f>
        <v>Not Updated</v>
      </c>
      <c r="O11" s="11" t="str">
        <f>IF('Work Reporting'!U66="","Not Updated",'Work Reporting'!U66)</f>
        <v>Not Updated</v>
      </c>
      <c r="P11" s="11" t="str">
        <f>IF('Work Reporting'!V66="","Not Updated",'Work Reporting'!V66)</f>
        <v>Not Updated</v>
      </c>
      <c r="Q11" s="11" t="str">
        <f>IF('Work Reporting'!W66="","Not Updated",'Work Reporting'!W66)</f>
        <v>Not Updated</v>
      </c>
      <c r="R11" s="11" t="str">
        <f>IF('Work Reporting'!X66="","Not Updated",'Work Reporting'!X66)</f>
        <v>Not Updated</v>
      </c>
      <c r="S11" s="11" t="str">
        <f>IF('Work Reporting'!Y66="","Not Updated",'Work Reporting'!Y66)</f>
        <v>Not Updated</v>
      </c>
      <c r="T11" s="11" t="str">
        <f>IF('Work Reporting'!Z66="","Not Updated",'Work Reporting'!Z66)</f>
        <v>Not Updated</v>
      </c>
      <c r="U11" s="11" t="str">
        <f>IF('Work Reporting'!AA66="","Not Updated",'Work Reporting'!AA66)</f>
        <v>Not Updated</v>
      </c>
      <c r="V11" s="11" t="str">
        <f>IF('Work Reporting'!AB66="","Not Updated",'Work Reporting'!AB66)</f>
        <v>Not Updated</v>
      </c>
      <c r="W11" s="11" t="str">
        <f>IF('Work Reporting'!AC66="","Not Updated",'Work Reporting'!AC66)</f>
        <v>Not Updated</v>
      </c>
      <c r="X11" s="11" t="str">
        <f>IF('Work Reporting'!AD66="","Not Updated",'Work Reporting'!AD66)</f>
        <v>Not Updated</v>
      </c>
      <c r="Y11" s="11" t="str">
        <f>IF('Work Reporting'!AE66="","Not Updated",'Work Reporting'!AE66)</f>
        <v>Not Updated</v>
      </c>
      <c r="Z11" s="11" t="str">
        <f>IF('Work Reporting'!AF66="","Not Updated",'Work Reporting'!AF66)</f>
        <v>Not Updated</v>
      </c>
      <c r="AA11" s="11" t="str">
        <f>IF('Work Reporting'!AG66="","Not Updated",'Work Reporting'!AG66)</f>
        <v>Not Updated</v>
      </c>
      <c r="AB11" s="11" t="str">
        <f>IF('Work Reporting'!AH66="","Not Updated",'Work Reporting'!AH66)</f>
        <v>Not Updated</v>
      </c>
      <c r="AC11" s="11" t="str">
        <f>IF('Work Reporting'!AI66="","Not Updated",'Work Reporting'!AI66)</f>
        <v>Not Updated</v>
      </c>
      <c r="AD11" s="11" t="str">
        <f>IF('Work Reporting'!AJ66="","Not Updated",'Work Reporting'!AJ66)</f>
        <v>Not Updated</v>
      </c>
      <c r="AE11" s="11" t="str">
        <f>IF('Work Reporting'!AK66="","Not Updated",'Work Reporting'!AK66)</f>
        <v>Not Updated</v>
      </c>
      <c r="AF11" s="11" t="str">
        <f>IF('Work Reporting'!AL66="","Not Updated",'Work Reporting'!AL66)</f>
        <v>Not Updated</v>
      </c>
      <c r="AG11" s="11" t="str">
        <f>IF('Work Reporting'!AM66="","Not Updated",'Work Reporting'!AM66)</f>
        <v>Not Updated</v>
      </c>
    </row>
    <row r="12" spans="2:33" ht="20.25" customHeight="1">
      <c r="B12" s="28" t="str">
        <f>J</f>
        <v>J</v>
      </c>
      <c r="C12" s="11" t="str">
        <f>IF('Work Reporting'!I73="","Not Updated",'Work Reporting'!I73)</f>
        <v>Not Updated</v>
      </c>
      <c r="D12" s="11" t="str">
        <f>IF('Work Reporting'!J73="","Not Updated",'Work Reporting'!J73)</f>
        <v>Not Updated</v>
      </c>
      <c r="E12" s="11" t="str">
        <f>IF('Work Reporting'!K73="","Not Updated",'Work Reporting'!K73)</f>
        <v>Not Updated</v>
      </c>
      <c r="F12" s="11" t="str">
        <f>IF('Work Reporting'!L73="","Not Updated",'Work Reporting'!L73)</f>
        <v>Not Updated</v>
      </c>
      <c r="G12" s="11" t="str">
        <f>IF('Work Reporting'!M73="","Not Updated",'Work Reporting'!M73)</f>
        <v>Not Updated</v>
      </c>
      <c r="H12" s="11" t="str">
        <f>IF('Work Reporting'!N73="","Not Updated",'Work Reporting'!N73)</f>
        <v>Not Updated</v>
      </c>
      <c r="I12" s="11" t="str">
        <f>IF('Work Reporting'!O73="","Not Updated",'Work Reporting'!O73)</f>
        <v>Not Updated</v>
      </c>
      <c r="J12" s="11" t="str">
        <f>IF('Work Reporting'!P73="","Not Updated",'Work Reporting'!P73)</f>
        <v>Not Updated</v>
      </c>
      <c r="K12" s="11" t="str">
        <f>IF('Work Reporting'!Q73="","Not Updated",'Work Reporting'!Q73)</f>
        <v>Not Updated</v>
      </c>
      <c r="L12" s="11" t="str">
        <f>IF('Work Reporting'!R73="","Not Updated",'Work Reporting'!R73)</f>
        <v>Not Updated</v>
      </c>
      <c r="M12" s="11" t="str">
        <f>IF('Work Reporting'!S73="","Not Updated",'Work Reporting'!S73)</f>
        <v>Not Updated</v>
      </c>
      <c r="N12" s="11" t="str">
        <f>IF('Work Reporting'!T73="","Not Updated",'Work Reporting'!T73)</f>
        <v>Not Updated</v>
      </c>
      <c r="O12" s="11" t="str">
        <f>IF('Work Reporting'!U73="","Not Updated",'Work Reporting'!U73)</f>
        <v>Not Updated</v>
      </c>
      <c r="P12" s="11" t="str">
        <f>IF('Work Reporting'!V73="","Not Updated",'Work Reporting'!V73)</f>
        <v>Not Updated</v>
      </c>
      <c r="Q12" s="11" t="str">
        <f>IF('Work Reporting'!W73="","Not Updated",'Work Reporting'!W73)</f>
        <v>Not Updated</v>
      </c>
      <c r="R12" s="11" t="str">
        <f>IF('Work Reporting'!X73="","Not Updated",'Work Reporting'!X73)</f>
        <v>Not Updated</v>
      </c>
      <c r="S12" s="11" t="str">
        <f>IF('Work Reporting'!Y73="","Not Updated",'Work Reporting'!Y73)</f>
        <v>Not Updated</v>
      </c>
      <c r="T12" s="11" t="str">
        <f>IF('Work Reporting'!Z73="","Not Updated",'Work Reporting'!Z73)</f>
        <v>Not Updated</v>
      </c>
      <c r="U12" s="11" t="str">
        <f>IF('Work Reporting'!AA73="","Not Updated",'Work Reporting'!AA73)</f>
        <v>Not Updated</v>
      </c>
      <c r="V12" s="11" t="str">
        <f>IF('Work Reporting'!AB73="","Not Updated",'Work Reporting'!AB73)</f>
        <v>Not Updated</v>
      </c>
      <c r="W12" s="11" t="str">
        <f>IF('Work Reporting'!AC73="","Not Updated",'Work Reporting'!AC73)</f>
        <v>Not Updated</v>
      </c>
      <c r="X12" s="11" t="str">
        <f>IF('Work Reporting'!AD73="","Not Updated",'Work Reporting'!AD73)</f>
        <v>Not Updated</v>
      </c>
      <c r="Y12" s="11" t="str">
        <f>IF('Work Reporting'!AE73="","Not Updated",'Work Reporting'!AE73)</f>
        <v>Not Updated</v>
      </c>
      <c r="Z12" s="11" t="str">
        <f>IF('Work Reporting'!AF73="","Not Updated",'Work Reporting'!AF73)</f>
        <v>Not Updated</v>
      </c>
      <c r="AA12" s="11" t="str">
        <f>IF('Work Reporting'!AG73="","Not Updated",'Work Reporting'!AG73)</f>
        <v>Not Updated</v>
      </c>
      <c r="AB12" s="11" t="str">
        <f>IF('Work Reporting'!AH73="","Not Updated",'Work Reporting'!AH73)</f>
        <v>Not Updated</v>
      </c>
      <c r="AC12" s="11" t="str">
        <f>IF('Work Reporting'!AI73="","Not Updated",'Work Reporting'!AI73)</f>
        <v>Not Updated</v>
      </c>
      <c r="AD12" s="11" t="str">
        <f>IF('Work Reporting'!AJ73="","Not Updated",'Work Reporting'!AJ73)</f>
        <v>Not Updated</v>
      </c>
      <c r="AE12" s="11" t="str">
        <f>IF('Work Reporting'!AK73="","Not Updated",'Work Reporting'!AK73)</f>
        <v>Not Updated</v>
      </c>
      <c r="AF12" s="11" t="str">
        <f>IF('Work Reporting'!AL73="","Not Updated",'Work Reporting'!AL73)</f>
        <v>Not Updated</v>
      </c>
      <c r="AG12" s="11" t="str">
        <f>IF('Work Reporting'!AM73="","Not Updated",'Work Reporting'!AM73)</f>
        <v>Not Updated</v>
      </c>
    </row>
    <row r="13" spans="2:33" ht="20.25" customHeight="1">
      <c r="B13" s="28" t="str">
        <f>K</f>
        <v>K</v>
      </c>
      <c r="C13" s="11" t="str">
        <f>IF('Work Reporting'!I80="","Not Updated",'Work Reporting'!I80)</f>
        <v>Not Updated</v>
      </c>
      <c r="D13" s="11" t="str">
        <f>IF('Work Reporting'!J80="","Not Updated",'Work Reporting'!J80)</f>
        <v>Not Updated</v>
      </c>
      <c r="E13" s="11" t="str">
        <f>IF('Work Reporting'!K80="","Not Updated",'Work Reporting'!K80)</f>
        <v>Not Updated</v>
      </c>
      <c r="F13" s="11" t="str">
        <f>IF('Work Reporting'!L80="","Not Updated",'Work Reporting'!L80)</f>
        <v>Not Updated</v>
      </c>
      <c r="G13" s="11" t="str">
        <f>IF('Work Reporting'!M80="","Not Updated",'Work Reporting'!M80)</f>
        <v>Not Updated</v>
      </c>
      <c r="H13" s="11" t="str">
        <f>IF('Work Reporting'!N80="","Not Updated",'Work Reporting'!N80)</f>
        <v>Not Updated</v>
      </c>
      <c r="I13" s="11" t="str">
        <f>IF('Work Reporting'!O80="","Not Updated",'Work Reporting'!O80)</f>
        <v>Not Updated</v>
      </c>
      <c r="J13" s="11" t="str">
        <f>IF('Work Reporting'!P80="","Not Updated",'Work Reporting'!P80)</f>
        <v>Not Updated</v>
      </c>
      <c r="K13" s="11" t="str">
        <f>IF('Work Reporting'!Q80="","Not Updated",'Work Reporting'!Q80)</f>
        <v>Not Updated</v>
      </c>
      <c r="L13" s="11" t="str">
        <f>IF('Work Reporting'!R80="","Not Updated",'Work Reporting'!R80)</f>
        <v>Not Updated</v>
      </c>
      <c r="M13" s="11" t="str">
        <f>IF('Work Reporting'!S80="","Not Updated",'Work Reporting'!S80)</f>
        <v>Not Updated</v>
      </c>
      <c r="N13" s="11" t="str">
        <f>IF('Work Reporting'!T80="","Not Updated",'Work Reporting'!T80)</f>
        <v>Not Updated</v>
      </c>
      <c r="O13" s="11" t="str">
        <f>IF('Work Reporting'!U80="","Not Updated",'Work Reporting'!U80)</f>
        <v>Not Updated</v>
      </c>
      <c r="P13" s="11" t="str">
        <f>IF('Work Reporting'!V80="","Not Updated",'Work Reporting'!V80)</f>
        <v>Not Updated</v>
      </c>
      <c r="Q13" s="11" t="str">
        <f>IF('Work Reporting'!W80="","Not Updated",'Work Reporting'!W80)</f>
        <v>Not Updated</v>
      </c>
      <c r="R13" s="11" t="str">
        <f>IF('Work Reporting'!X80="","Not Updated",'Work Reporting'!X80)</f>
        <v>Not Updated</v>
      </c>
      <c r="S13" s="11" t="str">
        <f>IF('Work Reporting'!Y80="","Not Updated",'Work Reporting'!Y80)</f>
        <v>Not Updated</v>
      </c>
      <c r="T13" s="11" t="str">
        <f>IF('Work Reporting'!Z80="","Not Updated",'Work Reporting'!Z80)</f>
        <v>Not Updated</v>
      </c>
      <c r="U13" s="11" t="str">
        <f>IF('Work Reporting'!AA80="","Not Updated",'Work Reporting'!AA80)</f>
        <v>Not Updated</v>
      </c>
      <c r="V13" s="11" t="str">
        <f>IF('Work Reporting'!AB80="","Not Updated",'Work Reporting'!AB80)</f>
        <v>Not Updated</v>
      </c>
      <c r="W13" s="11" t="str">
        <f>IF('Work Reporting'!AC80="","Not Updated",'Work Reporting'!AC80)</f>
        <v>Not Updated</v>
      </c>
      <c r="X13" s="11" t="str">
        <f>IF('Work Reporting'!AD80="","Not Updated",'Work Reporting'!AD80)</f>
        <v>Not Updated</v>
      </c>
      <c r="Y13" s="11" t="str">
        <f>IF('Work Reporting'!AE80="","Not Updated",'Work Reporting'!AE80)</f>
        <v>Not Updated</v>
      </c>
      <c r="Z13" s="11" t="str">
        <f>IF('Work Reporting'!AF80="","Not Updated",'Work Reporting'!AF80)</f>
        <v>Not Updated</v>
      </c>
      <c r="AA13" s="11" t="str">
        <f>IF('Work Reporting'!AG80="","Not Updated",'Work Reporting'!AG80)</f>
        <v>Not Updated</v>
      </c>
      <c r="AB13" s="11" t="str">
        <f>IF('Work Reporting'!AH80="","Not Updated",'Work Reporting'!AH80)</f>
        <v>Not Updated</v>
      </c>
      <c r="AC13" s="11" t="str">
        <f>IF('Work Reporting'!AI80="","Not Updated",'Work Reporting'!AI80)</f>
        <v>Not Updated</v>
      </c>
      <c r="AD13" s="11" t="str">
        <f>IF('Work Reporting'!AJ80="","Not Updated",'Work Reporting'!AJ80)</f>
        <v>Not Updated</v>
      </c>
      <c r="AE13" s="11" t="str">
        <f>IF('Work Reporting'!AK80="","Not Updated",'Work Reporting'!AK80)</f>
        <v>Not Updated</v>
      </c>
      <c r="AF13" s="11" t="str">
        <f>IF('Work Reporting'!AL80="","Not Updated",'Work Reporting'!AL80)</f>
        <v>Not Updated</v>
      </c>
      <c r="AG13" s="11" t="str">
        <f>IF('Work Reporting'!AM80="","Not Updated",'Work Reporting'!AM80)</f>
        <v>Not Updated</v>
      </c>
    </row>
    <row r="14" spans="2:33" ht="20.25" customHeight="1">
      <c r="B14" s="28" t="str">
        <f>L</f>
        <v>L</v>
      </c>
      <c r="C14" s="11" t="str">
        <f>IF('Work Reporting'!I87="","Not Updated",'Work Reporting'!I87)</f>
        <v>Not Updated</v>
      </c>
      <c r="D14" s="11" t="str">
        <f>IF('Work Reporting'!J87="","Not Updated",'Work Reporting'!J87)</f>
        <v>Not Updated</v>
      </c>
      <c r="E14" s="11" t="str">
        <f>IF('Work Reporting'!K87="","Not Updated",'Work Reporting'!K87)</f>
        <v>Not Updated</v>
      </c>
      <c r="F14" s="11" t="str">
        <f>IF('Work Reporting'!L87="","Not Updated",'Work Reporting'!L87)</f>
        <v>Not Updated</v>
      </c>
      <c r="G14" s="11" t="str">
        <f>IF('Work Reporting'!M87="","Not Updated",'Work Reporting'!M87)</f>
        <v>Not Updated</v>
      </c>
      <c r="H14" s="11" t="str">
        <f>IF('Work Reporting'!N87="","Not Updated",'Work Reporting'!N87)</f>
        <v>Not Updated</v>
      </c>
      <c r="I14" s="11" t="str">
        <f>IF('Work Reporting'!O87="","Not Updated",'Work Reporting'!O87)</f>
        <v>Not Updated</v>
      </c>
      <c r="J14" s="11" t="str">
        <f>IF('Work Reporting'!P87="","Not Updated",'Work Reporting'!P87)</f>
        <v>Not Updated</v>
      </c>
      <c r="K14" s="11" t="str">
        <f>IF('Work Reporting'!Q87="","Not Updated",'Work Reporting'!Q87)</f>
        <v>Not Updated</v>
      </c>
      <c r="L14" s="11" t="str">
        <f>IF('Work Reporting'!R87="","Not Updated",'Work Reporting'!R87)</f>
        <v>Not Updated</v>
      </c>
      <c r="M14" s="11" t="str">
        <f>IF('Work Reporting'!S87="","Not Updated",'Work Reporting'!S87)</f>
        <v>Not Updated</v>
      </c>
      <c r="N14" s="11" t="str">
        <f>IF('Work Reporting'!T87="","Not Updated",'Work Reporting'!T87)</f>
        <v>Not Updated</v>
      </c>
      <c r="O14" s="11" t="str">
        <f>IF('Work Reporting'!U87="","Not Updated",'Work Reporting'!U87)</f>
        <v>Not Updated</v>
      </c>
      <c r="P14" s="11" t="str">
        <f>IF('Work Reporting'!V87="","Not Updated",'Work Reporting'!V87)</f>
        <v>Not Updated</v>
      </c>
      <c r="Q14" s="11" t="str">
        <f>IF('Work Reporting'!W87="","Not Updated",'Work Reporting'!W87)</f>
        <v>Not Updated</v>
      </c>
      <c r="R14" s="11" t="str">
        <f>IF('Work Reporting'!X87="","Not Updated",'Work Reporting'!X87)</f>
        <v>Not Updated</v>
      </c>
      <c r="S14" s="11" t="str">
        <f>IF('Work Reporting'!Y87="","Not Updated",'Work Reporting'!Y87)</f>
        <v>Not Updated</v>
      </c>
      <c r="T14" s="11" t="str">
        <f>IF('Work Reporting'!Z87="","Not Updated",'Work Reporting'!Z87)</f>
        <v>Not Updated</v>
      </c>
      <c r="U14" s="11" t="str">
        <f>IF('Work Reporting'!AA87="","Not Updated",'Work Reporting'!AA87)</f>
        <v>Not Updated</v>
      </c>
      <c r="V14" s="11" t="str">
        <f>IF('Work Reporting'!AB87="","Not Updated",'Work Reporting'!AB87)</f>
        <v>Not Updated</v>
      </c>
      <c r="W14" s="11" t="str">
        <f>IF('Work Reporting'!AC87="","Not Updated",'Work Reporting'!AC87)</f>
        <v>Not Updated</v>
      </c>
      <c r="X14" s="11" t="str">
        <f>IF('Work Reporting'!AD87="","Not Updated",'Work Reporting'!AD87)</f>
        <v>Not Updated</v>
      </c>
      <c r="Y14" s="11" t="str">
        <f>IF('Work Reporting'!AE87="","Not Updated",'Work Reporting'!AE87)</f>
        <v>Not Updated</v>
      </c>
      <c r="Z14" s="11" t="str">
        <f>IF('Work Reporting'!AF87="","Not Updated",'Work Reporting'!AF87)</f>
        <v>Not Updated</v>
      </c>
      <c r="AA14" s="11" t="str">
        <f>IF('Work Reporting'!AG87="","Not Updated",'Work Reporting'!AG87)</f>
        <v>Not Updated</v>
      </c>
      <c r="AB14" s="11" t="str">
        <f>IF('Work Reporting'!AH87="","Not Updated",'Work Reporting'!AH87)</f>
        <v>Not Updated</v>
      </c>
      <c r="AC14" s="11" t="str">
        <f>IF('Work Reporting'!AI87="","Not Updated",'Work Reporting'!AI87)</f>
        <v>Not Updated</v>
      </c>
      <c r="AD14" s="11" t="str">
        <f>IF('Work Reporting'!AJ87="","Not Updated",'Work Reporting'!AJ87)</f>
        <v>Not Updated</v>
      </c>
      <c r="AE14" s="11" t="str">
        <f>IF('Work Reporting'!AK87="","Not Updated",'Work Reporting'!AK87)</f>
        <v>Not Updated</v>
      </c>
      <c r="AF14" s="11" t="str">
        <f>IF('Work Reporting'!AL87="","Not Updated",'Work Reporting'!AL87)</f>
        <v>Not Updated</v>
      </c>
      <c r="AG14" s="11" t="str">
        <f>IF('Work Reporting'!AM87="","Not Updated",'Work Reporting'!AM87)</f>
        <v>Not Updated</v>
      </c>
    </row>
    <row r="15" spans="2:33" ht="20.25" customHeight="1">
      <c r="B15" s="28" t="str">
        <f>M</f>
        <v>M</v>
      </c>
      <c r="C15" s="11" t="str">
        <f>IF('Work Reporting'!I94="","Not Updated",'Work Reporting'!I94)</f>
        <v>Not Updated</v>
      </c>
      <c r="D15" s="11" t="str">
        <f>IF('Work Reporting'!J94="","Not Updated",'Work Reporting'!J94)</f>
        <v>Not Updated</v>
      </c>
      <c r="E15" s="11" t="str">
        <f>IF('Work Reporting'!K94="","Not Updated",'Work Reporting'!K94)</f>
        <v>Not Updated</v>
      </c>
      <c r="F15" s="11" t="str">
        <f>IF('Work Reporting'!L94="","Not Updated",'Work Reporting'!L94)</f>
        <v>Not Updated</v>
      </c>
      <c r="G15" s="11" t="str">
        <f>IF('Work Reporting'!M94="","Not Updated",'Work Reporting'!M94)</f>
        <v>Not Updated</v>
      </c>
      <c r="H15" s="11" t="str">
        <f>IF('Work Reporting'!N94="","Not Updated",'Work Reporting'!N94)</f>
        <v>Not Updated</v>
      </c>
      <c r="I15" s="11" t="str">
        <f>IF('Work Reporting'!O94="","Not Updated",'Work Reporting'!O94)</f>
        <v>Not Updated</v>
      </c>
      <c r="J15" s="11" t="str">
        <f>IF('Work Reporting'!P94="","Not Updated",'Work Reporting'!P94)</f>
        <v>Not Updated</v>
      </c>
      <c r="K15" s="11" t="str">
        <f>IF('Work Reporting'!Q94="","Not Updated",'Work Reporting'!Q94)</f>
        <v>Not Updated</v>
      </c>
      <c r="L15" s="11" t="str">
        <f>IF('Work Reporting'!R94="","Not Updated",'Work Reporting'!R94)</f>
        <v>Not Updated</v>
      </c>
      <c r="M15" s="11" t="str">
        <f>IF('Work Reporting'!S94="","Not Updated",'Work Reporting'!S94)</f>
        <v>Not Updated</v>
      </c>
      <c r="N15" s="11" t="str">
        <f>IF('Work Reporting'!T94="","Not Updated",'Work Reporting'!T94)</f>
        <v>Not Updated</v>
      </c>
      <c r="O15" s="11" t="str">
        <f>IF('Work Reporting'!U94="","Not Updated",'Work Reporting'!U94)</f>
        <v>Not Updated</v>
      </c>
      <c r="P15" s="11" t="str">
        <f>IF('Work Reporting'!V94="","Not Updated",'Work Reporting'!V94)</f>
        <v>Not Updated</v>
      </c>
      <c r="Q15" s="11" t="str">
        <f>IF('Work Reporting'!W94="","Not Updated",'Work Reporting'!W94)</f>
        <v>Not Updated</v>
      </c>
      <c r="R15" s="11" t="str">
        <f>IF('Work Reporting'!X94="","Not Updated",'Work Reporting'!X94)</f>
        <v>Not Updated</v>
      </c>
      <c r="S15" s="11" t="str">
        <f>IF('Work Reporting'!Y94="","Not Updated",'Work Reporting'!Y94)</f>
        <v>Not Updated</v>
      </c>
      <c r="T15" s="11" t="str">
        <f>IF('Work Reporting'!Z94="","Not Updated",'Work Reporting'!Z94)</f>
        <v>Not Updated</v>
      </c>
      <c r="U15" s="11" t="str">
        <f>IF('Work Reporting'!AA94="","Not Updated",'Work Reporting'!AA94)</f>
        <v>Not Updated</v>
      </c>
      <c r="V15" s="11" t="str">
        <f>IF('Work Reporting'!AB94="","Not Updated",'Work Reporting'!AB94)</f>
        <v>Not Updated</v>
      </c>
      <c r="W15" s="11" t="str">
        <f>IF('Work Reporting'!AC94="","Not Updated",'Work Reporting'!AC94)</f>
        <v>Not Updated</v>
      </c>
      <c r="X15" s="11" t="str">
        <f>IF('Work Reporting'!AD94="","Not Updated",'Work Reporting'!AD94)</f>
        <v>Not Updated</v>
      </c>
      <c r="Y15" s="11" t="str">
        <f>IF('Work Reporting'!AE94="","Not Updated",'Work Reporting'!AE94)</f>
        <v>Not Updated</v>
      </c>
      <c r="Z15" s="11" t="str">
        <f>IF('Work Reporting'!AF94="","Not Updated",'Work Reporting'!AF94)</f>
        <v>Not Updated</v>
      </c>
      <c r="AA15" s="11" t="str">
        <f>IF('Work Reporting'!AG94="","Not Updated",'Work Reporting'!AG94)</f>
        <v>Not Updated</v>
      </c>
      <c r="AB15" s="11" t="str">
        <f>IF('Work Reporting'!AH94="","Not Updated",'Work Reporting'!AH94)</f>
        <v>Not Updated</v>
      </c>
      <c r="AC15" s="11" t="str">
        <f>IF('Work Reporting'!AI94="","Not Updated",'Work Reporting'!AI94)</f>
        <v>Not Updated</v>
      </c>
      <c r="AD15" s="11" t="str">
        <f>IF('Work Reporting'!AJ94="","Not Updated",'Work Reporting'!AJ94)</f>
        <v>Not Updated</v>
      </c>
      <c r="AE15" s="11" t="str">
        <f>IF('Work Reporting'!AK94="","Not Updated",'Work Reporting'!AK94)</f>
        <v>Not Updated</v>
      </c>
      <c r="AF15" s="11" t="str">
        <f>IF('Work Reporting'!AL94="","Not Updated",'Work Reporting'!AL94)</f>
        <v>Not Updated</v>
      </c>
      <c r="AG15" s="11" t="str">
        <f>IF('Work Reporting'!AM94="","Not Updated",'Work Reporting'!AM94)</f>
        <v>Not Updated</v>
      </c>
    </row>
    <row r="16" spans="2:33" ht="20.25" customHeight="1">
      <c r="B16" s="28" t="str">
        <f>N</f>
        <v>N</v>
      </c>
      <c r="C16" s="11" t="str">
        <f>IF('Work Reporting'!I101="","Not Updated",'Work Reporting'!I101)</f>
        <v>Not Updated</v>
      </c>
      <c r="D16" s="11" t="str">
        <f>IF('Work Reporting'!J101="","Not Updated",'Work Reporting'!J101)</f>
        <v>Not Updated</v>
      </c>
      <c r="E16" s="11" t="str">
        <f>IF('Work Reporting'!K101="","Not Updated",'Work Reporting'!K101)</f>
        <v>Not Updated</v>
      </c>
      <c r="F16" s="11" t="str">
        <f>IF('Work Reporting'!L101="","Not Updated",'Work Reporting'!L101)</f>
        <v>Not Updated</v>
      </c>
      <c r="G16" s="11" t="str">
        <f>IF('Work Reporting'!M101="","Not Updated",'Work Reporting'!M101)</f>
        <v>Not Updated</v>
      </c>
      <c r="H16" s="11" t="str">
        <f>IF('Work Reporting'!N101="","Not Updated",'Work Reporting'!N101)</f>
        <v>Not Updated</v>
      </c>
      <c r="I16" s="11" t="str">
        <f>IF('Work Reporting'!O101="","Not Updated",'Work Reporting'!O101)</f>
        <v>Not Updated</v>
      </c>
      <c r="J16" s="11" t="str">
        <f>IF('Work Reporting'!P101="","Not Updated",'Work Reporting'!P101)</f>
        <v>Not Updated</v>
      </c>
      <c r="K16" s="11" t="str">
        <f>IF('Work Reporting'!Q101="","Not Updated",'Work Reporting'!Q101)</f>
        <v>Not Updated</v>
      </c>
      <c r="L16" s="11" t="str">
        <f>IF('Work Reporting'!R101="","Not Updated",'Work Reporting'!R101)</f>
        <v>Not Updated</v>
      </c>
      <c r="M16" s="11" t="str">
        <f>IF('Work Reporting'!S101="","Not Updated",'Work Reporting'!S101)</f>
        <v>Not Updated</v>
      </c>
      <c r="N16" s="11" t="str">
        <f>IF('Work Reporting'!T101="","Not Updated",'Work Reporting'!T101)</f>
        <v>Not Updated</v>
      </c>
      <c r="O16" s="11" t="str">
        <f>IF('Work Reporting'!U101="","Not Updated",'Work Reporting'!U101)</f>
        <v>Not Updated</v>
      </c>
      <c r="P16" s="11" t="str">
        <f>IF('Work Reporting'!V101="","Not Updated",'Work Reporting'!V101)</f>
        <v>Not Updated</v>
      </c>
      <c r="Q16" s="11" t="str">
        <f>IF('Work Reporting'!W101="","Not Updated",'Work Reporting'!W101)</f>
        <v>Not Updated</v>
      </c>
      <c r="R16" s="11" t="str">
        <f>IF('Work Reporting'!X101="","Not Updated",'Work Reporting'!X101)</f>
        <v>Not Updated</v>
      </c>
      <c r="S16" s="11" t="str">
        <f>IF('Work Reporting'!Y101="","Not Updated",'Work Reporting'!Y101)</f>
        <v>Not Updated</v>
      </c>
      <c r="T16" s="11" t="str">
        <f>IF('Work Reporting'!Z101="","Not Updated",'Work Reporting'!Z101)</f>
        <v>Not Updated</v>
      </c>
      <c r="U16" s="11" t="str">
        <f>IF('Work Reporting'!AA101="","Not Updated",'Work Reporting'!AA101)</f>
        <v>Not Updated</v>
      </c>
      <c r="V16" s="11" t="str">
        <f>IF('Work Reporting'!AB101="","Not Updated",'Work Reporting'!AB101)</f>
        <v>Not Updated</v>
      </c>
      <c r="W16" s="11" t="str">
        <f>IF('Work Reporting'!AC101="","Not Updated",'Work Reporting'!AC101)</f>
        <v>Not Updated</v>
      </c>
      <c r="X16" s="11" t="str">
        <f>IF('Work Reporting'!AD101="","Not Updated",'Work Reporting'!AD101)</f>
        <v>Not Updated</v>
      </c>
      <c r="Y16" s="11" t="str">
        <f>IF('Work Reporting'!AE101="","Not Updated",'Work Reporting'!AE101)</f>
        <v>Not Updated</v>
      </c>
      <c r="Z16" s="11" t="str">
        <f>IF('Work Reporting'!AF101="","Not Updated",'Work Reporting'!AF101)</f>
        <v>Not Updated</v>
      </c>
      <c r="AA16" s="11" t="str">
        <f>IF('Work Reporting'!AG101="","Not Updated",'Work Reporting'!AG101)</f>
        <v>Not Updated</v>
      </c>
      <c r="AB16" s="11" t="str">
        <f>IF('Work Reporting'!AH101="","Not Updated",'Work Reporting'!AH101)</f>
        <v>Not Updated</v>
      </c>
      <c r="AC16" s="11" t="str">
        <f>IF('Work Reporting'!AI101="","Not Updated",'Work Reporting'!AI101)</f>
        <v>Not Updated</v>
      </c>
      <c r="AD16" s="11" t="str">
        <f>IF('Work Reporting'!AJ101="","Not Updated",'Work Reporting'!AJ101)</f>
        <v>Not Updated</v>
      </c>
      <c r="AE16" s="11" t="str">
        <f>IF('Work Reporting'!AK101="","Not Updated",'Work Reporting'!AK101)</f>
        <v>Not Updated</v>
      </c>
      <c r="AF16" s="11" t="str">
        <f>IF('Work Reporting'!AL101="","Not Updated",'Work Reporting'!AL101)</f>
        <v>Not Updated</v>
      </c>
      <c r="AG16" s="11" t="str">
        <f>IF('Work Reporting'!AM101="","Not Updated",'Work Reporting'!AM101)</f>
        <v>Not Updated</v>
      </c>
    </row>
    <row r="17" spans="2:33" ht="20.25" customHeight="1">
      <c r="B17" s="28" t="str">
        <f>O</f>
        <v>O</v>
      </c>
      <c r="C17" s="11" t="str">
        <f>IF('Work Reporting'!I108="","Not Updated",'Work Reporting'!I108)</f>
        <v>Not Updated</v>
      </c>
      <c r="D17" s="11" t="str">
        <f>IF('Work Reporting'!J108="","Not Updated",'Work Reporting'!J108)</f>
        <v>Not Updated</v>
      </c>
      <c r="E17" s="11" t="str">
        <f>IF('Work Reporting'!K108="","Not Updated",'Work Reporting'!K108)</f>
        <v>Not Updated</v>
      </c>
      <c r="F17" s="11" t="str">
        <f>IF('Work Reporting'!L108="","Not Updated",'Work Reporting'!L108)</f>
        <v>Not Updated</v>
      </c>
      <c r="G17" s="11" t="str">
        <f>IF('Work Reporting'!M108="","Not Updated",'Work Reporting'!M108)</f>
        <v>Not Updated</v>
      </c>
      <c r="H17" s="11" t="str">
        <f>IF('Work Reporting'!N108="","Not Updated",'Work Reporting'!N108)</f>
        <v>Not Updated</v>
      </c>
      <c r="I17" s="11" t="str">
        <f>IF('Work Reporting'!O108="","Not Updated",'Work Reporting'!O108)</f>
        <v>Not Updated</v>
      </c>
      <c r="J17" s="11" t="str">
        <f>IF('Work Reporting'!P108="","Not Updated",'Work Reporting'!P108)</f>
        <v>Not Updated</v>
      </c>
      <c r="K17" s="11" t="str">
        <f>IF('Work Reporting'!Q108="","Not Updated",'Work Reporting'!Q108)</f>
        <v>Not Updated</v>
      </c>
      <c r="L17" s="11" t="str">
        <f>IF('Work Reporting'!R108="","Not Updated",'Work Reporting'!R108)</f>
        <v>Not Updated</v>
      </c>
      <c r="M17" s="11" t="str">
        <f>IF('Work Reporting'!S108="","Not Updated",'Work Reporting'!S108)</f>
        <v>Not Updated</v>
      </c>
      <c r="N17" s="11" t="str">
        <f>IF('Work Reporting'!T108="","Not Updated",'Work Reporting'!T108)</f>
        <v>Not Updated</v>
      </c>
      <c r="O17" s="11" t="str">
        <f>IF('Work Reporting'!U108="","Not Updated",'Work Reporting'!U108)</f>
        <v>Not Updated</v>
      </c>
      <c r="P17" s="11" t="str">
        <f>IF('Work Reporting'!V108="","Not Updated",'Work Reporting'!V108)</f>
        <v>Not Updated</v>
      </c>
      <c r="Q17" s="11" t="str">
        <f>IF('Work Reporting'!W108="","Not Updated",'Work Reporting'!W108)</f>
        <v>Not Updated</v>
      </c>
      <c r="R17" s="11" t="str">
        <f>IF('Work Reporting'!X108="","Not Updated",'Work Reporting'!X108)</f>
        <v>Not Updated</v>
      </c>
      <c r="S17" s="11" t="str">
        <f>IF('Work Reporting'!Y108="","Not Updated",'Work Reporting'!Y108)</f>
        <v>Not Updated</v>
      </c>
      <c r="T17" s="11" t="str">
        <f>IF('Work Reporting'!Z108="","Not Updated",'Work Reporting'!Z108)</f>
        <v>Not Updated</v>
      </c>
      <c r="U17" s="11" t="str">
        <f>IF('Work Reporting'!AA108="","Not Updated",'Work Reporting'!AA108)</f>
        <v>Not Updated</v>
      </c>
      <c r="V17" s="11" t="str">
        <f>IF('Work Reporting'!AB108="","Not Updated",'Work Reporting'!AB108)</f>
        <v>Not Updated</v>
      </c>
      <c r="W17" s="11" t="str">
        <f>IF('Work Reporting'!AC108="","Not Updated",'Work Reporting'!AC108)</f>
        <v>Not Updated</v>
      </c>
      <c r="X17" s="11" t="str">
        <f>IF('Work Reporting'!AD108="","Not Updated",'Work Reporting'!AD108)</f>
        <v>Not Updated</v>
      </c>
      <c r="Y17" s="11" t="str">
        <f>IF('Work Reporting'!AE108="","Not Updated",'Work Reporting'!AE108)</f>
        <v>Not Updated</v>
      </c>
      <c r="Z17" s="11" t="str">
        <f>IF('Work Reporting'!AF108="","Not Updated",'Work Reporting'!AF108)</f>
        <v>Not Updated</v>
      </c>
      <c r="AA17" s="11" t="str">
        <f>IF('Work Reporting'!AG108="","Not Updated",'Work Reporting'!AG108)</f>
        <v>Not Updated</v>
      </c>
      <c r="AB17" s="11" t="str">
        <f>IF('Work Reporting'!AH108="","Not Updated",'Work Reporting'!AH108)</f>
        <v>Not Updated</v>
      </c>
      <c r="AC17" s="11" t="str">
        <f>IF('Work Reporting'!AI108="","Not Updated",'Work Reporting'!AI108)</f>
        <v>Not Updated</v>
      </c>
      <c r="AD17" s="11" t="str">
        <f>IF('Work Reporting'!AJ108="","Not Updated",'Work Reporting'!AJ108)</f>
        <v>Not Updated</v>
      </c>
      <c r="AE17" s="11" t="str">
        <f>IF('Work Reporting'!AK108="","Not Updated",'Work Reporting'!AK108)</f>
        <v>Not Updated</v>
      </c>
      <c r="AF17" s="11" t="str">
        <f>IF('Work Reporting'!AL108="","Not Updated",'Work Reporting'!AL108)</f>
        <v>Not Updated</v>
      </c>
      <c r="AG17" s="11" t="str">
        <f>IF('Work Reporting'!AM108="","Not Updated",'Work Reporting'!AM108)</f>
        <v>Not Updated</v>
      </c>
    </row>
    <row r="18" spans="2:33" ht="20.25" customHeight="1">
      <c r="B18" s="28" t="str">
        <f>P</f>
        <v>P</v>
      </c>
      <c r="C18" s="11" t="str">
        <f>IF('Work Reporting'!I115="","Not Updated",'Work Reporting'!I115)</f>
        <v>Not Updated</v>
      </c>
      <c r="D18" s="11" t="str">
        <f>IF('Work Reporting'!J115="","Not Updated",'Work Reporting'!J115)</f>
        <v>Not Updated</v>
      </c>
      <c r="E18" s="11" t="str">
        <f>IF('Work Reporting'!K115="","Not Updated",'Work Reporting'!K115)</f>
        <v>Not Updated</v>
      </c>
      <c r="F18" s="11" t="str">
        <f>IF('Work Reporting'!L115="","Not Updated",'Work Reporting'!L115)</f>
        <v>Not Updated</v>
      </c>
      <c r="G18" s="11" t="str">
        <f>IF('Work Reporting'!M115="","Not Updated",'Work Reporting'!M115)</f>
        <v>Not Updated</v>
      </c>
      <c r="H18" s="11" t="str">
        <f>IF('Work Reporting'!N115="","Not Updated",'Work Reporting'!N115)</f>
        <v>Not Updated</v>
      </c>
      <c r="I18" s="11" t="str">
        <f>IF('Work Reporting'!O115="","Not Updated",'Work Reporting'!O115)</f>
        <v>Not Updated</v>
      </c>
      <c r="J18" s="11" t="str">
        <f>IF('Work Reporting'!P115="","Not Updated",'Work Reporting'!P115)</f>
        <v>Not Updated</v>
      </c>
      <c r="K18" s="11" t="str">
        <f>IF('Work Reporting'!Q115="","Not Updated",'Work Reporting'!Q115)</f>
        <v>Not Updated</v>
      </c>
      <c r="L18" s="11" t="str">
        <f>IF('Work Reporting'!R115="","Not Updated",'Work Reporting'!R115)</f>
        <v>Not Updated</v>
      </c>
      <c r="M18" s="11" t="str">
        <f>IF('Work Reporting'!S115="","Not Updated",'Work Reporting'!S115)</f>
        <v>Not Updated</v>
      </c>
      <c r="N18" s="11" t="str">
        <f>IF('Work Reporting'!T115="","Not Updated",'Work Reporting'!T115)</f>
        <v>Not Updated</v>
      </c>
      <c r="O18" s="11" t="str">
        <f>IF('Work Reporting'!U115="","Not Updated",'Work Reporting'!U115)</f>
        <v>Not Updated</v>
      </c>
      <c r="P18" s="11" t="str">
        <f>IF('Work Reporting'!V115="","Not Updated",'Work Reporting'!V115)</f>
        <v>Not Updated</v>
      </c>
      <c r="Q18" s="11" t="str">
        <f>IF('Work Reporting'!W115="","Not Updated",'Work Reporting'!W115)</f>
        <v>Not Updated</v>
      </c>
      <c r="R18" s="11" t="str">
        <f>IF('Work Reporting'!X115="","Not Updated",'Work Reporting'!X115)</f>
        <v>Not Updated</v>
      </c>
      <c r="S18" s="11" t="str">
        <f>IF('Work Reporting'!Y115="","Not Updated",'Work Reporting'!Y115)</f>
        <v>Not Updated</v>
      </c>
      <c r="T18" s="11" t="str">
        <f>IF('Work Reporting'!Z115="","Not Updated",'Work Reporting'!Z115)</f>
        <v>Not Updated</v>
      </c>
      <c r="U18" s="11" t="str">
        <f>IF('Work Reporting'!AA115="","Not Updated",'Work Reporting'!AA115)</f>
        <v>Not Updated</v>
      </c>
      <c r="V18" s="11" t="str">
        <f>IF('Work Reporting'!AB115="","Not Updated",'Work Reporting'!AB115)</f>
        <v>Not Updated</v>
      </c>
      <c r="W18" s="11" t="str">
        <f>IF('Work Reporting'!AC115="","Not Updated",'Work Reporting'!AC115)</f>
        <v>Not Updated</v>
      </c>
      <c r="X18" s="11" t="str">
        <f>IF('Work Reporting'!AD115="","Not Updated",'Work Reporting'!AD115)</f>
        <v>Not Updated</v>
      </c>
      <c r="Y18" s="11" t="str">
        <f>IF('Work Reporting'!AE115="","Not Updated",'Work Reporting'!AE115)</f>
        <v>Not Updated</v>
      </c>
      <c r="Z18" s="11" t="str">
        <f>IF('Work Reporting'!AF115="","Not Updated",'Work Reporting'!AF115)</f>
        <v>Not Updated</v>
      </c>
      <c r="AA18" s="11" t="str">
        <f>IF('Work Reporting'!AG115="","Not Updated",'Work Reporting'!AG115)</f>
        <v>Not Updated</v>
      </c>
      <c r="AB18" s="11" t="str">
        <f>IF('Work Reporting'!AH115="","Not Updated",'Work Reporting'!AH115)</f>
        <v>Not Updated</v>
      </c>
      <c r="AC18" s="11" t="str">
        <f>IF('Work Reporting'!AI115="","Not Updated",'Work Reporting'!AI115)</f>
        <v>Not Updated</v>
      </c>
      <c r="AD18" s="11" t="str">
        <f>IF('Work Reporting'!AJ115="","Not Updated",'Work Reporting'!AJ115)</f>
        <v>Not Updated</v>
      </c>
      <c r="AE18" s="11" t="str">
        <f>IF('Work Reporting'!AK115="","Not Updated",'Work Reporting'!AK115)</f>
        <v>Not Updated</v>
      </c>
      <c r="AF18" s="11" t="str">
        <f>IF('Work Reporting'!AL115="","Not Updated",'Work Reporting'!AL115)</f>
        <v>Not Updated</v>
      </c>
      <c r="AG18" s="11" t="str">
        <f>IF('Work Reporting'!AM115="","Not Updated",'Work Reporting'!AM115)</f>
        <v>Not Updated</v>
      </c>
    </row>
    <row r="20" spans="2:33" ht="16.5" customHeight="1">
      <c r="B20" s="9"/>
      <c r="R20" s="7"/>
    </row>
    <row r="21" spans="2:33" ht="16.5" customHeight="1">
      <c r="B21" s="10"/>
    </row>
    <row r="22" spans="2:33" ht="16.5" customHeight="1">
      <c r="B22" s="8"/>
    </row>
  </sheetData>
  <sheetProtection password="CAB8" sheet="1" objects="1" scenarios="1"/>
  <customSheetViews>
    <customSheetView guid="{78F1EA7F-A734-4FBE-8CDC-086666F2052F}" showGridLines="0" showRowCol="0">
      <pane xSplit="2" ySplit="2" topLeftCell="C3" activePane="bottomRight" state="frozen"/>
      <selection pane="bottomRight" activeCell="D16" sqref="D16"/>
      <pageMargins left="0.7" right="0.7" top="0.75" bottom="0.75" header="0.3" footer="0.3"/>
      <pageSetup paperSize="9" orientation="portrait" verticalDpi="0" r:id="rId1"/>
    </customSheetView>
    <customSheetView guid="{474859F6-8B98-4CE6-9746-1D5BE40E4781}" showGridLines="0">
      <pane xSplit="2" ySplit="2" topLeftCell="Z3" activePane="bottomRight" state="frozen"/>
      <selection pane="bottomRight" activeCell="Z14" sqref="Z14"/>
      <pageMargins left="0.7" right="0.7" top="0.75" bottom="0.75" header="0.3" footer="0.3"/>
      <pageSetup paperSize="9" orientation="portrait" verticalDpi="0" r:id="rId2"/>
    </customSheetView>
    <customSheetView guid="{4E888174-9969-4368-99C8-93EA277FF1CC}" showGridLines="0">
      <pane xSplit="2" ySplit="2" topLeftCell="X3" activePane="bottomRight" state="frozen"/>
      <selection pane="bottomRight" activeCell="AA13" sqref="AA13"/>
      <pageMargins left="0.7" right="0.7" top="0.75" bottom="0.75" header="0.3" footer="0.3"/>
      <pageSetup paperSize="9" orientation="portrait" verticalDpi="0" r:id="rId3"/>
    </customSheetView>
    <customSheetView guid="{C6486844-F514-4C5F-A9BB-47BFF1838BE7}" showGridLines="0">
      <pane xSplit="2" ySplit="2" topLeftCell="S3" activePane="bottomRight" state="frozen"/>
      <selection pane="bottomRight" activeCell="T15" sqref="T15"/>
      <pageMargins left="0.7" right="0.7" top="0.75" bottom="0.75" header="0.3" footer="0.3"/>
      <pageSetup paperSize="9" orientation="portrait" verticalDpi="0" r:id="rId4"/>
    </customSheetView>
    <customSheetView guid="{8228A6C2-3D38-40F2-8514-2B663433B11B}" showGridLines="0">
      <pane xSplit="2" ySplit="2" topLeftCell="S3" activePane="bottomRight" state="frozen"/>
      <selection pane="bottomRight" activeCell="U4" sqref="U4"/>
      <pageMargins left="0.7" right="0.7" top="0.75" bottom="0.75" header="0.3" footer="0.3"/>
      <pageSetup paperSize="9" orientation="portrait" verticalDpi="0" r:id="rId5"/>
    </customSheetView>
    <customSheetView guid="{C4268D7E-B99A-43B5-9B03-6B598C333016}" showGridLines="0">
      <pane xSplit="2" ySplit="2" topLeftCell="U3" activePane="bottomRight" state="frozen"/>
      <selection pane="bottomRight" activeCell="Z7" sqref="Z7"/>
      <pageMargins left="0.7" right="0.7" top="0.75" bottom="0.75" header="0.3" footer="0.3"/>
      <pageSetup paperSize="9" orientation="portrait" verticalDpi="0" r:id="rId6"/>
    </customSheetView>
    <customSheetView guid="{A3B1B40A-77A4-419F-BC08-614D9BABC031}" showGridLines="0">
      <pane xSplit="2" ySplit="2" topLeftCell="Z3" activePane="bottomRight" state="frozen"/>
      <selection pane="bottomRight" activeCell="Z14" sqref="Z14"/>
      <pageMargins left="0.7" right="0.7" top="0.75" bottom="0.75" header="0.3" footer="0.3"/>
      <pageSetup paperSize="9" orientation="portrait" verticalDpi="0" r:id="rId7"/>
    </customSheetView>
    <customSheetView guid="{3B811E86-0F24-4BED-90B4-F18F181F1F86}" showGridLines="0" showRowCol="0">
      <pane xSplit="2" ySplit="2" topLeftCell="C3" activePane="bottomRight" state="frozen"/>
      <selection pane="bottomRight" activeCell="B4" sqref="B4"/>
      <pageMargins left="0.7" right="0.7" top="0.75" bottom="0.75" header="0.3" footer="0.3"/>
      <pageSetup paperSize="9" orientation="portrait" verticalDpi="0" r:id="rId8"/>
    </customSheetView>
  </customSheetViews>
  <conditionalFormatting sqref="C3:AF18">
    <cfRule type="cellIs" dxfId="7" priority="5" operator="equal">
      <formula>"Not Updated"</formula>
    </cfRule>
    <cfRule type="containsText" dxfId="6" priority="9" operator="containsText" text="Deployed">
      <formula>NOT(ISERROR(SEARCH("Deployed",C3)))</formula>
    </cfRule>
    <cfRule type="containsText" dxfId="5" priority="10" operator="containsText" text="Available">
      <formula>NOT(ISERROR(SEARCH("Available",C3)))</formula>
    </cfRule>
  </conditionalFormatting>
  <conditionalFormatting sqref="C3:AF18">
    <cfRule type="containsText" dxfId="4" priority="6" operator="containsText" text="Leave">
      <formula>NOT(ISERROR(SEARCH("Leave",C3)))</formula>
    </cfRule>
  </conditionalFormatting>
  <conditionalFormatting sqref="AG3:AG18">
    <cfRule type="cellIs" dxfId="3" priority="2" operator="equal">
      <formula>"Not Updated"</formula>
    </cfRule>
    <cfRule type="containsText" dxfId="2" priority="3" operator="containsText" text="Deployed">
      <formula>NOT(ISERROR(SEARCH("Deployed",AG3)))</formula>
    </cfRule>
    <cfRule type="containsText" dxfId="1" priority="4" operator="containsText" text="Available">
      <formula>NOT(ISERROR(SEARCH("Available",AG3)))</formula>
    </cfRule>
  </conditionalFormatting>
  <conditionalFormatting sqref="AG3:AG18">
    <cfRule type="containsText" dxfId="0" priority="1" operator="containsText" text="Leave">
      <formula>NOT(ISERROR(SEARCH("Leave",AG3)))</formula>
    </cfRule>
  </conditionalFormatting>
  <hyperlinks>
    <hyperlink ref="AF2" location="Thirty" display="Thirty"/>
    <hyperlink ref="AE2" location="TwentyNine" display="TwentyNine"/>
    <hyperlink ref="AD2" location="TwentyEight" display="TwentyEight"/>
    <hyperlink ref="AC2" location="TwentySeven" display="TwentySeven"/>
    <hyperlink ref="AB2" location="TwentySix" display="TwentySix"/>
    <hyperlink ref="AA2" location="TwentyFive" display="TwentyFive"/>
    <hyperlink ref="Z2" location="TwentyFour" display="TwentyFour"/>
    <hyperlink ref="Y2" location="TwentyThree" display="TwentyThree"/>
    <hyperlink ref="X2" location="TwentyTwo" display="TwentyTwo"/>
    <hyperlink ref="W2" location="Twentyone" display="Twentyone"/>
    <hyperlink ref="R2" location="Sixteen" display="Sixteen"/>
    <hyperlink ref="S2" location="Seventeen" display="Seventeen"/>
    <hyperlink ref="V2" location="Twenty" display="Twenty"/>
    <hyperlink ref="U2" location="Nineteen" display="Nineteen"/>
    <hyperlink ref="T2" location="Eighteen" display="Eighteen"/>
    <hyperlink ref="P2" location="Fourteen" display="Fourteen"/>
    <hyperlink ref="O2" location="Thirteen" display="Thirteen"/>
    <hyperlink ref="N2" location="Twelve" display="Twelve"/>
    <hyperlink ref="Q2" location="Fifteen" display="Fifteen"/>
    <hyperlink ref="M2" location="Eleven" display="Eleven"/>
    <hyperlink ref="K2" location="Nine" display="Nine"/>
    <hyperlink ref="L2" location="Ten" display="Ten"/>
    <hyperlink ref="J2" location="Eight" display="Eight"/>
    <hyperlink ref="I2" location="Seven" display="Seven"/>
    <hyperlink ref="H2" location="Six" display="Six"/>
    <hyperlink ref="G2" location="Five" display="Five"/>
    <hyperlink ref="F2" location="Four" display="Four"/>
    <hyperlink ref="E2" location="Three" display="Three"/>
    <hyperlink ref="D2" location="Two" display="Two"/>
    <hyperlink ref="C2" location="One" display="One"/>
    <hyperlink ref="AG2" location="Thirty" display="Thirty"/>
  </hyperlinks>
  <pageMargins left="0.7" right="0.7" top="0.75" bottom="0.75" header="0.3" footer="0.3"/>
  <pageSetup paperSize="9" orientation="portrait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49</vt:i4>
      </vt:variant>
    </vt:vector>
  </HeadingPairs>
  <TitlesOfParts>
    <vt:vector size="51" baseType="lpstr">
      <vt:lpstr>Work Reporting</vt:lpstr>
      <vt:lpstr>Summarized Status</vt:lpstr>
      <vt:lpstr>A</vt:lpstr>
      <vt:lpstr>ALL</vt:lpstr>
      <vt:lpstr>B</vt:lpstr>
      <vt:lpstr>C_</vt:lpstr>
      <vt:lpstr>'Work Reporting'!Criteria</vt:lpstr>
      <vt:lpstr>D</vt:lpstr>
      <vt:lpstr>E</vt:lpstr>
      <vt:lpstr>Eight</vt:lpstr>
      <vt:lpstr>Eighteen</vt:lpstr>
      <vt:lpstr>Eleven</vt:lpstr>
      <vt:lpstr>F</vt:lpstr>
      <vt:lpstr>Fifteen</vt:lpstr>
      <vt:lpstr>Five</vt:lpstr>
      <vt:lpstr>Four</vt:lpstr>
      <vt:lpstr>Fourteen</vt:lpstr>
      <vt:lpstr>G</vt:lpstr>
      <vt:lpstr>H</vt:lpstr>
      <vt:lpstr>I</vt:lpstr>
      <vt:lpstr>J</vt:lpstr>
      <vt:lpstr>K</vt:lpstr>
      <vt:lpstr>L</vt:lpstr>
      <vt:lpstr>M</vt:lpstr>
      <vt:lpstr>N</vt:lpstr>
      <vt:lpstr>Nine</vt:lpstr>
      <vt:lpstr>Nineteen</vt:lpstr>
      <vt:lpstr>O</vt:lpstr>
      <vt:lpstr>One</vt:lpstr>
      <vt:lpstr>P</vt:lpstr>
      <vt:lpstr>Seven</vt:lpstr>
      <vt:lpstr>Seventeen</vt:lpstr>
      <vt:lpstr>Six</vt:lpstr>
      <vt:lpstr>Sixteen</vt:lpstr>
      <vt:lpstr>Ten</vt:lpstr>
      <vt:lpstr>Thirteen</vt:lpstr>
      <vt:lpstr>Thirty</vt:lpstr>
      <vt:lpstr>Thirtyone</vt:lpstr>
      <vt:lpstr>Three</vt:lpstr>
      <vt:lpstr>Twelve</vt:lpstr>
      <vt:lpstr>Twenty</vt:lpstr>
      <vt:lpstr>TwentyEight</vt:lpstr>
      <vt:lpstr>TwentyFive</vt:lpstr>
      <vt:lpstr>TwentyFour</vt:lpstr>
      <vt:lpstr>TwentyNine</vt:lpstr>
      <vt:lpstr>Twentyone</vt:lpstr>
      <vt:lpstr>TwentySeven</vt:lpstr>
      <vt:lpstr>TwentySix</vt:lpstr>
      <vt:lpstr>TwentyThree</vt:lpstr>
      <vt:lpstr>TwentyTwo</vt:lpstr>
      <vt:lpstr>Two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Saurabh</cp:lastModifiedBy>
  <dcterms:created xsi:type="dcterms:W3CDTF">2006-09-16T00:00:00Z</dcterms:created>
  <dcterms:modified xsi:type="dcterms:W3CDTF">2014-06-17T07:23:58Z</dcterms:modified>
</cp:coreProperties>
</file>