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2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1" i="1"/>
  <c r="K24"/>
  <c r="K25" s="1"/>
  <c r="J24"/>
  <c r="J25" s="1"/>
  <c r="I24"/>
  <c r="I25" s="1"/>
  <c r="H24"/>
  <c r="H25" s="1"/>
  <c r="G24"/>
  <c r="G25" s="1"/>
  <c r="F25"/>
  <c r="L25" s="1"/>
  <c r="F24"/>
  <c r="K16"/>
  <c r="J16"/>
  <c r="I16"/>
  <c r="H16"/>
  <c r="G16"/>
  <c r="F16"/>
  <c r="K17"/>
  <c r="J17"/>
  <c r="J19" s="1"/>
  <c r="I17"/>
  <c r="H17"/>
  <c r="H19" s="1"/>
  <c r="G17"/>
  <c r="F17"/>
  <c r="L24" l="1"/>
  <c r="H18"/>
  <c r="J18"/>
  <c r="J20" s="1"/>
  <c r="G27"/>
  <c r="G26"/>
  <c r="G28" s="1"/>
  <c r="G31" s="1"/>
  <c r="I27"/>
  <c r="I28"/>
  <c r="I31" s="1"/>
  <c r="I26"/>
  <c r="K27"/>
  <c r="K26"/>
  <c r="H26"/>
  <c r="H28" s="1"/>
  <c r="H31" s="1"/>
  <c r="H27"/>
  <c r="J26"/>
  <c r="J27"/>
  <c r="F27"/>
  <c r="L27" s="1"/>
  <c r="F26"/>
  <c r="H20"/>
  <c r="G19"/>
  <c r="I19"/>
  <c r="K19"/>
  <c r="G18"/>
  <c r="G20" s="1"/>
  <c r="I18"/>
  <c r="K18"/>
  <c r="K20" s="1"/>
  <c r="F18"/>
  <c r="F19"/>
  <c r="F28" l="1"/>
  <c r="L26"/>
  <c r="J28"/>
  <c r="J31" s="1"/>
  <c r="K28"/>
  <c r="K31" s="1"/>
  <c r="I20"/>
  <c r="F20"/>
  <c r="L31" l="1"/>
  <c r="L28"/>
</calcChain>
</file>

<file path=xl/comments1.xml><?xml version="1.0" encoding="utf-8"?>
<comments xmlns="http://schemas.openxmlformats.org/spreadsheetml/2006/main">
  <authors>
    <author>Author</author>
  </authors>
  <commentList>
    <comment ref="L15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Supplementary Invoice is raised on 10/10/2012 for 6000 units and its interest calculation</t>
        </r>
      </text>
    </comment>
    <comment ref="L28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Total Duty Liability on Supplementary Invoice</t>
        </r>
      </text>
    </comment>
    <comment ref="L31" author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Total Interest on delayed payment of Duty
</t>
        </r>
      </text>
    </comment>
  </commentList>
</comments>
</file>

<file path=xl/sharedStrings.xml><?xml version="1.0" encoding="utf-8"?>
<sst xmlns="http://schemas.openxmlformats.org/spreadsheetml/2006/main" count="54" uniqueCount="36">
  <si>
    <t>Removal of Excisable Goods on Tentative Price and Supplementary Invoice</t>
  </si>
  <si>
    <t>When the price of the product is not fixed and the negotiations are going on to fix</t>
  </si>
  <si>
    <t>the price. But the customer wants the product immediately even before the price</t>
  </si>
  <si>
    <t>cost of the product) and issues supplementary invoice after fixation of Price.</t>
  </si>
  <si>
    <t>Removal of Excisable Goods from 01/04/2012</t>
  </si>
  <si>
    <t>Number of Units removed in each month is 1000 units</t>
  </si>
  <si>
    <t>April</t>
  </si>
  <si>
    <t>May</t>
  </si>
  <si>
    <t>June</t>
  </si>
  <si>
    <t>July</t>
  </si>
  <si>
    <t xml:space="preserve">August </t>
  </si>
  <si>
    <t>September</t>
  </si>
  <si>
    <t>Assessable Value 1000 units @ Rs.900/-</t>
  </si>
  <si>
    <t>Excise Duty @ 12%</t>
  </si>
  <si>
    <t>Education Cess @ 2%</t>
  </si>
  <si>
    <t>Secondary Higher Education Cess @ 1%</t>
  </si>
  <si>
    <t>Duty Liability</t>
  </si>
  <si>
    <t>October</t>
  </si>
  <si>
    <t xml:space="preserve">May </t>
  </si>
  <si>
    <t>Price of the Product is fixed on 10/10/2012 @ Rs. 1000 per unit</t>
  </si>
  <si>
    <t>Assessable Value 1000 units @ Rs. 100/-</t>
  </si>
  <si>
    <t>Nov</t>
  </si>
  <si>
    <t>Interest on delayed payment of duty @ 13%</t>
  </si>
  <si>
    <t>Duty Payment should have been paid</t>
  </si>
  <si>
    <t>Supplementary Invoice is raised on 10/10/2012 for 6000 units @ Rs. 100 per unit</t>
  </si>
  <si>
    <t>Aug</t>
  </si>
  <si>
    <t>Sep</t>
  </si>
  <si>
    <t>Oct</t>
  </si>
  <si>
    <t xml:space="preserve">Actual Payment of Duty </t>
  </si>
  <si>
    <t>Month of Duty Payment</t>
  </si>
  <si>
    <t>Approximate cost of each unit is Rs. 900/- on Tentative Price</t>
  </si>
  <si>
    <t>Duty Liability on Supplementary Invoice</t>
  </si>
  <si>
    <t>is fixed. The supplier also removes the product on tentative price (approximately</t>
  </si>
  <si>
    <t>Rajarajan, M.A.,M.Com.,M.Phil.,CMA</t>
  </si>
  <si>
    <t>Email.: rajarajan1968@yahoo.co.in</t>
  </si>
  <si>
    <t>Supplementary Invoice and Interest Calculation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</si>
</sst>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left"/>
    </xf>
    <xf numFmtId="2" fontId="0" fillId="0" borderId="0" xfId="0" applyNumberFormat="1" applyBorder="1"/>
    <xf numFmtId="2" fontId="0" fillId="0" borderId="5" xfId="0" applyNumberFormat="1" applyBorder="1"/>
    <xf numFmtId="2" fontId="0" fillId="0" borderId="5" xfId="0" applyNumberFormat="1" applyFont="1" applyBorder="1"/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4" borderId="5" xfId="0" applyNumberFormat="1" applyFont="1" applyFill="1" applyBorder="1"/>
    <xf numFmtId="2" fontId="0" fillId="4" borderId="5" xfId="0" applyNumberFormat="1" applyFill="1" applyBorder="1"/>
    <xf numFmtId="2" fontId="0" fillId="4" borderId="0" xfId="0" applyNumberFormat="1" applyFont="1" applyFill="1" applyBorder="1"/>
    <xf numFmtId="2" fontId="0" fillId="4" borderId="0" xfId="0" applyNumberFormat="1" applyFill="1" applyBorder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3" borderId="1" xfId="0" applyFill="1" applyBorder="1"/>
    <xf numFmtId="0" fontId="0" fillId="3" borderId="2" xfId="0" applyFill="1" applyBorder="1"/>
    <xf numFmtId="0" fontId="0" fillId="3" borderId="4" xfId="0" applyFill="1" applyBorder="1"/>
    <xf numFmtId="0" fontId="0" fillId="3" borderId="0" xfId="0" applyFill="1" applyBorder="1"/>
    <xf numFmtId="0" fontId="0" fillId="0" borderId="0" xfId="0" applyAlignment="1">
      <alignment vertical="top"/>
    </xf>
    <xf numFmtId="0" fontId="4" fillId="3" borderId="0" xfId="0" applyFont="1" applyFill="1" applyAlignment="1">
      <alignment vertical="top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3" borderId="6" xfId="0" applyFont="1" applyFill="1" applyBorder="1" applyAlignment="1">
      <alignment horizontal="left"/>
    </xf>
    <xf numFmtId="0" fontId="0" fillId="3" borderId="7" xfId="0" applyFont="1" applyFill="1" applyBorder="1" applyAlignment="1">
      <alignment horizontal="left"/>
    </xf>
    <xf numFmtId="0" fontId="0" fillId="3" borderId="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22" workbookViewId="0">
      <selection activeCell="K13" sqref="K13"/>
    </sheetView>
  </sheetViews>
  <sheetFormatPr defaultRowHeight="15"/>
  <cols>
    <col min="5" max="5" width="10" customWidth="1"/>
    <col min="6" max="9" width="9.5703125" bestFit="1" customWidth="1"/>
    <col min="10" max="10" width="10.85546875" bestFit="1" customWidth="1"/>
    <col min="11" max="11" width="11.140625" customWidth="1"/>
    <col min="12" max="12" width="10.5703125" customWidth="1"/>
  </cols>
  <sheetData>
    <row r="1" spans="1:12" ht="15.75">
      <c r="A1" s="31" t="s">
        <v>0</v>
      </c>
      <c r="B1" s="31"/>
      <c r="C1" s="31"/>
      <c r="D1" s="31"/>
      <c r="E1" s="31"/>
      <c r="F1" s="31"/>
      <c r="G1" s="31"/>
      <c r="H1" s="31"/>
    </row>
    <row r="2" spans="1:12" ht="15.75" thickBot="1"/>
    <row r="3" spans="1:12">
      <c r="A3" s="1" t="s">
        <v>1</v>
      </c>
      <c r="B3" s="2"/>
      <c r="C3" s="2"/>
      <c r="D3" s="2"/>
      <c r="E3" s="2"/>
      <c r="F3" s="2"/>
      <c r="G3" s="2"/>
      <c r="H3" s="3"/>
    </row>
    <row r="4" spans="1:12">
      <c r="A4" s="4" t="s">
        <v>2</v>
      </c>
      <c r="B4" s="5"/>
      <c r="C4" s="5"/>
      <c r="D4" s="5"/>
      <c r="E4" s="5"/>
      <c r="F4" s="5"/>
      <c r="G4" s="5"/>
      <c r="H4" s="6"/>
    </row>
    <row r="5" spans="1:12">
      <c r="A5" s="35" t="s">
        <v>32</v>
      </c>
      <c r="B5" s="36"/>
      <c r="C5" s="36"/>
      <c r="D5" s="36"/>
      <c r="E5" s="36"/>
      <c r="F5" s="36"/>
      <c r="G5" s="36"/>
      <c r="H5" s="37"/>
    </row>
    <row r="6" spans="1:12" ht="15.75" thickBot="1">
      <c r="A6" s="7" t="s">
        <v>3</v>
      </c>
      <c r="B6" s="8"/>
      <c r="C6" s="8"/>
      <c r="D6" s="8"/>
      <c r="E6" s="8"/>
      <c r="F6" s="8"/>
      <c r="G6" s="8"/>
      <c r="H6" s="9"/>
    </row>
    <row r="7" spans="1:12" ht="15.75" thickBot="1"/>
    <row r="8" spans="1:12">
      <c r="A8" s="32" t="s">
        <v>4</v>
      </c>
      <c r="B8" s="33"/>
      <c r="C8" s="33"/>
      <c r="D8" s="33"/>
      <c r="E8" s="33"/>
      <c r="F8" s="33"/>
      <c r="G8" s="33"/>
      <c r="H8" s="34"/>
    </row>
    <row r="9" spans="1:12">
      <c r="A9" s="35" t="s">
        <v>5</v>
      </c>
      <c r="B9" s="36"/>
      <c r="C9" s="36"/>
      <c r="D9" s="36"/>
      <c r="E9" s="36"/>
      <c r="F9" s="36"/>
      <c r="G9" s="36"/>
      <c r="H9" s="37"/>
    </row>
    <row r="10" spans="1:12">
      <c r="A10" s="35" t="s">
        <v>30</v>
      </c>
      <c r="B10" s="36"/>
      <c r="C10" s="36"/>
      <c r="D10" s="36"/>
      <c r="E10" s="36"/>
      <c r="F10" s="36"/>
      <c r="G10" s="36"/>
      <c r="H10" s="37"/>
    </row>
    <row r="11" spans="1:12">
      <c r="A11" s="35" t="s">
        <v>19</v>
      </c>
      <c r="B11" s="36"/>
      <c r="C11" s="36"/>
      <c r="D11" s="36"/>
      <c r="E11" s="36"/>
      <c r="F11" s="36"/>
      <c r="G11" s="36"/>
      <c r="H11" s="37"/>
    </row>
    <row r="12" spans="1:12" ht="15.75" thickBot="1">
      <c r="A12" s="44" t="s">
        <v>24</v>
      </c>
      <c r="B12" s="45"/>
      <c r="C12" s="45"/>
      <c r="D12" s="45"/>
      <c r="E12" s="45"/>
      <c r="F12" s="45"/>
      <c r="G12" s="45"/>
      <c r="H12" s="46"/>
    </row>
    <row r="13" spans="1:12" ht="15.75" thickBot="1">
      <c r="A13" s="11"/>
      <c r="B13" s="11"/>
      <c r="C13" s="11"/>
      <c r="D13" s="11"/>
      <c r="E13" s="11"/>
      <c r="F13" s="11"/>
      <c r="G13" s="11"/>
      <c r="H13" s="11"/>
    </row>
    <row r="14" spans="1:12" ht="15.75">
      <c r="A14" s="25"/>
      <c r="B14" s="26"/>
      <c r="C14" s="26"/>
      <c r="D14" s="26"/>
      <c r="E14" s="26"/>
      <c r="F14" s="21" t="s">
        <v>6</v>
      </c>
      <c r="G14" s="21" t="s">
        <v>7</v>
      </c>
      <c r="H14" s="21" t="s">
        <v>8</v>
      </c>
      <c r="I14" s="21" t="s">
        <v>9</v>
      </c>
      <c r="J14" s="21" t="s">
        <v>10</v>
      </c>
      <c r="K14" s="21" t="s">
        <v>11</v>
      </c>
      <c r="L14" s="22" t="s">
        <v>17</v>
      </c>
    </row>
    <row r="15" spans="1:12" ht="15.75">
      <c r="A15" s="27"/>
      <c r="B15" s="28"/>
      <c r="C15" s="28"/>
      <c r="D15" s="28"/>
      <c r="E15" s="28"/>
      <c r="F15" s="23">
        <v>2012</v>
      </c>
      <c r="G15" s="23">
        <v>2012</v>
      </c>
      <c r="H15" s="23">
        <v>2012</v>
      </c>
      <c r="I15" s="23">
        <v>2012</v>
      </c>
      <c r="J15" s="23">
        <v>2012</v>
      </c>
      <c r="K15" s="23">
        <v>2012</v>
      </c>
      <c r="L15" s="24">
        <v>2012</v>
      </c>
    </row>
    <row r="16" spans="1:12">
      <c r="A16" s="35" t="s">
        <v>12</v>
      </c>
      <c r="B16" s="36"/>
      <c r="C16" s="36"/>
      <c r="D16" s="36"/>
      <c r="E16" s="36"/>
      <c r="F16" s="12">
        <f>SUM(1000*900)</f>
        <v>900000</v>
      </c>
      <c r="G16" s="12">
        <f t="shared" ref="G16:K16" si="0">SUM(1000*900)</f>
        <v>900000</v>
      </c>
      <c r="H16" s="12">
        <f t="shared" si="0"/>
        <v>900000</v>
      </c>
      <c r="I16" s="12">
        <f t="shared" si="0"/>
        <v>900000</v>
      </c>
      <c r="J16" s="12">
        <f t="shared" si="0"/>
        <v>900000</v>
      </c>
      <c r="K16" s="12">
        <f t="shared" si="0"/>
        <v>900000</v>
      </c>
      <c r="L16" s="13"/>
    </row>
    <row r="17" spans="1:13">
      <c r="A17" s="35" t="s">
        <v>13</v>
      </c>
      <c r="B17" s="36"/>
      <c r="C17" s="36"/>
      <c r="D17" s="36"/>
      <c r="E17" s="36"/>
      <c r="F17" s="12">
        <f>SUM(F16*12/100)</f>
        <v>108000</v>
      </c>
      <c r="G17" s="12">
        <f t="shared" ref="G17:K17" si="1">SUM(G16*12/100)</f>
        <v>108000</v>
      </c>
      <c r="H17" s="12">
        <f t="shared" si="1"/>
        <v>108000</v>
      </c>
      <c r="I17" s="12">
        <f t="shared" si="1"/>
        <v>108000</v>
      </c>
      <c r="J17" s="12">
        <f t="shared" si="1"/>
        <v>108000</v>
      </c>
      <c r="K17" s="12">
        <f t="shared" si="1"/>
        <v>108000</v>
      </c>
      <c r="L17" s="14"/>
    </row>
    <row r="18" spans="1:13">
      <c r="A18" s="35" t="s">
        <v>14</v>
      </c>
      <c r="B18" s="36"/>
      <c r="C18" s="36"/>
      <c r="D18" s="36"/>
      <c r="E18" s="36"/>
      <c r="F18" s="12">
        <f>SUM(F17*2/100)</f>
        <v>2160</v>
      </c>
      <c r="G18" s="12">
        <f t="shared" ref="G18:K18" si="2">SUM(G17*2/100)</f>
        <v>2160</v>
      </c>
      <c r="H18" s="12">
        <f t="shared" si="2"/>
        <v>2160</v>
      </c>
      <c r="I18" s="12">
        <f t="shared" si="2"/>
        <v>2160</v>
      </c>
      <c r="J18" s="12">
        <f t="shared" si="2"/>
        <v>2160</v>
      </c>
      <c r="K18" s="12">
        <f t="shared" si="2"/>
        <v>2160</v>
      </c>
      <c r="L18" s="14"/>
    </row>
    <row r="19" spans="1:13">
      <c r="A19" s="35" t="s">
        <v>15</v>
      </c>
      <c r="B19" s="36"/>
      <c r="C19" s="36"/>
      <c r="D19" s="36"/>
      <c r="E19" s="36"/>
      <c r="F19" s="12">
        <f>SUM(F17*1/100)</f>
        <v>1080</v>
      </c>
      <c r="G19" s="12">
        <f t="shared" ref="G19:K19" si="3">SUM(G17*1/100)</f>
        <v>1080</v>
      </c>
      <c r="H19" s="12">
        <f t="shared" si="3"/>
        <v>1080</v>
      </c>
      <c r="I19" s="12">
        <f t="shared" si="3"/>
        <v>1080</v>
      </c>
      <c r="J19" s="12">
        <f t="shared" si="3"/>
        <v>1080</v>
      </c>
      <c r="K19" s="12">
        <f t="shared" si="3"/>
        <v>1080</v>
      </c>
      <c r="L19" s="14"/>
    </row>
    <row r="20" spans="1:13">
      <c r="A20" s="35" t="s">
        <v>16</v>
      </c>
      <c r="B20" s="36"/>
      <c r="C20" s="36"/>
      <c r="D20" s="36"/>
      <c r="E20" s="36"/>
      <c r="F20" s="12">
        <f>SUM(F17:F19)</f>
        <v>111240</v>
      </c>
      <c r="G20" s="12">
        <f t="shared" ref="G20:K20" si="4">SUM(G17:G19)</f>
        <v>111240</v>
      </c>
      <c r="H20" s="12">
        <f t="shared" si="4"/>
        <v>111240</v>
      </c>
      <c r="I20" s="12">
        <f t="shared" si="4"/>
        <v>111240</v>
      </c>
      <c r="J20" s="12">
        <f t="shared" si="4"/>
        <v>111240</v>
      </c>
      <c r="K20" s="12">
        <f t="shared" si="4"/>
        <v>111240</v>
      </c>
      <c r="L20" s="14"/>
    </row>
    <row r="21" spans="1:13">
      <c r="A21" s="35" t="s">
        <v>29</v>
      </c>
      <c r="B21" s="36"/>
      <c r="C21" s="36"/>
      <c r="D21" s="36"/>
      <c r="E21" s="36"/>
      <c r="F21" s="15" t="s">
        <v>18</v>
      </c>
      <c r="G21" s="15" t="s">
        <v>8</v>
      </c>
      <c r="H21" s="15" t="s">
        <v>9</v>
      </c>
      <c r="I21" s="15" t="s">
        <v>25</v>
      </c>
      <c r="J21" s="15" t="s">
        <v>26</v>
      </c>
      <c r="K21" s="15" t="s">
        <v>27</v>
      </c>
      <c r="L21" s="16"/>
      <c r="M21" s="10"/>
    </row>
    <row r="22" spans="1:13">
      <c r="A22" s="4"/>
      <c r="B22" s="5"/>
      <c r="C22" s="5"/>
      <c r="D22" s="5"/>
      <c r="E22" s="5"/>
      <c r="F22" s="12"/>
      <c r="G22" s="12"/>
      <c r="H22" s="12"/>
      <c r="I22" s="12"/>
      <c r="J22" s="12"/>
      <c r="K22" s="12"/>
      <c r="L22" s="6"/>
    </row>
    <row r="23" spans="1:13" ht="15.75">
      <c r="A23" s="40" t="s">
        <v>35</v>
      </c>
      <c r="B23" s="41"/>
      <c r="C23" s="41"/>
      <c r="D23" s="41"/>
      <c r="E23" s="41"/>
      <c r="F23" s="12"/>
      <c r="G23" s="12"/>
      <c r="H23" s="12"/>
      <c r="I23" s="12"/>
      <c r="J23" s="12"/>
      <c r="K23" s="12"/>
      <c r="L23" s="6"/>
    </row>
    <row r="24" spans="1:13">
      <c r="A24" s="35" t="s">
        <v>20</v>
      </c>
      <c r="B24" s="36"/>
      <c r="C24" s="36"/>
      <c r="D24" s="36"/>
      <c r="E24" s="36"/>
      <c r="F24" s="12">
        <f>SUM(1000*100)</f>
        <v>100000</v>
      </c>
      <c r="G24" s="12">
        <f t="shared" ref="G24:K24" si="5">SUM(1000*100)</f>
        <v>100000</v>
      </c>
      <c r="H24" s="12">
        <f t="shared" si="5"/>
        <v>100000</v>
      </c>
      <c r="I24" s="12">
        <f t="shared" si="5"/>
        <v>100000</v>
      </c>
      <c r="J24" s="12">
        <f t="shared" si="5"/>
        <v>100000</v>
      </c>
      <c r="K24" s="12">
        <f t="shared" si="5"/>
        <v>100000</v>
      </c>
      <c r="L24" s="13">
        <f>SUM(F24:K24)</f>
        <v>600000</v>
      </c>
    </row>
    <row r="25" spans="1:13">
      <c r="A25" s="35" t="s">
        <v>13</v>
      </c>
      <c r="B25" s="36"/>
      <c r="C25" s="36"/>
      <c r="D25" s="36"/>
      <c r="E25" s="36"/>
      <c r="F25" s="12">
        <f>SUM(F24*12/100)</f>
        <v>12000</v>
      </c>
      <c r="G25" s="12">
        <f t="shared" ref="G25:K25" si="6">SUM(G24*12/100)</f>
        <v>12000</v>
      </c>
      <c r="H25" s="12">
        <f t="shared" si="6"/>
        <v>12000</v>
      </c>
      <c r="I25" s="12">
        <f t="shared" si="6"/>
        <v>12000</v>
      </c>
      <c r="J25" s="12">
        <f t="shared" si="6"/>
        <v>12000</v>
      </c>
      <c r="K25" s="12">
        <f t="shared" si="6"/>
        <v>12000</v>
      </c>
      <c r="L25" s="13">
        <f t="shared" ref="L25:L28" si="7">SUM(F25:K25)</f>
        <v>72000</v>
      </c>
    </row>
    <row r="26" spans="1:13">
      <c r="A26" s="35" t="s">
        <v>14</v>
      </c>
      <c r="B26" s="36"/>
      <c r="C26" s="36"/>
      <c r="D26" s="36"/>
      <c r="E26" s="36"/>
      <c r="F26" s="12">
        <f>SUM(F25*2/100)</f>
        <v>240</v>
      </c>
      <c r="G26" s="12">
        <f t="shared" ref="G26:K26" si="8">SUM(G25*2/100)</f>
        <v>240</v>
      </c>
      <c r="H26" s="12">
        <f t="shared" si="8"/>
        <v>240</v>
      </c>
      <c r="I26" s="12">
        <f t="shared" si="8"/>
        <v>240</v>
      </c>
      <c r="J26" s="12">
        <f t="shared" si="8"/>
        <v>240</v>
      </c>
      <c r="K26" s="12">
        <f t="shared" si="8"/>
        <v>240</v>
      </c>
      <c r="L26" s="13">
        <f t="shared" si="7"/>
        <v>1440</v>
      </c>
    </row>
    <row r="27" spans="1:13">
      <c r="A27" s="35" t="s">
        <v>15</v>
      </c>
      <c r="B27" s="36"/>
      <c r="C27" s="36"/>
      <c r="D27" s="36"/>
      <c r="E27" s="36"/>
      <c r="F27" s="12">
        <f>SUM(F25*1/100)</f>
        <v>120</v>
      </c>
      <c r="G27" s="12">
        <f t="shared" ref="G27:K27" si="9">SUM(G25*1/100)</f>
        <v>120</v>
      </c>
      <c r="H27" s="12">
        <f t="shared" si="9"/>
        <v>120</v>
      </c>
      <c r="I27" s="12">
        <f t="shared" si="9"/>
        <v>120</v>
      </c>
      <c r="J27" s="12">
        <f t="shared" si="9"/>
        <v>120</v>
      </c>
      <c r="K27" s="12">
        <f t="shared" si="9"/>
        <v>120</v>
      </c>
      <c r="L27" s="13">
        <f t="shared" si="7"/>
        <v>720</v>
      </c>
    </row>
    <row r="28" spans="1:13">
      <c r="A28" s="42" t="s">
        <v>31</v>
      </c>
      <c r="B28" s="43"/>
      <c r="C28" s="43"/>
      <c r="D28" s="43"/>
      <c r="E28" s="43"/>
      <c r="F28" s="19">
        <f>SUM(F25:F27)</f>
        <v>12360</v>
      </c>
      <c r="G28" s="19">
        <f t="shared" ref="G28:K28" si="10">SUM(G25:G27)</f>
        <v>12360</v>
      </c>
      <c r="H28" s="19">
        <f t="shared" si="10"/>
        <v>12360</v>
      </c>
      <c r="I28" s="19">
        <f t="shared" si="10"/>
        <v>12360</v>
      </c>
      <c r="J28" s="19">
        <f t="shared" si="10"/>
        <v>12360</v>
      </c>
      <c r="K28" s="19">
        <f t="shared" si="10"/>
        <v>12360</v>
      </c>
      <c r="L28" s="17">
        <f t="shared" si="7"/>
        <v>74160</v>
      </c>
    </row>
    <row r="29" spans="1:13">
      <c r="A29" s="38" t="s">
        <v>23</v>
      </c>
      <c r="B29" s="39"/>
      <c r="C29" s="39"/>
      <c r="D29" s="39"/>
      <c r="E29" s="39"/>
      <c r="F29" s="15" t="s">
        <v>18</v>
      </c>
      <c r="G29" s="15" t="s">
        <v>8</v>
      </c>
      <c r="H29" s="15" t="s">
        <v>9</v>
      </c>
      <c r="I29" s="15" t="s">
        <v>25</v>
      </c>
      <c r="J29" s="15" t="s">
        <v>26</v>
      </c>
      <c r="K29" s="15" t="s">
        <v>27</v>
      </c>
      <c r="L29" s="16" t="s">
        <v>21</v>
      </c>
    </row>
    <row r="30" spans="1:13">
      <c r="A30" s="35" t="s">
        <v>28</v>
      </c>
      <c r="B30" s="36"/>
      <c r="C30" s="36"/>
      <c r="D30" s="36"/>
      <c r="E30" s="36"/>
      <c r="F30" s="15" t="s">
        <v>21</v>
      </c>
      <c r="G30" s="15" t="s">
        <v>21</v>
      </c>
      <c r="H30" s="15" t="s">
        <v>21</v>
      </c>
      <c r="I30" s="15" t="s">
        <v>21</v>
      </c>
      <c r="J30" s="15" t="s">
        <v>21</v>
      </c>
      <c r="K30" s="15" t="s">
        <v>21</v>
      </c>
      <c r="L30" s="16" t="s">
        <v>21</v>
      </c>
    </row>
    <row r="31" spans="1:13">
      <c r="A31" s="42" t="s">
        <v>22</v>
      </c>
      <c r="B31" s="43"/>
      <c r="C31" s="43"/>
      <c r="D31" s="43"/>
      <c r="E31" s="43"/>
      <c r="F31" s="20">
        <f>SUM(F28*13/100)*6/12</f>
        <v>803.4</v>
      </c>
      <c r="G31" s="20">
        <f>SUM(G28*13/100)*5/12</f>
        <v>669.5</v>
      </c>
      <c r="H31" s="20">
        <f>SUM(H28*13/100)*4/12</f>
        <v>535.6</v>
      </c>
      <c r="I31" s="20">
        <f>SUM(I28*13/100)*3/12</f>
        <v>401.7</v>
      </c>
      <c r="J31" s="20">
        <f>SUM(J28*13/100)*2/12</f>
        <v>267.8</v>
      </c>
      <c r="K31" s="20">
        <f>SUM(K28*13/100)*1/12</f>
        <v>133.9</v>
      </c>
      <c r="L31" s="18">
        <f>SUM(F31:K31)</f>
        <v>2811.9</v>
      </c>
    </row>
    <row r="32" spans="1:13" ht="15.75" thickBo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9"/>
    </row>
    <row r="34" spans="4:8">
      <c r="D34" s="29"/>
      <c r="E34" s="29"/>
      <c r="F34" s="29"/>
      <c r="G34" s="29"/>
      <c r="H34" s="29"/>
    </row>
    <row r="35" spans="4:8" ht="15.75">
      <c r="D35" s="30" t="s">
        <v>33</v>
      </c>
      <c r="E35" s="30"/>
      <c r="F35" s="30"/>
      <c r="G35" s="30"/>
      <c r="H35" s="29"/>
    </row>
    <row r="36" spans="4:8" ht="15.75">
      <c r="D36" s="30" t="s">
        <v>34</v>
      </c>
      <c r="E36" s="30"/>
      <c r="F36" s="30"/>
      <c r="G36" s="30"/>
      <c r="H36" s="29"/>
    </row>
  </sheetData>
  <mergeCells count="22">
    <mergeCell ref="A31:E31"/>
    <mergeCell ref="A24:E24"/>
    <mergeCell ref="A26:E26"/>
    <mergeCell ref="A27:E27"/>
    <mergeCell ref="A28:E28"/>
    <mergeCell ref="A30:E30"/>
    <mergeCell ref="A1:H1"/>
    <mergeCell ref="A8:H8"/>
    <mergeCell ref="A9:H9"/>
    <mergeCell ref="A29:E29"/>
    <mergeCell ref="A5:H5"/>
    <mergeCell ref="A25:E25"/>
    <mergeCell ref="A10:H10"/>
    <mergeCell ref="A11:H11"/>
    <mergeCell ref="A16:E16"/>
    <mergeCell ref="A17:E17"/>
    <mergeCell ref="A18:E18"/>
    <mergeCell ref="A19:E19"/>
    <mergeCell ref="A12:H12"/>
    <mergeCell ref="A20:E20"/>
    <mergeCell ref="A21:E21"/>
    <mergeCell ref="A23:E23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2012-03-22T03:37:05Z</dcterms:modified>
</cp:coreProperties>
</file>