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H19"/>
  <c r="D4"/>
  <c r="D5" s="1"/>
  <c r="D17" s="1"/>
  <c r="E17" s="1"/>
  <c r="D12"/>
  <c r="E12" s="1"/>
  <c r="D6"/>
  <c r="D16" s="1"/>
  <c r="E16" s="1"/>
  <c r="D3"/>
  <c r="D13" s="1"/>
  <c r="E13" s="1"/>
  <c r="D14" l="1"/>
  <c r="E14" s="1"/>
  <c r="E21" s="1"/>
  <c r="D15" l="1"/>
  <c r="D18" s="1"/>
  <c r="D19" s="1"/>
  <c r="E15"/>
  <c r="E18" s="1"/>
  <c r="D20" l="1"/>
  <c r="D22" s="1"/>
  <c r="D23" s="1"/>
  <c r="E19"/>
  <c r="F18"/>
  <c r="E20" l="1"/>
  <c r="F19"/>
  <c r="E22" l="1"/>
  <c r="F22" s="1"/>
  <c r="E23"/>
  <c r="F23" s="1"/>
  <c r="G19"/>
  <c r="F20"/>
  <c r="H18" l="1"/>
  <c r="H24" s="1"/>
  <c r="G22" l="1"/>
  <c r="G24" s="1"/>
  <c r="F24"/>
</calcChain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50% credit in FY 2012-13 and balance 50% credit in FY 2013-14
</t>
        </r>
      </text>
    </comment>
    <comment ref="D5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No credit is available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100% cenvat credit is reduced to calculate depreciation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Only 50% cenvat credit which is actually availed in 2012-13 and it is reduced and balance 50% is reduced in next FY for calculation of Depreciation</t>
        </r>
      </text>
    </comment>
    <comment ref="H1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Tax advantage on Depreciation of Alternative Method</t>
        </r>
      </text>
    </comment>
    <comment ref="F19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Excess Depreciation in First Year</t>
        </r>
      </text>
    </comment>
    <comment ref="H1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Tax advantage on depreciation of regular method
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Balance 50% credit is reduced for calculation of Depreciation in Second Year. Don't forget to reduce.</t>
        </r>
      </text>
    </comment>
    <comment ref="F22" authorId="0">
      <text>
        <r>
          <rPr>
            <b/>
            <sz val="8"/>
            <color indexed="81"/>
            <rFont val="Tahoma"/>
            <charset val="1"/>
          </rPr>
          <t>Author:</t>
        </r>
        <r>
          <rPr>
            <sz val="8"/>
            <color indexed="81"/>
            <rFont val="Tahoma"/>
            <charset val="1"/>
          </rPr>
          <t xml:space="preserve">
Less Depreciation in Second Year
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Net Depreciation available in First Two Years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Net Tax Benefit in First Two Years
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It is better to use tax advantage in first year rather than subsequent years.
</t>
        </r>
      </text>
    </comment>
  </commentList>
</comments>
</file>

<file path=xl/sharedStrings.xml><?xml version="1.0" encoding="utf-8"?>
<sst xmlns="http://schemas.openxmlformats.org/spreadsheetml/2006/main" count="57" uniqueCount="40">
  <si>
    <t>Depreciation can be claimed on Balance 50% Cenvat Credit in First Year</t>
  </si>
  <si>
    <t>Purchase of Machinery</t>
  </si>
  <si>
    <t>Rs.</t>
  </si>
  <si>
    <t>Inter State Purchase @ 2%</t>
  </si>
  <si>
    <t>Depreciation @ 15% - WDV</t>
  </si>
  <si>
    <t>Subsidy @ 20%</t>
  </si>
  <si>
    <t>Freight, Erection and Installation Charges</t>
  </si>
  <si>
    <t>Less: Subsidy @ 20%</t>
  </si>
  <si>
    <t>Sub-Total</t>
  </si>
  <si>
    <t>Add: Freight, Erection and Installation Charges</t>
  </si>
  <si>
    <t>Add: Inter State Purchase @ 2%</t>
  </si>
  <si>
    <t>Cost of Machinery to be capitalized</t>
  </si>
  <si>
    <t>Date of  Receipt and Installation - 15/04/2012</t>
  </si>
  <si>
    <t>Book Value</t>
  </si>
  <si>
    <t>Less: Depreciation @ 15% for FY-2012-13</t>
  </si>
  <si>
    <t>Less: Depreciation @ 15% for FY 2013-14</t>
  </si>
  <si>
    <t>15/4/2012</t>
  </si>
  <si>
    <t>Generally, people calculate depreciation after reducing subsidy and Excise Duty</t>
  </si>
  <si>
    <t>from the Machinery Value in the following method:</t>
  </si>
  <si>
    <t>Alternative</t>
  </si>
  <si>
    <t>Method</t>
  </si>
  <si>
    <t>Less: Balance 50% Cenvat Credit of Capital Goods</t>
  </si>
  <si>
    <t>Difference/</t>
  </si>
  <si>
    <t>Benefit</t>
  </si>
  <si>
    <t>CASE LAW: Suprajit Engineering Ltd. V. CCE (2007) (CESTAT), it has been held that there is no</t>
  </si>
  <si>
    <t>violation of rule if assessee claims depreciation on the balance 50% of duty, since he has not</t>
  </si>
  <si>
    <t>availed credit of that amount in first year. In the first year, the assessee avails credit only 50% of</t>
  </si>
  <si>
    <t>Excise Duty.</t>
  </si>
  <si>
    <t>Rajarajan, M.A.,M.Com.,M.Phil., CMA.</t>
  </si>
  <si>
    <t>Email. rajarajan1968@ yahoo.co.in</t>
  </si>
  <si>
    <t>on Dep.</t>
  </si>
  <si>
    <t>Verification</t>
  </si>
  <si>
    <t>of Tax Benefit</t>
  </si>
  <si>
    <t>Excise Duty including cess @ 12.36%</t>
  </si>
  <si>
    <t>Less: Excise Duty including cess @ 12.36%</t>
  </si>
  <si>
    <t>Tax Advantage</t>
  </si>
  <si>
    <t xml:space="preserve"> Depreciation and Tax Advantage</t>
  </si>
  <si>
    <t>Note:</t>
  </si>
  <si>
    <t>Regret: In my previous file "Depreciation  and Cenvat Credit", column F24 has been wrongly calculated. Now</t>
  </si>
  <si>
    <t>it has been revised. Sorry for the inconvenience.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</si>
</sst>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2" borderId="0" xfId="0" applyFill="1" applyBorder="1"/>
    <xf numFmtId="0" fontId="0" fillId="0" borderId="6" xfId="0" applyBorder="1"/>
    <xf numFmtId="2" fontId="0" fillId="2" borderId="0" xfId="0" applyNumberFormat="1" applyFill="1" applyBorder="1"/>
    <xf numFmtId="0" fontId="0" fillId="0" borderId="5" xfId="0" applyBorder="1"/>
    <xf numFmtId="0" fontId="7" fillId="0" borderId="0" xfId="0" applyFont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4" fillId="3" borderId="6" xfId="0" applyFont="1" applyFill="1" applyBorder="1" applyAlignment="1"/>
    <xf numFmtId="0" fontId="1" fillId="3" borderId="7" xfId="0" applyFont="1" applyFill="1" applyBorder="1"/>
    <xf numFmtId="0" fontId="1" fillId="3" borderId="8" xfId="0" applyFont="1" applyFill="1" applyBorder="1"/>
    <xf numFmtId="0" fontId="8" fillId="3" borderId="0" xfId="0" applyFont="1" applyFill="1" applyBorder="1" applyAlignment="1">
      <alignment horizontal="center"/>
    </xf>
    <xf numFmtId="2" fontId="0" fillId="3" borderId="0" xfId="0" applyNumberFormat="1" applyFill="1" applyBorder="1"/>
    <xf numFmtId="0" fontId="0" fillId="3" borderId="0" xfId="0" applyFill="1" applyBorder="1"/>
    <xf numFmtId="0" fontId="0" fillId="0" borderId="1" xfId="0" applyBorder="1"/>
    <xf numFmtId="0" fontId="0" fillId="0" borderId="2" xfId="0" applyBorder="1" applyAlignment="1"/>
    <xf numFmtId="2" fontId="0" fillId="0" borderId="2" xfId="0" applyNumberFormat="1" applyBorder="1"/>
    <xf numFmtId="0" fontId="0" fillId="0" borderId="3" xfId="0" applyBorder="1"/>
    <xf numFmtId="2" fontId="4" fillId="4" borderId="7" xfId="0" applyNumberFormat="1" applyFont="1" applyFill="1" applyBorder="1"/>
    <xf numFmtId="2" fontId="1" fillId="3" borderId="0" xfId="0" applyNumberFormat="1" applyFont="1" applyFill="1" applyBorder="1"/>
    <xf numFmtId="0" fontId="4" fillId="4" borderId="7" xfId="0" applyFont="1" applyFill="1" applyBorder="1" applyAlignment="1">
      <alignment horizontal="center"/>
    </xf>
    <xf numFmtId="2" fontId="1" fillId="2" borderId="0" xfId="0" applyNumberFormat="1" applyFont="1" applyFill="1" applyBorder="1"/>
    <xf numFmtId="2" fontId="1" fillId="5" borderId="5" xfId="0" applyNumberFormat="1" applyFont="1" applyFill="1" applyBorder="1"/>
    <xf numFmtId="0" fontId="0" fillId="5" borderId="5" xfId="0" applyFill="1" applyBorder="1"/>
    <xf numFmtId="0" fontId="1" fillId="5" borderId="5" xfId="0" applyFont="1" applyFill="1" applyBorder="1"/>
    <xf numFmtId="0" fontId="4" fillId="5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2" fontId="4" fillId="4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2" fontId="1" fillId="0" borderId="0" xfId="0" applyNumberFormat="1" applyFont="1" applyFill="1" applyBorder="1"/>
    <xf numFmtId="2" fontId="4" fillId="4" borderId="8" xfId="0" applyNumberFormat="1" applyFont="1" applyFill="1" applyBorder="1"/>
    <xf numFmtId="0" fontId="8" fillId="3" borderId="0" xfId="0" applyFont="1" applyFill="1" applyAlignment="1">
      <alignment horizontal="center"/>
    </xf>
    <xf numFmtId="0" fontId="4" fillId="0" borderId="2" xfId="0" applyFont="1" applyBorder="1"/>
    <xf numFmtId="2" fontId="4" fillId="0" borderId="3" xfId="0" applyNumberFormat="1" applyFont="1" applyBorder="1"/>
    <xf numFmtId="0" fontId="4" fillId="0" borderId="0" xfId="0" applyFont="1" applyBorder="1"/>
    <xf numFmtId="2" fontId="4" fillId="0" borderId="5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4" fillId="3" borderId="7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5" borderId="0" xfId="0" applyFont="1" applyFill="1" applyAlignment="1">
      <alignment horizontal="center"/>
    </xf>
    <xf numFmtId="0" fontId="0" fillId="5" borderId="0" xfId="0" applyFont="1" applyFill="1" applyAlignment="1">
      <alignment horizontal="left"/>
    </xf>
    <xf numFmtId="0" fontId="0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tabSelected="1" topLeftCell="A13" workbookViewId="0">
      <selection activeCell="I25" sqref="I25"/>
    </sheetView>
  </sheetViews>
  <sheetFormatPr defaultRowHeight="15"/>
  <cols>
    <col min="1" max="1" width="10.42578125" customWidth="1"/>
    <col min="2" max="2" width="45" bestFit="1" customWidth="1"/>
    <col min="3" max="3" width="4" customWidth="1"/>
    <col min="4" max="4" width="20.140625" customWidth="1"/>
    <col min="5" max="5" width="12.28515625" customWidth="1"/>
    <col min="6" max="6" width="14" customWidth="1"/>
    <col min="7" max="7" width="15.5703125" bestFit="1" customWidth="1"/>
    <col min="8" max="8" width="14.5703125" bestFit="1" customWidth="1"/>
  </cols>
  <sheetData>
    <row r="1" spans="1:8" ht="16.5" thickBot="1">
      <c r="A1" s="56" t="s">
        <v>0</v>
      </c>
      <c r="B1" s="56"/>
      <c r="C1" s="56"/>
      <c r="D1" s="56"/>
    </row>
    <row r="2" spans="1:8" ht="15.75">
      <c r="A2" s="61" t="s">
        <v>1</v>
      </c>
      <c r="B2" s="62"/>
      <c r="C2" s="50" t="s">
        <v>2</v>
      </c>
      <c r="D2" s="51">
        <v>5000000</v>
      </c>
    </row>
    <row r="3" spans="1:8" ht="15.75">
      <c r="A3" s="59" t="s">
        <v>5</v>
      </c>
      <c r="B3" s="60"/>
      <c r="C3" s="52" t="s">
        <v>2</v>
      </c>
      <c r="D3" s="53">
        <f>SUM(D2*20/100)</f>
        <v>1000000</v>
      </c>
    </row>
    <row r="4" spans="1:8" ht="15.75">
      <c r="A4" s="59" t="s">
        <v>33</v>
      </c>
      <c r="B4" s="60"/>
      <c r="C4" s="52" t="s">
        <v>2</v>
      </c>
      <c r="D4" s="53">
        <f>SUM(D2*12.36/100)</f>
        <v>618000</v>
      </c>
    </row>
    <row r="5" spans="1:8" ht="15.75">
      <c r="A5" s="59" t="s">
        <v>3</v>
      </c>
      <c r="B5" s="60"/>
      <c r="C5" s="52" t="s">
        <v>2</v>
      </c>
      <c r="D5" s="53">
        <f>SUM(D2+D4)*2/100</f>
        <v>112360</v>
      </c>
    </row>
    <row r="6" spans="1:8" ht="15.75">
      <c r="A6" s="59" t="s">
        <v>6</v>
      </c>
      <c r="B6" s="60"/>
      <c r="C6" s="52" t="s">
        <v>2</v>
      </c>
      <c r="D6" s="53">
        <f>SUM(D2*1/100)</f>
        <v>50000</v>
      </c>
    </row>
    <row r="7" spans="1:8" ht="15.75">
      <c r="A7" s="59" t="s">
        <v>12</v>
      </c>
      <c r="B7" s="60"/>
      <c r="C7" s="52"/>
      <c r="D7" s="53"/>
    </row>
    <row r="8" spans="1:8" ht="16.5" thickBot="1">
      <c r="A8" s="57" t="s">
        <v>4</v>
      </c>
      <c r="B8" s="58"/>
      <c r="C8" s="54"/>
      <c r="D8" s="55"/>
    </row>
    <row r="9" spans="1:8" ht="15.75" thickBot="1"/>
    <row r="10" spans="1:8" ht="15.75">
      <c r="A10" s="61" t="s">
        <v>17</v>
      </c>
      <c r="B10" s="62"/>
      <c r="C10" s="62"/>
      <c r="D10" s="63"/>
      <c r="E10" s="37" t="s">
        <v>19</v>
      </c>
      <c r="F10" s="39" t="s">
        <v>22</v>
      </c>
      <c r="G10" s="41" t="s">
        <v>35</v>
      </c>
      <c r="H10" s="37" t="s">
        <v>31</v>
      </c>
    </row>
    <row r="11" spans="1:8" ht="16.5" thickBot="1">
      <c r="A11" s="59" t="s">
        <v>18</v>
      </c>
      <c r="B11" s="60"/>
      <c r="C11" s="60"/>
      <c r="D11" s="64"/>
      <c r="E11" s="38" t="s">
        <v>20</v>
      </c>
      <c r="F11" s="40" t="s">
        <v>23</v>
      </c>
      <c r="G11" s="42" t="s">
        <v>30</v>
      </c>
      <c r="H11" s="43" t="s">
        <v>32</v>
      </c>
    </row>
    <row r="12" spans="1:8">
      <c r="A12" s="26"/>
      <c r="B12" s="27" t="s">
        <v>1</v>
      </c>
      <c r="C12" s="27" t="s">
        <v>2</v>
      </c>
      <c r="D12" s="28">
        <f>D2</f>
        <v>5000000</v>
      </c>
      <c r="E12" s="28">
        <f>D12</f>
        <v>5000000</v>
      </c>
      <c r="F12" s="1"/>
      <c r="G12" s="1"/>
      <c r="H12" s="29"/>
    </row>
    <row r="13" spans="1:8">
      <c r="A13" s="7"/>
      <c r="B13" s="2" t="s">
        <v>7</v>
      </c>
      <c r="C13" s="2" t="s">
        <v>2</v>
      </c>
      <c r="D13" s="6">
        <f>D3</f>
        <v>1000000</v>
      </c>
      <c r="E13" s="6">
        <f>D13</f>
        <v>1000000</v>
      </c>
      <c r="F13" s="2"/>
      <c r="G13" s="2"/>
      <c r="H13" s="12"/>
    </row>
    <row r="14" spans="1:8">
      <c r="A14" s="7"/>
      <c r="B14" s="2" t="s">
        <v>34</v>
      </c>
      <c r="C14" s="2" t="s">
        <v>2</v>
      </c>
      <c r="D14" s="11">
        <f>D4</f>
        <v>618000</v>
      </c>
      <c r="E14" s="11">
        <f>SUM(D14/2)</f>
        <v>309000</v>
      </c>
      <c r="F14" s="2"/>
      <c r="G14" s="2"/>
      <c r="H14" s="12"/>
    </row>
    <row r="15" spans="1:8">
      <c r="A15" s="7"/>
      <c r="B15" s="5" t="s">
        <v>8</v>
      </c>
      <c r="C15" s="2" t="s">
        <v>2</v>
      </c>
      <c r="D15" s="6">
        <f>SUM(D12-D13-D14)</f>
        <v>3382000</v>
      </c>
      <c r="E15" s="6">
        <f>SUM(E12-E13-E14)</f>
        <v>3691000</v>
      </c>
      <c r="F15" s="2"/>
      <c r="G15" s="2"/>
      <c r="H15" s="12"/>
    </row>
    <row r="16" spans="1:8">
      <c r="A16" s="7"/>
      <c r="B16" s="2" t="s">
        <v>9</v>
      </c>
      <c r="C16" s="2" t="s">
        <v>2</v>
      </c>
      <c r="D16" s="6">
        <f>D6</f>
        <v>50000</v>
      </c>
      <c r="E16" s="6">
        <f>D16</f>
        <v>50000</v>
      </c>
      <c r="F16" s="2"/>
      <c r="G16" s="2"/>
      <c r="H16" s="12"/>
    </row>
    <row r="17" spans="1:24">
      <c r="A17" s="7"/>
      <c r="B17" s="2" t="s">
        <v>10</v>
      </c>
      <c r="C17" s="2" t="s">
        <v>2</v>
      </c>
      <c r="D17" s="6">
        <f>D5</f>
        <v>112360</v>
      </c>
      <c r="E17" s="6">
        <f>D17</f>
        <v>112360</v>
      </c>
      <c r="F17" s="2"/>
      <c r="G17" s="2"/>
      <c r="H17" s="12"/>
    </row>
    <row r="18" spans="1:24">
      <c r="A18" s="4" t="s">
        <v>16</v>
      </c>
      <c r="B18" s="2" t="s">
        <v>11</v>
      </c>
      <c r="C18" s="2" t="s">
        <v>2</v>
      </c>
      <c r="D18" s="6">
        <f>SUM(D15+D16+D17)</f>
        <v>3544360</v>
      </c>
      <c r="E18" s="6">
        <f>SUM(E15+E16+E17)</f>
        <v>3853360</v>
      </c>
      <c r="F18" s="24">
        <f>SUM(E18-D18)</f>
        <v>309000</v>
      </c>
      <c r="G18" s="9"/>
      <c r="H18" s="34">
        <f>SUM(E19+E22)*30/100</f>
        <v>306887.21999999997</v>
      </c>
    </row>
    <row r="19" spans="1:24">
      <c r="A19" s="4"/>
      <c r="B19" s="2" t="s">
        <v>14</v>
      </c>
      <c r="C19" s="2" t="s">
        <v>2</v>
      </c>
      <c r="D19" s="6">
        <f>SUM(D18*15/100)</f>
        <v>531654</v>
      </c>
      <c r="E19" s="6">
        <f>SUM(E18*15/100)</f>
        <v>578004</v>
      </c>
      <c r="F19" s="31">
        <f t="shared" ref="F19:F23" si="0">SUM(E19-D19)</f>
        <v>46350</v>
      </c>
      <c r="G19" s="33">
        <f>SUM(F19*30/100)</f>
        <v>13905</v>
      </c>
      <c r="H19" s="34">
        <f>SUM(D19+D22)*30/100</f>
        <v>295067.96999999997</v>
      </c>
    </row>
    <row r="20" spans="1:24">
      <c r="A20" s="8">
        <v>41278</v>
      </c>
      <c r="B20" s="2" t="s">
        <v>13</v>
      </c>
      <c r="C20" s="2" t="s">
        <v>2</v>
      </c>
      <c r="D20" s="6">
        <f>SUM(D18-D19)</f>
        <v>3012706</v>
      </c>
      <c r="E20" s="6">
        <f>SUM(E18-E19)</f>
        <v>3275356</v>
      </c>
      <c r="F20" s="24">
        <f t="shared" si="0"/>
        <v>262650</v>
      </c>
      <c r="G20" s="11"/>
      <c r="H20" s="34"/>
    </row>
    <row r="21" spans="1:24">
      <c r="A21" s="8"/>
      <c r="B21" s="9" t="s">
        <v>21</v>
      </c>
      <c r="C21" s="2"/>
      <c r="D21" s="6">
        <v>0</v>
      </c>
      <c r="E21" s="11">
        <f>E14</f>
        <v>309000</v>
      </c>
      <c r="F21" s="25"/>
      <c r="G21" s="11"/>
      <c r="H21" s="34"/>
    </row>
    <row r="22" spans="1:24">
      <c r="A22" s="4"/>
      <c r="B22" s="2" t="s">
        <v>15</v>
      </c>
      <c r="C22" s="2" t="s">
        <v>2</v>
      </c>
      <c r="D22" s="6">
        <f>SUM(D20*15/100)</f>
        <v>451905.9</v>
      </c>
      <c r="E22" s="6">
        <f>SUM(E20-E21)*15/100</f>
        <v>444953.4</v>
      </c>
      <c r="F22" s="31">
        <f>SUM(E22-D22)</f>
        <v>-6952.5</v>
      </c>
      <c r="G22" s="33">
        <f>SUM(F22*30/100)</f>
        <v>-2085.75</v>
      </c>
      <c r="H22" s="35"/>
    </row>
    <row r="23" spans="1:24">
      <c r="A23" s="8">
        <v>41643</v>
      </c>
      <c r="B23" s="2" t="s">
        <v>13</v>
      </c>
      <c r="C23" s="2" t="s">
        <v>2</v>
      </c>
      <c r="D23" s="6">
        <f>SUM(D20-D22)</f>
        <v>2560800.1</v>
      </c>
      <c r="E23" s="6">
        <f>SUM(E20-E21-E22)</f>
        <v>2521402.6</v>
      </c>
      <c r="F23" s="24">
        <f t="shared" si="0"/>
        <v>-39397.5</v>
      </c>
      <c r="G23" s="9"/>
      <c r="H23" s="36"/>
    </row>
    <row r="24" spans="1:24" ht="16.5" thickBot="1">
      <c r="A24" s="10"/>
      <c r="B24" s="32" t="s">
        <v>36</v>
      </c>
      <c r="C24" s="3"/>
      <c r="D24" s="3"/>
      <c r="E24" s="3"/>
      <c r="F24" s="30">
        <f>SUM(F19+F22)</f>
        <v>39397.5</v>
      </c>
      <c r="G24" s="30">
        <f>SUM(G19+G22)</f>
        <v>11819.25</v>
      </c>
      <c r="H24" s="48">
        <f>SUM(H18-H19)</f>
        <v>11819.25</v>
      </c>
    </row>
    <row r="25" spans="1:24" ht="15.75">
      <c r="A25" s="2"/>
      <c r="B25" s="45"/>
      <c r="C25" s="2"/>
      <c r="D25" s="2"/>
      <c r="E25" s="2"/>
      <c r="F25" s="44">
        <f>SUM(F24*30/100)</f>
        <v>11819.25</v>
      </c>
      <c r="G25" s="46"/>
      <c r="H25" s="47"/>
    </row>
    <row r="26" spans="1:24" ht="15.75" thickBot="1"/>
    <row r="27" spans="1:24" ht="15" customHeight="1">
      <c r="A27" s="13"/>
      <c r="B27" s="14" t="s">
        <v>24</v>
      </c>
      <c r="C27" s="15"/>
      <c r="D27" s="15"/>
      <c r="E27" s="15"/>
      <c r="F27" s="16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15" customHeight="1">
      <c r="A28" s="13"/>
      <c r="B28" s="17" t="s">
        <v>25</v>
      </c>
      <c r="C28" s="18"/>
      <c r="D28" s="18"/>
      <c r="E28" s="18"/>
      <c r="F28" s="19"/>
    </row>
    <row r="29" spans="1:24" ht="15" customHeight="1">
      <c r="A29" s="13"/>
      <c r="B29" s="17" t="s">
        <v>26</v>
      </c>
      <c r="C29" s="18"/>
      <c r="D29" s="18"/>
      <c r="E29" s="18"/>
      <c r="F29" s="19"/>
    </row>
    <row r="30" spans="1:24" ht="16.5" thickBot="1">
      <c r="B30" s="20" t="s">
        <v>27</v>
      </c>
      <c r="C30" s="21"/>
      <c r="D30" s="21"/>
      <c r="E30" s="21"/>
      <c r="F30" s="22"/>
    </row>
    <row r="31" spans="1:24">
      <c r="B31" s="2"/>
    </row>
    <row r="32" spans="1:24" ht="15.75">
      <c r="B32" s="49" t="s">
        <v>28</v>
      </c>
    </row>
    <row r="33" spans="1:6" ht="15.75">
      <c r="B33" s="23" t="s">
        <v>29</v>
      </c>
    </row>
    <row r="35" spans="1:6">
      <c r="A35" s="65" t="s">
        <v>37</v>
      </c>
      <c r="B35" s="66" t="s">
        <v>38</v>
      </c>
      <c r="C35" s="66"/>
      <c r="D35" s="66"/>
      <c r="E35" s="66"/>
      <c r="F35" s="66"/>
    </row>
    <row r="36" spans="1:6">
      <c r="A36" s="67"/>
      <c r="B36" s="66" t="s">
        <v>39</v>
      </c>
      <c r="C36" s="66"/>
      <c r="D36" s="66"/>
      <c r="E36" s="66"/>
      <c r="F36" s="66"/>
    </row>
  </sheetData>
  <mergeCells count="12">
    <mergeCell ref="B35:F35"/>
    <mergeCell ref="B36:F36"/>
    <mergeCell ref="A1:D1"/>
    <mergeCell ref="A8:B8"/>
    <mergeCell ref="A7:B7"/>
    <mergeCell ref="A10:D10"/>
    <mergeCell ref="A11:D11"/>
    <mergeCell ref="A2:B2"/>
    <mergeCell ref="A3:B3"/>
    <mergeCell ref="A4:B4"/>
    <mergeCell ref="A5:B5"/>
    <mergeCell ref="A6:B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2012-03-22T03:44:05Z</dcterms:modified>
</cp:coreProperties>
</file>