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reak Even Analysis" sheetId="4" r:id="rId1"/>
    <sheet name="Sheet2" sheetId="2" r:id="rId2"/>
    <sheet name="Sheet3" sheetId="3" r:id="rId3"/>
  </sheets>
  <definedNames>
    <definedName name="_xlnm.Print_Area" localSheetId="0">'Break Even Analysis'!$A$6:$G$17</definedName>
  </definedNames>
  <calcPr calcId="125725"/>
</workbook>
</file>

<file path=xl/calcChain.xml><?xml version="1.0" encoding="utf-8"?>
<calcChain xmlns="http://schemas.openxmlformats.org/spreadsheetml/2006/main">
  <c r="F4" i="4"/>
  <c r="A7"/>
  <c r="B20"/>
  <c r="C20" s="1"/>
  <c r="G20" s="1"/>
  <c r="E20" s="1"/>
  <c r="E17"/>
  <c r="E16"/>
  <c r="E15"/>
  <c r="E14"/>
  <c r="E13"/>
  <c r="E12"/>
  <c r="E11"/>
  <c r="E10"/>
  <c r="E9"/>
  <c r="E8"/>
  <c r="A8"/>
  <c r="B8" s="1"/>
  <c r="E7"/>
  <c r="C7"/>
  <c r="B7"/>
  <c r="F20" l="1"/>
  <c r="D20"/>
  <c r="F7"/>
  <c r="D7"/>
  <c r="G7" s="1"/>
  <c r="A9"/>
  <c r="C8"/>
  <c r="F8" s="1"/>
  <c r="D8" l="1"/>
  <c r="C9"/>
  <c r="F9" s="1"/>
  <c r="B9"/>
  <c r="A10"/>
  <c r="G8" l="1"/>
  <c r="A11"/>
  <c r="B10"/>
  <c r="C10"/>
  <c r="F10" s="1"/>
  <c r="D9"/>
  <c r="G9" l="1"/>
  <c r="D10"/>
  <c r="G10" s="1"/>
  <c r="C11"/>
  <c r="F11" s="1"/>
  <c r="A12"/>
  <c r="B11"/>
  <c r="D11" l="1"/>
  <c r="G11" s="1"/>
  <c r="B12"/>
  <c r="C12"/>
  <c r="F12" s="1"/>
  <c r="A13"/>
  <c r="D12" l="1"/>
  <c r="G12" s="1"/>
  <c r="C13"/>
  <c r="F13" s="1"/>
  <c r="B13"/>
  <c r="A14"/>
  <c r="A15" l="1"/>
  <c r="C14"/>
  <c r="F14" s="1"/>
  <c r="B14"/>
  <c r="D13"/>
  <c r="G13" s="1"/>
  <c r="C15" l="1"/>
  <c r="F15" s="1"/>
  <c r="B15"/>
  <c r="A16"/>
  <c r="D14"/>
  <c r="G14" s="1"/>
  <c r="B16" l="1"/>
  <c r="C16"/>
  <c r="F16" s="1"/>
  <c r="A17"/>
  <c r="D15"/>
  <c r="G15" s="1"/>
  <c r="D16" l="1"/>
  <c r="G16" s="1"/>
  <c r="C17"/>
  <c r="F17" s="1"/>
  <c r="B17"/>
  <c r="D17" l="1"/>
  <c r="G17" s="1"/>
</calcChain>
</file>

<file path=xl/sharedStrings.xml><?xml version="1.0" encoding="utf-8"?>
<sst xmlns="http://schemas.openxmlformats.org/spreadsheetml/2006/main" count="27" uniqueCount="27">
  <si>
    <t>Units</t>
  </si>
  <si>
    <t>Assumptions</t>
  </si>
  <si>
    <t>Time</t>
  </si>
  <si>
    <t>Units Incremental</t>
  </si>
  <si>
    <t>Unit Price</t>
  </si>
  <si>
    <t>Month</t>
  </si>
  <si>
    <t>Units Start</t>
  </si>
  <si>
    <t>Sales</t>
  </si>
  <si>
    <t>Variable Cost</t>
  </si>
  <si>
    <t>Contribution Margin</t>
  </si>
  <si>
    <t>Fixed Cost</t>
  </si>
  <si>
    <t>Total Costs</t>
  </si>
  <si>
    <t>Net Income</t>
  </si>
  <si>
    <t>Label</t>
  </si>
  <si>
    <t>Unit Variable Cost</t>
  </si>
  <si>
    <t>Total Fixed Cost</t>
  </si>
  <si>
    <t>Break Even Analysis</t>
  </si>
  <si>
    <t>Break Even Output</t>
  </si>
  <si>
    <t>Break Even Unit     [X axis]</t>
  </si>
  <si>
    <t>Break Even Unit     [Y axis]</t>
  </si>
  <si>
    <t>Contribution    %</t>
  </si>
  <si>
    <t>Margin of Safety    %</t>
  </si>
  <si>
    <t>Margin of Safety    Units</t>
  </si>
  <si>
    <t>Margin of Safety    Sales</t>
  </si>
  <si>
    <t>Actual Sales</t>
  </si>
  <si>
    <t>Heads</t>
  </si>
  <si>
    <t>Results</t>
  </si>
</sst>
</file>

<file path=xl/styles.xml><?xml version="1.0" encoding="utf-8"?>
<styleSheet xmlns="http://schemas.openxmlformats.org/spreadsheetml/2006/main">
  <numFmts count="6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[$₹-4009]\ * #,##0_ ;_ [$₹-4009]\ * \-#,##0_ ;_ [$₹-4009]\ * &quot;-&quot;??_ ;_ @_ "/>
    <numFmt numFmtId="165" formatCode="_ [$₹-4009]\ * #,##0.00_ ;_ [$₹-4009]\ * \-#,##0.00_ ;_ [$₹-4009]\ * &quot;-&quot;??_ ;_ @_ "/>
    <numFmt numFmtId="166" formatCode="[$₹-4009]\ #,##0.00;[Red][$₹-4009]\ \-#,##0.00"/>
    <numFmt numFmtId="167" formatCode="_ * #,##0_ ;_ * \-#,##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mbria"/>
      <family val="1"/>
      <scheme val="major"/>
    </font>
    <font>
      <b/>
      <sz val="20"/>
      <name val="Cambria"/>
      <family val="1"/>
      <scheme val="major"/>
    </font>
    <font>
      <sz val="11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6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166" fontId="6" fillId="6" borderId="1" xfId="0" applyNumberFormat="1" applyFont="1" applyFill="1" applyBorder="1"/>
    <xf numFmtId="166" fontId="6" fillId="6" borderId="1" xfId="2" applyNumberFormat="1" applyFont="1" applyFill="1" applyBorder="1"/>
    <xf numFmtId="166" fontId="5" fillId="2" borderId="1" xfId="0" applyNumberFormat="1" applyFont="1" applyFill="1" applyBorder="1"/>
    <xf numFmtId="166" fontId="5" fillId="2" borderId="1" xfId="2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9" borderId="1" xfId="0" applyFont="1" applyFill="1" applyBorder="1" applyAlignment="1">
      <alignment horizontal="center"/>
    </xf>
    <xf numFmtId="165" fontId="5" fillId="9" borderId="1" xfId="1" applyNumberFormat="1" applyFont="1" applyFill="1" applyBorder="1" applyAlignment="1">
      <alignment horizontal="center"/>
    </xf>
    <xf numFmtId="10" fontId="5" fillId="9" borderId="1" xfId="3" applyNumberFormat="1" applyFont="1" applyFill="1" applyBorder="1" applyAlignment="1">
      <alignment horizontal="center"/>
    </xf>
    <xf numFmtId="44" fontId="5" fillId="9" borderId="1" xfId="2" applyFont="1" applyFill="1" applyBorder="1" applyAlignment="1">
      <alignment horizontal="center"/>
    </xf>
    <xf numFmtId="43" fontId="0" fillId="0" borderId="0" xfId="0" applyNumberFormat="1"/>
    <xf numFmtId="164" fontId="0" fillId="0" borderId="0" xfId="0" applyNumberFormat="1"/>
    <xf numFmtId="43" fontId="5" fillId="2" borderId="1" xfId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9" fontId="5" fillId="2" borderId="1" xfId="3" applyFont="1" applyFill="1" applyBorder="1" applyAlignment="1">
      <alignment horizontal="center"/>
    </xf>
    <xf numFmtId="167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4" fillId="3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left"/>
    </xf>
    <xf numFmtId="164" fontId="5" fillId="7" borderId="0" xfId="0" applyNumberFormat="1" applyFont="1" applyFill="1" applyBorder="1"/>
    <xf numFmtId="0" fontId="4" fillId="5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6" fillId="6" borderId="13" xfId="0" applyFont="1" applyFill="1" applyBorder="1"/>
    <xf numFmtId="0" fontId="5" fillId="2" borderId="13" xfId="0" applyFont="1" applyFill="1" applyBorder="1"/>
    <xf numFmtId="0" fontId="7" fillId="9" borderId="14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3" fontId="5" fillId="2" borderId="13" xfId="1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1" fontId="5" fillId="0" borderId="7" xfId="0" applyNumberFormat="1" applyFont="1" applyBorder="1"/>
    <xf numFmtId="0" fontId="0" fillId="0" borderId="7" xfId="0" applyBorder="1"/>
    <xf numFmtId="0" fontId="0" fillId="0" borderId="8" xfId="0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Break Even Analysis</a:t>
            </a:r>
          </a:p>
        </c:rich>
      </c:tx>
      <c:layout/>
      <c:spPr>
        <a:solidFill>
          <a:srgbClr val="1F497D">
            <a:lumMod val="20000"/>
            <a:lumOff val="80000"/>
          </a:srgbClr>
        </a:solidFill>
      </c:spPr>
    </c:title>
    <c:plotArea>
      <c:layout/>
      <c:scatterChart>
        <c:scatterStyle val="smoothMarker"/>
        <c:ser>
          <c:idx val="0"/>
          <c:order val="0"/>
          <c:tx>
            <c:strRef>
              <c:f>'Break Even Analysis'!$B$6</c:f>
              <c:strCache>
                <c:ptCount val="1"/>
                <c:pt idx="0">
                  <c:v>Sales</c:v>
                </c:pt>
              </c:strCache>
            </c:strRef>
          </c:tx>
          <c:marker>
            <c:symbol val="none"/>
          </c:marker>
          <c:xVal>
            <c:numRef>
              <c:f>'Break Even Analysis'!$A$7:$A$17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xVal>
          <c:yVal>
            <c:numRef>
              <c:f>'Break Even Analysis'!$B$7:$B$17</c:f>
              <c:numCache>
                <c:formatCode>[$₹-4009]\ #,##0.00;[Red][$₹-4009]\ \-#,##0.00</c:formatCode>
                <c:ptCount val="11"/>
                <c:pt idx="0">
                  <c:v>0</c:v>
                </c:pt>
                <c:pt idx="1">
                  <c:v>4500</c:v>
                </c:pt>
                <c:pt idx="2">
                  <c:v>9000</c:v>
                </c:pt>
                <c:pt idx="3">
                  <c:v>13500</c:v>
                </c:pt>
                <c:pt idx="4">
                  <c:v>18000</c:v>
                </c:pt>
                <c:pt idx="5">
                  <c:v>22500</c:v>
                </c:pt>
                <c:pt idx="6">
                  <c:v>27000</c:v>
                </c:pt>
                <c:pt idx="7">
                  <c:v>31500</c:v>
                </c:pt>
                <c:pt idx="8">
                  <c:v>36000</c:v>
                </c:pt>
                <c:pt idx="9">
                  <c:v>40500</c:v>
                </c:pt>
                <c:pt idx="10">
                  <c:v>45000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'Break Even Analysis'!$E$6</c:f>
              <c:strCache>
                <c:ptCount val="1"/>
                <c:pt idx="0">
                  <c:v>Fixed Cost</c:v>
                </c:pt>
              </c:strCache>
            </c:strRef>
          </c:tx>
          <c:marker>
            <c:symbol val="none"/>
          </c:marker>
          <c:xVal>
            <c:numRef>
              <c:f>'Break Even Analysis'!$A$7:$A$17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xVal>
          <c:yVal>
            <c:numRef>
              <c:f>'Break Even Analysis'!$E$7:$E$17</c:f>
              <c:numCache>
                <c:formatCode>[$₹-4009]\ #,##0.00;[Red][$₹-4009]\ \-#,##0.00</c:formatCode>
                <c:ptCount val="11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4000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'Break Even Analysis'!$F$6</c:f>
              <c:strCache>
                <c:ptCount val="1"/>
                <c:pt idx="0">
                  <c:v>Total Costs</c:v>
                </c:pt>
              </c:strCache>
            </c:strRef>
          </c:tx>
          <c:marker>
            <c:symbol val="none"/>
          </c:marker>
          <c:xVal>
            <c:numRef>
              <c:f>'Break Even Analysis'!$A$7:$A$17</c:f>
              <c:numCache>
                <c:formatCode>General</c:formatCode>
                <c:ptCount val="1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</c:numCache>
            </c:numRef>
          </c:xVal>
          <c:yVal>
            <c:numRef>
              <c:f>'Break Even Analysis'!$F$7:$F$17</c:f>
              <c:numCache>
                <c:formatCode>[$₹-4009]\ #,##0.00;[Red][$₹-4009]\ \-#,##0.00</c:formatCode>
                <c:ptCount val="11"/>
                <c:pt idx="0">
                  <c:v>4000</c:v>
                </c:pt>
                <c:pt idx="1">
                  <c:v>7500</c:v>
                </c:pt>
                <c:pt idx="2">
                  <c:v>11000</c:v>
                </c:pt>
                <c:pt idx="3">
                  <c:v>14500</c:v>
                </c:pt>
                <c:pt idx="4">
                  <c:v>18000</c:v>
                </c:pt>
                <c:pt idx="5">
                  <c:v>21500</c:v>
                </c:pt>
                <c:pt idx="6">
                  <c:v>25000</c:v>
                </c:pt>
                <c:pt idx="7">
                  <c:v>28500</c:v>
                </c:pt>
                <c:pt idx="8">
                  <c:v>32000</c:v>
                </c:pt>
                <c:pt idx="9">
                  <c:v>35500</c:v>
                </c:pt>
                <c:pt idx="10">
                  <c:v>39000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'Break Even Analysis'!$D$20</c:f>
              <c:strCache>
                <c:ptCount val="1"/>
                <c:pt idx="0">
                  <c:v>BEU approx.=400</c:v>
                </c:pt>
              </c:strCache>
            </c:strRef>
          </c:tx>
          <c:marker>
            <c:symbol val="square"/>
            <c:size val="6"/>
          </c:marker>
          <c:xVal>
            <c:numRef>
              <c:f>'Break Even Analysis'!$B$20</c:f>
              <c:numCache>
                <c:formatCode>_ * #,##0.00_ ;_ * \-#,##0.00_ ;_ * "-"??_ ;_ @_ </c:formatCode>
                <c:ptCount val="1"/>
                <c:pt idx="0">
                  <c:v>400</c:v>
                </c:pt>
              </c:numCache>
            </c:numRef>
          </c:xVal>
          <c:yVal>
            <c:numRef>
              <c:f>'Break Even Analysis'!$C$20</c:f>
              <c:numCache>
                <c:formatCode>_ [$₹-4009]\ * #,##0.00_ ;_ [$₹-4009]\ * \-#,##0.00_ ;_ [$₹-4009]\ * "-"??_ ;_ @_ </c:formatCode>
                <c:ptCount val="1"/>
                <c:pt idx="0">
                  <c:v>18000</c:v>
                </c:pt>
              </c:numCache>
            </c:numRef>
          </c:yVal>
          <c:smooth val="1"/>
        </c:ser>
        <c:axId val="110658304"/>
        <c:axId val="110660608"/>
      </c:scatterChart>
      <c:valAx>
        <c:axId val="110658304"/>
        <c:scaling>
          <c:orientation val="minMax"/>
        </c:scaling>
        <c:axPos val="b"/>
        <c:title>
          <c:tx>
            <c:strRef>
              <c:f>'Break Even Analysis'!$A$6</c:f>
              <c:strCache>
                <c:ptCount val="1"/>
                <c:pt idx="0">
                  <c:v>Units</c:v>
                </c:pt>
              </c:strCache>
            </c:strRef>
          </c:tx>
          <c:layout/>
        </c:title>
        <c:numFmt formatCode="General" sourceLinked="1"/>
        <c:tickLblPos val="nextTo"/>
        <c:crossAx val="110660608"/>
        <c:crosses val="autoZero"/>
        <c:crossBetween val="midCat"/>
      </c:valAx>
      <c:valAx>
        <c:axId val="110660608"/>
        <c:scaling>
          <c:orientation val="minMax"/>
        </c:scaling>
        <c:axPos val="l"/>
        <c:majorGridlines/>
        <c:numFmt formatCode="[$₹-4009]\ #,##0.00;[Red][$₹-4009]\ \-#,##0.00" sourceLinked="1"/>
        <c:tickLblPos val="nextTo"/>
        <c:crossAx val="110658304"/>
        <c:crosses val="autoZero"/>
        <c:crossBetween val="midCat"/>
      </c:valAx>
    </c:plotArea>
    <c:legend>
      <c:legendPos val="t"/>
      <c:layout/>
    </c:legend>
    <c:plotVisOnly val="1"/>
  </c:chart>
  <c:spPr>
    <a:solidFill>
      <a:schemeClr val="accent3">
        <a:lumMod val="40000"/>
        <a:lumOff val="60000"/>
        <a:alpha val="97000"/>
      </a:schemeClr>
    </a:solidFill>
    <a:ln w="25400" cap="flat" cmpd="sng" algn="ctr">
      <a:solidFill>
        <a:schemeClr val="accent1">
          <a:lumMod val="50000"/>
        </a:schemeClr>
      </a:solidFill>
      <a:prstDash val="solid"/>
    </a:ln>
    <a:effectLst>
      <a:glow rad="63500">
        <a:schemeClr val="accent1">
          <a:satMod val="175000"/>
          <a:alpha val="40000"/>
        </a:schemeClr>
      </a:glow>
      <a:outerShdw blurRad="1181100" dist="2540000" dir="21540000" algn="tl" rotWithShape="0">
        <a:prstClr val="black">
          <a:alpha val="40000"/>
        </a:prst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1</xdr:row>
      <xdr:rowOff>47625</xdr:rowOff>
    </xdr:from>
    <xdr:to>
      <xdr:col>15</xdr:col>
      <xdr:colOff>571500</xdr:colOff>
      <xdr:row>19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abSelected="1" zoomScaleNormal="100" zoomScaleSheetLayoutView="118" workbookViewId="0">
      <pane ySplit="1" topLeftCell="A2" activePane="bottomLeft" state="frozen"/>
      <selection pane="bottomLeft" activeCell="F20" sqref="F20"/>
    </sheetView>
  </sheetViews>
  <sheetFormatPr defaultRowHeight="15"/>
  <cols>
    <col min="1" max="1" width="8.28515625" bestFit="1" customWidth="1"/>
    <col min="2" max="2" width="15.7109375" bestFit="1" customWidth="1"/>
    <col min="3" max="3" width="17.28515625" bestFit="1" customWidth="1"/>
    <col min="4" max="4" width="16.85546875" bestFit="1" customWidth="1"/>
    <col min="5" max="5" width="17.28515625" bestFit="1" customWidth="1"/>
    <col min="6" max="6" width="16.140625" bestFit="1" customWidth="1"/>
    <col min="7" max="7" width="15.42578125" bestFit="1" customWidth="1"/>
  </cols>
  <sheetData>
    <row r="1" spans="1:16" ht="35.25" thickBot="1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30"/>
    </row>
    <row r="2" spans="1:16" ht="26.25" thickBot="1">
      <c r="A2" s="10" t="s">
        <v>1</v>
      </c>
      <c r="B2" s="11"/>
      <c r="C2" s="11"/>
      <c r="D2" s="11"/>
      <c r="E2" s="11"/>
      <c r="F2" s="11"/>
      <c r="G2" s="12"/>
      <c r="H2" s="31"/>
      <c r="I2" s="31"/>
      <c r="J2" s="31"/>
      <c r="K2" s="31"/>
      <c r="L2" s="31"/>
      <c r="M2" s="31"/>
      <c r="N2" s="31"/>
      <c r="O2" s="31"/>
      <c r="P2" s="32"/>
    </row>
    <row r="3" spans="1:16" s="17" customFormat="1">
      <c r="A3" s="33" t="s">
        <v>2</v>
      </c>
      <c r="B3" s="16" t="s">
        <v>6</v>
      </c>
      <c r="C3" s="16" t="s">
        <v>3</v>
      </c>
      <c r="D3" s="16" t="s">
        <v>4</v>
      </c>
      <c r="E3" s="16" t="s">
        <v>14</v>
      </c>
      <c r="F3" s="7" t="s">
        <v>20</v>
      </c>
      <c r="G3" s="16" t="s">
        <v>15</v>
      </c>
      <c r="H3" s="34"/>
      <c r="I3" s="34"/>
      <c r="J3" s="34"/>
      <c r="K3" s="34"/>
      <c r="L3" s="34"/>
      <c r="M3" s="34"/>
      <c r="N3" s="34"/>
      <c r="O3" s="34"/>
      <c r="P3" s="35"/>
    </row>
    <row r="4" spans="1:16" s="17" customFormat="1">
      <c r="A4" s="36" t="s">
        <v>5</v>
      </c>
      <c r="B4" s="18">
        <v>0</v>
      </c>
      <c r="C4" s="18">
        <v>100</v>
      </c>
      <c r="D4" s="19">
        <v>45</v>
      </c>
      <c r="E4" s="19">
        <v>35</v>
      </c>
      <c r="F4" s="20">
        <f>(D4-E4)/D4</f>
        <v>0.22222222222222221</v>
      </c>
      <c r="G4" s="21">
        <v>4000</v>
      </c>
      <c r="H4" s="34"/>
      <c r="I4" s="34"/>
      <c r="J4" s="34"/>
      <c r="K4" s="34"/>
      <c r="L4" s="34"/>
      <c r="M4" s="34"/>
      <c r="N4" s="34"/>
      <c r="O4" s="34"/>
      <c r="P4" s="35"/>
    </row>
    <row r="5" spans="1:16">
      <c r="A5" s="37" t="s">
        <v>24</v>
      </c>
      <c r="B5" s="15"/>
      <c r="C5" s="15"/>
      <c r="D5" s="15"/>
      <c r="E5" s="15"/>
      <c r="F5" s="15"/>
      <c r="G5" s="38">
        <v>45000</v>
      </c>
      <c r="H5" s="31"/>
      <c r="I5" s="31"/>
      <c r="J5" s="31"/>
      <c r="K5" s="31"/>
      <c r="L5" s="31"/>
      <c r="M5" s="31"/>
      <c r="N5" s="31"/>
      <c r="O5" s="31"/>
      <c r="P5" s="32"/>
    </row>
    <row r="6" spans="1:16" s="1" customFormat="1" ht="28.5">
      <c r="A6" s="39" t="s">
        <v>0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40"/>
      <c r="I6" s="40"/>
      <c r="J6" s="40"/>
      <c r="K6" s="40"/>
      <c r="L6" s="40"/>
      <c r="M6" s="40"/>
      <c r="N6" s="40"/>
      <c r="O6" s="40"/>
      <c r="P6" s="41"/>
    </row>
    <row r="7" spans="1:16">
      <c r="A7" s="42">
        <f>B4</f>
        <v>0</v>
      </c>
      <c r="B7" s="3">
        <f t="shared" ref="B7:B17" si="0">$A7*D$4</f>
        <v>0</v>
      </c>
      <c r="C7" s="3">
        <f t="shared" ref="C7:C17" si="1">$A7*E$4</f>
        <v>0</v>
      </c>
      <c r="D7" s="3">
        <f>B7-C7</f>
        <v>0</v>
      </c>
      <c r="E7" s="4">
        <f t="shared" ref="E7:E17" si="2">$G$4</f>
        <v>4000</v>
      </c>
      <c r="F7" s="3">
        <f>C7+E7</f>
        <v>4000</v>
      </c>
      <c r="G7" s="3">
        <f>D7-E7</f>
        <v>-4000</v>
      </c>
      <c r="H7" s="31"/>
      <c r="I7" s="31"/>
      <c r="J7" s="31"/>
      <c r="K7" s="31"/>
      <c r="L7" s="31"/>
      <c r="M7" s="31"/>
      <c r="N7" s="31"/>
      <c r="O7" s="31"/>
      <c r="P7" s="32"/>
    </row>
    <row r="8" spans="1:16">
      <c r="A8" s="43">
        <f t="shared" ref="A8:A17" si="3">A7+$C$4</f>
        <v>100</v>
      </c>
      <c r="B8" s="5">
        <f t="shared" si="0"/>
        <v>4500</v>
      </c>
      <c r="C8" s="5">
        <f t="shared" si="1"/>
        <v>3500</v>
      </c>
      <c r="D8" s="5">
        <f>B8-C8</f>
        <v>1000</v>
      </c>
      <c r="E8" s="6">
        <f t="shared" si="2"/>
        <v>4000</v>
      </c>
      <c r="F8" s="5">
        <f t="shared" ref="F8:F17" si="4">C8+E8</f>
        <v>7500</v>
      </c>
      <c r="G8" s="5">
        <f t="shared" ref="G8:G17" si="5">D8-E8</f>
        <v>-3000</v>
      </c>
      <c r="H8" s="31"/>
      <c r="I8" s="31"/>
      <c r="J8" s="31"/>
      <c r="K8" s="31"/>
      <c r="L8" s="31"/>
      <c r="M8" s="31"/>
      <c r="N8" s="31"/>
      <c r="O8" s="31"/>
      <c r="P8" s="32"/>
    </row>
    <row r="9" spans="1:16">
      <c r="A9" s="42">
        <f t="shared" si="3"/>
        <v>200</v>
      </c>
      <c r="B9" s="3">
        <f t="shared" si="0"/>
        <v>9000</v>
      </c>
      <c r="C9" s="3">
        <f t="shared" si="1"/>
        <v>7000</v>
      </c>
      <c r="D9" s="3">
        <f t="shared" ref="D9:D17" si="6">B9-C9</f>
        <v>2000</v>
      </c>
      <c r="E9" s="4">
        <f t="shared" si="2"/>
        <v>4000</v>
      </c>
      <c r="F9" s="3">
        <f t="shared" si="4"/>
        <v>11000</v>
      </c>
      <c r="G9" s="3">
        <f t="shared" si="5"/>
        <v>-2000</v>
      </c>
      <c r="H9" s="31"/>
      <c r="I9" s="31"/>
      <c r="J9" s="31"/>
      <c r="K9" s="31"/>
      <c r="L9" s="31"/>
      <c r="M9" s="31"/>
      <c r="N9" s="31"/>
      <c r="O9" s="31"/>
      <c r="P9" s="32"/>
    </row>
    <row r="10" spans="1:16">
      <c r="A10" s="43">
        <f t="shared" si="3"/>
        <v>300</v>
      </c>
      <c r="B10" s="5">
        <f t="shared" si="0"/>
        <v>13500</v>
      </c>
      <c r="C10" s="5">
        <f t="shared" si="1"/>
        <v>10500</v>
      </c>
      <c r="D10" s="5">
        <f t="shared" si="6"/>
        <v>3000</v>
      </c>
      <c r="E10" s="6">
        <f t="shared" si="2"/>
        <v>4000</v>
      </c>
      <c r="F10" s="5">
        <f t="shared" si="4"/>
        <v>14500</v>
      </c>
      <c r="G10" s="5">
        <f t="shared" si="5"/>
        <v>-1000</v>
      </c>
      <c r="H10" s="31"/>
      <c r="I10" s="31"/>
      <c r="J10" s="31"/>
      <c r="K10" s="31"/>
      <c r="L10" s="31"/>
      <c r="M10" s="31"/>
      <c r="N10" s="31"/>
      <c r="O10" s="31"/>
      <c r="P10" s="32"/>
    </row>
    <row r="11" spans="1:16">
      <c r="A11" s="42">
        <f t="shared" si="3"/>
        <v>400</v>
      </c>
      <c r="B11" s="3">
        <f t="shared" si="0"/>
        <v>18000</v>
      </c>
      <c r="C11" s="3">
        <f t="shared" si="1"/>
        <v>14000</v>
      </c>
      <c r="D11" s="3">
        <f t="shared" si="6"/>
        <v>4000</v>
      </c>
      <c r="E11" s="4">
        <f t="shared" si="2"/>
        <v>4000</v>
      </c>
      <c r="F11" s="3">
        <f t="shared" si="4"/>
        <v>18000</v>
      </c>
      <c r="G11" s="3">
        <f t="shared" si="5"/>
        <v>0</v>
      </c>
      <c r="H11" s="31"/>
      <c r="I11" s="31"/>
      <c r="J11" s="31"/>
      <c r="K11" s="31"/>
      <c r="L11" s="31"/>
      <c r="M11" s="31"/>
      <c r="N11" s="31"/>
      <c r="O11" s="31"/>
      <c r="P11" s="32"/>
    </row>
    <row r="12" spans="1:16">
      <c r="A12" s="43">
        <f t="shared" si="3"/>
        <v>500</v>
      </c>
      <c r="B12" s="5">
        <f t="shared" si="0"/>
        <v>22500</v>
      </c>
      <c r="C12" s="5">
        <f t="shared" si="1"/>
        <v>17500</v>
      </c>
      <c r="D12" s="5">
        <f t="shared" si="6"/>
        <v>5000</v>
      </c>
      <c r="E12" s="6">
        <f t="shared" si="2"/>
        <v>4000</v>
      </c>
      <c r="F12" s="5">
        <f t="shared" si="4"/>
        <v>21500</v>
      </c>
      <c r="G12" s="5">
        <f t="shared" si="5"/>
        <v>1000</v>
      </c>
      <c r="H12" s="31"/>
      <c r="I12" s="31"/>
      <c r="J12" s="31"/>
      <c r="K12" s="31"/>
      <c r="L12" s="31"/>
      <c r="M12" s="31"/>
      <c r="N12" s="31"/>
      <c r="O12" s="31"/>
      <c r="P12" s="32"/>
    </row>
    <row r="13" spans="1:16">
      <c r="A13" s="42">
        <f t="shared" si="3"/>
        <v>600</v>
      </c>
      <c r="B13" s="3">
        <f t="shared" si="0"/>
        <v>27000</v>
      </c>
      <c r="C13" s="3">
        <f t="shared" si="1"/>
        <v>21000</v>
      </c>
      <c r="D13" s="3">
        <f t="shared" si="6"/>
        <v>6000</v>
      </c>
      <c r="E13" s="4">
        <f t="shared" si="2"/>
        <v>4000</v>
      </c>
      <c r="F13" s="3">
        <f t="shared" si="4"/>
        <v>25000</v>
      </c>
      <c r="G13" s="3">
        <f t="shared" si="5"/>
        <v>2000</v>
      </c>
      <c r="H13" s="31"/>
      <c r="I13" s="31"/>
      <c r="J13" s="31"/>
      <c r="K13" s="31"/>
      <c r="L13" s="31"/>
      <c r="M13" s="31"/>
      <c r="N13" s="31"/>
      <c r="O13" s="31"/>
      <c r="P13" s="32"/>
    </row>
    <row r="14" spans="1:16">
      <c r="A14" s="43">
        <f t="shared" si="3"/>
        <v>700</v>
      </c>
      <c r="B14" s="5">
        <f t="shared" si="0"/>
        <v>31500</v>
      </c>
      <c r="C14" s="5">
        <f t="shared" si="1"/>
        <v>24500</v>
      </c>
      <c r="D14" s="5">
        <f t="shared" si="6"/>
        <v>7000</v>
      </c>
      <c r="E14" s="6">
        <f t="shared" si="2"/>
        <v>4000</v>
      </c>
      <c r="F14" s="5">
        <f t="shared" si="4"/>
        <v>28500</v>
      </c>
      <c r="G14" s="5">
        <f t="shared" si="5"/>
        <v>3000</v>
      </c>
      <c r="H14" s="31"/>
      <c r="I14" s="31"/>
      <c r="J14" s="31"/>
      <c r="K14" s="31"/>
      <c r="L14" s="31"/>
      <c r="M14" s="31"/>
      <c r="N14" s="31"/>
      <c r="O14" s="31"/>
      <c r="P14" s="32"/>
    </row>
    <row r="15" spans="1:16">
      <c r="A15" s="42">
        <f t="shared" si="3"/>
        <v>800</v>
      </c>
      <c r="B15" s="3">
        <f t="shared" si="0"/>
        <v>36000</v>
      </c>
      <c r="C15" s="3">
        <f t="shared" si="1"/>
        <v>28000</v>
      </c>
      <c r="D15" s="3">
        <f t="shared" si="6"/>
        <v>8000</v>
      </c>
      <c r="E15" s="4">
        <f t="shared" si="2"/>
        <v>4000</v>
      </c>
      <c r="F15" s="3">
        <f t="shared" si="4"/>
        <v>32000</v>
      </c>
      <c r="G15" s="3">
        <f t="shared" si="5"/>
        <v>4000</v>
      </c>
      <c r="H15" s="31"/>
      <c r="I15" s="31"/>
      <c r="J15" s="31"/>
      <c r="K15" s="31"/>
      <c r="L15" s="31"/>
      <c r="M15" s="31"/>
      <c r="N15" s="31"/>
      <c r="O15" s="31"/>
      <c r="P15" s="32"/>
    </row>
    <row r="16" spans="1:16">
      <c r="A16" s="43">
        <f t="shared" si="3"/>
        <v>900</v>
      </c>
      <c r="B16" s="5">
        <f t="shared" si="0"/>
        <v>40500</v>
      </c>
      <c r="C16" s="5">
        <f t="shared" si="1"/>
        <v>31500</v>
      </c>
      <c r="D16" s="5">
        <f t="shared" si="6"/>
        <v>9000</v>
      </c>
      <c r="E16" s="6">
        <f t="shared" si="2"/>
        <v>4000</v>
      </c>
      <c r="F16" s="5">
        <f t="shared" si="4"/>
        <v>35500</v>
      </c>
      <c r="G16" s="5">
        <f t="shared" si="5"/>
        <v>5000</v>
      </c>
      <c r="H16" s="31"/>
      <c r="I16" s="31"/>
      <c r="J16" s="31"/>
      <c r="K16" s="31"/>
      <c r="L16" s="31"/>
      <c r="M16" s="31"/>
      <c r="N16" s="31"/>
      <c r="O16" s="31"/>
      <c r="P16" s="32"/>
    </row>
    <row r="17" spans="1:16">
      <c r="A17" s="42">
        <f t="shared" si="3"/>
        <v>1000</v>
      </c>
      <c r="B17" s="3">
        <f t="shared" si="0"/>
        <v>45000</v>
      </c>
      <c r="C17" s="3">
        <f t="shared" si="1"/>
        <v>35000</v>
      </c>
      <c r="D17" s="3">
        <f t="shared" si="6"/>
        <v>10000</v>
      </c>
      <c r="E17" s="4">
        <f t="shared" si="2"/>
        <v>4000</v>
      </c>
      <c r="F17" s="3">
        <f t="shared" si="4"/>
        <v>39000</v>
      </c>
      <c r="G17" s="3">
        <f t="shared" si="5"/>
        <v>6000</v>
      </c>
      <c r="H17" s="31"/>
      <c r="I17" s="31"/>
      <c r="J17" s="31"/>
      <c r="K17" s="31"/>
      <c r="L17" s="31"/>
      <c r="M17" s="31"/>
      <c r="N17" s="31"/>
      <c r="O17" s="31"/>
      <c r="P17" s="32"/>
    </row>
    <row r="18" spans="1:16" ht="20.25">
      <c r="A18" s="44" t="s">
        <v>17</v>
      </c>
      <c r="B18" s="45"/>
      <c r="C18" s="45"/>
      <c r="D18" s="45"/>
      <c r="E18" s="45"/>
      <c r="F18" s="45"/>
      <c r="G18" s="45"/>
      <c r="H18" s="31"/>
      <c r="I18" s="31"/>
      <c r="J18" s="31"/>
      <c r="K18" s="31"/>
      <c r="L18" s="31"/>
      <c r="M18" s="31"/>
      <c r="N18" s="31"/>
      <c r="O18" s="31"/>
      <c r="P18" s="32"/>
    </row>
    <row r="19" spans="1:16" s="9" customFormat="1" ht="28.5">
      <c r="A19" s="46" t="s">
        <v>25</v>
      </c>
      <c r="B19" s="7" t="s">
        <v>18</v>
      </c>
      <c r="C19" s="7" t="s">
        <v>19</v>
      </c>
      <c r="D19" s="8" t="s">
        <v>13</v>
      </c>
      <c r="E19" s="7" t="s">
        <v>21</v>
      </c>
      <c r="F19" s="7" t="s">
        <v>22</v>
      </c>
      <c r="G19" s="7" t="s">
        <v>23</v>
      </c>
      <c r="H19" s="47"/>
      <c r="I19" s="47"/>
      <c r="J19" s="47"/>
      <c r="K19" s="47"/>
      <c r="L19" s="47"/>
      <c r="M19" s="47"/>
      <c r="N19" s="47"/>
      <c r="O19" s="47"/>
      <c r="P19" s="48"/>
    </row>
    <row r="20" spans="1:16" s="17" customFormat="1">
      <c r="A20" s="49" t="s">
        <v>26</v>
      </c>
      <c r="B20" s="24">
        <f>ROUND(G4/(D4-E4),0)</f>
        <v>400</v>
      </c>
      <c r="C20" s="25">
        <f>B20*D4</f>
        <v>18000</v>
      </c>
      <c r="D20" s="26" t="str">
        <f>"BEU approx.="&amp;B20</f>
        <v>BEU approx.=400</v>
      </c>
      <c r="E20" s="27">
        <f>G20/G5</f>
        <v>0.6</v>
      </c>
      <c r="F20" s="28">
        <f>(G5-C20)/D4</f>
        <v>600</v>
      </c>
      <c r="G20" s="29">
        <f>G5-C20</f>
        <v>27000</v>
      </c>
      <c r="H20" s="34"/>
      <c r="I20" s="34"/>
      <c r="J20" s="34"/>
      <c r="K20" s="34"/>
      <c r="L20" s="34"/>
      <c r="M20" s="34"/>
      <c r="N20" s="34"/>
      <c r="O20" s="34"/>
      <c r="P20" s="35"/>
    </row>
    <row r="21" spans="1:16" ht="15.75" thickBot="1">
      <c r="A21" s="50"/>
      <c r="B21" s="51"/>
      <c r="C21" s="51"/>
      <c r="D21" s="51"/>
      <c r="E21" s="51"/>
      <c r="F21" s="52"/>
      <c r="G21" s="51"/>
      <c r="H21" s="53"/>
      <c r="I21" s="53"/>
      <c r="J21" s="53"/>
      <c r="K21" s="53"/>
      <c r="L21" s="53"/>
      <c r="M21" s="53"/>
      <c r="N21" s="53"/>
      <c r="O21" s="53"/>
      <c r="P21" s="54"/>
    </row>
    <row r="22" spans="1:16">
      <c r="F22" s="22"/>
    </row>
    <row r="23" spans="1:16">
      <c r="F23" s="23"/>
    </row>
    <row r="24" spans="1:16">
      <c r="F24" s="22"/>
    </row>
  </sheetData>
  <mergeCells count="4">
    <mergeCell ref="A2:G2"/>
    <mergeCell ref="A1:P1"/>
    <mergeCell ref="A18:G18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Break Even Analysis</vt:lpstr>
      <vt:lpstr>Sheet2</vt:lpstr>
      <vt:lpstr>Sheet3</vt:lpstr>
      <vt:lpstr>'Break Even Analysis'!Print_Area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2021-06-13T13:58:50Z</cp:lastPrinted>
  <dcterms:created xsi:type="dcterms:W3CDTF">2021-06-13T08:13:05Z</dcterms:created>
  <dcterms:modified xsi:type="dcterms:W3CDTF">2021-06-13T15:02:02Z</dcterms:modified>
</cp:coreProperties>
</file>