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5" i="1" l="1"/>
  <c r="G27" i="1"/>
  <c r="C3" i="1"/>
  <c r="C5" i="1" s="1"/>
  <c r="C9" i="1"/>
  <c r="D9" i="1"/>
  <c r="E9" i="1" s="1"/>
  <c r="C10" i="1" l="1"/>
  <c r="B9" i="1"/>
  <c r="D10" i="1" l="1"/>
  <c r="B10" i="1"/>
  <c r="A10" i="1" l="1"/>
  <c r="E10" i="1"/>
  <c r="C11" i="1"/>
  <c r="D11" i="1" l="1"/>
  <c r="B11" i="1"/>
  <c r="A11" i="1" l="1"/>
  <c r="E11" i="1"/>
  <c r="C12" i="1"/>
  <c r="D12" i="1" l="1"/>
  <c r="B12" i="1"/>
  <c r="A12" i="1" l="1"/>
  <c r="E12" i="1"/>
  <c r="C13" i="1"/>
  <c r="D13" i="1" l="1"/>
  <c r="B13" i="1"/>
  <c r="A13" i="1" l="1"/>
  <c r="E13" i="1"/>
  <c r="C14" i="1"/>
  <c r="D14" i="1" l="1"/>
  <c r="E14" i="1" s="1"/>
  <c r="B14" i="1"/>
  <c r="C15" i="1" l="1"/>
  <c r="D15" i="1" s="1"/>
  <c r="C16" i="1" s="1"/>
  <c r="A14" i="1"/>
  <c r="B16" i="1" l="1"/>
  <c r="D16" i="1"/>
  <c r="A15" i="1"/>
  <c r="E15" i="1"/>
  <c r="B15" i="1"/>
  <c r="A16" i="1" l="1"/>
  <c r="C17" i="1"/>
  <c r="E16" i="1"/>
  <c r="D17" i="1" l="1"/>
  <c r="B17" i="1"/>
  <c r="A17" i="1" l="1"/>
  <c r="C18" i="1"/>
  <c r="E17" i="1"/>
  <c r="B18" i="1" l="1"/>
  <c r="D18" i="1"/>
  <c r="A18" i="1" l="1"/>
  <c r="E18" i="1"/>
  <c r="C19" i="1"/>
  <c r="B19" i="1" l="1"/>
  <c r="D19" i="1"/>
  <c r="A19" i="1" l="1"/>
  <c r="C20" i="1"/>
  <c r="E19" i="1"/>
  <c r="B20" i="1" l="1"/>
  <c r="D20" i="1"/>
  <c r="A20" i="1" l="1"/>
  <c r="E20" i="1"/>
  <c r="C21" i="1"/>
  <c r="B21" i="1" l="1"/>
  <c r="D21" i="1"/>
  <c r="A21" i="1" l="1"/>
  <c r="C22" i="1"/>
  <c r="E21" i="1"/>
  <c r="D22" i="1" l="1"/>
  <c r="B22" i="1"/>
  <c r="E22" i="1" l="1"/>
  <c r="C23" i="1"/>
  <c r="A22" i="1"/>
  <c r="B23" i="1" l="1"/>
  <c r="D23" i="1"/>
  <c r="E23" i="1" l="1"/>
  <c r="E25" i="1" s="1"/>
  <c r="A23" i="1"/>
  <c r="G23" i="1" l="1"/>
  <c r="F25" i="1"/>
  <c r="F21" i="1"/>
  <c r="G21" i="1"/>
  <c r="F22" i="1"/>
  <c r="G22" i="1"/>
  <c r="F23" i="1"/>
  <c r="F16" i="1"/>
  <c r="G16" i="1"/>
  <c r="F17" i="1"/>
  <c r="G17" i="1"/>
  <c r="F15" i="1"/>
  <c r="G12" i="1"/>
  <c r="G9" i="1"/>
  <c r="F11" i="1"/>
  <c r="F14" i="1"/>
  <c r="F12" i="1"/>
  <c r="G10" i="1"/>
  <c r="G15" i="1"/>
  <c r="F13" i="1"/>
  <c r="F10" i="1"/>
  <c r="G14" i="1"/>
  <c r="G13" i="1"/>
  <c r="F9" i="1"/>
  <c r="G11" i="1"/>
  <c r="G18" i="1"/>
  <c r="F18" i="1"/>
  <c r="F19" i="1"/>
  <c r="G19" i="1"/>
  <c r="G20" i="1"/>
  <c r="F20" i="1"/>
  <c r="G25" i="1" l="1"/>
</calcChain>
</file>

<file path=xl/sharedStrings.xml><?xml version="1.0" encoding="utf-8"?>
<sst xmlns="http://schemas.openxmlformats.org/spreadsheetml/2006/main" count="17" uniqueCount="15">
  <si>
    <t>Years</t>
  </si>
  <si>
    <t>From</t>
  </si>
  <si>
    <t>To</t>
  </si>
  <si>
    <t>Days</t>
  </si>
  <si>
    <t>Total Exps</t>
  </si>
  <si>
    <t>Per Day</t>
  </si>
  <si>
    <t>Total Days</t>
  </si>
  <si>
    <t>Total Bill Value</t>
  </si>
  <si>
    <t>Grand Total</t>
  </si>
  <si>
    <t>Year wise
 Breakup</t>
  </si>
  <si>
    <t>Year</t>
  </si>
  <si>
    <t>Financial Year</t>
  </si>
  <si>
    <t>Exps Per Day</t>
  </si>
  <si>
    <t xml:space="preserve">Bill Period </t>
  </si>
  <si>
    <t>Year-wise Break-up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</si>
</sst>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/>
    <xf numFmtId="43" fontId="2" fillId="0" borderId="1" xfId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3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H8" sqref="H8"/>
    </sheetView>
  </sheetViews>
  <sheetFormatPr defaultRowHeight="15" x14ac:dyDescent="0.25"/>
  <cols>
    <col min="1" max="1" width="5.85546875" customWidth="1"/>
    <col min="2" max="2" width="15.28515625" customWidth="1"/>
    <col min="3" max="3" width="13.140625" customWidth="1"/>
    <col min="4" max="4" width="13.5703125" customWidth="1"/>
    <col min="5" max="5" width="9.42578125" customWidth="1"/>
    <col min="6" max="6" width="12.7109375" customWidth="1"/>
    <col min="7" max="7" width="14.7109375" style="1" customWidth="1"/>
  </cols>
  <sheetData>
    <row r="1" spans="1:7" x14ac:dyDescent="0.25">
      <c r="B1" s="4"/>
      <c r="C1" s="7" t="s">
        <v>1</v>
      </c>
      <c r="D1" s="7" t="s">
        <v>2</v>
      </c>
    </row>
    <row r="2" spans="1:7" x14ac:dyDescent="0.25">
      <c r="B2" s="2" t="s">
        <v>13</v>
      </c>
      <c r="C2" s="5">
        <v>43862</v>
      </c>
      <c r="D2" s="5">
        <v>47542</v>
      </c>
    </row>
    <row r="3" spans="1:7" x14ac:dyDescent="0.25">
      <c r="B3" s="2" t="s">
        <v>6</v>
      </c>
      <c r="C3" s="13">
        <f>D2-C2+1</f>
        <v>3681</v>
      </c>
      <c r="D3" s="5"/>
    </row>
    <row r="4" spans="1:7" x14ac:dyDescent="0.25">
      <c r="B4" s="2" t="s">
        <v>7</v>
      </c>
      <c r="C4" s="3">
        <v>20000</v>
      </c>
      <c r="D4" s="5"/>
    </row>
    <row r="5" spans="1:7" x14ac:dyDescent="0.25">
      <c r="B5" s="2" t="s">
        <v>5</v>
      </c>
      <c r="C5" s="6">
        <f>C4/C3</f>
        <v>5.4333061668024989</v>
      </c>
      <c r="D5" s="5"/>
    </row>
    <row r="7" spans="1:7" x14ac:dyDescent="0.25">
      <c r="B7" s="16" t="s">
        <v>14</v>
      </c>
    </row>
    <row r="8" spans="1:7" s="11" customFormat="1" ht="30" customHeight="1" x14ac:dyDescent="0.25">
      <c r="A8" s="10" t="s">
        <v>10</v>
      </c>
      <c r="B8" s="12" t="s">
        <v>11</v>
      </c>
      <c r="C8" s="12" t="s">
        <v>1</v>
      </c>
      <c r="D8" s="12" t="s">
        <v>2</v>
      </c>
      <c r="E8" s="10" t="s">
        <v>3</v>
      </c>
      <c r="F8" s="12" t="s">
        <v>12</v>
      </c>
      <c r="G8" s="14" t="s">
        <v>9</v>
      </c>
    </row>
    <row r="9" spans="1:7" x14ac:dyDescent="0.25">
      <c r="A9" s="4">
        <v>1</v>
      </c>
      <c r="B9" s="9" t="str">
        <f>IF(C9&gt;0,(IF(MONTH(C9)&gt;3,MID(YEAR(C9),1,4)&amp;"-"&amp;TEXT(MID(YEAR(C9),3,4)+1,"00"),MID(YEAR(C9),1,4)-1&amp;"-"&amp;TEXT(MID(YEAR(C9),3,4),"00"))),"")</f>
        <v>2019-20</v>
      </c>
      <c r="C9" s="5">
        <f>C2</f>
        <v>43862</v>
      </c>
      <c r="D9" s="5">
        <f>IF($D$2&gt;=DATE(IF(MONTH(C9)&gt;3,(YEAR(C9))+1,(YEAR(C9))),3,31),DATE(IF(MONTH(C9)&gt;3,(YEAR(C9))+1,(YEAR(C9))),3,31),$D$2)</f>
        <v>43921</v>
      </c>
      <c r="E9" s="4">
        <f t="shared" ref="E9" si="0">(D9-C9)+1</f>
        <v>60</v>
      </c>
      <c r="F9" s="8">
        <f t="shared" ref="F9:F15" si="1">IF(D9="","",$G$27/$E$25)</f>
        <v>5.4333061668024989</v>
      </c>
      <c r="G9" s="6">
        <f t="shared" ref="G9:G15" si="2">IF(D9="","",ROUND(($G$27/$E$25)*E9,0))</f>
        <v>326</v>
      </c>
    </row>
    <row r="10" spans="1:7" x14ac:dyDescent="0.25">
      <c r="A10" s="4">
        <f>IF(D10="","",A9+1)</f>
        <v>2</v>
      </c>
      <c r="B10" s="9" t="str">
        <f>IFERROR(IF(C10&gt;0,(IF(MONTH(C10)&gt;3,MID(YEAR(C10),1,4)&amp;"-"&amp;TEXT(MID(YEAR(C10),3,4)+1,"00"),MID(YEAR(C10),1,4)-1&amp;"-"&amp;TEXT(MID(YEAR(C10),3,4),"00"))),""),"")</f>
        <v>2020-21</v>
      </c>
      <c r="C10" s="5">
        <f>(IF($D$2&lt;=D9,"",D9+1))</f>
        <v>43922</v>
      </c>
      <c r="D10" s="5">
        <f t="shared" ref="D10:D23" si="3">IFERROR(IF($D$2&gt;=DATE(IF(MONTH(C10)&gt;3,(YEAR(C10))+1,(YEAR(C10))),3,31),DATE(IF(MONTH(C10)&gt;3,(YEAR(C10))+1,(YEAR(C10))),3,31),$D$2),"")</f>
        <v>44286</v>
      </c>
      <c r="E10" s="4">
        <f>IF(D10="","",((D10-C10)+1))</f>
        <v>365</v>
      </c>
      <c r="F10" s="8">
        <f t="shared" si="1"/>
        <v>5.4333061668024989</v>
      </c>
      <c r="G10" s="6">
        <f t="shared" si="2"/>
        <v>1983</v>
      </c>
    </row>
    <row r="11" spans="1:7" x14ac:dyDescent="0.25">
      <c r="A11" s="4">
        <f t="shared" ref="A11:A23" si="4">IF(D11="","",A10+1)</f>
        <v>3</v>
      </c>
      <c r="B11" s="9" t="str">
        <f>IFERROR(IF(C11&gt;0,(IF(MONTH(C11)&gt;3,MID(YEAR(C11),1,4)&amp;"-"&amp;TEXT(MID(YEAR(C11),3,4)+1,"00"),MID(YEAR(C11),1,4)-1&amp;"-"&amp;TEXT(MID(YEAR(C11),3,4),"00"))),""),"")</f>
        <v>2021-22</v>
      </c>
      <c r="C11" s="5">
        <f>(IF($D$2&lt;=D10,"",D10+1))</f>
        <v>44287</v>
      </c>
      <c r="D11" s="5">
        <f t="shared" si="3"/>
        <v>44651</v>
      </c>
      <c r="E11" s="4">
        <f>IF(D11="","",((D11-C11)+1))</f>
        <v>365</v>
      </c>
      <c r="F11" s="8">
        <f t="shared" si="1"/>
        <v>5.4333061668024989</v>
      </c>
      <c r="G11" s="6">
        <f t="shared" si="2"/>
        <v>1983</v>
      </c>
    </row>
    <row r="12" spans="1:7" x14ac:dyDescent="0.25">
      <c r="A12" s="4">
        <f t="shared" si="4"/>
        <v>4</v>
      </c>
      <c r="B12" s="9" t="str">
        <f>IFERROR(IF(C12&gt;0,(IF(MONTH(C12)&gt;3,MID(YEAR(C12),1,4)&amp;"-"&amp;TEXT(MID(YEAR(C12),3,4)+1,"00"),MID(YEAR(C12),1,4)-1&amp;"-"&amp;TEXT(MID(YEAR(C12),3,4),"00"))),""),"")</f>
        <v>2022-23</v>
      </c>
      <c r="C12" s="5">
        <f>(IF($D$2&lt;=D11,"",D11+1))</f>
        <v>44652</v>
      </c>
      <c r="D12" s="5">
        <f t="shared" si="3"/>
        <v>45016</v>
      </c>
      <c r="E12" s="4">
        <f>IF(D12="","",((D12-C12)+1))</f>
        <v>365</v>
      </c>
      <c r="F12" s="8">
        <f t="shared" si="1"/>
        <v>5.4333061668024989</v>
      </c>
      <c r="G12" s="6">
        <f t="shared" si="2"/>
        <v>1983</v>
      </c>
    </row>
    <row r="13" spans="1:7" x14ac:dyDescent="0.25">
      <c r="A13" s="4">
        <f t="shared" si="4"/>
        <v>5</v>
      </c>
      <c r="B13" s="9" t="str">
        <f>IFERROR(IF(C13&gt;0,(IF(MONTH(C13)&gt;3,MID(YEAR(C13),1,4)&amp;"-"&amp;TEXT(MID(YEAR(C13),3,4)+1,"00"),MID(YEAR(C13),1,4)-1&amp;"-"&amp;TEXT(MID(YEAR(C13),3,4),"00"))),""),"")</f>
        <v>2023-24</v>
      </c>
      <c r="C13" s="5">
        <f>(IF($D$2&lt;=D12,"",D12+1))</f>
        <v>45017</v>
      </c>
      <c r="D13" s="5">
        <f t="shared" si="3"/>
        <v>45382</v>
      </c>
      <c r="E13" s="4">
        <f>IF(D13="","",((D13-C13)+1))</f>
        <v>366</v>
      </c>
      <c r="F13" s="8">
        <f t="shared" si="1"/>
        <v>5.4333061668024989</v>
      </c>
      <c r="G13" s="6">
        <f t="shared" si="2"/>
        <v>1989</v>
      </c>
    </row>
    <row r="14" spans="1:7" x14ac:dyDescent="0.25">
      <c r="A14" s="4">
        <f t="shared" si="4"/>
        <v>6</v>
      </c>
      <c r="B14" s="9" t="str">
        <f>IFERROR(IF(C14&gt;0,(IF(MONTH(C14)&gt;3,MID(YEAR(C14),1,4)&amp;"-"&amp;TEXT(MID(YEAR(C14),3,4)+1,"00"),MID(YEAR(C14),1,4)-1&amp;"-"&amp;TEXT(MID(YEAR(C14),3,4),"00"))),""),"")</f>
        <v>2024-25</v>
      </c>
      <c r="C14" s="5">
        <f>(IF($D$2&lt;=D13,"",D13+1))</f>
        <v>45383</v>
      </c>
      <c r="D14" s="5">
        <f t="shared" si="3"/>
        <v>45747</v>
      </c>
      <c r="E14" s="4">
        <f>IF(D14="","",((D14-C14)+1))</f>
        <v>365</v>
      </c>
      <c r="F14" s="8">
        <f t="shared" si="1"/>
        <v>5.4333061668024989</v>
      </c>
      <c r="G14" s="6">
        <f t="shared" si="2"/>
        <v>1983</v>
      </c>
    </row>
    <row r="15" spans="1:7" x14ac:dyDescent="0.25">
      <c r="A15" s="4">
        <f t="shared" si="4"/>
        <v>7</v>
      </c>
      <c r="B15" s="9" t="str">
        <f t="shared" ref="B15:B23" si="5">IFERROR(IF(C15&gt;0,(IF(MONTH(C15)&gt;3,MID(YEAR(C15),1,4)&amp;"-"&amp;TEXT(MID(YEAR(C15),3,4)+1,"00"),MID(YEAR(C15),1,4)-1&amp;"-"&amp;TEXT(MID(YEAR(C15),3,4),"00"))),""),"")</f>
        <v>2025-26</v>
      </c>
      <c r="C15" s="5">
        <f t="shared" ref="C15:C23" si="6">(IF($D$2&lt;=D14,"",D14+1))</f>
        <v>45748</v>
      </c>
      <c r="D15" s="5">
        <f t="shared" si="3"/>
        <v>46112</v>
      </c>
      <c r="E15" s="4">
        <f t="shared" ref="E15:E23" si="7">IF(D15="","",((D15-C15)+1))</f>
        <v>365</v>
      </c>
      <c r="F15" s="8">
        <f t="shared" si="1"/>
        <v>5.4333061668024989</v>
      </c>
      <c r="G15" s="6">
        <f t="shared" si="2"/>
        <v>1983</v>
      </c>
    </row>
    <row r="16" spans="1:7" x14ac:dyDescent="0.25">
      <c r="A16" s="4">
        <f t="shared" ref="A16:A22" si="8">IF(D16="","",A15+1)</f>
        <v>8</v>
      </c>
      <c r="B16" s="9" t="str">
        <f t="shared" si="5"/>
        <v>2026-27</v>
      </c>
      <c r="C16" s="5">
        <f t="shared" si="6"/>
        <v>46113</v>
      </c>
      <c r="D16" s="5">
        <f t="shared" si="3"/>
        <v>46477</v>
      </c>
      <c r="E16" s="4">
        <f t="shared" ref="E16:E22" si="9">IF(D16="","",((D16-C16)+1))</f>
        <v>365</v>
      </c>
      <c r="F16" s="8">
        <f t="shared" ref="F16:F22" si="10">IF(D16="","",$G$27/$E$25)</f>
        <v>5.4333061668024989</v>
      </c>
      <c r="G16" s="6">
        <f t="shared" ref="G16:G22" si="11">IF(D16="","",ROUND(($G$27/$E$25)*E16,0))</f>
        <v>1983</v>
      </c>
    </row>
    <row r="17" spans="1:7" x14ac:dyDescent="0.25">
      <c r="A17" s="4">
        <f t="shared" si="8"/>
        <v>9</v>
      </c>
      <c r="B17" s="9" t="str">
        <f t="shared" si="5"/>
        <v>2027-28</v>
      </c>
      <c r="C17" s="5">
        <f t="shared" si="6"/>
        <v>46478</v>
      </c>
      <c r="D17" s="5">
        <f t="shared" si="3"/>
        <v>46843</v>
      </c>
      <c r="E17" s="4">
        <f t="shared" si="9"/>
        <v>366</v>
      </c>
      <c r="F17" s="8">
        <f t="shared" si="10"/>
        <v>5.4333061668024989</v>
      </c>
      <c r="G17" s="6">
        <f t="shared" si="11"/>
        <v>1989</v>
      </c>
    </row>
    <row r="18" spans="1:7" x14ac:dyDescent="0.25">
      <c r="A18" s="4">
        <f t="shared" si="8"/>
        <v>10</v>
      </c>
      <c r="B18" s="9" t="str">
        <f t="shared" si="5"/>
        <v>2028-29</v>
      </c>
      <c r="C18" s="5">
        <f t="shared" si="6"/>
        <v>46844</v>
      </c>
      <c r="D18" s="5">
        <f t="shared" si="3"/>
        <v>47208</v>
      </c>
      <c r="E18" s="4">
        <f t="shared" si="9"/>
        <v>365</v>
      </c>
      <c r="F18" s="8">
        <f t="shared" si="10"/>
        <v>5.4333061668024989</v>
      </c>
      <c r="G18" s="6">
        <f t="shared" si="11"/>
        <v>1983</v>
      </c>
    </row>
    <row r="19" spans="1:7" x14ac:dyDescent="0.25">
      <c r="A19" s="4">
        <f t="shared" si="8"/>
        <v>11</v>
      </c>
      <c r="B19" s="9" t="str">
        <f t="shared" si="5"/>
        <v>2029-30</v>
      </c>
      <c r="C19" s="5">
        <f t="shared" si="6"/>
        <v>47209</v>
      </c>
      <c r="D19" s="5">
        <f t="shared" si="3"/>
        <v>47542</v>
      </c>
      <c r="E19" s="4">
        <f t="shared" si="9"/>
        <v>334</v>
      </c>
      <c r="F19" s="8">
        <f t="shared" si="10"/>
        <v>5.4333061668024989</v>
      </c>
      <c r="G19" s="6">
        <f t="shared" si="11"/>
        <v>1815</v>
      </c>
    </row>
    <row r="20" spans="1:7" x14ac:dyDescent="0.25">
      <c r="A20" s="4" t="str">
        <f t="shared" si="8"/>
        <v/>
      </c>
      <c r="B20" s="9" t="str">
        <f t="shared" si="5"/>
        <v/>
      </c>
      <c r="C20" s="5" t="str">
        <f t="shared" si="6"/>
        <v/>
      </c>
      <c r="D20" s="5" t="str">
        <f t="shared" si="3"/>
        <v/>
      </c>
      <c r="E20" s="4" t="str">
        <f t="shared" si="9"/>
        <v/>
      </c>
      <c r="F20" s="8" t="str">
        <f t="shared" si="10"/>
        <v/>
      </c>
      <c r="G20" s="6" t="str">
        <f t="shared" si="11"/>
        <v/>
      </c>
    </row>
    <row r="21" spans="1:7" x14ac:dyDescent="0.25">
      <c r="A21" s="4" t="str">
        <f t="shared" si="8"/>
        <v/>
      </c>
      <c r="B21" s="9" t="str">
        <f t="shared" si="5"/>
        <v/>
      </c>
      <c r="C21" s="5" t="str">
        <f t="shared" si="6"/>
        <v/>
      </c>
      <c r="D21" s="5" t="str">
        <f t="shared" si="3"/>
        <v/>
      </c>
      <c r="E21" s="4" t="str">
        <f t="shared" si="9"/>
        <v/>
      </c>
      <c r="F21" s="8" t="str">
        <f t="shared" si="10"/>
        <v/>
      </c>
      <c r="G21" s="6" t="str">
        <f t="shared" si="11"/>
        <v/>
      </c>
    </row>
    <row r="22" spans="1:7" x14ac:dyDescent="0.25">
      <c r="A22" s="4" t="str">
        <f t="shared" si="8"/>
        <v/>
      </c>
      <c r="B22" s="9" t="str">
        <f t="shared" si="5"/>
        <v/>
      </c>
      <c r="C22" s="5" t="str">
        <f t="shared" si="6"/>
        <v/>
      </c>
      <c r="D22" s="5" t="str">
        <f t="shared" si="3"/>
        <v/>
      </c>
      <c r="E22" s="4" t="str">
        <f t="shared" si="9"/>
        <v/>
      </c>
      <c r="F22" s="8" t="str">
        <f t="shared" si="10"/>
        <v/>
      </c>
      <c r="G22" s="6" t="str">
        <f t="shared" si="11"/>
        <v/>
      </c>
    </row>
    <row r="23" spans="1:7" x14ac:dyDescent="0.25">
      <c r="A23" s="4" t="str">
        <f t="shared" si="4"/>
        <v/>
      </c>
      <c r="B23" s="9" t="str">
        <f t="shared" si="5"/>
        <v/>
      </c>
      <c r="C23" s="5" t="str">
        <f t="shared" si="6"/>
        <v/>
      </c>
      <c r="D23" s="5" t="str">
        <f t="shared" si="3"/>
        <v/>
      </c>
      <c r="E23" s="4" t="str">
        <f t="shared" si="7"/>
        <v/>
      </c>
      <c r="F23" s="8" t="str">
        <f>IF(D23="","",$G$27/$E$25)</f>
        <v/>
      </c>
      <c r="G23" s="6" t="str">
        <f>IF(D23="","",ROUND(($G$27/$E$25)*E23,0))</f>
        <v/>
      </c>
    </row>
    <row r="24" spans="1:7" x14ac:dyDescent="0.25">
      <c r="A24" s="4"/>
      <c r="B24" s="9"/>
      <c r="C24" s="5"/>
      <c r="D24" s="5"/>
      <c r="E24" s="4"/>
      <c r="F24" s="8"/>
      <c r="G24" s="6"/>
    </row>
    <row r="25" spans="1:7" x14ac:dyDescent="0.25">
      <c r="A25" s="4"/>
      <c r="B25" s="2" t="s">
        <v>8</v>
      </c>
      <c r="C25" s="7" t="s">
        <v>0</v>
      </c>
      <c r="D25" s="15">
        <f>DATEDIF(C2,D2,"M")/12</f>
        <v>10</v>
      </c>
      <c r="E25" s="2">
        <f>SUM(E9:E23)</f>
        <v>3681</v>
      </c>
      <c r="F25" s="3">
        <f>IF(D25="","",$G$27/$E$25)</f>
        <v>5.4333061668024989</v>
      </c>
      <c r="G25" s="3">
        <f>SUM(G9:G23)</f>
        <v>20000</v>
      </c>
    </row>
    <row r="26" spans="1:7" x14ac:dyDescent="0.25">
      <c r="A26" s="4"/>
      <c r="B26" s="4"/>
      <c r="C26" s="7"/>
      <c r="D26" s="7"/>
      <c r="E26" s="2"/>
      <c r="F26" s="4"/>
      <c r="G26" s="3"/>
    </row>
    <row r="27" spans="1:7" x14ac:dyDescent="0.25">
      <c r="A27" s="4"/>
      <c r="B27" s="4"/>
      <c r="C27" s="4"/>
      <c r="D27" s="4"/>
      <c r="E27" s="4"/>
      <c r="F27" s="2" t="s">
        <v>4</v>
      </c>
      <c r="G27" s="3">
        <f>C4</f>
        <v>20000</v>
      </c>
    </row>
  </sheetData>
  <dataValidations count="1">
    <dataValidation type="date" operator="greaterThanOrEqual" allowBlank="1" showInputMessage="1" showErrorMessage="1" sqref="D2">
      <formula1>C2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B. Bhavsar</dc:creator>
  <cp:lastModifiedBy>Pravin B. Bhavsar</cp:lastModifiedBy>
  <cp:lastPrinted>2019-11-08T05:41:39Z</cp:lastPrinted>
  <dcterms:created xsi:type="dcterms:W3CDTF">2018-03-22T08:17:42Z</dcterms:created>
  <dcterms:modified xsi:type="dcterms:W3CDTF">2020-03-15T10:29:55Z</dcterms:modified>
</cp:coreProperties>
</file>