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40" yWindow="30" windowWidth="20115" windowHeight="7485"/>
  </bookViews>
  <sheets>
    <sheet name="Invest-Option" sheetId="1" r:id="rId1"/>
  </sheets>
  <calcPr calcId="144525"/>
</workbook>
</file>

<file path=xl/calcChain.xml><?xml version="1.0" encoding="utf-8"?>
<calcChain xmlns="http://schemas.openxmlformats.org/spreadsheetml/2006/main">
  <c r="C13" i="1"/>
  <c r="H13" l="1"/>
  <c r="I13" s="1"/>
  <c r="H12"/>
  <c r="I12" s="1"/>
  <c r="H11"/>
  <c r="I11" s="1"/>
  <c r="I10"/>
  <c r="H10"/>
  <c r="H8"/>
  <c r="H9"/>
  <c r="I9" s="1"/>
  <c r="C8"/>
  <c r="C15" s="1"/>
  <c r="I15" l="1"/>
  <c r="B13"/>
  <c r="B12"/>
  <c r="B10"/>
  <c r="B14"/>
  <c r="B9"/>
  <c r="B11"/>
  <c r="I8"/>
  <c r="B8"/>
  <c r="B15" l="1"/>
</calcChain>
</file>

<file path=xl/sharedStrings.xml><?xml version="1.0" encoding="utf-8"?>
<sst xmlns="http://schemas.openxmlformats.org/spreadsheetml/2006/main" count="41" uniqueCount="34">
  <si>
    <t>Retirement Corpus</t>
  </si>
  <si>
    <t>Monthly Expenses</t>
  </si>
  <si>
    <t>Invested Money Distribution</t>
  </si>
  <si>
    <t>Return</t>
  </si>
  <si>
    <t>Time Horizon</t>
  </si>
  <si>
    <t xml:space="preserve">TDS/DDT </t>
  </si>
  <si>
    <t>Effective Return (%) after TDS/DDT</t>
  </si>
  <si>
    <t>Effective Return (Rs.) per month after deduction of TDS/DDT</t>
  </si>
  <si>
    <t>Savings accounts :SBI Multi Option Deposit Scheme (MODS)</t>
  </si>
  <si>
    <t>-</t>
  </si>
  <si>
    <t>Savings Bank (MOD) Account is used only for 1 year liquidity and not for income</t>
  </si>
  <si>
    <t>Pradhan Mantri Vaya Vandana Yojana (PMVVY)</t>
  </si>
  <si>
    <t>10 Year</t>
  </si>
  <si>
    <t>TDS-10%</t>
  </si>
  <si>
    <t>5-10 years</t>
  </si>
  <si>
    <t>TDS-NA</t>
  </si>
  <si>
    <t>Post Office -Senior Citizens’ Savings Scheme</t>
  </si>
  <si>
    <t>5 Year</t>
  </si>
  <si>
    <t>DDT-28.86%</t>
  </si>
  <si>
    <t>Fund used for Capital appreciation and not for income</t>
  </si>
  <si>
    <t>Monthly Income generated</t>
  </si>
  <si>
    <t>Note : (a) Depending on fund requirement and risk appetite, one can select out of the above investment options to invest retirement money.</t>
  </si>
  <si>
    <t>(b) For senior citizens, no income tax is applicable if annual income is less than Rs.3.0 lakhs. But TDS will still be deducted. In this case, while filing the income tax returns at the end of the month, income tax refund should be claimed. It is also important to keep all TDS certificate handy while filing the income tax returns.</t>
  </si>
  <si>
    <t>Fixed Deposit (Bajaj Fin Serve/RBL /Laxmi Vilas/Bandhan Bank)</t>
  </si>
  <si>
    <t>Rs.40000 per month</t>
  </si>
  <si>
    <t>Distribution  of Funds (%)</t>
  </si>
  <si>
    <t>Amount (Rs.)</t>
  </si>
  <si>
    <t>Investment  Options</t>
  </si>
  <si>
    <t>Return (%)  p.a.</t>
  </si>
  <si>
    <t>12 Months  Expenses</t>
  </si>
  <si>
    <r>
      <t xml:space="preserve">SBI/Canara Bank- Senior Citizens’ Savings Scheme </t>
    </r>
    <r>
      <rPr>
        <sz val="9"/>
        <color rgb="FF000000"/>
        <rFont val="Bookman Old Style"/>
        <family val="1"/>
      </rPr>
      <t>(Joint account with spouse)</t>
    </r>
  </si>
  <si>
    <r>
      <t xml:space="preserve">Post Office-Monthly Income Scheme
</t>
    </r>
    <r>
      <rPr>
        <sz val="9"/>
        <color rgb="FF000000"/>
        <rFont val="Bookman Old Style"/>
        <family val="1"/>
      </rPr>
      <t>(Joint account with spouse)</t>
    </r>
  </si>
  <si>
    <r>
      <t xml:space="preserve">Balanced Mutual Fund </t>
    </r>
    <r>
      <rPr>
        <sz val="9"/>
        <color rgb="FF000000"/>
        <rFont val="Bookman Old Style"/>
        <family val="1"/>
      </rPr>
      <t>(HDFC Short Term Debt Fund (G), ICICI Prudential Bluechip Fund (G), Mirae Asset India Equity Fund (G)</t>
    </r>
  </si>
  <si>
    <r>
      <t xml:space="preserve">Mutual Fund  (MIP): 
</t>
    </r>
    <r>
      <rPr>
        <sz val="9"/>
        <color rgb="FF000000"/>
        <rFont val="Bookman Old Style"/>
        <family val="1"/>
      </rPr>
      <t>{SBI Bluechip (G) and ICICI Prudential Equity &amp; Debt Fund(G) with 50:50  each.}</t>
    </r>
  </si>
</sst>
</file>

<file path=xl/styles.xml><?xml version="1.0" encoding="utf-8"?>
<styleSheet xmlns="http://schemas.openxmlformats.org/spreadsheetml/2006/main">
  <fonts count="6">
    <font>
      <sz val="11"/>
      <color theme="1"/>
      <name val="Calibri"/>
      <family val="2"/>
      <scheme val="minor"/>
    </font>
    <font>
      <sz val="11"/>
      <color theme="1"/>
      <name val="Calibri"/>
      <family val="2"/>
      <scheme val="minor"/>
    </font>
    <font>
      <sz val="11"/>
      <color rgb="FFFF0000"/>
      <name val="Calibri"/>
      <family val="2"/>
      <scheme val="minor"/>
    </font>
    <font>
      <sz val="8"/>
      <color rgb="FF000000"/>
      <name val="Calibri"/>
      <family val="2"/>
      <scheme val="minor"/>
    </font>
    <font>
      <b/>
      <sz val="9"/>
      <color rgb="FF000000"/>
      <name val="Bookman Old Style"/>
      <family val="1"/>
    </font>
    <font>
      <sz val="9"/>
      <color rgb="FF000000"/>
      <name val="Bookman Old Style"/>
      <family val="1"/>
    </font>
  </fonts>
  <fills count="3">
    <fill>
      <patternFill patternType="none"/>
    </fill>
    <fill>
      <patternFill patternType="gray125"/>
    </fill>
    <fill>
      <patternFill patternType="solid">
        <fgColor theme="6" tint="0.79998168889431442"/>
        <bgColor indexed="64"/>
      </patternFill>
    </fill>
  </fills>
  <borders count="13">
    <border>
      <left/>
      <right/>
      <top/>
      <bottom/>
      <diagonal/>
    </border>
    <border>
      <left/>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39">
    <xf numFmtId="0" fontId="0" fillId="0" borderId="0" xfId="0"/>
    <xf numFmtId="10" fontId="0" fillId="0" borderId="0" xfId="1" applyNumberFormat="1" applyFont="1"/>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xf>
    <xf numFmtId="0" fontId="4" fillId="2" borderId="6" xfId="0" applyFont="1" applyFill="1" applyBorder="1" applyAlignment="1">
      <alignment vertical="center" wrapText="1"/>
    </xf>
    <xf numFmtId="0" fontId="5" fillId="2" borderId="6" xfId="0" applyFont="1" applyFill="1" applyBorder="1" applyAlignment="1">
      <alignment vertical="center"/>
    </xf>
    <xf numFmtId="10" fontId="5" fillId="2" borderId="6" xfId="0" applyNumberFormat="1" applyFont="1" applyFill="1" applyBorder="1" applyAlignment="1">
      <alignment horizontal="center" vertical="center"/>
    </xf>
    <xf numFmtId="9" fontId="5" fillId="2" borderId="5" xfId="0" applyNumberFormat="1" applyFont="1" applyFill="1" applyBorder="1" applyAlignment="1">
      <alignment horizontal="center" vertical="center"/>
    </xf>
    <xf numFmtId="10" fontId="5" fillId="2" borderId="6" xfId="0" applyNumberFormat="1" applyFont="1" applyFill="1" applyBorder="1" applyAlignment="1">
      <alignment horizontal="center" vertical="center" wrapText="1"/>
    </xf>
    <xf numFmtId="0" fontId="5" fillId="2" borderId="7" xfId="0" applyFont="1" applyFill="1" applyBorder="1" applyAlignment="1">
      <alignment horizontal="center" vertical="center" wrapText="1"/>
    </xf>
    <xf numFmtId="1" fontId="5" fillId="2" borderId="7" xfId="0" applyNumberFormat="1" applyFont="1" applyFill="1" applyBorder="1" applyAlignment="1">
      <alignment horizontal="center" vertical="center" wrapText="1"/>
    </xf>
    <xf numFmtId="0" fontId="5" fillId="2" borderId="6" xfId="0" applyFont="1" applyFill="1" applyBorder="1" applyAlignment="1">
      <alignment vertical="center" wrapText="1"/>
    </xf>
    <xf numFmtId="0" fontId="5" fillId="2" borderId="7" xfId="0" applyFont="1" applyFill="1" applyBorder="1" applyAlignment="1">
      <alignment vertical="center"/>
    </xf>
    <xf numFmtId="9" fontId="4" fillId="2" borderId="8" xfId="0" applyNumberFormat="1" applyFont="1" applyFill="1" applyBorder="1" applyAlignment="1">
      <alignment horizontal="center" vertical="center"/>
    </xf>
    <xf numFmtId="0" fontId="4" fillId="2" borderId="9" xfId="0" applyFont="1" applyFill="1" applyBorder="1" applyAlignment="1">
      <alignment horizontal="center" vertical="center"/>
    </xf>
    <xf numFmtId="0" fontId="4" fillId="2" borderId="9" xfId="0" applyFont="1" applyFill="1" applyBorder="1" applyAlignment="1">
      <alignment vertical="center"/>
    </xf>
    <xf numFmtId="0" fontId="4" fillId="2" borderId="10"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3" fillId="0" borderId="1" xfId="0" applyFont="1" applyBorder="1" applyAlignment="1">
      <alignment vertical="center"/>
    </xf>
    <xf numFmtId="0" fontId="2" fillId="0" borderId="0" xfId="0" applyFont="1" applyAlignment="1">
      <alignment vertical="center"/>
    </xf>
    <xf numFmtId="0" fontId="2" fillId="0" borderId="0" xfId="0" applyFont="1" applyAlignment="1">
      <alignment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FF0000"/>
  </sheetPr>
  <dimension ref="B1:K18"/>
  <sheetViews>
    <sheetView tabSelected="1" workbookViewId="0">
      <selection activeCell="B2" sqref="B2:I18"/>
    </sheetView>
  </sheetViews>
  <sheetFormatPr defaultRowHeight="15"/>
  <cols>
    <col min="2" max="2" width="15.7109375" customWidth="1"/>
    <col min="3" max="3" width="9" bestFit="1" customWidth="1"/>
    <col min="4" max="4" width="29.5703125" customWidth="1"/>
    <col min="5" max="5" width="10.7109375" customWidth="1"/>
    <col min="6" max="6" width="11" bestFit="1" customWidth="1"/>
    <col min="7" max="7" width="11.7109375" bestFit="1" customWidth="1"/>
    <col min="8" max="8" width="18.42578125" bestFit="1" customWidth="1"/>
    <col min="9" max="9" width="17.42578125" customWidth="1"/>
  </cols>
  <sheetData>
    <row r="1" spans="2:11" ht="15.75" thickBot="1"/>
    <row r="2" spans="2:11" ht="15.75" thickTop="1">
      <c r="B2" s="17" t="s">
        <v>0</v>
      </c>
      <c r="C2" s="18"/>
      <c r="D2" s="18"/>
      <c r="E2" s="18"/>
      <c r="F2" s="18" t="s">
        <v>1</v>
      </c>
      <c r="G2" s="18"/>
      <c r="H2" s="18"/>
      <c r="I2" s="19"/>
    </row>
    <row r="3" spans="2:11">
      <c r="B3" s="20">
        <v>7000000</v>
      </c>
      <c r="C3" s="21"/>
      <c r="D3" s="21"/>
      <c r="E3" s="21"/>
      <c r="F3" s="21" t="s">
        <v>24</v>
      </c>
      <c r="G3" s="21"/>
      <c r="H3" s="21"/>
      <c r="I3" s="22"/>
    </row>
    <row r="4" spans="2:11" ht="15.75" thickBot="1">
      <c r="B4" s="23" t="s">
        <v>2</v>
      </c>
      <c r="C4" s="24"/>
      <c r="D4" s="24"/>
      <c r="E4" s="24"/>
      <c r="F4" s="24" t="s">
        <v>3</v>
      </c>
      <c r="G4" s="24"/>
      <c r="H4" s="24"/>
      <c r="I4" s="25"/>
    </row>
    <row r="5" spans="2:11" ht="24.75" customHeight="1" thickTop="1">
      <c r="B5" s="35" t="s">
        <v>25</v>
      </c>
      <c r="C5" s="31" t="s">
        <v>26</v>
      </c>
      <c r="D5" s="18" t="s">
        <v>27</v>
      </c>
      <c r="E5" s="29" t="s">
        <v>4</v>
      </c>
      <c r="F5" s="31" t="s">
        <v>28</v>
      </c>
      <c r="G5" s="18" t="s">
        <v>5</v>
      </c>
      <c r="H5" s="31" t="s">
        <v>6</v>
      </c>
      <c r="I5" s="33" t="s">
        <v>7</v>
      </c>
    </row>
    <row r="6" spans="2:11" ht="27.75" customHeight="1">
      <c r="B6" s="36"/>
      <c r="C6" s="32"/>
      <c r="D6" s="21"/>
      <c r="E6" s="30"/>
      <c r="F6" s="32"/>
      <c r="G6" s="21"/>
      <c r="H6" s="32"/>
      <c r="I6" s="34"/>
    </row>
    <row r="7" spans="2:11" ht="41.25" customHeight="1">
      <c r="B7" s="2" t="s">
        <v>29</v>
      </c>
      <c r="C7" s="3">
        <v>480000</v>
      </c>
      <c r="D7" s="4" t="s">
        <v>8</v>
      </c>
      <c r="E7" s="5" t="s">
        <v>9</v>
      </c>
      <c r="F7" s="6">
        <v>3.5000000000000003E-2</v>
      </c>
      <c r="G7" s="5"/>
      <c r="H7" s="37" t="s">
        <v>10</v>
      </c>
      <c r="I7" s="38"/>
    </row>
    <row r="8" spans="2:11" ht="24">
      <c r="B8" s="7">
        <f t="shared" ref="B8:B14" si="0">C8/$C$15</f>
        <v>0.21428571428571427</v>
      </c>
      <c r="C8" s="3">
        <f>750000*2</f>
        <v>1500000</v>
      </c>
      <c r="D8" s="4" t="s">
        <v>11</v>
      </c>
      <c r="E8" s="3" t="s">
        <v>12</v>
      </c>
      <c r="F8" s="6">
        <v>0.08</v>
      </c>
      <c r="G8" s="5" t="s">
        <v>13</v>
      </c>
      <c r="H8" s="8">
        <f>F8*0.9</f>
        <v>7.2000000000000008E-2</v>
      </c>
      <c r="I8" s="9">
        <f t="shared" ref="I8:I13" si="1">C8*H8*(1/12)</f>
        <v>9000</v>
      </c>
    </row>
    <row r="9" spans="2:11" ht="30" customHeight="1">
      <c r="B9" s="7">
        <f t="shared" si="0"/>
        <v>0.21428571428571427</v>
      </c>
      <c r="C9" s="3">
        <v>1500000</v>
      </c>
      <c r="D9" s="4" t="s">
        <v>16</v>
      </c>
      <c r="E9" s="3" t="s">
        <v>17</v>
      </c>
      <c r="F9" s="6">
        <v>8.6999999999999994E-2</v>
      </c>
      <c r="G9" s="5" t="s">
        <v>13</v>
      </c>
      <c r="H9" s="8">
        <f>F9*0.9</f>
        <v>7.8299999999999995E-2</v>
      </c>
      <c r="I9" s="10">
        <f t="shared" si="1"/>
        <v>9787.4999999999982</v>
      </c>
    </row>
    <row r="10" spans="2:11" ht="34.5" customHeight="1">
      <c r="B10" s="7">
        <f t="shared" si="0"/>
        <v>0.21428571428571427</v>
      </c>
      <c r="C10" s="3">
        <v>1500000</v>
      </c>
      <c r="D10" s="4" t="s">
        <v>30</v>
      </c>
      <c r="E10" s="3" t="s">
        <v>17</v>
      </c>
      <c r="F10" s="6">
        <v>8.6999999999999994E-2</v>
      </c>
      <c r="G10" s="5" t="s">
        <v>13</v>
      </c>
      <c r="H10" s="8">
        <f>F10*0.9</f>
        <v>7.8299999999999995E-2</v>
      </c>
      <c r="I10" s="10">
        <f t="shared" si="1"/>
        <v>9787.4999999999982</v>
      </c>
    </row>
    <row r="11" spans="2:11" ht="45.75" customHeight="1">
      <c r="B11" s="7">
        <f t="shared" si="0"/>
        <v>0.12857142857142856</v>
      </c>
      <c r="C11" s="3">
        <v>900000</v>
      </c>
      <c r="D11" s="4" t="s">
        <v>31</v>
      </c>
      <c r="E11" s="3" t="s">
        <v>17</v>
      </c>
      <c r="F11" s="6">
        <v>7.6999999999999999E-2</v>
      </c>
      <c r="G11" s="5" t="s">
        <v>15</v>
      </c>
      <c r="H11" s="8">
        <f>F11</f>
        <v>7.6999999999999999E-2</v>
      </c>
      <c r="I11" s="10">
        <f t="shared" si="1"/>
        <v>5775</v>
      </c>
    </row>
    <row r="12" spans="2:11" ht="43.5" customHeight="1">
      <c r="B12" s="7">
        <f t="shared" si="0"/>
        <v>7.1428571428571425E-2</v>
      </c>
      <c r="C12" s="3">
        <v>500000</v>
      </c>
      <c r="D12" s="4" t="s">
        <v>23</v>
      </c>
      <c r="E12" s="3" t="s">
        <v>14</v>
      </c>
      <c r="F12" s="6">
        <v>8.2000000000000003E-2</v>
      </c>
      <c r="G12" s="5" t="s">
        <v>13</v>
      </c>
      <c r="H12" s="8">
        <f>F12*0.9</f>
        <v>7.3800000000000004E-2</v>
      </c>
      <c r="I12" s="10">
        <f t="shared" si="1"/>
        <v>3075</v>
      </c>
    </row>
    <row r="13" spans="2:11" ht="49.5" customHeight="1">
      <c r="B13" s="7">
        <f t="shared" si="0"/>
        <v>8.8571428571428565E-2</v>
      </c>
      <c r="C13" s="3">
        <f>668000-48000</f>
        <v>620000</v>
      </c>
      <c r="D13" s="4" t="s">
        <v>33</v>
      </c>
      <c r="E13" s="3" t="s">
        <v>14</v>
      </c>
      <c r="F13" s="6">
        <v>7.0000000000000007E-2</v>
      </c>
      <c r="G13" s="5" t="s">
        <v>18</v>
      </c>
      <c r="H13" s="8">
        <f>F13*(1-28.86%)</f>
        <v>4.9798000000000009E-2</v>
      </c>
      <c r="I13" s="10">
        <f t="shared" si="1"/>
        <v>2572.896666666667</v>
      </c>
    </row>
    <row r="14" spans="2:11" ht="63" customHeight="1">
      <c r="B14" s="7">
        <f t="shared" si="0"/>
        <v>0</v>
      </c>
      <c r="C14" s="3"/>
      <c r="D14" s="4" t="s">
        <v>32</v>
      </c>
      <c r="E14" s="3" t="s">
        <v>17</v>
      </c>
      <c r="F14" s="6">
        <v>0.09</v>
      </c>
      <c r="G14" s="5"/>
      <c r="H14" s="11" t="s">
        <v>19</v>
      </c>
      <c r="I14" s="12"/>
    </row>
    <row r="15" spans="2:11" ht="15.75" thickBot="1">
      <c r="B15" s="13">
        <f>SUM(B8:B14)+(C7/7000000)</f>
        <v>0.99999999999999989</v>
      </c>
      <c r="C15" s="14">
        <f>SUM(C7:C14)</f>
        <v>7000000</v>
      </c>
      <c r="D15" s="15"/>
      <c r="E15" s="15"/>
      <c r="F15" s="24" t="s">
        <v>20</v>
      </c>
      <c r="G15" s="24"/>
      <c r="H15" s="24"/>
      <c r="I15" s="16">
        <f>ROUND(SUM(I8:I14),0)</f>
        <v>39998</v>
      </c>
    </row>
    <row r="16" spans="2:11" ht="15.75" thickTop="1">
      <c r="B16" s="26"/>
      <c r="C16" s="26"/>
      <c r="D16" s="26"/>
      <c r="E16" s="26"/>
      <c r="F16" s="26"/>
      <c r="G16" s="26"/>
      <c r="H16" s="26"/>
      <c r="I16" s="26"/>
      <c r="J16" s="1"/>
      <c r="K16" s="1"/>
    </row>
    <row r="17" spans="2:9">
      <c r="B17" s="27" t="s">
        <v>21</v>
      </c>
      <c r="C17" s="27"/>
      <c r="D17" s="27"/>
      <c r="E17" s="27"/>
      <c r="F17" s="27"/>
      <c r="G17" s="27"/>
      <c r="H17" s="27"/>
      <c r="I17" s="27"/>
    </row>
    <row r="18" spans="2:9" ht="39" customHeight="1">
      <c r="B18" s="28" t="s">
        <v>22</v>
      </c>
      <c r="C18" s="28"/>
      <c r="D18" s="28"/>
      <c r="E18" s="28"/>
      <c r="F18" s="28"/>
      <c r="G18" s="28"/>
      <c r="H18" s="28"/>
      <c r="I18" s="28"/>
    </row>
  </sheetData>
  <mergeCells count="19">
    <mergeCell ref="F15:H15"/>
    <mergeCell ref="B16:I16"/>
    <mergeCell ref="B17:I17"/>
    <mergeCell ref="B18:I18"/>
    <mergeCell ref="E5:E6"/>
    <mergeCell ref="G5:G6"/>
    <mergeCell ref="H5:H6"/>
    <mergeCell ref="I5:I6"/>
    <mergeCell ref="F5:F6"/>
    <mergeCell ref="D5:D6"/>
    <mergeCell ref="C5:C6"/>
    <mergeCell ref="B5:B6"/>
    <mergeCell ref="H7:I7"/>
    <mergeCell ref="B2:E2"/>
    <mergeCell ref="F2:I2"/>
    <mergeCell ref="B3:E3"/>
    <mergeCell ref="F3:I3"/>
    <mergeCell ref="B4:E4"/>
    <mergeCell ref="F4:I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Invest-Option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NIHAR</dc:creator>
  <cp:lastModifiedBy>Ciril</cp:lastModifiedBy>
  <dcterms:created xsi:type="dcterms:W3CDTF">2019-04-23T08:14:26Z</dcterms:created>
  <dcterms:modified xsi:type="dcterms:W3CDTF">2019-04-23T12:23:09Z</dcterms:modified>
</cp:coreProperties>
</file>