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120" yWindow="60" windowWidth="16275" windowHeight="3915"/>
  </bookViews>
  <sheets>
    <sheet name="Sheet1" sheetId="1" r:id="rId1"/>
  </sheets>
  <calcPr calcId="125725"/>
</workbook>
</file>

<file path=xl/calcChain.xml><?xml version="1.0" encoding="utf-8"?>
<calcChain xmlns="http://schemas.openxmlformats.org/spreadsheetml/2006/main">
  <c r="M15" i="1"/>
  <c r="M11"/>
  <c r="M12" s="1"/>
  <c r="M6"/>
  <c r="M7"/>
  <c r="M10" s="1"/>
  <c r="F3"/>
  <c r="E6" s="1"/>
  <c r="M8" l="1"/>
  <c r="O8" s="1"/>
  <c r="M14"/>
  <c r="M16" s="1"/>
  <c r="O12"/>
  <c r="Q7" s="1"/>
  <c r="S7" s="1"/>
  <c r="N12"/>
  <c r="O10"/>
  <c r="M9"/>
  <c r="O9" s="1"/>
  <c r="E7" l="1"/>
  <c r="T7"/>
  <c r="U7" s="1"/>
  <c r="Q10"/>
  <c r="S10" s="1"/>
  <c r="T10" s="1"/>
  <c r="U10" s="1"/>
  <c r="Q8"/>
  <c r="S8" s="1"/>
  <c r="T8" s="1"/>
  <c r="U8" s="1"/>
  <c r="Q9"/>
  <c r="S9" s="1"/>
  <c r="T9" s="1"/>
  <c r="U9" s="1"/>
  <c r="E8" l="1"/>
</calcChain>
</file>

<file path=xl/sharedStrings.xml><?xml version="1.0" encoding="utf-8"?>
<sst xmlns="http://schemas.openxmlformats.org/spreadsheetml/2006/main" count="39" uniqueCount="30">
  <si>
    <t>From Date</t>
  </si>
  <si>
    <t>Enter the The Rate of Interest</t>
  </si>
  <si>
    <t>Per Annum</t>
  </si>
  <si>
    <t>Quarterly</t>
  </si>
  <si>
    <t>Half Yearly</t>
  </si>
  <si>
    <t>Annually</t>
  </si>
  <si>
    <t>Principal Amount</t>
  </si>
  <si>
    <t>Simple Interest</t>
  </si>
  <si>
    <t>Compounding Period</t>
  </si>
  <si>
    <t>Monthly</t>
  </si>
  <si>
    <t>Months</t>
  </si>
  <si>
    <t>Quarter</t>
  </si>
  <si>
    <t>Year</t>
  </si>
  <si>
    <t>Haf Yearly</t>
  </si>
  <si>
    <t>Years</t>
  </si>
  <si>
    <t>Days</t>
  </si>
  <si>
    <t>Total</t>
  </si>
  <si>
    <t>Principal</t>
  </si>
  <si>
    <t>Interest</t>
  </si>
  <si>
    <t>Balance Days</t>
  </si>
  <si>
    <t>Int for Balance Days</t>
  </si>
  <si>
    <t>Comp.int</t>
  </si>
  <si>
    <t>Compound Interest Excluding Balance Days</t>
  </si>
  <si>
    <t>Compound Interest Including Balance Days</t>
  </si>
  <si>
    <t>Interest Calculator</t>
  </si>
  <si>
    <t>Click  below Images to Visit our Social Media Websites</t>
  </si>
  <si>
    <t>Mobile:9442744478</t>
  </si>
  <si>
    <t>Prepared By Goodwill Learning World</t>
  </si>
  <si>
    <t>Enter Value  in White Cells Only</t>
  </si>
  <si>
    <t>E Mail: muthusundar1969@gmail.com</t>
  </si>
</sst>
</file>

<file path=xl/styles.xml><?xml version="1.0" encoding="utf-8"?>
<styleSheet xmlns="http://schemas.openxmlformats.org/spreadsheetml/2006/main">
  <numFmts count="1">
    <numFmt numFmtId="43" formatCode="_ * #,##0.00_ ;_ * \-#,##0.00_ ;_ * &quot;-&quot;??_ ;_ @_ 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4"/>
      <name val="Times New Roman"/>
      <family val="1"/>
    </font>
    <font>
      <b/>
      <sz val="14"/>
      <color theme="5" tint="-0.499984740745262"/>
      <name val="Times New Roman"/>
      <family val="1"/>
    </font>
    <font>
      <b/>
      <sz val="20"/>
      <color theme="5" tint="-0.499984740745262"/>
      <name val="Times New Roman"/>
      <family val="1"/>
    </font>
    <font>
      <b/>
      <sz val="12"/>
      <color rgb="FFFF0000"/>
      <name val="Calibri"/>
      <family val="2"/>
      <scheme val="minor"/>
    </font>
    <font>
      <b/>
      <sz val="12"/>
      <color theme="5" tint="-0.499984740745262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/>
      <diagonal/>
    </border>
    <border>
      <left style="thin">
        <color theme="5" tint="-0.499984740745262"/>
      </left>
      <right style="thin">
        <color theme="5" tint="-0.499984740745262"/>
      </right>
      <top/>
      <bottom style="thin">
        <color theme="5" tint="-0.499984740745262"/>
      </bottom>
      <diagonal/>
    </border>
    <border>
      <left style="thick">
        <color theme="5" tint="-0.499984740745262"/>
      </left>
      <right/>
      <top style="thick">
        <color theme="5" tint="-0.499984740745262"/>
      </top>
      <bottom style="thin">
        <color theme="5" tint="-0.499984740745262"/>
      </bottom>
      <diagonal/>
    </border>
    <border>
      <left/>
      <right/>
      <top style="thick">
        <color theme="5" tint="-0.499984740745262"/>
      </top>
      <bottom style="thin">
        <color theme="5" tint="-0.499984740745262"/>
      </bottom>
      <diagonal/>
    </border>
    <border>
      <left/>
      <right style="thick">
        <color theme="5" tint="-0.499984740745262"/>
      </right>
      <top style="thick">
        <color theme="5" tint="-0.499984740745262"/>
      </top>
      <bottom style="thin">
        <color theme="5" tint="-0.499984740745262"/>
      </bottom>
      <diagonal/>
    </border>
    <border>
      <left style="thick">
        <color theme="5" tint="-0.499984740745262"/>
      </left>
      <right style="thin">
        <color theme="5" tint="-0.499984740745262"/>
      </right>
      <top/>
      <bottom style="thin">
        <color theme="5" tint="-0.499984740745262"/>
      </bottom>
      <diagonal/>
    </border>
    <border>
      <left style="thin">
        <color theme="5" tint="-0.499984740745262"/>
      </left>
      <right style="thick">
        <color theme="5" tint="-0.499984740745262"/>
      </right>
      <top/>
      <bottom style="thin">
        <color theme="5" tint="-0.499984740745262"/>
      </bottom>
      <diagonal/>
    </border>
    <border>
      <left style="thick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  <border>
      <left style="thin">
        <color theme="5" tint="-0.499984740745262"/>
      </left>
      <right style="thick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  <border>
      <left style="thick">
        <color theme="5" tint="-0.499984740745262"/>
      </left>
      <right style="thin">
        <color theme="5" tint="-0.499984740745262"/>
      </right>
      <top style="thin">
        <color theme="5" tint="-0.499984740745262"/>
      </top>
      <bottom/>
      <diagonal/>
    </border>
    <border>
      <left style="thin">
        <color theme="5" tint="-0.499984740745262"/>
      </left>
      <right style="thick">
        <color theme="5" tint="-0.499984740745262"/>
      </right>
      <top style="thin">
        <color theme="5" tint="-0.499984740745262"/>
      </top>
      <bottom/>
      <diagonal/>
    </border>
    <border>
      <left style="thick">
        <color theme="5" tint="-0.499984740745262"/>
      </left>
      <right/>
      <top style="thin">
        <color theme="5" tint="-0.499984740745262"/>
      </top>
      <bottom style="thick">
        <color theme="5" tint="-0.499984740745262"/>
      </bottom>
      <diagonal/>
    </border>
    <border>
      <left/>
      <right/>
      <top style="thin">
        <color theme="5" tint="-0.499984740745262"/>
      </top>
      <bottom style="thick">
        <color theme="5" tint="-0.499984740745262"/>
      </bottom>
      <diagonal/>
    </border>
    <border>
      <left/>
      <right style="thick">
        <color theme="5" tint="-0.499984740745262"/>
      </right>
      <top style="thin">
        <color theme="5" tint="-0.499984740745262"/>
      </top>
      <bottom style="thick">
        <color theme="5" tint="-0.499984740745262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2">
    <xf numFmtId="0" fontId="0" fillId="0" borderId="0" xfId="0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vertical="center"/>
    </xf>
    <xf numFmtId="9" fontId="4" fillId="3" borderId="8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43" fontId="2" fillId="2" borderId="0" xfId="1" applyFont="1" applyFill="1" applyAlignment="1">
      <alignment vertical="center"/>
    </xf>
    <xf numFmtId="43" fontId="2" fillId="2" borderId="0" xfId="0" applyNumberFormat="1" applyFont="1" applyFill="1" applyAlignment="1">
      <alignment vertical="center"/>
    </xf>
    <xf numFmtId="43" fontId="2" fillId="2" borderId="1" xfId="1" applyFont="1" applyFill="1" applyBorder="1" applyAlignment="1">
      <alignment horizontal="center" vertical="center"/>
    </xf>
    <xf numFmtId="43" fontId="2" fillId="2" borderId="1" xfId="0" applyNumberFormat="1" applyFont="1" applyFill="1" applyBorder="1" applyAlignment="1">
      <alignment vertical="center"/>
    </xf>
    <xf numFmtId="0" fontId="2" fillId="4" borderId="0" xfId="0" applyFont="1" applyFill="1" applyAlignment="1">
      <alignment vertical="center"/>
    </xf>
    <xf numFmtId="0" fontId="2" fillId="4" borderId="0" xfId="0" applyFont="1" applyFill="1" applyAlignment="1">
      <alignment horizontal="center" vertical="center"/>
    </xf>
    <xf numFmtId="43" fontId="4" fillId="4" borderId="0" xfId="1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center" vertical="center"/>
    </xf>
    <xf numFmtId="2" fontId="2" fillId="4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vertical="center"/>
    </xf>
    <xf numFmtId="43" fontId="2" fillId="4" borderId="1" xfId="1" applyFont="1" applyFill="1" applyBorder="1" applyAlignment="1">
      <alignment horizontal="center" vertical="center"/>
    </xf>
    <xf numFmtId="43" fontId="2" fillId="4" borderId="1" xfId="0" applyNumberFormat="1" applyFont="1" applyFill="1" applyBorder="1" applyAlignment="1">
      <alignment vertical="center"/>
    </xf>
    <xf numFmtId="14" fontId="4" fillId="0" borderId="8" xfId="0" applyNumberFormat="1" applyFont="1" applyFill="1" applyBorder="1" applyAlignment="1" applyProtection="1">
      <alignment horizontal="center" vertical="center"/>
      <protection locked="0"/>
    </xf>
    <xf numFmtId="43" fontId="4" fillId="4" borderId="0" xfId="1" applyFont="1" applyFill="1" applyBorder="1" applyAlignment="1" applyProtection="1">
      <alignment horizontal="center" vertical="center"/>
      <protection locked="0"/>
    </xf>
    <xf numFmtId="9" fontId="4" fillId="4" borderId="0" xfId="0" applyNumberFormat="1" applyFont="1" applyFill="1" applyBorder="1" applyAlignment="1" applyProtection="1">
      <alignment horizontal="center" vertical="center"/>
      <protection locked="0"/>
    </xf>
    <xf numFmtId="0" fontId="4" fillId="4" borderId="0" xfId="0" applyFont="1" applyFill="1" applyBorder="1" applyAlignment="1" applyProtection="1">
      <alignment horizontal="center" vertical="center"/>
      <protection locked="0"/>
    </xf>
    <xf numFmtId="0" fontId="2" fillId="4" borderId="0" xfId="0" applyFont="1" applyFill="1" applyAlignment="1" applyProtection="1">
      <alignment horizontal="center" vertical="center"/>
      <protection locked="0"/>
    </xf>
    <xf numFmtId="0" fontId="2" fillId="4" borderId="0" xfId="0" applyFont="1" applyFill="1" applyAlignment="1" applyProtection="1">
      <alignment vertical="center"/>
      <protection locked="0"/>
    </xf>
    <xf numFmtId="0" fontId="5" fillId="4" borderId="0" xfId="0" applyFont="1" applyFill="1" applyBorder="1" applyAlignment="1" applyProtection="1">
      <alignment horizontal="center" vertical="center"/>
      <protection locked="0"/>
    </xf>
    <xf numFmtId="0" fontId="4" fillId="3" borderId="19" xfId="0" applyFont="1" applyFill="1" applyBorder="1" applyAlignment="1">
      <alignment vertical="center"/>
    </xf>
    <xf numFmtId="0" fontId="4" fillId="3" borderId="20" xfId="0" applyFont="1" applyFill="1" applyBorder="1" applyAlignment="1">
      <alignment horizontal="center" vertical="center"/>
    </xf>
    <xf numFmtId="9" fontId="4" fillId="0" borderId="20" xfId="0" applyNumberFormat="1" applyFont="1" applyFill="1" applyBorder="1" applyAlignment="1" applyProtection="1">
      <alignment horizontal="center" vertical="center"/>
      <protection locked="0"/>
    </xf>
    <xf numFmtId="0" fontId="4" fillId="4" borderId="23" xfId="0" applyFont="1" applyFill="1" applyBorder="1" applyAlignment="1">
      <alignment horizontal="center" vertical="center"/>
    </xf>
    <xf numFmtId="0" fontId="4" fillId="4" borderId="24" xfId="0" applyFont="1" applyFill="1" applyBorder="1" applyAlignment="1">
      <alignment horizontal="center" vertical="center"/>
    </xf>
    <xf numFmtId="0" fontId="4" fillId="4" borderId="25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5" fillId="4" borderId="14" xfId="0" applyFont="1" applyFill="1" applyBorder="1" applyAlignment="1">
      <alignment horizontal="center" vertical="center"/>
    </xf>
    <xf numFmtId="0" fontId="5" fillId="4" borderId="15" xfId="0" applyFont="1" applyFill="1" applyBorder="1" applyAlignment="1">
      <alignment horizontal="center" vertical="center"/>
    </xf>
    <xf numFmtId="0" fontId="5" fillId="4" borderId="16" xfId="0" applyFont="1" applyFill="1" applyBorder="1" applyAlignment="1">
      <alignment horizontal="center" vertical="center"/>
    </xf>
    <xf numFmtId="0" fontId="6" fillId="4" borderId="2" xfId="0" applyFont="1" applyFill="1" applyBorder="1" applyAlignment="1" applyProtection="1">
      <alignment horizontal="center" vertical="center" wrapText="1"/>
      <protection locked="0"/>
    </xf>
    <xf numFmtId="0" fontId="6" fillId="4" borderId="3" xfId="0" applyFont="1" applyFill="1" applyBorder="1" applyAlignment="1" applyProtection="1">
      <alignment horizontal="center" vertical="center" wrapText="1"/>
      <protection locked="0"/>
    </xf>
    <xf numFmtId="0" fontId="6" fillId="4" borderId="11" xfId="0" applyFont="1" applyFill="1" applyBorder="1" applyAlignment="1" applyProtection="1">
      <alignment horizontal="center" vertical="center" wrapText="1"/>
      <protection locked="0"/>
    </xf>
    <xf numFmtId="0" fontId="6" fillId="4" borderId="9" xfId="0" applyFont="1" applyFill="1" applyBorder="1" applyAlignment="1" applyProtection="1">
      <alignment horizontal="center" vertical="center" wrapText="1"/>
      <protection locked="0"/>
    </xf>
    <xf numFmtId="0" fontId="6" fillId="4" borderId="4" xfId="0" applyFont="1" applyFill="1" applyBorder="1" applyAlignment="1" applyProtection="1">
      <alignment horizontal="center" vertical="center" wrapText="1"/>
      <protection locked="0"/>
    </xf>
    <xf numFmtId="0" fontId="6" fillId="4" borderId="10" xfId="0" applyFont="1" applyFill="1" applyBorder="1" applyAlignment="1" applyProtection="1">
      <alignment horizontal="center" vertical="center" wrapText="1"/>
      <protection locked="0"/>
    </xf>
    <xf numFmtId="0" fontId="4" fillId="3" borderId="19" xfId="0" applyFont="1" applyFill="1" applyBorder="1" applyAlignment="1">
      <alignment horizontal="left" vertical="center"/>
    </xf>
    <xf numFmtId="0" fontId="4" fillId="3" borderId="8" xfId="0" applyFont="1" applyFill="1" applyBorder="1" applyAlignment="1">
      <alignment horizontal="left" vertical="center"/>
    </xf>
    <xf numFmtId="43" fontId="4" fillId="3" borderId="8" xfId="0" applyNumberFormat="1" applyFont="1" applyFill="1" applyBorder="1" applyAlignment="1">
      <alignment horizontal="center" vertical="center"/>
    </xf>
    <xf numFmtId="0" fontId="4" fillId="3" borderId="2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4" fillId="3" borderId="21" xfId="0" applyFont="1" applyFill="1" applyBorder="1" applyAlignment="1">
      <alignment horizontal="left" vertical="center"/>
    </xf>
    <xf numFmtId="0" fontId="4" fillId="3" borderId="12" xfId="0" applyFont="1" applyFill="1" applyBorder="1" applyAlignment="1">
      <alignment horizontal="left" vertical="center"/>
    </xf>
    <xf numFmtId="43" fontId="4" fillId="3" borderId="12" xfId="0" applyNumberFormat="1" applyFont="1" applyFill="1" applyBorder="1" applyAlignment="1">
      <alignment horizontal="center" vertical="center"/>
    </xf>
    <xf numFmtId="0" fontId="4" fillId="3" borderId="22" xfId="0" applyFont="1" applyFill="1" applyBorder="1" applyAlignment="1">
      <alignment horizontal="center" vertical="center"/>
    </xf>
    <xf numFmtId="43" fontId="7" fillId="4" borderId="2" xfId="1" applyFont="1" applyFill="1" applyBorder="1" applyAlignment="1">
      <alignment horizontal="center" vertical="center"/>
    </xf>
    <xf numFmtId="43" fontId="7" fillId="4" borderId="3" xfId="1" applyFont="1" applyFill="1" applyBorder="1" applyAlignment="1">
      <alignment horizontal="center" vertical="center"/>
    </xf>
    <xf numFmtId="43" fontId="7" fillId="4" borderId="11" xfId="1" applyFont="1" applyFill="1" applyBorder="1" applyAlignment="1">
      <alignment horizontal="center" vertical="center"/>
    </xf>
    <xf numFmtId="43" fontId="7" fillId="4" borderId="9" xfId="1" applyFont="1" applyFill="1" applyBorder="1" applyAlignment="1">
      <alignment horizontal="center" vertical="center"/>
    </xf>
    <xf numFmtId="43" fontId="7" fillId="4" borderId="4" xfId="1" applyFont="1" applyFill="1" applyBorder="1" applyAlignment="1">
      <alignment horizontal="center" vertical="center"/>
    </xf>
    <xf numFmtId="43" fontId="7" fillId="4" borderId="10" xfId="1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4" fillId="3" borderId="17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43" fontId="4" fillId="0" borderId="13" xfId="1" applyFont="1" applyFill="1" applyBorder="1" applyAlignment="1" applyProtection="1">
      <alignment horizontal="center" vertical="center"/>
      <protection locked="0"/>
    </xf>
    <xf numFmtId="43" fontId="4" fillId="0" borderId="18" xfId="1" applyFont="1" applyFill="1" applyBorder="1" applyAlignment="1" applyProtection="1">
      <alignment horizontal="center" vertical="center"/>
      <protection locked="0"/>
    </xf>
    <xf numFmtId="43" fontId="4" fillId="3" borderId="8" xfId="1" applyFont="1" applyFill="1" applyBorder="1" applyAlignment="1">
      <alignment horizontal="center" vertical="center"/>
    </xf>
    <xf numFmtId="43" fontId="4" fillId="3" borderId="20" xfId="1" applyFont="1" applyFill="1" applyBorder="1" applyAlignment="1">
      <alignment horizontal="center" vertical="center"/>
    </xf>
    <xf numFmtId="14" fontId="4" fillId="0" borderId="8" xfId="0" applyNumberFormat="1" applyFont="1" applyFill="1" applyBorder="1" applyAlignment="1" applyProtection="1">
      <alignment horizontal="center" vertical="center"/>
      <protection locked="0"/>
    </xf>
    <xf numFmtId="0" fontId="4" fillId="0" borderId="8" xfId="0" applyFont="1" applyFill="1" applyBorder="1" applyAlignment="1" applyProtection="1">
      <alignment horizontal="center" vertical="center"/>
      <protection locked="0"/>
    </xf>
    <xf numFmtId="0" fontId="4" fillId="0" borderId="20" xfId="0" applyFont="1" applyFill="1" applyBorder="1" applyAlignment="1" applyProtection="1">
      <alignment horizontal="center" vertical="center"/>
      <protection locked="0"/>
    </xf>
    <xf numFmtId="9" fontId="4" fillId="4" borderId="2" xfId="0" applyNumberFormat="1" applyFont="1" applyFill="1" applyBorder="1" applyAlignment="1" applyProtection="1">
      <alignment horizontal="center" vertical="center"/>
      <protection locked="0"/>
    </xf>
    <xf numFmtId="9" fontId="4" fillId="4" borderId="3" xfId="0" applyNumberFormat="1" applyFont="1" applyFill="1" applyBorder="1" applyAlignment="1" applyProtection="1">
      <alignment horizontal="center" vertical="center"/>
      <protection locked="0"/>
    </xf>
    <xf numFmtId="9" fontId="4" fillId="4" borderId="11" xfId="0" applyNumberFormat="1" applyFont="1" applyFill="1" applyBorder="1" applyAlignment="1" applyProtection="1">
      <alignment horizontal="center" vertical="center"/>
      <protection locked="0"/>
    </xf>
    <xf numFmtId="0" fontId="4" fillId="4" borderId="9" xfId="0" applyFont="1" applyFill="1" applyBorder="1" applyAlignment="1" applyProtection="1">
      <alignment horizontal="center" vertical="center"/>
      <protection locked="0"/>
    </xf>
    <xf numFmtId="0" fontId="4" fillId="4" borderId="4" xfId="0" applyFont="1" applyFill="1" applyBorder="1" applyAlignment="1" applyProtection="1">
      <alignment horizontal="center" vertical="center"/>
      <protection locked="0"/>
    </xf>
    <xf numFmtId="0" fontId="4" fillId="4" borderId="10" xfId="0" applyFont="1" applyFill="1" applyBorder="1" applyAlignment="1" applyProtection="1">
      <alignment horizontal="center" vertical="center"/>
      <protection locked="0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facebook.com/goodwill.learning.94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www.youtube.com/c/GoodwillLearningWorld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plus.google.com/103908866242705266082" TargetMode="External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419100</xdr:colOff>
      <xdr:row>3</xdr:row>
      <xdr:rowOff>142875</xdr:rowOff>
    </xdr:from>
    <xdr:to>
      <xdr:col>8</xdr:col>
      <xdr:colOff>266700</xdr:colOff>
      <xdr:row>4</xdr:row>
      <xdr:rowOff>219075</xdr:rowOff>
    </xdr:to>
    <xdr:pic>
      <xdr:nvPicPr>
        <xdr:cNvPr id="1085" name="Picture 61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762750" y="1209675"/>
          <a:ext cx="390525" cy="39052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495300</xdr:colOff>
      <xdr:row>3</xdr:row>
      <xdr:rowOff>142875</xdr:rowOff>
    </xdr:from>
    <xdr:to>
      <xdr:col>9</xdr:col>
      <xdr:colOff>352425</xdr:colOff>
      <xdr:row>4</xdr:row>
      <xdr:rowOff>228600</xdr:rowOff>
    </xdr:to>
    <xdr:pic>
      <xdr:nvPicPr>
        <xdr:cNvPr id="1087" name="Picture 63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7381875" y="1209675"/>
          <a:ext cx="400050" cy="400050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38100</xdr:colOff>
      <xdr:row>3</xdr:row>
      <xdr:rowOff>142875</xdr:rowOff>
    </xdr:from>
    <xdr:to>
      <xdr:col>10</xdr:col>
      <xdr:colOff>419100</xdr:colOff>
      <xdr:row>4</xdr:row>
      <xdr:rowOff>219075</xdr:rowOff>
    </xdr:to>
    <xdr:pic>
      <xdr:nvPicPr>
        <xdr:cNvPr id="1089" name="Picture 65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8010525" y="1209675"/>
          <a:ext cx="381000" cy="39052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AE16"/>
  <sheetViews>
    <sheetView tabSelected="1" workbookViewId="0"/>
  </sheetViews>
  <sheetFormatPr defaultColWidth="0" defaultRowHeight="0" customHeight="1" zeroHeight="1"/>
  <cols>
    <col min="1" max="1" width="7.140625" style="16" customWidth="1"/>
    <col min="2" max="2" width="15.85546875" style="1" customWidth="1"/>
    <col min="3" max="3" width="17.140625" style="1" customWidth="1"/>
    <col min="4" max="4" width="22.42578125" style="1" customWidth="1"/>
    <col min="5" max="5" width="16.28515625" style="1" customWidth="1"/>
    <col min="6" max="6" width="8.140625" style="2" customWidth="1"/>
    <col min="7" max="12" width="8.140625" style="17" customWidth="1"/>
    <col min="13" max="13" width="18" style="1" hidden="1" customWidth="1"/>
    <col min="14" max="14" width="14.85546875" style="1" hidden="1" customWidth="1"/>
    <col min="15" max="15" width="0" style="1" hidden="1" customWidth="1"/>
    <col min="16" max="16" width="10.5703125" style="1" hidden="1" customWidth="1"/>
    <col min="17" max="17" width="12.42578125" style="1" hidden="1" customWidth="1"/>
    <col min="18" max="18" width="0" style="1" hidden="1" customWidth="1"/>
    <col min="19" max="19" width="16.85546875" style="1" hidden="1" customWidth="1"/>
    <col min="20" max="20" width="26.7109375" style="1" hidden="1" customWidth="1"/>
    <col min="21" max="21" width="17.28515625" style="1" hidden="1" customWidth="1"/>
    <col min="22" max="26" width="15.7109375" style="1" hidden="1" customWidth="1"/>
    <col min="27" max="31" width="0" style="1" hidden="1" customWidth="1"/>
    <col min="32" max="16384" width="15.7109375" style="1" hidden="1"/>
  </cols>
  <sheetData>
    <row r="1" spans="1:21" s="16" customFormat="1" ht="34.5" customHeight="1" thickTop="1">
      <c r="A1" s="32"/>
      <c r="B1" s="46" t="s">
        <v>24</v>
      </c>
      <c r="C1" s="47"/>
      <c r="D1" s="47"/>
      <c r="E1" s="47"/>
      <c r="F1" s="48"/>
      <c r="G1" s="33"/>
      <c r="H1" s="40" t="s">
        <v>28</v>
      </c>
      <c r="I1" s="41"/>
      <c r="J1" s="41"/>
      <c r="K1" s="41"/>
      <c r="L1" s="42"/>
    </row>
    <row r="2" spans="1:21" ht="24.75" customHeight="1">
      <c r="B2" s="77" t="s">
        <v>6</v>
      </c>
      <c r="C2" s="78"/>
      <c r="D2" s="78"/>
      <c r="E2" s="79">
        <v>100000</v>
      </c>
      <c r="F2" s="80"/>
      <c r="G2" s="28"/>
      <c r="H2" s="49" t="s">
        <v>25</v>
      </c>
      <c r="I2" s="50"/>
      <c r="J2" s="50"/>
      <c r="K2" s="50"/>
      <c r="L2" s="51"/>
      <c r="M2" s="1" t="s">
        <v>9</v>
      </c>
    </row>
    <row r="3" spans="1:21" ht="24.75" customHeight="1">
      <c r="B3" s="34" t="s">
        <v>0</v>
      </c>
      <c r="C3" s="83">
        <v>42475</v>
      </c>
      <c r="D3" s="83"/>
      <c r="E3" s="27">
        <v>43245</v>
      </c>
      <c r="F3" s="35">
        <f>E3-C3</f>
        <v>770</v>
      </c>
      <c r="G3" s="19"/>
      <c r="H3" s="52"/>
      <c r="I3" s="53"/>
      <c r="J3" s="53"/>
      <c r="K3" s="53"/>
      <c r="L3" s="54"/>
      <c r="M3" s="1" t="s">
        <v>3</v>
      </c>
    </row>
    <row r="4" spans="1:21" ht="24.75" customHeight="1">
      <c r="B4" s="55" t="s">
        <v>1</v>
      </c>
      <c r="C4" s="56"/>
      <c r="D4" s="56"/>
      <c r="E4" s="8" t="s">
        <v>2</v>
      </c>
      <c r="F4" s="36">
        <v>0.18</v>
      </c>
      <c r="G4" s="29"/>
      <c r="H4" s="86"/>
      <c r="I4" s="87"/>
      <c r="J4" s="87"/>
      <c r="K4" s="87"/>
      <c r="L4" s="88"/>
      <c r="M4" s="1" t="s">
        <v>4</v>
      </c>
    </row>
    <row r="5" spans="1:21" ht="24.75" customHeight="1">
      <c r="B5" s="55" t="s">
        <v>8</v>
      </c>
      <c r="C5" s="56"/>
      <c r="D5" s="56"/>
      <c r="E5" s="84" t="s">
        <v>5</v>
      </c>
      <c r="F5" s="85"/>
      <c r="G5" s="30"/>
      <c r="H5" s="89"/>
      <c r="I5" s="90"/>
      <c r="J5" s="90"/>
      <c r="K5" s="90"/>
      <c r="L5" s="91"/>
      <c r="M5" s="1" t="s">
        <v>5</v>
      </c>
    </row>
    <row r="6" spans="1:21" ht="24.75" customHeight="1">
      <c r="B6" s="55" t="s">
        <v>7</v>
      </c>
      <c r="C6" s="56"/>
      <c r="D6" s="56"/>
      <c r="E6" s="81">
        <f>ROUND((E2*F4)/365*F3,0)</f>
        <v>37973</v>
      </c>
      <c r="F6" s="82"/>
      <c r="G6" s="18"/>
      <c r="H6" s="68" t="s">
        <v>29</v>
      </c>
      <c r="I6" s="69"/>
      <c r="J6" s="69"/>
      <c r="K6" s="69"/>
      <c r="L6" s="70"/>
      <c r="M6" s="5" t="str">
        <f>IF(E5=M3,"4",IF(E5=M4,"2",IF(E5=M5,"1",IF(E5=M2,"12","0"))))</f>
        <v>1</v>
      </c>
      <c r="N6" s="61"/>
      <c r="O6" s="62"/>
      <c r="P6" s="62"/>
      <c r="Q6" s="62"/>
      <c r="R6" s="63"/>
      <c r="S6" s="4" t="s">
        <v>19</v>
      </c>
      <c r="T6" s="14" t="s">
        <v>20</v>
      </c>
      <c r="U6" s="3" t="s">
        <v>21</v>
      </c>
    </row>
    <row r="7" spans="1:21" ht="24.75" customHeight="1">
      <c r="B7" s="55" t="s">
        <v>22</v>
      </c>
      <c r="C7" s="56"/>
      <c r="D7" s="56"/>
      <c r="E7" s="57">
        <f>M16</f>
        <v>39240</v>
      </c>
      <c r="F7" s="58"/>
      <c r="G7" s="19"/>
      <c r="H7" s="71"/>
      <c r="I7" s="72"/>
      <c r="J7" s="72"/>
      <c r="K7" s="72"/>
      <c r="L7" s="73"/>
      <c r="M7" s="9">
        <f>DATEDIF(C3,E3,"m")</f>
        <v>25</v>
      </c>
      <c r="N7" s="3" t="s">
        <v>10</v>
      </c>
      <c r="O7" s="59"/>
      <c r="P7" s="60"/>
      <c r="Q7" s="3" t="str">
        <f>O12</f>
        <v xml:space="preserve">10  </v>
      </c>
      <c r="R7" s="7" t="s">
        <v>15</v>
      </c>
      <c r="S7" s="14">
        <f>(O7*30)+Q7</f>
        <v>10</v>
      </c>
      <c r="T7" s="14">
        <f>ROUND((($M$15+$M$16)*$F$4/365)*S7,0)</f>
        <v>687</v>
      </c>
      <c r="U7" s="15">
        <f>$M$16+T7</f>
        <v>39927</v>
      </c>
    </row>
    <row r="8" spans="1:21" ht="24.75" customHeight="1">
      <c r="B8" s="64" t="s">
        <v>23</v>
      </c>
      <c r="C8" s="65"/>
      <c r="D8" s="65"/>
      <c r="E8" s="66">
        <f>IF(E5=M2,U7,(IF(E5=M3,U8,IF(E5=M4,U10,U9))))</f>
        <v>41987</v>
      </c>
      <c r="F8" s="67"/>
      <c r="G8" s="19"/>
      <c r="H8" s="74" t="s">
        <v>26</v>
      </c>
      <c r="I8" s="75"/>
      <c r="J8" s="75"/>
      <c r="K8" s="75"/>
      <c r="L8" s="76"/>
      <c r="M8" s="10">
        <f>ROUNDDOWN(M7/3,0)</f>
        <v>8</v>
      </c>
      <c r="N8" s="3" t="s">
        <v>11</v>
      </c>
      <c r="O8" s="4">
        <f>M7-(M8*3)</f>
        <v>1</v>
      </c>
      <c r="P8" s="7" t="s">
        <v>10</v>
      </c>
      <c r="Q8" s="3" t="str">
        <f>O12</f>
        <v xml:space="preserve">10  </v>
      </c>
      <c r="R8" s="7" t="s">
        <v>15</v>
      </c>
      <c r="S8" s="14">
        <f>(O8*30)+Q8</f>
        <v>40</v>
      </c>
      <c r="T8" s="14">
        <f>ROUND((($M$15+$M$16)*$F$4/365)*S8,0)</f>
        <v>2747</v>
      </c>
      <c r="U8" s="15">
        <f t="shared" ref="U8:U10" si="0">$M$16+T8</f>
        <v>41987</v>
      </c>
    </row>
    <row r="9" spans="1:21" s="16" customFormat="1" ht="27.75" customHeight="1" thickBot="1">
      <c r="A9" s="32"/>
      <c r="B9" s="37" t="s">
        <v>27</v>
      </c>
      <c r="C9" s="38"/>
      <c r="D9" s="38"/>
      <c r="E9" s="38"/>
      <c r="F9" s="39"/>
      <c r="G9" s="31"/>
      <c r="H9" s="43"/>
      <c r="I9" s="44"/>
      <c r="J9" s="44"/>
      <c r="K9" s="44"/>
      <c r="L9" s="45"/>
      <c r="M9" s="20">
        <f>ROUNDDOWN(M7/12,0)</f>
        <v>2</v>
      </c>
      <c r="N9" s="21" t="s">
        <v>12</v>
      </c>
      <c r="O9" s="22">
        <f>M7-(M9*12)</f>
        <v>1</v>
      </c>
      <c r="P9" s="23" t="s">
        <v>10</v>
      </c>
      <c r="Q9" s="21" t="str">
        <f>O12</f>
        <v xml:space="preserve">10  </v>
      </c>
      <c r="R9" s="24" t="s">
        <v>15</v>
      </c>
      <c r="S9" s="25">
        <f>(O9*30)+Q9</f>
        <v>40</v>
      </c>
      <c r="T9" s="25">
        <f>ROUND((($M$15+$M$16)*$F$4/365)*S9,0)</f>
        <v>2747</v>
      </c>
      <c r="U9" s="26">
        <f t="shared" si="0"/>
        <v>41987</v>
      </c>
    </row>
    <row r="10" spans="1:21" ht="24.75" hidden="1" customHeight="1">
      <c r="M10" s="10">
        <f>ROUNDDOWN(M7/6,0)</f>
        <v>4</v>
      </c>
      <c r="N10" s="3" t="s">
        <v>13</v>
      </c>
      <c r="O10" s="4">
        <f>M7-(M10*6)</f>
        <v>1</v>
      </c>
      <c r="P10" s="6" t="s">
        <v>10</v>
      </c>
      <c r="Q10" s="3" t="str">
        <f>O12</f>
        <v xml:space="preserve">10  </v>
      </c>
      <c r="R10" s="7" t="s">
        <v>15</v>
      </c>
      <c r="S10" s="14">
        <f>(O10*30)+Q10</f>
        <v>40</v>
      </c>
      <c r="T10" s="14">
        <f>ROUND((($M$15+$M$16)*$F$4/365)*S10,0)</f>
        <v>2747</v>
      </c>
      <c r="U10" s="15">
        <f t="shared" si="0"/>
        <v>41987</v>
      </c>
    </row>
    <row r="11" spans="1:21" ht="24.75" hidden="1" customHeight="1">
      <c r="M11" s="11" t="str">
        <f>DATEDIF(C3,E3,"y")  &amp;"   years,   "&amp;DATEDIF(C3,E3,"ym") &amp;"   months,  " &amp;DATEDIF(C3,E3,"md") &amp;"     days"</f>
        <v>2   years,   1   months,  10     days</v>
      </c>
    </row>
    <row r="12" spans="1:21" ht="24.75" hidden="1" customHeight="1">
      <c r="M12" s="4" t="str">
        <f>LEFT(M11,2)</f>
        <v xml:space="preserve">2 </v>
      </c>
      <c r="N12" s="4" t="str">
        <f>MID(M11,13,4)</f>
        <v xml:space="preserve"> 1  </v>
      </c>
      <c r="O12" s="4" t="str">
        <f>MID(M11,27,4)</f>
        <v xml:space="preserve">10  </v>
      </c>
    </row>
    <row r="13" spans="1:21" ht="24.75" hidden="1" customHeight="1">
      <c r="M13" s="4" t="s">
        <v>14</v>
      </c>
      <c r="N13" s="4" t="s">
        <v>10</v>
      </c>
      <c r="O13" s="4" t="s">
        <v>15</v>
      </c>
    </row>
    <row r="14" spans="1:21" ht="24.75" hidden="1" customHeight="1">
      <c r="M14" s="12">
        <f>ROUND(E2*(1+F4/M6)^(M6*M12),0)</f>
        <v>139240</v>
      </c>
      <c r="N14" s="1" t="s">
        <v>16</v>
      </c>
    </row>
    <row r="15" spans="1:21" ht="24.75" hidden="1" customHeight="1">
      <c r="M15" s="13">
        <f>E2</f>
        <v>100000</v>
      </c>
      <c r="N15" s="1" t="s">
        <v>17</v>
      </c>
    </row>
    <row r="16" spans="1:21" ht="24.75" hidden="1" customHeight="1">
      <c r="M16" s="12">
        <f>M14-M15</f>
        <v>39240</v>
      </c>
      <c r="N16" s="1" t="s">
        <v>18</v>
      </c>
    </row>
  </sheetData>
  <sheetProtection password="ED9D" sheet="1" objects="1" scenarios="1" insertHyperlinks="0" selectLockedCells="1"/>
  <mergeCells count="21">
    <mergeCell ref="O7:P7"/>
    <mergeCell ref="N6:R6"/>
    <mergeCell ref="B8:D8"/>
    <mergeCell ref="E8:F8"/>
    <mergeCell ref="H6:L7"/>
    <mergeCell ref="H8:L8"/>
    <mergeCell ref="B6:D6"/>
    <mergeCell ref="E6:F6"/>
    <mergeCell ref="B9:F9"/>
    <mergeCell ref="H1:L1"/>
    <mergeCell ref="H9:L9"/>
    <mergeCell ref="B1:F1"/>
    <mergeCell ref="H2:L3"/>
    <mergeCell ref="B7:D7"/>
    <mergeCell ref="E7:F7"/>
    <mergeCell ref="B2:D2"/>
    <mergeCell ref="E2:F2"/>
    <mergeCell ref="B5:D5"/>
    <mergeCell ref="C3:D3"/>
    <mergeCell ref="B4:D4"/>
    <mergeCell ref="E5:F5"/>
  </mergeCells>
  <dataValidations count="5">
    <dataValidation type="date" operator="greaterThan" showInputMessage="1" showErrorMessage="1" error="Please Enter Correct Value" prompt="Please Enter Ending  Date " sqref="E3">
      <formula1>36526</formula1>
    </dataValidation>
    <dataValidation allowBlank="1" showInputMessage="1" showErrorMessage="1" prompt="Please Enter the Rate of Interest per Annum" sqref="F4:G4"/>
    <dataValidation type="date" operator="greaterThan" showInputMessage="1" showErrorMessage="1" error="Please Enter Correct Value" prompt="Please Enter Starting Date " sqref="C3:D3">
      <formula1>36526</formula1>
    </dataValidation>
    <dataValidation type="whole" operator="greaterThan" showInputMessage="1" showErrorMessage="1" prompt="Please Enter Correct Value" sqref="E2:F2">
      <formula1>1</formula1>
    </dataValidation>
    <dataValidation type="list" allowBlank="1" showInputMessage="1" showErrorMessage="1" sqref="E5:F5">
      <formula1>$M$2:$M$5</formula1>
    </dataValidation>
  </dataValidations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2018-02-25T03:28:19Z</dcterms:created>
  <dcterms:modified xsi:type="dcterms:W3CDTF">2018-02-25T07:58:10Z</dcterms:modified>
</cp:coreProperties>
</file>