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office" sheetId="2" r:id="rId1"/>
    <sheet name="Sheet3" sheetId="3" r:id="rId2"/>
  </sheets>
  <calcPr calcId="144525"/>
</workbook>
</file>

<file path=xl/calcChain.xml><?xml version="1.0" encoding="utf-8"?>
<calcChain xmlns="http://schemas.openxmlformats.org/spreadsheetml/2006/main">
  <c r="H9" i="2" l="1"/>
  <c r="H8" i="2"/>
  <c r="S10" i="2" l="1"/>
  <c r="R10" i="2"/>
  <c r="N10" i="2"/>
  <c r="M10" i="2"/>
  <c r="F10" i="2"/>
  <c r="D10" i="2"/>
  <c r="K9" i="2"/>
  <c r="I9" i="2"/>
  <c r="P9" i="2" s="1"/>
  <c r="K8" i="2"/>
  <c r="I8" i="2"/>
  <c r="P8" i="2" s="1"/>
  <c r="H10" i="2" l="1"/>
  <c r="K10" i="2"/>
  <c r="P10" i="2"/>
  <c r="I10" i="2"/>
  <c r="J9" i="2"/>
  <c r="L9" i="2" s="1"/>
  <c r="O9" i="2" s="1"/>
  <c r="J8" i="2"/>
  <c r="J10" i="2" s="1"/>
  <c r="L8" i="2" l="1"/>
  <c r="L10" i="2" s="1"/>
  <c r="O8" i="2"/>
  <c r="O10" i="2" s="1"/>
  <c r="Q9" i="2"/>
  <c r="T9" i="2" s="1"/>
  <c r="U9" i="2" s="1"/>
  <c r="Q8" i="2" l="1"/>
  <c r="T8" i="2" s="1"/>
  <c r="Q10" i="2" l="1"/>
  <c r="T10" i="2"/>
  <c r="U8" i="2"/>
  <c r="U10" i="2" s="1"/>
</calcChain>
</file>

<file path=xl/sharedStrings.xml><?xml version="1.0" encoding="utf-8"?>
<sst xmlns="http://schemas.openxmlformats.org/spreadsheetml/2006/main" count="27" uniqueCount="27">
  <si>
    <t>S.No</t>
  </si>
  <si>
    <t xml:space="preserve">Name </t>
  </si>
  <si>
    <t>Gross Salary</t>
  </si>
  <si>
    <t>NS Days</t>
  </si>
  <si>
    <t>Att.Days</t>
  </si>
  <si>
    <t>Earnd Salary</t>
  </si>
  <si>
    <t>EARNINGS</t>
  </si>
  <si>
    <t>Total Earnings</t>
  </si>
  <si>
    <t>PF</t>
  </si>
  <si>
    <t>ESI</t>
  </si>
  <si>
    <t>TDS</t>
  </si>
  <si>
    <t>Advance</t>
  </si>
  <si>
    <t>Total Deductions</t>
  </si>
  <si>
    <t>Net Salary</t>
  </si>
  <si>
    <t>Basic</t>
  </si>
  <si>
    <t>HRA</t>
  </si>
  <si>
    <t>Conv</t>
  </si>
  <si>
    <t>Sp. Allow</t>
  </si>
  <si>
    <t>Att.All</t>
  </si>
  <si>
    <t>N.ALL</t>
  </si>
  <si>
    <t>Wrkg Days</t>
  </si>
  <si>
    <t>ESI Number</t>
  </si>
  <si>
    <t>Anjaneyelu Mattypally</t>
  </si>
  <si>
    <t>Bounagiri Upender</t>
  </si>
  <si>
    <t>Grand Total</t>
  </si>
  <si>
    <t>UAN NUMBER</t>
  </si>
  <si>
    <t>NSS Staff  Salary Sheet for the Month of October'17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</si>
</sst>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39">
    <xf numFmtId="0" fontId="0" fillId="0" borderId="0" xfId="0"/>
    <xf numFmtId="0" fontId="1" fillId="3" borderId="2" xfId="0" applyFont="1" applyFill="1" applyBorder="1" applyAlignment="1">
      <alignment horizontal="center" vertical="center"/>
    </xf>
    <xf numFmtId="0" fontId="0" fillId="5" borderId="8" xfId="0" applyFont="1" applyFill="1" applyBorder="1" applyAlignment="1">
      <alignment horizontal="center" vertical="center"/>
    </xf>
    <xf numFmtId="0" fontId="0" fillId="5" borderId="6" xfId="0" applyFont="1" applyFill="1" applyBorder="1" applyAlignment="1">
      <alignment horizontal="center" vertical="center"/>
    </xf>
    <xf numFmtId="1" fontId="0" fillId="5" borderId="8" xfId="0" applyNumberFormat="1" applyFont="1" applyFill="1" applyBorder="1" applyAlignment="1">
      <alignment horizontal="right" vertical="center"/>
    </xf>
    <xf numFmtId="0" fontId="0" fillId="5" borderId="8" xfId="0" applyFont="1" applyFill="1" applyBorder="1" applyAlignment="1">
      <alignment horizontal="right" vertical="center"/>
    </xf>
    <xf numFmtId="0" fontId="1" fillId="0" borderId="8" xfId="0" applyFont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4" fillId="0" borderId="8" xfId="0" applyFont="1" applyBorder="1"/>
    <xf numFmtId="2" fontId="0" fillId="5" borderId="8" xfId="0" applyNumberFormat="1" applyFont="1" applyFill="1" applyBorder="1" applyAlignment="1">
      <alignment horizontal="center" vertical="center"/>
    </xf>
    <xf numFmtId="1" fontId="0" fillId="5" borderId="8" xfId="0" applyNumberFormat="1" applyFont="1" applyFill="1" applyBorder="1" applyAlignment="1">
      <alignment horizontal="center"/>
    </xf>
    <xf numFmtId="1" fontId="0" fillId="0" borderId="8" xfId="0" applyNumberFormat="1" applyFont="1" applyFill="1" applyBorder="1" applyAlignment="1">
      <alignment horizontal="right" vertical="center"/>
    </xf>
    <xf numFmtId="0" fontId="0" fillId="5" borderId="8" xfId="0" quotePrefix="1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right" vertical="center"/>
    </xf>
    <xf numFmtId="0" fontId="1" fillId="2" borderId="8" xfId="0" applyFont="1" applyFill="1" applyBorder="1" applyAlignment="1">
      <alignment horizontal="right" vertical="center"/>
    </xf>
    <xf numFmtId="0" fontId="2" fillId="0" borderId="1" xfId="0" applyFont="1" applyBorder="1" applyAlignment="1"/>
    <xf numFmtId="0" fontId="1" fillId="3" borderId="5" xfId="0" applyFont="1" applyFill="1" applyBorder="1" applyAlignment="1">
      <alignment horizontal="center" vertical="center"/>
    </xf>
    <xf numFmtId="0" fontId="0" fillId="0" borderId="0" xfId="0" applyFont="1"/>
    <xf numFmtId="0" fontId="1" fillId="5" borderId="10" xfId="0" applyFont="1" applyFill="1" applyBorder="1" applyAlignment="1">
      <alignment horizontal="center" vertical="center"/>
    </xf>
    <xf numFmtId="1" fontId="0" fillId="5" borderId="9" xfId="0" applyNumberFormat="1" applyFont="1" applyFill="1" applyBorder="1" applyAlignment="1">
      <alignment horizontal="right" vertical="center"/>
    </xf>
    <xf numFmtId="0" fontId="0" fillId="0" borderId="8" xfId="0" applyFont="1" applyBorder="1" applyAlignment="1">
      <alignment vertical="center"/>
    </xf>
    <xf numFmtId="0" fontId="2" fillId="0" borderId="1" xfId="0" applyFont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W10"/>
  <sheetViews>
    <sheetView tabSelected="1" topLeftCell="B1" workbookViewId="0">
      <selection activeCell="H10" sqref="H10"/>
    </sheetView>
  </sheetViews>
  <sheetFormatPr defaultRowHeight="15" x14ac:dyDescent="0.25"/>
  <cols>
    <col min="3" max="3" width="21.42578125" customWidth="1"/>
    <col min="4" max="4" width="13.5703125" customWidth="1"/>
    <col min="22" max="22" width="15.5703125" customWidth="1"/>
    <col min="23" max="23" width="19.42578125" customWidth="1"/>
  </cols>
  <sheetData>
    <row r="4" spans="2:23" ht="18.75" x14ac:dyDescent="0.3">
      <c r="I4" s="27" t="s">
        <v>26</v>
      </c>
      <c r="J4" s="27"/>
      <c r="K4" s="27"/>
      <c r="L4" s="27"/>
      <c r="M4" s="27"/>
      <c r="N4" s="27"/>
      <c r="O4" s="27"/>
      <c r="P4" s="21"/>
      <c r="Q4" s="21"/>
    </row>
    <row r="5" spans="2:23" x14ac:dyDescent="0.25">
      <c r="B5" s="28" t="s">
        <v>0</v>
      </c>
      <c r="C5" s="28" t="s">
        <v>1</v>
      </c>
      <c r="D5" s="28" t="s">
        <v>2</v>
      </c>
      <c r="E5" s="28" t="s">
        <v>20</v>
      </c>
      <c r="F5" s="28" t="s">
        <v>3</v>
      </c>
      <c r="G5" s="28" t="s">
        <v>4</v>
      </c>
      <c r="H5" s="28" t="s">
        <v>5</v>
      </c>
      <c r="I5" s="32" t="s">
        <v>6</v>
      </c>
      <c r="J5" s="33"/>
      <c r="K5" s="33"/>
      <c r="L5" s="33"/>
      <c r="M5" s="34"/>
      <c r="N5" s="22"/>
      <c r="O5" s="35" t="s">
        <v>7</v>
      </c>
      <c r="P5" s="30" t="s">
        <v>8</v>
      </c>
      <c r="Q5" s="30" t="s">
        <v>9</v>
      </c>
      <c r="R5" s="30" t="s">
        <v>10</v>
      </c>
      <c r="S5" s="30" t="s">
        <v>11</v>
      </c>
      <c r="T5" s="30" t="s">
        <v>12</v>
      </c>
      <c r="U5" s="37" t="s">
        <v>13</v>
      </c>
      <c r="V5" s="28" t="s">
        <v>25</v>
      </c>
      <c r="W5" s="28" t="s">
        <v>21</v>
      </c>
    </row>
    <row r="6" spans="2:23" x14ac:dyDescent="0.25">
      <c r="B6" s="29"/>
      <c r="C6" s="29"/>
      <c r="D6" s="29"/>
      <c r="E6" s="29"/>
      <c r="F6" s="29"/>
      <c r="G6" s="29"/>
      <c r="H6" s="29"/>
      <c r="I6" s="1" t="s">
        <v>14</v>
      </c>
      <c r="J6" s="1" t="s">
        <v>15</v>
      </c>
      <c r="K6" s="1" t="s">
        <v>16</v>
      </c>
      <c r="L6" s="1" t="s">
        <v>17</v>
      </c>
      <c r="M6" s="7" t="s">
        <v>18</v>
      </c>
      <c r="N6" s="1" t="s">
        <v>19</v>
      </c>
      <c r="O6" s="36"/>
      <c r="P6" s="31"/>
      <c r="Q6" s="31"/>
      <c r="R6" s="31"/>
      <c r="S6" s="31"/>
      <c r="T6" s="31"/>
      <c r="U6" s="38"/>
      <c r="V6" s="29"/>
      <c r="W6" s="29"/>
    </row>
    <row r="7" spans="2:23" x14ac:dyDescent="0.25">
      <c r="B7" s="8"/>
      <c r="C7" s="23"/>
      <c r="D7" s="8"/>
      <c r="E7" s="8"/>
      <c r="F7" s="8"/>
      <c r="G7" s="8"/>
      <c r="H7" s="8"/>
      <c r="I7" s="9"/>
      <c r="J7" s="9"/>
      <c r="K7" s="9"/>
      <c r="L7" s="9"/>
      <c r="M7" s="9"/>
      <c r="N7" s="9"/>
      <c r="O7" s="9"/>
      <c r="P7" s="24"/>
      <c r="Q7" s="24"/>
      <c r="R7" s="8"/>
      <c r="S7" s="8"/>
      <c r="T7" s="10"/>
      <c r="U7" s="10"/>
      <c r="V7" s="8"/>
      <c r="W7" s="8"/>
    </row>
    <row r="8" spans="2:23" x14ac:dyDescent="0.25">
      <c r="B8" s="3">
        <v>1</v>
      </c>
      <c r="C8" s="11" t="s">
        <v>22</v>
      </c>
      <c r="D8" s="2">
        <v>13000</v>
      </c>
      <c r="E8" s="12">
        <v>31</v>
      </c>
      <c r="F8" s="13">
        <v>0</v>
      </c>
      <c r="G8" s="13"/>
      <c r="H8" s="4">
        <f>ROUND((D8/31)*E8,0)</f>
        <v>13000</v>
      </c>
      <c r="I8" s="4">
        <f>ROUND(H8*60%,0)</f>
        <v>7800</v>
      </c>
      <c r="J8" s="4">
        <f>ROUND(I8*40%,0)</f>
        <v>3120</v>
      </c>
      <c r="K8" s="4">
        <f>ROUND(1600/30*E8,0)</f>
        <v>1653</v>
      </c>
      <c r="L8" s="4">
        <f>ROUND(H8-(I8+J8+K8),0)</f>
        <v>427</v>
      </c>
      <c r="M8" s="5">
        <v>0</v>
      </c>
      <c r="N8" s="5">
        <v>0</v>
      </c>
      <c r="O8" s="4">
        <f>SUM(I8:M8)</f>
        <v>13000</v>
      </c>
      <c r="P8" s="4">
        <f>ROUND(I8*12%,0)</f>
        <v>936</v>
      </c>
      <c r="Q8" s="25">
        <f>IF(O8&lt;=21000, ROUND(O8*1.75%,0), ROUND(21000*1.75%,0))</f>
        <v>228</v>
      </c>
      <c r="R8" s="5">
        <v>0</v>
      </c>
      <c r="S8" s="5">
        <v>3000</v>
      </c>
      <c r="T8" s="4">
        <f>SUM(P8:S8)</f>
        <v>4164</v>
      </c>
      <c r="U8" s="14">
        <f>O8-T8</f>
        <v>8836</v>
      </c>
      <c r="V8" s="15"/>
      <c r="W8" s="2">
        <v>5211680642</v>
      </c>
    </row>
    <row r="9" spans="2:23" x14ac:dyDescent="0.25">
      <c r="B9" s="3">
        <v>2</v>
      </c>
      <c r="C9" s="11" t="s">
        <v>23</v>
      </c>
      <c r="D9" s="2">
        <v>15000</v>
      </c>
      <c r="E9" s="12">
        <v>31</v>
      </c>
      <c r="F9" s="13">
        <v>0</v>
      </c>
      <c r="G9" s="13"/>
      <c r="H9" s="4">
        <f>ROUND((D9/31)*E9,0)</f>
        <v>15000</v>
      </c>
      <c r="I9" s="4">
        <f>ROUND(H9*60%,0)</f>
        <v>9000</v>
      </c>
      <c r="J9" s="4">
        <f>ROUND(I9*40%,0)</f>
        <v>3600</v>
      </c>
      <c r="K9" s="4">
        <f>ROUND(1600/30*E9,0)</f>
        <v>1653</v>
      </c>
      <c r="L9" s="4">
        <f>ROUND(H9-(I9+J9+K9),0)</f>
        <v>747</v>
      </c>
      <c r="M9" s="5">
        <v>0</v>
      </c>
      <c r="N9" s="5">
        <v>0</v>
      </c>
      <c r="O9" s="4">
        <f>SUM(I9:M9)</f>
        <v>15000</v>
      </c>
      <c r="P9" s="4">
        <f>ROUND(I9*12%,0)</f>
        <v>1080</v>
      </c>
      <c r="Q9" s="25">
        <f>IF(O9&lt;=21000, ROUND(O9*1.75%,0), ROUND(21000*1.75%,0))</f>
        <v>263</v>
      </c>
      <c r="R9" s="5">
        <v>0</v>
      </c>
      <c r="S9" s="5">
        <v>0</v>
      </c>
      <c r="T9" s="4">
        <f>SUM(P9:S9)</f>
        <v>1343</v>
      </c>
      <c r="U9" s="14">
        <f>O9-T9</f>
        <v>13657</v>
      </c>
      <c r="V9" s="15"/>
      <c r="W9" s="2">
        <v>5212111009</v>
      </c>
    </row>
    <row r="10" spans="2:23" x14ac:dyDescent="0.25">
      <c r="B10" s="26"/>
      <c r="C10" s="6" t="s">
        <v>24</v>
      </c>
      <c r="D10" s="16">
        <f>SUM(D8:D9)</f>
        <v>28000</v>
      </c>
      <c r="E10" s="17">
        <v>30</v>
      </c>
      <c r="F10" s="18">
        <f>SUM(F8:F9)</f>
        <v>0</v>
      </c>
      <c r="G10" s="18"/>
      <c r="H10" s="19">
        <f t="shared" ref="H10:U10" si="0">SUM(H8:H9)</f>
        <v>28000</v>
      </c>
      <c r="I10" s="19">
        <f t="shared" si="0"/>
        <v>16800</v>
      </c>
      <c r="J10" s="19">
        <f t="shared" si="0"/>
        <v>6720</v>
      </c>
      <c r="K10" s="19">
        <f t="shared" si="0"/>
        <v>3306</v>
      </c>
      <c r="L10" s="19">
        <f t="shared" si="0"/>
        <v>1174</v>
      </c>
      <c r="M10" s="19">
        <f t="shared" si="0"/>
        <v>0</v>
      </c>
      <c r="N10" s="19">
        <f t="shared" si="0"/>
        <v>0</v>
      </c>
      <c r="O10" s="19">
        <f t="shared" si="0"/>
        <v>28000</v>
      </c>
      <c r="P10" s="19">
        <f t="shared" si="0"/>
        <v>2016</v>
      </c>
      <c r="Q10" s="19">
        <f t="shared" si="0"/>
        <v>491</v>
      </c>
      <c r="R10" s="20">
        <f t="shared" si="0"/>
        <v>0</v>
      </c>
      <c r="S10" s="20">
        <f t="shared" si="0"/>
        <v>3000</v>
      </c>
      <c r="T10" s="19">
        <f t="shared" si="0"/>
        <v>5507</v>
      </c>
      <c r="U10" s="19">
        <f t="shared" si="0"/>
        <v>22493</v>
      </c>
      <c r="V10" s="26"/>
      <c r="W10" s="26"/>
    </row>
  </sheetData>
  <mergeCells count="18">
    <mergeCell ref="Q5:Q6"/>
    <mergeCell ref="P5:P6"/>
    <mergeCell ref="V5:V6"/>
    <mergeCell ref="W5:W6"/>
    <mergeCell ref="G5:G6"/>
    <mergeCell ref="H5:H6"/>
    <mergeCell ref="I5:M5"/>
    <mergeCell ref="O5:O6"/>
    <mergeCell ref="U5:U6"/>
    <mergeCell ref="T5:T6"/>
    <mergeCell ref="S5:S6"/>
    <mergeCell ref="R5:R6"/>
    <mergeCell ref="I4:O4"/>
    <mergeCell ref="B5:B6"/>
    <mergeCell ref="C5:C6"/>
    <mergeCell ref="D5:D6"/>
    <mergeCell ref="E5:E6"/>
    <mergeCell ref="F5:F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office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2017-11-01T09:32:59Z</dcterms:modified>
</cp:coreProperties>
</file>