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WC" sheetId="2" r:id="rId1"/>
  </sheets>
  <externalReferences>
    <externalReference r:id="rId2"/>
  </externalReferences>
  <definedNames>
    <definedName name="___INDEX_SHEET___ASAP_Utilities">#REF!</definedName>
    <definedName name="Contents">#REF!</definedName>
    <definedName name="_xlnm.Print_Area" localSheetId="0">WC!$A$1:$J$22</definedName>
  </definedNames>
  <calcPr calcId="124519"/>
</workbook>
</file>

<file path=xl/calcChain.xml><?xml version="1.0" encoding="utf-8"?>
<calcChain xmlns="http://schemas.openxmlformats.org/spreadsheetml/2006/main">
  <c r="F15" i="2"/>
  <c r="E15"/>
  <c r="E14"/>
  <c r="E17" s="1"/>
  <c r="H15"/>
  <c r="G15"/>
  <c r="H14"/>
  <c r="G14"/>
  <c r="F14"/>
  <c r="H9"/>
  <c r="G9"/>
  <c r="F5"/>
  <c r="G5"/>
  <c r="H5"/>
  <c r="E5"/>
  <c r="E8" s="1"/>
  <c r="J15"/>
  <c r="I15"/>
  <c r="J14"/>
  <c r="J17" s="1"/>
  <c r="I14"/>
  <c r="I17" s="1"/>
  <c r="H17"/>
  <c r="G17"/>
  <c r="F17"/>
  <c r="J9"/>
  <c r="J18" s="1"/>
  <c r="I9"/>
  <c r="I18" s="1"/>
  <c r="H18"/>
  <c r="G18"/>
  <c r="J5"/>
  <c r="J8" s="1"/>
  <c r="I5"/>
  <c r="I8" s="1"/>
  <c r="H8"/>
  <c r="G8"/>
  <c r="F8"/>
  <c r="J4"/>
  <c r="J13" s="1"/>
  <c r="I4"/>
  <c r="I13" s="1"/>
  <c r="H13"/>
  <c r="G13"/>
  <c r="F13"/>
  <c r="E13"/>
  <c r="F9" l="1"/>
  <c r="F18" s="1"/>
  <c r="E9"/>
  <c r="E18" s="1"/>
  <c r="F6"/>
  <c r="H6"/>
  <c r="J6"/>
  <c r="F7"/>
  <c r="H7"/>
  <c r="J7"/>
  <c r="H10"/>
  <c r="J10"/>
  <c r="F16"/>
  <c r="H16"/>
  <c r="J16"/>
  <c r="E6"/>
  <c r="G6"/>
  <c r="I6"/>
  <c r="E7"/>
  <c r="G7"/>
  <c r="I7"/>
  <c r="G10"/>
  <c r="I10"/>
  <c r="E16"/>
  <c r="G16"/>
  <c r="I16"/>
  <c r="F10" l="1"/>
  <c r="F11" s="1"/>
  <c r="E10"/>
  <c r="G22"/>
  <c r="G21"/>
  <c r="G19"/>
  <c r="H22"/>
  <c r="H21"/>
  <c r="H19"/>
  <c r="I11"/>
  <c r="E11"/>
  <c r="J11"/>
  <c r="I22"/>
  <c r="I21"/>
  <c r="I19"/>
  <c r="E22"/>
  <c r="E21"/>
  <c r="E19"/>
  <c r="J22"/>
  <c r="J21"/>
  <c r="J19"/>
  <c r="F22"/>
  <c r="F21"/>
  <c r="F19"/>
  <c r="G11"/>
  <c r="H11"/>
</calcChain>
</file>

<file path=xl/sharedStrings.xml><?xml version="1.0" encoding="utf-8"?>
<sst xmlns="http://schemas.openxmlformats.org/spreadsheetml/2006/main" count="47" uniqueCount="40">
  <si>
    <t>Working Capital Assessment</t>
  </si>
  <si>
    <t>(AS PER TURNOVER METHOD)</t>
  </si>
  <si>
    <t>(RS. In lakh)</t>
  </si>
  <si>
    <t>i)</t>
  </si>
  <si>
    <t>Projected Gross Sales</t>
  </si>
  <si>
    <t>ii)</t>
  </si>
  <si>
    <t>Minimum working capital requirement being 25% of Turnover   [25% of (I)]</t>
  </si>
  <si>
    <t>iii)</t>
  </si>
  <si>
    <t>Required margin (NWC) being 5% of Turnover  [5% of (I)]</t>
  </si>
  <si>
    <t>iv)</t>
  </si>
  <si>
    <t>Minimum working capital finances (Projected Limit) of 20% of (i) /   {ii - iii}</t>
  </si>
  <si>
    <t>v)</t>
  </si>
  <si>
    <t xml:space="preserve">Margin (NWC) avialble in the system (NWC of last year)                                                            { (v) should be equal to or more than (iii) } </t>
  </si>
  <si>
    <t>vi)</t>
  </si>
  <si>
    <t>Higher of (iii) or (v)</t>
  </si>
  <si>
    <t>vii)</t>
  </si>
  <si>
    <t>Permissible limit (ii - vi)</t>
  </si>
  <si>
    <t>(AS PER MPBF METHOD)</t>
  </si>
  <si>
    <t>I</t>
  </si>
  <si>
    <t>Current Assets</t>
  </si>
  <si>
    <t>II</t>
  </si>
  <si>
    <t xml:space="preserve">Current Liabilities Other than bank borrowings                                      </t>
  </si>
  <si>
    <t>III</t>
  </si>
  <si>
    <r>
      <t xml:space="preserve">Working Capital gap                              </t>
    </r>
    <r>
      <rPr>
        <sz val="11"/>
        <rFont val="Times New Roman"/>
        <family val="1"/>
      </rPr>
      <t>(I.  -  II.)</t>
    </r>
  </si>
  <si>
    <t>IV</t>
  </si>
  <si>
    <r>
      <t xml:space="preserve">25% Margin on total CA                         </t>
    </r>
    <r>
      <rPr>
        <sz val="11"/>
        <rFont val="Times New Roman"/>
        <family val="1"/>
      </rPr>
      <t>(25% of I.)</t>
    </r>
  </si>
  <si>
    <t>V</t>
  </si>
  <si>
    <t>Actual projected NWC (CA - CL)</t>
  </si>
  <si>
    <t>VI</t>
  </si>
  <si>
    <r>
      <t xml:space="preserve">Permissible Bank Finance </t>
    </r>
    <r>
      <rPr>
        <sz val="10"/>
        <rFont val="Times New Roman"/>
        <family val="1"/>
      </rPr>
      <t>(III - IV) or (III - V</t>
    </r>
    <r>
      <rPr>
        <sz val="10"/>
        <rFont val="Arial"/>
        <family val="2"/>
      </rPr>
      <t>) whichever is lower)</t>
    </r>
  </si>
  <si>
    <t>( iii - iv )</t>
  </si>
  <si>
    <t>Gross Turnover</t>
  </si>
  <si>
    <t>31st March 2015(ACTUAL)</t>
  </si>
  <si>
    <t>31st March 2016(ACTUAL)</t>
  </si>
  <si>
    <t>31st March 2017</t>
  </si>
  <si>
    <t>31st March 2018</t>
  </si>
  <si>
    <t>Current Asset</t>
  </si>
  <si>
    <t>current Liabilities</t>
  </si>
  <si>
    <t>PARTICULARS</t>
  </si>
  <si>
    <t>FILL DATA HERE (IN LACS)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</si>
</sst>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1"/>
      <name val="Bookman Old Style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0" fontId="2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7" borderId="15" applyNumberFormat="0" applyAlignment="0" applyProtection="0"/>
    <xf numFmtId="0" fontId="21" fillId="7" borderId="15" applyNumberFormat="0" applyAlignment="0" applyProtection="0"/>
    <xf numFmtId="0" fontId="21" fillId="7" borderId="15" applyNumberFormat="0" applyAlignment="0" applyProtection="0"/>
    <xf numFmtId="0" fontId="21" fillId="7" borderId="15" applyNumberFormat="0" applyAlignment="0" applyProtection="0"/>
    <xf numFmtId="0" fontId="21" fillId="7" borderId="15" applyNumberFormat="0" applyAlignment="0" applyProtection="0"/>
    <xf numFmtId="0" fontId="21" fillId="7" borderId="15" applyNumberFormat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1" fillId="0" borderId="0"/>
    <xf numFmtId="0" fontId="2" fillId="0" borderId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24" fillId="20" borderId="22" applyNumberFormat="0" applyAlignment="0" applyProtection="0"/>
    <xf numFmtId="0" fontId="24" fillId="20" borderId="22" applyNumberFormat="0" applyAlignment="0" applyProtection="0"/>
    <xf numFmtId="0" fontId="24" fillId="20" borderId="22" applyNumberFormat="0" applyAlignment="0" applyProtection="0"/>
    <xf numFmtId="0" fontId="24" fillId="20" borderId="22" applyNumberFormat="0" applyAlignment="0" applyProtection="0"/>
    <xf numFmtId="0" fontId="24" fillId="20" borderId="22" applyNumberFormat="0" applyAlignment="0" applyProtection="0"/>
    <xf numFmtId="0" fontId="24" fillId="20" borderId="22" applyNumberFormat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1" applyFont="1"/>
    <xf numFmtId="0" fontId="4" fillId="0" borderId="2" xfId="1" applyFont="1" applyBorder="1"/>
    <xf numFmtId="0" fontId="4" fillId="0" borderId="1" xfId="1" applyFont="1" applyBorder="1"/>
    <xf numFmtId="4" fontId="5" fillId="0" borderId="1" xfId="1" applyNumberFormat="1" applyFont="1" applyBorder="1" applyAlignment="1">
      <alignment horizontal="center" vertical="top" wrapText="1"/>
    </xf>
    <xf numFmtId="4" fontId="6" fillId="0" borderId="2" xfId="1" applyNumberFormat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left"/>
    </xf>
    <xf numFmtId="4" fontId="4" fillId="0" borderId="5" xfId="1" applyNumberFormat="1" applyFont="1" applyBorder="1" applyAlignment="1">
      <alignment horizontal="left"/>
    </xf>
    <xf numFmtId="4" fontId="4" fillId="0" borderId="7" xfId="1" applyNumberFormat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4" fontId="4" fillId="0" borderId="9" xfId="1" applyNumberFormat="1" applyFont="1" applyBorder="1" applyAlignment="1">
      <alignment horizontal="left"/>
    </xf>
    <xf numFmtId="0" fontId="4" fillId="0" borderId="1" xfId="1" applyFont="1" applyBorder="1" applyAlignment="1">
      <alignment horizontal="center" vertical="top"/>
    </xf>
    <xf numFmtId="2" fontId="4" fillId="0" borderId="0" xfId="1" applyNumberFormat="1" applyFont="1"/>
    <xf numFmtId="0" fontId="4" fillId="0" borderId="1" xfId="1" applyFont="1" applyBorder="1" applyAlignment="1">
      <alignment horizontal="center"/>
    </xf>
    <xf numFmtId="4" fontId="4" fillId="0" borderId="10" xfId="1" applyNumberFormat="1" applyFont="1" applyBorder="1" applyAlignment="1">
      <alignment horizontal="left"/>
    </xf>
    <xf numFmtId="0" fontId="4" fillId="0" borderId="11" xfId="1" applyFont="1" applyBorder="1"/>
    <xf numFmtId="4" fontId="4" fillId="0" borderId="1" xfId="1" applyNumberFormat="1" applyFont="1" applyBorder="1" applyAlignment="1">
      <alignment horizontal="center" wrapText="1"/>
    </xf>
    <xf numFmtId="0" fontId="7" fillId="0" borderId="5" xfId="1" applyFont="1" applyBorder="1"/>
    <xf numFmtId="4" fontId="4" fillId="0" borderId="0" xfId="1" applyNumberFormat="1" applyFon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4" fontId="4" fillId="0" borderId="3" xfId="1" applyNumberFormat="1" applyFont="1" applyBorder="1" applyAlignment="1">
      <alignment horizontal="left"/>
    </xf>
    <xf numFmtId="4" fontId="4" fillId="0" borderId="12" xfId="1" applyNumberFormat="1" applyFont="1" applyBorder="1" applyAlignment="1">
      <alignment horizontal="left"/>
    </xf>
    <xf numFmtId="0" fontId="7" fillId="0" borderId="1" xfId="1" applyFont="1" applyBorder="1" applyAlignment="1">
      <alignment vertical="center"/>
    </xf>
    <xf numFmtId="4" fontId="4" fillId="0" borderId="0" xfId="1" applyNumberFormat="1" applyFont="1"/>
    <xf numFmtId="2" fontId="4" fillId="0" borderId="3" xfId="1" applyNumberFormat="1" applyFont="1" applyBorder="1" applyAlignment="1">
      <alignment horizontal="left"/>
    </xf>
    <xf numFmtId="2" fontId="4" fillId="0" borderId="1" xfId="1" applyNumberFormat="1" applyFont="1" applyBorder="1" applyAlignment="1">
      <alignment horizontal="left"/>
    </xf>
    <xf numFmtId="2" fontId="4" fillId="0" borderId="12" xfId="1" applyNumberFormat="1" applyFont="1" applyBorder="1" applyAlignment="1">
      <alignment horizontal="left"/>
    </xf>
    <xf numFmtId="0" fontId="7" fillId="0" borderId="1" xfId="1" applyFont="1" applyBorder="1" applyAlignment="1">
      <alignment vertical="top"/>
    </xf>
    <xf numFmtId="4" fontId="4" fillId="0" borderId="13" xfId="1" applyNumberFormat="1" applyFont="1" applyBorder="1" applyAlignment="1">
      <alignment horizontal="left"/>
    </xf>
    <xf numFmtId="4" fontId="4" fillId="0" borderId="14" xfId="1" applyNumberFormat="1" applyFont="1" applyBorder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>
      <alignment vertical="top" wrapText="1"/>
    </xf>
    <xf numFmtId="4" fontId="4" fillId="0" borderId="0" xfId="1" applyNumberFormat="1" applyFont="1" applyBorder="1"/>
    <xf numFmtId="4" fontId="6" fillId="0" borderId="0" xfId="1" applyNumberFormat="1" applyFont="1" applyBorder="1"/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4" fillId="24" borderId="24" xfId="1" applyFont="1" applyFill="1" applyBorder="1" applyAlignment="1">
      <alignment horizontal="center"/>
    </xf>
    <xf numFmtId="0" fontId="6" fillId="0" borderId="25" xfId="1" applyFont="1" applyBorder="1" applyAlignment="1">
      <alignment horizontal="left"/>
    </xf>
    <xf numFmtId="0" fontId="6" fillId="0" borderId="26" xfId="1" applyFont="1" applyBorder="1" applyAlignment="1">
      <alignment horizontal="left"/>
    </xf>
    <xf numFmtId="0" fontId="6" fillId="0" borderId="27" xfId="1" applyFont="1" applyBorder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43" fontId="4" fillId="0" borderId="1" xfId="258" applyFont="1" applyBorder="1"/>
  </cellXfs>
  <cellStyles count="259">
    <cellStyle name="20% - Accent1 2" xfId="2"/>
    <cellStyle name="20% - Accent1 3" xfId="3"/>
    <cellStyle name="20% - Accent1 4" xfId="4"/>
    <cellStyle name="20% - Accent1 5" xfId="5"/>
    <cellStyle name="20% - Accent1 6" xfId="6"/>
    <cellStyle name="20% - Accent1 7" xfId="7"/>
    <cellStyle name="20% - Accent2 2" xfId="8"/>
    <cellStyle name="20% - Accent2 3" xfId="9"/>
    <cellStyle name="20% - Accent2 4" xfId="10"/>
    <cellStyle name="20% - Accent2 5" xfId="11"/>
    <cellStyle name="20% - Accent2 6" xfId="12"/>
    <cellStyle name="20% - Accent2 7" xfId="13"/>
    <cellStyle name="20% - Accent3 2" xfId="14"/>
    <cellStyle name="20% - Accent3 3" xfId="15"/>
    <cellStyle name="20% - Accent3 4" xfId="16"/>
    <cellStyle name="20% - Accent3 5" xfId="17"/>
    <cellStyle name="20% - Accent3 6" xfId="18"/>
    <cellStyle name="20% - Accent3 7" xfId="19"/>
    <cellStyle name="20% - Accent4 2" xfId="20"/>
    <cellStyle name="20% - Accent4 3" xfId="21"/>
    <cellStyle name="20% - Accent4 4" xfId="22"/>
    <cellStyle name="20% - Accent4 5" xfId="23"/>
    <cellStyle name="20% - Accent4 6" xfId="24"/>
    <cellStyle name="20% - Accent4 7" xfId="25"/>
    <cellStyle name="20% - Accent5 2" xfId="26"/>
    <cellStyle name="20% - Accent5 3" xfId="27"/>
    <cellStyle name="20% - Accent5 4" xfId="28"/>
    <cellStyle name="20% - Accent5 5" xfId="29"/>
    <cellStyle name="20% - Accent5 6" xfId="30"/>
    <cellStyle name="20% - Accent5 7" xfId="31"/>
    <cellStyle name="20% - Accent6 2" xfId="32"/>
    <cellStyle name="20% - Accent6 3" xfId="33"/>
    <cellStyle name="20% - Accent6 4" xfId="34"/>
    <cellStyle name="20% - Accent6 5" xfId="35"/>
    <cellStyle name="20% - Accent6 6" xfId="36"/>
    <cellStyle name="20% - Accent6 7" xfId="37"/>
    <cellStyle name="40% - Accent1 2" xfId="38"/>
    <cellStyle name="40% - Accent1 3" xfId="39"/>
    <cellStyle name="40% - Accent1 4" xfId="40"/>
    <cellStyle name="40% - Accent1 5" xfId="41"/>
    <cellStyle name="40% - Accent1 6" xfId="42"/>
    <cellStyle name="40% - Accent1 7" xfId="43"/>
    <cellStyle name="40% - Accent2 2" xfId="44"/>
    <cellStyle name="40% - Accent2 3" xfId="45"/>
    <cellStyle name="40% - Accent2 4" xfId="46"/>
    <cellStyle name="40% - Accent2 5" xfId="47"/>
    <cellStyle name="40% - Accent2 6" xfId="48"/>
    <cellStyle name="40% - Accent2 7" xfId="49"/>
    <cellStyle name="40% - Accent3 2" xfId="50"/>
    <cellStyle name="40% - Accent3 3" xfId="51"/>
    <cellStyle name="40% - Accent3 4" xfId="52"/>
    <cellStyle name="40% - Accent3 5" xfId="53"/>
    <cellStyle name="40% - Accent3 6" xfId="54"/>
    <cellStyle name="40% - Accent3 7" xfId="55"/>
    <cellStyle name="40% - Accent4 2" xfId="56"/>
    <cellStyle name="40% - Accent4 3" xfId="57"/>
    <cellStyle name="40% - Accent4 4" xfId="58"/>
    <cellStyle name="40% - Accent4 5" xfId="59"/>
    <cellStyle name="40% - Accent4 6" xfId="60"/>
    <cellStyle name="40% - Accent4 7" xfId="61"/>
    <cellStyle name="40% - Accent5 2" xfId="62"/>
    <cellStyle name="40% - Accent5 3" xfId="63"/>
    <cellStyle name="40% - Accent5 4" xfId="64"/>
    <cellStyle name="40% - Accent5 5" xfId="65"/>
    <cellStyle name="40% - Accent5 6" xfId="66"/>
    <cellStyle name="40% - Accent5 7" xfId="67"/>
    <cellStyle name="40% - Accent6 2" xfId="68"/>
    <cellStyle name="40% - Accent6 3" xfId="69"/>
    <cellStyle name="40% - Accent6 4" xfId="70"/>
    <cellStyle name="40% - Accent6 5" xfId="71"/>
    <cellStyle name="40% - Accent6 6" xfId="72"/>
    <cellStyle name="40% - Accent6 7" xfId="73"/>
    <cellStyle name="60% - Accent1 2" xfId="74"/>
    <cellStyle name="60% - Accent1 3" xfId="75"/>
    <cellStyle name="60% - Accent1 4" xfId="76"/>
    <cellStyle name="60% - Accent1 5" xfId="77"/>
    <cellStyle name="60% - Accent1 6" xfId="78"/>
    <cellStyle name="60% - Accent1 7" xfId="79"/>
    <cellStyle name="60% - Accent2 2" xfId="80"/>
    <cellStyle name="60% - Accent2 3" xfId="81"/>
    <cellStyle name="60% - Accent2 4" xfId="82"/>
    <cellStyle name="60% - Accent2 5" xfId="83"/>
    <cellStyle name="60% - Accent2 6" xfId="84"/>
    <cellStyle name="60% - Accent2 7" xfId="85"/>
    <cellStyle name="60% - Accent3 2" xfId="86"/>
    <cellStyle name="60% - Accent3 3" xfId="87"/>
    <cellStyle name="60% - Accent3 4" xfId="88"/>
    <cellStyle name="60% - Accent3 5" xfId="89"/>
    <cellStyle name="60% - Accent3 6" xfId="90"/>
    <cellStyle name="60% - Accent3 7" xfId="91"/>
    <cellStyle name="60% - Accent4 2" xfId="92"/>
    <cellStyle name="60% - Accent4 3" xfId="93"/>
    <cellStyle name="60% - Accent4 4" xfId="94"/>
    <cellStyle name="60% - Accent4 5" xfId="95"/>
    <cellStyle name="60% - Accent4 6" xfId="96"/>
    <cellStyle name="60% - Accent4 7" xfId="97"/>
    <cellStyle name="60% - Accent5 2" xfId="98"/>
    <cellStyle name="60% - Accent5 3" xfId="99"/>
    <cellStyle name="60% - Accent5 4" xfId="100"/>
    <cellStyle name="60% - Accent5 5" xfId="101"/>
    <cellStyle name="60% - Accent5 6" xfId="102"/>
    <cellStyle name="60% - Accent5 7" xfId="103"/>
    <cellStyle name="60% - Accent6 2" xfId="104"/>
    <cellStyle name="60% - Accent6 3" xfId="105"/>
    <cellStyle name="60% - Accent6 4" xfId="106"/>
    <cellStyle name="60% - Accent6 5" xfId="107"/>
    <cellStyle name="60% - Accent6 6" xfId="108"/>
    <cellStyle name="60% - Accent6 7" xfId="109"/>
    <cellStyle name="Accent1 2" xfId="110"/>
    <cellStyle name="Accent1 3" xfId="111"/>
    <cellStyle name="Accent1 4" xfId="112"/>
    <cellStyle name="Accent1 5" xfId="113"/>
    <cellStyle name="Accent1 6" xfId="114"/>
    <cellStyle name="Accent1 7" xfId="115"/>
    <cellStyle name="Accent2 2" xfId="116"/>
    <cellStyle name="Accent2 3" xfId="117"/>
    <cellStyle name="Accent2 4" xfId="118"/>
    <cellStyle name="Accent2 5" xfId="119"/>
    <cellStyle name="Accent2 6" xfId="120"/>
    <cellStyle name="Accent2 7" xfId="121"/>
    <cellStyle name="Accent3 2" xfId="122"/>
    <cellStyle name="Accent3 3" xfId="123"/>
    <cellStyle name="Accent3 4" xfId="124"/>
    <cellStyle name="Accent3 5" xfId="125"/>
    <cellStyle name="Accent3 6" xfId="126"/>
    <cellStyle name="Accent3 7" xfId="127"/>
    <cellStyle name="Accent4 2" xfId="128"/>
    <cellStyle name="Accent4 3" xfId="129"/>
    <cellStyle name="Accent4 4" xfId="130"/>
    <cellStyle name="Accent4 5" xfId="131"/>
    <cellStyle name="Accent4 6" xfId="132"/>
    <cellStyle name="Accent4 7" xfId="133"/>
    <cellStyle name="Accent5 2" xfId="134"/>
    <cellStyle name="Accent5 3" xfId="135"/>
    <cellStyle name="Accent5 4" xfId="136"/>
    <cellStyle name="Accent5 5" xfId="137"/>
    <cellStyle name="Accent5 6" xfId="138"/>
    <cellStyle name="Accent5 7" xfId="139"/>
    <cellStyle name="Accent6 2" xfId="140"/>
    <cellStyle name="Accent6 3" xfId="141"/>
    <cellStyle name="Accent6 4" xfId="142"/>
    <cellStyle name="Accent6 5" xfId="143"/>
    <cellStyle name="Accent6 6" xfId="144"/>
    <cellStyle name="Accent6 7" xfId="145"/>
    <cellStyle name="Bad 2" xfId="146"/>
    <cellStyle name="Bad 3" xfId="147"/>
    <cellStyle name="Bad 4" xfId="148"/>
    <cellStyle name="Bad 5" xfId="149"/>
    <cellStyle name="Bad 6" xfId="150"/>
    <cellStyle name="Bad 7" xfId="151"/>
    <cellStyle name="Calculation 2" xfId="152"/>
    <cellStyle name="Calculation 3" xfId="153"/>
    <cellStyle name="Calculation 4" xfId="154"/>
    <cellStyle name="Calculation 5" xfId="155"/>
    <cellStyle name="Calculation 6" xfId="156"/>
    <cellStyle name="Calculation 7" xfId="157"/>
    <cellStyle name="Check Cell 2" xfId="158"/>
    <cellStyle name="Check Cell 3" xfId="159"/>
    <cellStyle name="Check Cell 4" xfId="160"/>
    <cellStyle name="Check Cell 5" xfId="161"/>
    <cellStyle name="Check Cell 6" xfId="162"/>
    <cellStyle name="Check Cell 7" xfId="163"/>
    <cellStyle name="Comma" xfId="258" builtinId="3"/>
    <cellStyle name="Comma 2" xfId="164"/>
    <cellStyle name="Comma 2 2" xfId="165"/>
    <cellStyle name="Comma 3" xfId="166"/>
    <cellStyle name="Comma 3 2" xfId="167"/>
    <cellStyle name="Comma 4" xfId="168"/>
    <cellStyle name="Comma 5" xfId="169"/>
    <cellStyle name="Explanatory Text 2" xfId="170"/>
    <cellStyle name="Explanatory Text 3" xfId="171"/>
    <cellStyle name="Explanatory Text 4" xfId="172"/>
    <cellStyle name="Explanatory Text 5" xfId="173"/>
    <cellStyle name="Explanatory Text 6" xfId="174"/>
    <cellStyle name="Explanatory Text 7" xfId="175"/>
    <cellStyle name="Good 2" xfId="176"/>
    <cellStyle name="Good 3" xfId="177"/>
    <cellStyle name="Good 4" xfId="178"/>
    <cellStyle name="Good 5" xfId="179"/>
    <cellStyle name="Good 6" xfId="180"/>
    <cellStyle name="Good 7" xfId="181"/>
    <cellStyle name="Heading 1 2" xfId="182"/>
    <cellStyle name="Heading 1 3" xfId="183"/>
    <cellStyle name="Heading 1 4" xfId="184"/>
    <cellStyle name="Heading 1 5" xfId="185"/>
    <cellStyle name="Heading 1 6" xfId="186"/>
    <cellStyle name="Heading 1 7" xfId="187"/>
    <cellStyle name="Heading 2 2" xfId="188"/>
    <cellStyle name="Heading 2 3" xfId="189"/>
    <cellStyle name="Heading 2 4" xfId="190"/>
    <cellStyle name="Heading 2 5" xfId="191"/>
    <cellStyle name="Heading 2 6" xfId="192"/>
    <cellStyle name="Heading 2 7" xfId="193"/>
    <cellStyle name="Heading 3 2" xfId="194"/>
    <cellStyle name="Heading 3 3" xfId="195"/>
    <cellStyle name="Heading 3 4" xfId="196"/>
    <cellStyle name="Heading 3 5" xfId="197"/>
    <cellStyle name="Heading 3 6" xfId="198"/>
    <cellStyle name="Heading 3 7" xfId="199"/>
    <cellStyle name="Heading 4 2" xfId="200"/>
    <cellStyle name="Heading 4 3" xfId="201"/>
    <cellStyle name="Heading 4 4" xfId="202"/>
    <cellStyle name="Heading 4 5" xfId="203"/>
    <cellStyle name="Heading 4 6" xfId="204"/>
    <cellStyle name="Heading 4 7" xfId="205"/>
    <cellStyle name="Hyperlink 2" xfId="206"/>
    <cellStyle name="Input 2" xfId="207"/>
    <cellStyle name="Input 3" xfId="208"/>
    <cellStyle name="Input 4" xfId="209"/>
    <cellStyle name="Input 5" xfId="210"/>
    <cellStyle name="Input 6" xfId="211"/>
    <cellStyle name="Input 7" xfId="212"/>
    <cellStyle name="Linked Cell 2" xfId="213"/>
    <cellStyle name="Linked Cell 3" xfId="214"/>
    <cellStyle name="Linked Cell 4" xfId="215"/>
    <cellStyle name="Linked Cell 5" xfId="216"/>
    <cellStyle name="Linked Cell 6" xfId="217"/>
    <cellStyle name="Linked Cell 7" xfId="218"/>
    <cellStyle name="Neutral 2" xfId="219"/>
    <cellStyle name="Neutral 3" xfId="220"/>
    <cellStyle name="Neutral 4" xfId="221"/>
    <cellStyle name="Neutral 5" xfId="222"/>
    <cellStyle name="Neutral 6" xfId="223"/>
    <cellStyle name="Neutral 7" xfId="224"/>
    <cellStyle name="Normal" xfId="0" builtinId="0"/>
    <cellStyle name="Normal 2" xfId="1"/>
    <cellStyle name="Normal 2 2" xfId="225"/>
    <cellStyle name="Normal 3" xfId="226"/>
    <cellStyle name="Note 2" xfId="227"/>
    <cellStyle name="Note 3" xfId="228"/>
    <cellStyle name="Note 4" xfId="229"/>
    <cellStyle name="Note 5" xfId="230"/>
    <cellStyle name="Note 6" xfId="231"/>
    <cellStyle name="Note 7" xfId="232"/>
    <cellStyle name="Output 2" xfId="233"/>
    <cellStyle name="Output 3" xfId="234"/>
    <cellStyle name="Output 4" xfId="235"/>
    <cellStyle name="Output 5" xfId="236"/>
    <cellStyle name="Output 6" xfId="237"/>
    <cellStyle name="Output 7" xfId="238"/>
    <cellStyle name="Percent 2" xfId="239"/>
    <cellStyle name="Title 2" xfId="240"/>
    <cellStyle name="Title 3" xfId="241"/>
    <cellStyle name="Title 4" xfId="242"/>
    <cellStyle name="Title 5" xfId="243"/>
    <cellStyle name="Title 6" xfId="244"/>
    <cellStyle name="Title 7" xfId="245"/>
    <cellStyle name="Total 2" xfId="246"/>
    <cellStyle name="Total 3" xfId="247"/>
    <cellStyle name="Total 4" xfId="248"/>
    <cellStyle name="Total 5" xfId="249"/>
    <cellStyle name="Total 6" xfId="250"/>
    <cellStyle name="Total 7" xfId="251"/>
    <cellStyle name="Warning Text 2" xfId="252"/>
    <cellStyle name="Warning Text 3" xfId="253"/>
    <cellStyle name="Warning Text 4" xfId="254"/>
    <cellStyle name="Warning Text 5" xfId="255"/>
    <cellStyle name="Warning Text 6" xfId="256"/>
    <cellStyle name="Warning Text 7" xfId="2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ackup%20(E)\NANDAN%20KR%20MISHRA\projected%20basan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PL"/>
      <sheetName val="WC"/>
      <sheetName val="Ratio"/>
      <sheetName val="Sheet1"/>
      <sheetName val="Sheet2"/>
    </sheetNames>
    <sheetDataSet>
      <sheetData sheetId="0">
        <row r="30">
          <cell r="D30">
            <v>4816726.74</v>
          </cell>
          <cell r="N30">
            <v>8296542.9100000001</v>
          </cell>
        </row>
        <row r="37">
          <cell r="M37">
            <v>1916808.1731810006</v>
          </cell>
        </row>
        <row r="38">
          <cell r="M38">
            <v>74677.831495000035</v>
          </cell>
          <cell r="N38">
            <v>4991486.0046760011</v>
          </cell>
        </row>
      </sheetData>
      <sheetData sheetId="1">
        <row r="6">
          <cell r="D6" t="str">
            <v>31st March 2015(ACTUAL)</v>
          </cell>
          <cell r="L6" t="str">
            <v>31st March  2017</v>
          </cell>
          <cell r="N6" t="str">
            <v>31st March 2018</v>
          </cell>
        </row>
        <row r="7">
          <cell r="N7">
            <v>158371000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70C0"/>
  </sheetPr>
  <dimension ref="A1:P37"/>
  <sheetViews>
    <sheetView tabSelected="1" zoomScaleSheetLayoutView="115" workbookViewId="0">
      <selection activeCell="N8" sqref="N8"/>
    </sheetView>
  </sheetViews>
  <sheetFormatPr defaultRowHeight="14.25"/>
  <cols>
    <col min="1" max="1" width="3.5703125" style="1" bestFit="1" customWidth="1"/>
    <col min="2" max="2" width="35.140625" style="1" customWidth="1"/>
    <col min="3" max="3" width="11.7109375" style="1" customWidth="1"/>
    <col min="4" max="4" width="9.140625" style="1" customWidth="1"/>
    <col min="5" max="5" width="15.140625" style="1" customWidth="1"/>
    <col min="6" max="6" width="14.85546875" style="1" customWidth="1"/>
    <col min="7" max="7" width="12.42578125" style="1" customWidth="1"/>
    <col min="8" max="8" width="10.5703125" style="1" bestFit="1" customWidth="1"/>
    <col min="9" max="9" width="11.28515625" style="1" hidden="1" customWidth="1"/>
    <col min="10" max="10" width="12.42578125" style="1" hidden="1" customWidth="1"/>
    <col min="11" max="11" width="9.140625" style="1"/>
    <col min="12" max="12" width="18.7109375" style="1" customWidth="1"/>
    <col min="13" max="13" width="14.7109375" style="1" customWidth="1"/>
    <col min="14" max="14" width="13.85546875" style="1" customWidth="1"/>
    <col min="15" max="15" width="11.7109375" style="1" customWidth="1"/>
    <col min="16" max="17" width="12.28515625" style="1" customWidth="1"/>
    <col min="18" max="256" width="9.140625" style="1"/>
    <col min="257" max="257" width="3.5703125" style="1" bestFit="1" customWidth="1"/>
    <col min="258" max="258" width="35.140625" style="1" customWidth="1"/>
    <col min="259" max="259" width="11.7109375" style="1" customWidth="1"/>
    <col min="260" max="260" width="9.140625" style="1" customWidth="1"/>
    <col min="261" max="262" width="0" style="1" hidden="1" customWidth="1"/>
    <col min="263" max="263" width="14.28515625" style="1" bestFit="1" customWidth="1"/>
    <col min="264" max="264" width="10.5703125" style="1" bestFit="1" customWidth="1"/>
    <col min="265" max="266" width="0" style="1" hidden="1" customWidth="1"/>
    <col min="267" max="267" width="9.140625" style="1"/>
    <col min="268" max="268" width="13.140625" style="1" bestFit="1" customWidth="1"/>
    <col min="269" max="512" width="9.140625" style="1"/>
    <col min="513" max="513" width="3.5703125" style="1" bestFit="1" customWidth="1"/>
    <col min="514" max="514" width="35.140625" style="1" customWidth="1"/>
    <col min="515" max="515" width="11.7109375" style="1" customWidth="1"/>
    <col min="516" max="516" width="9.140625" style="1" customWidth="1"/>
    <col min="517" max="518" width="0" style="1" hidden="1" customWidth="1"/>
    <col min="519" max="519" width="14.28515625" style="1" bestFit="1" customWidth="1"/>
    <col min="520" max="520" width="10.5703125" style="1" bestFit="1" customWidth="1"/>
    <col min="521" max="522" width="0" style="1" hidden="1" customWidth="1"/>
    <col min="523" max="523" width="9.140625" style="1"/>
    <col min="524" max="524" width="13.140625" style="1" bestFit="1" customWidth="1"/>
    <col min="525" max="768" width="9.140625" style="1"/>
    <col min="769" max="769" width="3.5703125" style="1" bestFit="1" customWidth="1"/>
    <col min="770" max="770" width="35.140625" style="1" customWidth="1"/>
    <col min="771" max="771" width="11.7109375" style="1" customWidth="1"/>
    <col min="772" max="772" width="9.140625" style="1" customWidth="1"/>
    <col min="773" max="774" width="0" style="1" hidden="1" customWidth="1"/>
    <col min="775" max="775" width="14.28515625" style="1" bestFit="1" customWidth="1"/>
    <col min="776" max="776" width="10.5703125" style="1" bestFit="1" customWidth="1"/>
    <col min="777" max="778" width="0" style="1" hidden="1" customWidth="1"/>
    <col min="779" max="779" width="9.140625" style="1"/>
    <col min="780" max="780" width="13.140625" style="1" bestFit="1" customWidth="1"/>
    <col min="781" max="1024" width="9.140625" style="1"/>
    <col min="1025" max="1025" width="3.5703125" style="1" bestFit="1" customWidth="1"/>
    <col min="1026" max="1026" width="35.140625" style="1" customWidth="1"/>
    <col min="1027" max="1027" width="11.7109375" style="1" customWidth="1"/>
    <col min="1028" max="1028" width="9.140625" style="1" customWidth="1"/>
    <col min="1029" max="1030" width="0" style="1" hidden="1" customWidth="1"/>
    <col min="1031" max="1031" width="14.28515625" style="1" bestFit="1" customWidth="1"/>
    <col min="1032" max="1032" width="10.5703125" style="1" bestFit="1" customWidth="1"/>
    <col min="1033" max="1034" width="0" style="1" hidden="1" customWidth="1"/>
    <col min="1035" max="1035" width="9.140625" style="1"/>
    <col min="1036" max="1036" width="13.140625" style="1" bestFit="1" customWidth="1"/>
    <col min="1037" max="1280" width="9.140625" style="1"/>
    <col min="1281" max="1281" width="3.5703125" style="1" bestFit="1" customWidth="1"/>
    <col min="1282" max="1282" width="35.140625" style="1" customWidth="1"/>
    <col min="1283" max="1283" width="11.7109375" style="1" customWidth="1"/>
    <col min="1284" max="1284" width="9.140625" style="1" customWidth="1"/>
    <col min="1285" max="1286" width="0" style="1" hidden="1" customWidth="1"/>
    <col min="1287" max="1287" width="14.28515625" style="1" bestFit="1" customWidth="1"/>
    <col min="1288" max="1288" width="10.5703125" style="1" bestFit="1" customWidth="1"/>
    <col min="1289" max="1290" width="0" style="1" hidden="1" customWidth="1"/>
    <col min="1291" max="1291" width="9.140625" style="1"/>
    <col min="1292" max="1292" width="13.140625" style="1" bestFit="1" customWidth="1"/>
    <col min="1293" max="1536" width="9.140625" style="1"/>
    <col min="1537" max="1537" width="3.5703125" style="1" bestFit="1" customWidth="1"/>
    <col min="1538" max="1538" width="35.140625" style="1" customWidth="1"/>
    <col min="1539" max="1539" width="11.7109375" style="1" customWidth="1"/>
    <col min="1540" max="1540" width="9.140625" style="1" customWidth="1"/>
    <col min="1541" max="1542" width="0" style="1" hidden="1" customWidth="1"/>
    <col min="1543" max="1543" width="14.28515625" style="1" bestFit="1" customWidth="1"/>
    <col min="1544" max="1544" width="10.5703125" style="1" bestFit="1" customWidth="1"/>
    <col min="1545" max="1546" width="0" style="1" hidden="1" customWidth="1"/>
    <col min="1547" max="1547" width="9.140625" style="1"/>
    <col min="1548" max="1548" width="13.140625" style="1" bestFit="1" customWidth="1"/>
    <col min="1549" max="1792" width="9.140625" style="1"/>
    <col min="1793" max="1793" width="3.5703125" style="1" bestFit="1" customWidth="1"/>
    <col min="1794" max="1794" width="35.140625" style="1" customWidth="1"/>
    <col min="1795" max="1795" width="11.7109375" style="1" customWidth="1"/>
    <col min="1796" max="1796" width="9.140625" style="1" customWidth="1"/>
    <col min="1797" max="1798" width="0" style="1" hidden="1" customWidth="1"/>
    <col min="1799" max="1799" width="14.28515625" style="1" bestFit="1" customWidth="1"/>
    <col min="1800" max="1800" width="10.5703125" style="1" bestFit="1" customWidth="1"/>
    <col min="1801" max="1802" width="0" style="1" hidden="1" customWidth="1"/>
    <col min="1803" max="1803" width="9.140625" style="1"/>
    <col min="1804" max="1804" width="13.140625" style="1" bestFit="1" customWidth="1"/>
    <col min="1805" max="2048" width="9.140625" style="1"/>
    <col min="2049" max="2049" width="3.5703125" style="1" bestFit="1" customWidth="1"/>
    <col min="2050" max="2050" width="35.140625" style="1" customWidth="1"/>
    <col min="2051" max="2051" width="11.7109375" style="1" customWidth="1"/>
    <col min="2052" max="2052" width="9.140625" style="1" customWidth="1"/>
    <col min="2053" max="2054" width="0" style="1" hidden="1" customWidth="1"/>
    <col min="2055" max="2055" width="14.28515625" style="1" bestFit="1" customWidth="1"/>
    <col min="2056" max="2056" width="10.5703125" style="1" bestFit="1" customWidth="1"/>
    <col min="2057" max="2058" width="0" style="1" hidden="1" customWidth="1"/>
    <col min="2059" max="2059" width="9.140625" style="1"/>
    <col min="2060" max="2060" width="13.140625" style="1" bestFit="1" customWidth="1"/>
    <col min="2061" max="2304" width="9.140625" style="1"/>
    <col min="2305" max="2305" width="3.5703125" style="1" bestFit="1" customWidth="1"/>
    <col min="2306" max="2306" width="35.140625" style="1" customWidth="1"/>
    <col min="2307" max="2307" width="11.7109375" style="1" customWidth="1"/>
    <col min="2308" max="2308" width="9.140625" style="1" customWidth="1"/>
    <col min="2309" max="2310" width="0" style="1" hidden="1" customWidth="1"/>
    <col min="2311" max="2311" width="14.28515625" style="1" bestFit="1" customWidth="1"/>
    <col min="2312" max="2312" width="10.5703125" style="1" bestFit="1" customWidth="1"/>
    <col min="2313" max="2314" width="0" style="1" hidden="1" customWidth="1"/>
    <col min="2315" max="2315" width="9.140625" style="1"/>
    <col min="2316" max="2316" width="13.140625" style="1" bestFit="1" customWidth="1"/>
    <col min="2317" max="2560" width="9.140625" style="1"/>
    <col min="2561" max="2561" width="3.5703125" style="1" bestFit="1" customWidth="1"/>
    <col min="2562" max="2562" width="35.140625" style="1" customWidth="1"/>
    <col min="2563" max="2563" width="11.7109375" style="1" customWidth="1"/>
    <col min="2564" max="2564" width="9.140625" style="1" customWidth="1"/>
    <col min="2565" max="2566" width="0" style="1" hidden="1" customWidth="1"/>
    <col min="2567" max="2567" width="14.28515625" style="1" bestFit="1" customWidth="1"/>
    <col min="2568" max="2568" width="10.5703125" style="1" bestFit="1" customWidth="1"/>
    <col min="2569" max="2570" width="0" style="1" hidden="1" customWidth="1"/>
    <col min="2571" max="2571" width="9.140625" style="1"/>
    <col min="2572" max="2572" width="13.140625" style="1" bestFit="1" customWidth="1"/>
    <col min="2573" max="2816" width="9.140625" style="1"/>
    <col min="2817" max="2817" width="3.5703125" style="1" bestFit="1" customWidth="1"/>
    <col min="2818" max="2818" width="35.140625" style="1" customWidth="1"/>
    <col min="2819" max="2819" width="11.7109375" style="1" customWidth="1"/>
    <col min="2820" max="2820" width="9.140625" style="1" customWidth="1"/>
    <col min="2821" max="2822" width="0" style="1" hidden="1" customWidth="1"/>
    <col min="2823" max="2823" width="14.28515625" style="1" bestFit="1" customWidth="1"/>
    <col min="2824" max="2824" width="10.5703125" style="1" bestFit="1" customWidth="1"/>
    <col min="2825" max="2826" width="0" style="1" hidden="1" customWidth="1"/>
    <col min="2827" max="2827" width="9.140625" style="1"/>
    <col min="2828" max="2828" width="13.140625" style="1" bestFit="1" customWidth="1"/>
    <col min="2829" max="3072" width="9.140625" style="1"/>
    <col min="3073" max="3073" width="3.5703125" style="1" bestFit="1" customWidth="1"/>
    <col min="3074" max="3074" width="35.140625" style="1" customWidth="1"/>
    <col min="3075" max="3075" width="11.7109375" style="1" customWidth="1"/>
    <col min="3076" max="3076" width="9.140625" style="1" customWidth="1"/>
    <col min="3077" max="3078" width="0" style="1" hidden="1" customWidth="1"/>
    <col min="3079" max="3079" width="14.28515625" style="1" bestFit="1" customWidth="1"/>
    <col min="3080" max="3080" width="10.5703125" style="1" bestFit="1" customWidth="1"/>
    <col min="3081" max="3082" width="0" style="1" hidden="1" customWidth="1"/>
    <col min="3083" max="3083" width="9.140625" style="1"/>
    <col min="3084" max="3084" width="13.140625" style="1" bestFit="1" customWidth="1"/>
    <col min="3085" max="3328" width="9.140625" style="1"/>
    <col min="3329" max="3329" width="3.5703125" style="1" bestFit="1" customWidth="1"/>
    <col min="3330" max="3330" width="35.140625" style="1" customWidth="1"/>
    <col min="3331" max="3331" width="11.7109375" style="1" customWidth="1"/>
    <col min="3332" max="3332" width="9.140625" style="1" customWidth="1"/>
    <col min="3333" max="3334" width="0" style="1" hidden="1" customWidth="1"/>
    <col min="3335" max="3335" width="14.28515625" style="1" bestFit="1" customWidth="1"/>
    <col min="3336" max="3336" width="10.5703125" style="1" bestFit="1" customWidth="1"/>
    <col min="3337" max="3338" width="0" style="1" hidden="1" customWidth="1"/>
    <col min="3339" max="3339" width="9.140625" style="1"/>
    <col min="3340" max="3340" width="13.140625" style="1" bestFit="1" customWidth="1"/>
    <col min="3341" max="3584" width="9.140625" style="1"/>
    <col min="3585" max="3585" width="3.5703125" style="1" bestFit="1" customWidth="1"/>
    <col min="3586" max="3586" width="35.140625" style="1" customWidth="1"/>
    <col min="3587" max="3587" width="11.7109375" style="1" customWidth="1"/>
    <col min="3588" max="3588" width="9.140625" style="1" customWidth="1"/>
    <col min="3589" max="3590" width="0" style="1" hidden="1" customWidth="1"/>
    <col min="3591" max="3591" width="14.28515625" style="1" bestFit="1" customWidth="1"/>
    <col min="3592" max="3592" width="10.5703125" style="1" bestFit="1" customWidth="1"/>
    <col min="3593" max="3594" width="0" style="1" hidden="1" customWidth="1"/>
    <col min="3595" max="3595" width="9.140625" style="1"/>
    <col min="3596" max="3596" width="13.140625" style="1" bestFit="1" customWidth="1"/>
    <col min="3597" max="3840" width="9.140625" style="1"/>
    <col min="3841" max="3841" width="3.5703125" style="1" bestFit="1" customWidth="1"/>
    <col min="3842" max="3842" width="35.140625" style="1" customWidth="1"/>
    <col min="3843" max="3843" width="11.7109375" style="1" customWidth="1"/>
    <col min="3844" max="3844" width="9.140625" style="1" customWidth="1"/>
    <col min="3845" max="3846" width="0" style="1" hidden="1" customWidth="1"/>
    <col min="3847" max="3847" width="14.28515625" style="1" bestFit="1" customWidth="1"/>
    <col min="3848" max="3848" width="10.5703125" style="1" bestFit="1" customWidth="1"/>
    <col min="3849" max="3850" width="0" style="1" hidden="1" customWidth="1"/>
    <col min="3851" max="3851" width="9.140625" style="1"/>
    <col min="3852" max="3852" width="13.140625" style="1" bestFit="1" customWidth="1"/>
    <col min="3853" max="4096" width="9.140625" style="1"/>
    <col min="4097" max="4097" width="3.5703125" style="1" bestFit="1" customWidth="1"/>
    <col min="4098" max="4098" width="35.140625" style="1" customWidth="1"/>
    <col min="4099" max="4099" width="11.7109375" style="1" customWidth="1"/>
    <col min="4100" max="4100" width="9.140625" style="1" customWidth="1"/>
    <col min="4101" max="4102" width="0" style="1" hidden="1" customWidth="1"/>
    <col min="4103" max="4103" width="14.28515625" style="1" bestFit="1" customWidth="1"/>
    <col min="4104" max="4104" width="10.5703125" style="1" bestFit="1" customWidth="1"/>
    <col min="4105" max="4106" width="0" style="1" hidden="1" customWidth="1"/>
    <col min="4107" max="4107" width="9.140625" style="1"/>
    <col min="4108" max="4108" width="13.140625" style="1" bestFit="1" customWidth="1"/>
    <col min="4109" max="4352" width="9.140625" style="1"/>
    <col min="4353" max="4353" width="3.5703125" style="1" bestFit="1" customWidth="1"/>
    <col min="4354" max="4354" width="35.140625" style="1" customWidth="1"/>
    <col min="4355" max="4355" width="11.7109375" style="1" customWidth="1"/>
    <col min="4356" max="4356" width="9.140625" style="1" customWidth="1"/>
    <col min="4357" max="4358" width="0" style="1" hidden="1" customWidth="1"/>
    <col min="4359" max="4359" width="14.28515625" style="1" bestFit="1" customWidth="1"/>
    <col min="4360" max="4360" width="10.5703125" style="1" bestFit="1" customWidth="1"/>
    <col min="4361" max="4362" width="0" style="1" hidden="1" customWidth="1"/>
    <col min="4363" max="4363" width="9.140625" style="1"/>
    <col min="4364" max="4364" width="13.140625" style="1" bestFit="1" customWidth="1"/>
    <col min="4365" max="4608" width="9.140625" style="1"/>
    <col min="4609" max="4609" width="3.5703125" style="1" bestFit="1" customWidth="1"/>
    <col min="4610" max="4610" width="35.140625" style="1" customWidth="1"/>
    <col min="4611" max="4611" width="11.7109375" style="1" customWidth="1"/>
    <col min="4612" max="4612" width="9.140625" style="1" customWidth="1"/>
    <col min="4613" max="4614" width="0" style="1" hidden="1" customWidth="1"/>
    <col min="4615" max="4615" width="14.28515625" style="1" bestFit="1" customWidth="1"/>
    <col min="4616" max="4616" width="10.5703125" style="1" bestFit="1" customWidth="1"/>
    <col min="4617" max="4618" width="0" style="1" hidden="1" customWidth="1"/>
    <col min="4619" max="4619" width="9.140625" style="1"/>
    <col min="4620" max="4620" width="13.140625" style="1" bestFit="1" customWidth="1"/>
    <col min="4621" max="4864" width="9.140625" style="1"/>
    <col min="4865" max="4865" width="3.5703125" style="1" bestFit="1" customWidth="1"/>
    <col min="4866" max="4866" width="35.140625" style="1" customWidth="1"/>
    <col min="4867" max="4867" width="11.7109375" style="1" customWidth="1"/>
    <col min="4868" max="4868" width="9.140625" style="1" customWidth="1"/>
    <col min="4869" max="4870" width="0" style="1" hidden="1" customWidth="1"/>
    <col min="4871" max="4871" width="14.28515625" style="1" bestFit="1" customWidth="1"/>
    <col min="4872" max="4872" width="10.5703125" style="1" bestFit="1" customWidth="1"/>
    <col min="4873" max="4874" width="0" style="1" hidden="1" customWidth="1"/>
    <col min="4875" max="4875" width="9.140625" style="1"/>
    <col min="4876" max="4876" width="13.140625" style="1" bestFit="1" customWidth="1"/>
    <col min="4877" max="5120" width="9.140625" style="1"/>
    <col min="5121" max="5121" width="3.5703125" style="1" bestFit="1" customWidth="1"/>
    <col min="5122" max="5122" width="35.140625" style="1" customWidth="1"/>
    <col min="5123" max="5123" width="11.7109375" style="1" customWidth="1"/>
    <col min="5124" max="5124" width="9.140625" style="1" customWidth="1"/>
    <col min="5125" max="5126" width="0" style="1" hidden="1" customWidth="1"/>
    <col min="5127" max="5127" width="14.28515625" style="1" bestFit="1" customWidth="1"/>
    <col min="5128" max="5128" width="10.5703125" style="1" bestFit="1" customWidth="1"/>
    <col min="5129" max="5130" width="0" style="1" hidden="1" customWidth="1"/>
    <col min="5131" max="5131" width="9.140625" style="1"/>
    <col min="5132" max="5132" width="13.140625" style="1" bestFit="1" customWidth="1"/>
    <col min="5133" max="5376" width="9.140625" style="1"/>
    <col min="5377" max="5377" width="3.5703125" style="1" bestFit="1" customWidth="1"/>
    <col min="5378" max="5378" width="35.140625" style="1" customWidth="1"/>
    <col min="5379" max="5379" width="11.7109375" style="1" customWidth="1"/>
    <col min="5380" max="5380" width="9.140625" style="1" customWidth="1"/>
    <col min="5381" max="5382" width="0" style="1" hidden="1" customWidth="1"/>
    <col min="5383" max="5383" width="14.28515625" style="1" bestFit="1" customWidth="1"/>
    <col min="5384" max="5384" width="10.5703125" style="1" bestFit="1" customWidth="1"/>
    <col min="5385" max="5386" width="0" style="1" hidden="1" customWidth="1"/>
    <col min="5387" max="5387" width="9.140625" style="1"/>
    <col min="5388" max="5388" width="13.140625" style="1" bestFit="1" customWidth="1"/>
    <col min="5389" max="5632" width="9.140625" style="1"/>
    <col min="5633" max="5633" width="3.5703125" style="1" bestFit="1" customWidth="1"/>
    <col min="5634" max="5634" width="35.140625" style="1" customWidth="1"/>
    <col min="5635" max="5635" width="11.7109375" style="1" customWidth="1"/>
    <col min="5636" max="5636" width="9.140625" style="1" customWidth="1"/>
    <col min="5637" max="5638" width="0" style="1" hidden="1" customWidth="1"/>
    <col min="5639" max="5639" width="14.28515625" style="1" bestFit="1" customWidth="1"/>
    <col min="5640" max="5640" width="10.5703125" style="1" bestFit="1" customWidth="1"/>
    <col min="5641" max="5642" width="0" style="1" hidden="1" customWidth="1"/>
    <col min="5643" max="5643" width="9.140625" style="1"/>
    <col min="5644" max="5644" width="13.140625" style="1" bestFit="1" customWidth="1"/>
    <col min="5645" max="5888" width="9.140625" style="1"/>
    <col min="5889" max="5889" width="3.5703125" style="1" bestFit="1" customWidth="1"/>
    <col min="5890" max="5890" width="35.140625" style="1" customWidth="1"/>
    <col min="5891" max="5891" width="11.7109375" style="1" customWidth="1"/>
    <col min="5892" max="5892" width="9.140625" style="1" customWidth="1"/>
    <col min="5893" max="5894" width="0" style="1" hidden="1" customWidth="1"/>
    <col min="5895" max="5895" width="14.28515625" style="1" bestFit="1" customWidth="1"/>
    <col min="5896" max="5896" width="10.5703125" style="1" bestFit="1" customWidth="1"/>
    <col min="5897" max="5898" width="0" style="1" hidden="1" customWidth="1"/>
    <col min="5899" max="5899" width="9.140625" style="1"/>
    <col min="5900" max="5900" width="13.140625" style="1" bestFit="1" customWidth="1"/>
    <col min="5901" max="6144" width="9.140625" style="1"/>
    <col min="6145" max="6145" width="3.5703125" style="1" bestFit="1" customWidth="1"/>
    <col min="6146" max="6146" width="35.140625" style="1" customWidth="1"/>
    <col min="6147" max="6147" width="11.7109375" style="1" customWidth="1"/>
    <col min="6148" max="6148" width="9.140625" style="1" customWidth="1"/>
    <col min="6149" max="6150" width="0" style="1" hidden="1" customWidth="1"/>
    <col min="6151" max="6151" width="14.28515625" style="1" bestFit="1" customWidth="1"/>
    <col min="6152" max="6152" width="10.5703125" style="1" bestFit="1" customWidth="1"/>
    <col min="6153" max="6154" width="0" style="1" hidden="1" customWidth="1"/>
    <col min="6155" max="6155" width="9.140625" style="1"/>
    <col min="6156" max="6156" width="13.140625" style="1" bestFit="1" customWidth="1"/>
    <col min="6157" max="6400" width="9.140625" style="1"/>
    <col min="6401" max="6401" width="3.5703125" style="1" bestFit="1" customWidth="1"/>
    <col min="6402" max="6402" width="35.140625" style="1" customWidth="1"/>
    <col min="6403" max="6403" width="11.7109375" style="1" customWidth="1"/>
    <col min="6404" max="6404" width="9.140625" style="1" customWidth="1"/>
    <col min="6405" max="6406" width="0" style="1" hidden="1" customWidth="1"/>
    <col min="6407" max="6407" width="14.28515625" style="1" bestFit="1" customWidth="1"/>
    <col min="6408" max="6408" width="10.5703125" style="1" bestFit="1" customWidth="1"/>
    <col min="6409" max="6410" width="0" style="1" hidden="1" customWidth="1"/>
    <col min="6411" max="6411" width="9.140625" style="1"/>
    <col min="6412" max="6412" width="13.140625" style="1" bestFit="1" customWidth="1"/>
    <col min="6413" max="6656" width="9.140625" style="1"/>
    <col min="6657" max="6657" width="3.5703125" style="1" bestFit="1" customWidth="1"/>
    <col min="6658" max="6658" width="35.140625" style="1" customWidth="1"/>
    <col min="6659" max="6659" width="11.7109375" style="1" customWidth="1"/>
    <col min="6660" max="6660" width="9.140625" style="1" customWidth="1"/>
    <col min="6661" max="6662" width="0" style="1" hidden="1" customWidth="1"/>
    <col min="6663" max="6663" width="14.28515625" style="1" bestFit="1" customWidth="1"/>
    <col min="6664" max="6664" width="10.5703125" style="1" bestFit="1" customWidth="1"/>
    <col min="6665" max="6666" width="0" style="1" hidden="1" customWidth="1"/>
    <col min="6667" max="6667" width="9.140625" style="1"/>
    <col min="6668" max="6668" width="13.140625" style="1" bestFit="1" customWidth="1"/>
    <col min="6669" max="6912" width="9.140625" style="1"/>
    <col min="6913" max="6913" width="3.5703125" style="1" bestFit="1" customWidth="1"/>
    <col min="6914" max="6914" width="35.140625" style="1" customWidth="1"/>
    <col min="6915" max="6915" width="11.7109375" style="1" customWidth="1"/>
    <col min="6916" max="6916" width="9.140625" style="1" customWidth="1"/>
    <col min="6917" max="6918" width="0" style="1" hidden="1" customWidth="1"/>
    <col min="6919" max="6919" width="14.28515625" style="1" bestFit="1" customWidth="1"/>
    <col min="6920" max="6920" width="10.5703125" style="1" bestFit="1" customWidth="1"/>
    <col min="6921" max="6922" width="0" style="1" hidden="1" customWidth="1"/>
    <col min="6923" max="6923" width="9.140625" style="1"/>
    <col min="6924" max="6924" width="13.140625" style="1" bestFit="1" customWidth="1"/>
    <col min="6925" max="7168" width="9.140625" style="1"/>
    <col min="7169" max="7169" width="3.5703125" style="1" bestFit="1" customWidth="1"/>
    <col min="7170" max="7170" width="35.140625" style="1" customWidth="1"/>
    <col min="7171" max="7171" width="11.7109375" style="1" customWidth="1"/>
    <col min="7172" max="7172" width="9.140625" style="1" customWidth="1"/>
    <col min="7173" max="7174" width="0" style="1" hidden="1" customWidth="1"/>
    <col min="7175" max="7175" width="14.28515625" style="1" bestFit="1" customWidth="1"/>
    <col min="7176" max="7176" width="10.5703125" style="1" bestFit="1" customWidth="1"/>
    <col min="7177" max="7178" width="0" style="1" hidden="1" customWidth="1"/>
    <col min="7179" max="7179" width="9.140625" style="1"/>
    <col min="7180" max="7180" width="13.140625" style="1" bestFit="1" customWidth="1"/>
    <col min="7181" max="7424" width="9.140625" style="1"/>
    <col min="7425" max="7425" width="3.5703125" style="1" bestFit="1" customWidth="1"/>
    <col min="7426" max="7426" width="35.140625" style="1" customWidth="1"/>
    <col min="7427" max="7427" width="11.7109375" style="1" customWidth="1"/>
    <col min="7428" max="7428" width="9.140625" style="1" customWidth="1"/>
    <col min="7429" max="7430" width="0" style="1" hidden="1" customWidth="1"/>
    <col min="7431" max="7431" width="14.28515625" style="1" bestFit="1" customWidth="1"/>
    <col min="7432" max="7432" width="10.5703125" style="1" bestFit="1" customWidth="1"/>
    <col min="7433" max="7434" width="0" style="1" hidden="1" customWidth="1"/>
    <col min="7435" max="7435" width="9.140625" style="1"/>
    <col min="7436" max="7436" width="13.140625" style="1" bestFit="1" customWidth="1"/>
    <col min="7437" max="7680" width="9.140625" style="1"/>
    <col min="7681" max="7681" width="3.5703125" style="1" bestFit="1" customWidth="1"/>
    <col min="7682" max="7682" width="35.140625" style="1" customWidth="1"/>
    <col min="7683" max="7683" width="11.7109375" style="1" customWidth="1"/>
    <col min="7684" max="7684" width="9.140625" style="1" customWidth="1"/>
    <col min="7685" max="7686" width="0" style="1" hidden="1" customWidth="1"/>
    <col min="7687" max="7687" width="14.28515625" style="1" bestFit="1" customWidth="1"/>
    <col min="7688" max="7688" width="10.5703125" style="1" bestFit="1" customWidth="1"/>
    <col min="7689" max="7690" width="0" style="1" hidden="1" customWidth="1"/>
    <col min="7691" max="7691" width="9.140625" style="1"/>
    <col min="7692" max="7692" width="13.140625" style="1" bestFit="1" customWidth="1"/>
    <col min="7693" max="7936" width="9.140625" style="1"/>
    <col min="7937" max="7937" width="3.5703125" style="1" bestFit="1" customWidth="1"/>
    <col min="7938" max="7938" width="35.140625" style="1" customWidth="1"/>
    <col min="7939" max="7939" width="11.7109375" style="1" customWidth="1"/>
    <col min="7940" max="7940" width="9.140625" style="1" customWidth="1"/>
    <col min="7941" max="7942" width="0" style="1" hidden="1" customWidth="1"/>
    <col min="7943" max="7943" width="14.28515625" style="1" bestFit="1" customWidth="1"/>
    <col min="7944" max="7944" width="10.5703125" style="1" bestFit="1" customWidth="1"/>
    <col min="7945" max="7946" width="0" style="1" hidden="1" customWidth="1"/>
    <col min="7947" max="7947" width="9.140625" style="1"/>
    <col min="7948" max="7948" width="13.140625" style="1" bestFit="1" customWidth="1"/>
    <col min="7949" max="8192" width="9.140625" style="1"/>
    <col min="8193" max="8193" width="3.5703125" style="1" bestFit="1" customWidth="1"/>
    <col min="8194" max="8194" width="35.140625" style="1" customWidth="1"/>
    <col min="8195" max="8195" width="11.7109375" style="1" customWidth="1"/>
    <col min="8196" max="8196" width="9.140625" style="1" customWidth="1"/>
    <col min="8197" max="8198" width="0" style="1" hidden="1" customWidth="1"/>
    <col min="8199" max="8199" width="14.28515625" style="1" bestFit="1" customWidth="1"/>
    <col min="8200" max="8200" width="10.5703125" style="1" bestFit="1" customWidth="1"/>
    <col min="8201" max="8202" width="0" style="1" hidden="1" customWidth="1"/>
    <col min="8203" max="8203" width="9.140625" style="1"/>
    <col min="8204" max="8204" width="13.140625" style="1" bestFit="1" customWidth="1"/>
    <col min="8205" max="8448" width="9.140625" style="1"/>
    <col min="8449" max="8449" width="3.5703125" style="1" bestFit="1" customWidth="1"/>
    <col min="8450" max="8450" width="35.140625" style="1" customWidth="1"/>
    <col min="8451" max="8451" width="11.7109375" style="1" customWidth="1"/>
    <col min="8452" max="8452" width="9.140625" style="1" customWidth="1"/>
    <col min="8453" max="8454" width="0" style="1" hidden="1" customWidth="1"/>
    <col min="8455" max="8455" width="14.28515625" style="1" bestFit="1" customWidth="1"/>
    <col min="8456" max="8456" width="10.5703125" style="1" bestFit="1" customWidth="1"/>
    <col min="8457" max="8458" width="0" style="1" hidden="1" customWidth="1"/>
    <col min="8459" max="8459" width="9.140625" style="1"/>
    <col min="8460" max="8460" width="13.140625" style="1" bestFit="1" customWidth="1"/>
    <col min="8461" max="8704" width="9.140625" style="1"/>
    <col min="8705" max="8705" width="3.5703125" style="1" bestFit="1" customWidth="1"/>
    <col min="8706" max="8706" width="35.140625" style="1" customWidth="1"/>
    <col min="8707" max="8707" width="11.7109375" style="1" customWidth="1"/>
    <col min="8708" max="8708" width="9.140625" style="1" customWidth="1"/>
    <col min="8709" max="8710" width="0" style="1" hidden="1" customWidth="1"/>
    <col min="8711" max="8711" width="14.28515625" style="1" bestFit="1" customWidth="1"/>
    <col min="8712" max="8712" width="10.5703125" style="1" bestFit="1" customWidth="1"/>
    <col min="8713" max="8714" width="0" style="1" hidden="1" customWidth="1"/>
    <col min="8715" max="8715" width="9.140625" style="1"/>
    <col min="8716" max="8716" width="13.140625" style="1" bestFit="1" customWidth="1"/>
    <col min="8717" max="8960" width="9.140625" style="1"/>
    <col min="8961" max="8961" width="3.5703125" style="1" bestFit="1" customWidth="1"/>
    <col min="8962" max="8962" width="35.140625" style="1" customWidth="1"/>
    <col min="8963" max="8963" width="11.7109375" style="1" customWidth="1"/>
    <col min="8964" max="8964" width="9.140625" style="1" customWidth="1"/>
    <col min="8965" max="8966" width="0" style="1" hidden="1" customWidth="1"/>
    <col min="8967" max="8967" width="14.28515625" style="1" bestFit="1" customWidth="1"/>
    <col min="8968" max="8968" width="10.5703125" style="1" bestFit="1" customWidth="1"/>
    <col min="8969" max="8970" width="0" style="1" hidden="1" customWidth="1"/>
    <col min="8971" max="8971" width="9.140625" style="1"/>
    <col min="8972" max="8972" width="13.140625" style="1" bestFit="1" customWidth="1"/>
    <col min="8973" max="9216" width="9.140625" style="1"/>
    <col min="9217" max="9217" width="3.5703125" style="1" bestFit="1" customWidth="1"/>
    <col min="9218" max="9218" width="35.140625" style="1" customWidth="1"/>
    <col min="9219" max="9219" width="11.7109375" style="1" customWidth="1"/>
    <col min="9220" max="9220" width="9.140625" style="1" customWidth="1"/>
    <col min="9221" max="9222" width="0" style="1" hidden="1" customWidth="1"/>
    <col min="9223" max="9223" width="14.28515625" style="1" bestFit="1" customWidth="1"/>
    <col min="9224" max="9224" width="10.5703125" style="1" bestFit="1" customWidth="1"/>
    <col min="9225" max="9226" width="0" style="1" hidden="1" customWidth="1"/>
    <col min="9227" max="9227" width="9.140625" style="1"/>
    <col min="9228" max="9228" width="13.140625" style="1" bestFit="1" customWidth="1"/>
    <col min="9229" max="9472" width="9.140625" style="1"/>
    <col min="9473" max="9473" width="3.5703125" style="1" bestFit="1" customWidth="1"/>
    <col min="9474" max="9474" width="35.140625" style="1" customWidth="1"/>
    <col min="9475" max="9475" width="11.7109375" style="1" customWidth="1"/>
    <col min="9476" max="9476" width="9.140625" style="1" customWidth="1"/>
    <col min="9477" max="9478" width="0" style="1" hidden="1" customWidth="1"/>
    <col min="9479" max="9479" width="14.28515625" style="1" bestFit="1" customWidth="1"/>
    <col min="9480" max="9480" width="10.5703125" style="1" bestFit="1" customWidth="1"/>
    <col min="9481" max="9482" width="0" style="1" hidden="1" customWidth="1"/>
    <col min="9483" max="9483" width="9.140625" style="1"/>
    <col min="9484" max="9484" width="13.140625" style="1" bestFit="1" customWidth="1"/>
    <col min="9485" max="9728" width="9.140625" style="1"/>
    <col min="9729" max="9729" width="3.5703125" style="1" bestFit="1" customWidth="1"/>
    <col min="9730" max="9730" width="35.140625" style="1" customWidth="1"/>
    <col min="9731" max="9731" width="11.7109375" style="1" customWidth="1"/>
    <col min="9732" max="9732" width="9.140625" style="1" customWidth="1"/>
    <col min="9733" max="9734" width="0" style="1" hidden="1" customWidth="1"/>
    <col min="9735" max="9735" width="14.28515625" style="1" bestFit="1" customWidth="1"/>
    <col min="9736" max="9736" width="10.5703125" style="1" bestFit="1" customWidth="1"/>
    <col min="9737" max="9738" width="0" style="1" hidden="1" customWidth="1"/>
    <col min="9739" max="9739" width="9.140625" style="1"/>
    <col min="9740" max="9740" width="13.140625" style="1" bestFit="1" customWidth="1"/>
    <col min="9741" max="9984" width="9.140625" style="1"/>
    <col min="9985" max="9985" width="3.5703125" style="1" bestFit="1" customWidth="1"/>
    <col min="9986" max="9986" width="35.140625" style="1" customWidth="1"/>
    <col min="9987" max="9987" width="11.7109375" style="1" customWidth="1"/>
    <col min="9988" max="9988" width="9.140625" style="1" customWidth="1"/>
    <col min="9989" max="9990" width="0" style="1" hidden="1" customWidth="1"/>
    <col min="9991" max="9991" width="14.28515625" style="1" bestFit="1" customWidth="1"/>
    <col min="9992" max="9992" width="10.5703125" style="1" bestFit="1" customWidth="1"/>
    <col min="9993" max="9994" width="0" style="1" hidden="1" customWidth="1"/>
    <col min="9995" max="9995" width="9.140625" style="1"/>
    <col min="9996" max="9996" width="13.140625" style="1" bestFit="1" customWidth="1"/>
    <col min="9997" max="10240" width="9.140625" style="1"/>
    <col min="10241" max="10241" width="3.5703125" style="1" bestFit="1" customWidth="1"/>
    <col min="10242" max="10242" width="35.140625" style="1" customWidth="1"/>
    <col min="10243" max="10243" width="11.7109375" style="1" customWidth="1"/>
    <col min="10244" max="10244" width="9.140625" style="1" customWidth="1"/>
    <col min="10245" max="10246" width="0" style="1" hidden="1" customWidth="1"/>
    <col min="10247" max="10247" width="14.28515625" style="1" bestFit="1" customWidth="1"/>
    <col min="10248" max="10248" width="10.5703125" style="1" bestFit="1" customWidth="1"/>
    <col min="10249" max="10250" width="0" style="1" hidden="1" customWidth="1"/>
    <col min="10251" max="10251" width="9.140625" style="1"/>
    <col min="10252" max="10252" width="13.140625" style="1" bestFit="1" customWidth="1"/>
    <col min="10253" max="10496" width="9.140625" style="1"/>
    <col min="10497" max="10497" width="3.5703125" style="1" bestFit="1" customWidth="1"/>
    <col min="10498" max="10498" width="35.140625" style="1" customWidth="1"/>
    <col min="10499" max="10499" width="11.7109375" style="1" customWidth="1"/>
    <col min="10500" max="10500" width="9.140625" style="1" customWidth="1"/>
    <col min="10501" max="10502" width="0" style="1" hidden="1" customWidth="1"/>
    <col min="10503" max="10503" width="14.28515625" style="1" bestFit="1" customWidth="1"/>
    <col min="10504" max="10504" width="10.5703125" style="1" bestFit="1" customWidth="1"/>
    <col min="10505" max="10506" width="0" style="1" hidden="1" customWidth="1"/>
    <col min="10507" max="10507" width="9.140625" style="1"/>
    <col min="10508" max="10508" width="13.140625" style="1" bestFit="1" customWidth="1"/>
    <col min="10509" max="10752" width="9.140625" style="1"/>
    <col min="10753" max="10753" width="3.5703125" style="1" bestFit="1" customWidth="1"/>
    <col min="10754" max="10754" width="35.140625" style="1" customWidth="1"/>
    <col min="10755" max="10755" width="11.7109375" style="1" customWidth="1"/>
    <col min="10756" max="10756" width="9.140625" style="1" customWidth="1"/>
    <col min="10757" max="10758" width="0" style="1" hidden="1" customWidth="1"/>
    <col min="10759" max="10759" width="14.28515625" style="1" bestFit="1" customWidth="1"/>
    <col min="10760" max="10760" width="10.5703125" style="1" bestFit="1" customWidth="1"/>
    <col min="10761" max="10762" width="0" style="1" hidden="1" customWidth="1"/>
    <col min="10763" max="10763" width="9.140625" style="1"/>
    <col min="10764" max="10764" width="13.140625" style="1" bestFit="1" customWidth="1"/>
    <col min="10765" max="11008" width="9.140625" style="1"/>
    <col min="11009" max="11009" width="3.5703125" style="1" bestFit="1" customWidth="1"/>
    <col min="11010" max="11010" width="35.140625" style="1" customWidth="1"/>
    <col min="11011" max="11011" width="11.7109375" style="1" customWidth="1"/>
    <col min="11012" max="11012" width="9.140625" style="1" customWidth="1"/>
    <col min="11013" max="11014" width="0" style="1" hidden="1" customWidth="1"/>
    <col min="11015" max="11015" width="14.28515625" style="1" bestFit="1" customWidth="1"/>
    <col min="11016" max="11016" width="10.5703125" style="1" bestFit="1" customWidth="1"/>
    <col min="11017" max="11018" width="0" style="1" hidden="1" customWidth="1"/>
    <col min="11019" max="11019" width="9.140625" style="1"/>
    <col min="11020" max="11020" width="13.140625" style="1" bestFit="1" customWidth="1"/>
    <col min="11021" max="11264" width="9.140625" style="1"/>
    <col min="11265" max="11265" width="3.5703125" style="1" bestFit="1" customWidth="1"/>
    <col min="11266" max="11266" width="35.140625" style="1" customWidth="1"/>
    <col min="11267" max="11267" width="11.7109375" style="1" customWidth="1"/>
    <col min="11268" max="11268" width="9.140625" style="1" customWidth="1"/>
    <col min="11269" max="11270" width="0" style="1" hidden="1" customWidth="1"/>
    <col min="11271" max="11271" width="14.28515625" style="1" bestFit="1" customWidth="1"/>
    <col min="11272" max="11272" width="10.5703125" style="1" bestFit="1" customWidth="1"/>
    <col min="11273" max="11274" width="0" style="1" hidden="1" customWidth="1"/>
    <col min="11275" max="11275" width="9.140625" style="1"/>
    <col min="11276" max="11276" width="13.140625" style="1" bestFit="1" customWidth="1"/>
    <col min="11277" max="11520" width="9.140625" style="1"/>
    <col min="11521" max="11521" width="3.5703125" style="1" bestFit="1" customWidth="1"/>
    <col min="11522" max="11522" width="35.140625" style="1" customWidth="1"/>
    <col min="11523" max="11523" width="11.7109375" style="1" customWidth="1"/>
    <col min="11524" max="11524" width="9.140625" style="1" customWidth="1"/>
    <col min="11525" max="11526" width="0" style="1" hidden="1" customWidth="1"/>
    <col min="11527" max="11527" width="14.28515625" style="1" bestFit="1" customWidth="1"/>
    <col min="11528" max="11528" width="10.5703125" style="1" bestFit="1" customWidth="1"/>
    <col min="11529" max="11530" width="0" style="1" hidden="1" customWidth="1"/>
    <col min="11531" max="11531" width="9.140625" style="1"/>
    <col min="11532" max="11532" width="13.140625" style="1" bestFit="1" customWidth="1"/>
    <col min="11533" max="11776" width="9.140625" style="1"/>
    <col min="11777" max="11777" width="3.5703125" style="1" bestFit="1" customWidth="1"/>
    <col min="11778" max="11778" width="35.140625" style="1" customWidth="1"/>
    <col min="11779" max="11779" width="11.7109375" style="1" customWidth="1"/>
    <col min="11780" max="11780" width="9.140625" style="1" customWidth="1"/>
    <col min="11781" max="11782" width="0" style="1" hidden="1" customWidth="1"/>
    <col min="11783" max="11783" width="14.28515625" style="1" bestFit="1" customWidth="1"/>
    <col min="11784" max="11784" width="10.5703125" style="1" bestFit="1" customWidth="1"/>
    <col min="11785" max="11786" width="0" style="1" hidden="1" customWidth="1"/>
    <col min="11787" max="11787" width="9.140625" style="1"/>
    <col min="11788" max="11788" width="13.140625" style="1" bestFit="1" customWidth="1"/>
    <col min="11789" max="12032" width="9.140625" style="1"/>
    <col min="12033" max="12033" width="3.5703125" style="1" bestFit="1" customWidth="1"/>
    <col min="12034" max="12034" width="35.140625" style="1" customWidth="1"/>
    <col min="12035" max="12035" width="11.7109375" style="1" customWidth="1"/>
    <col min="12036" max="12036" width="9.140625" style="1" customWidth="1"/>
    <col min="12037" max="12038" width="0" style="1" hidden="1" customWidth="1"/>
    <col min="12039" max="12039" width="14.28515625" style="1" bestFit="1" customWidth="1"/>
    <col min="12040" max="12040" width="10.5703125" style="1" bestFit="1" customWidth="1"/>
    <col min="12041" max="12042" width="0" style="1" hidden="1" customWidth="1"/>
    <col min="12043" max="12043" width="9.140625" style="1"/>
    <col min="12044" max="12044" width="13.140625" style="1" bestFit="1" customWidth="1"/>
    <col min="12045" max="12288" width="9.140625" style="1"/>
    <col min="12289" max="12289" width="3.5703125" style="1" bestFit="1" customWidth="1"/>
    <col min="12290" max="12290" width="35.140625" style="1" customWidth="1"/>
    <col min="12291" max="12291" width="11.7109375" style="1" customWidth="1"/>
    <col min="12292" max="12292" width="9.140625" style="1" customWidth="1"/>
    <col min="12293" max="12294" width="0" style="1" hidden="1" customWidth="1"/>
    <col min="12295" max="12295" width="14.28515625" style="1" bestFit="1" customWidth="1"/>
    <col min="12296" max="12296" width="10.5703125" style="1" bestFit="1" customWidth="1"/>
    <col min="12297" max="12298" width="0" style="1" hidden="1" customWidth="1"/>
    <col min="12299" max="12299" width="9.140625" style="1"/>
    <col min="12300" max="12300" width="13.140625" style="1" bestFit="1" customWidth="1"/>
    <col min="12301" max="12544" width="9.140625" style="1"/>
    <col min="12545" max="12545" width="3.5703125" style="1" bestFit="1" customWidth="1"/>
    <col min="12546" max="12546" width="35.140625" style="1" customWidth="1"/>
    <col min="12547" max="12547" width="11.7109375" style="1" customWidth="1"/>
    <col min="12548" max="12548" width="9.140625" style="1" customWidth="1"/>
    <col min="12549" max="12550" width="0" style="1" hidden="1" customWidth="1"/>
    <col min="12551" max="12551" width="14.28515625" style="1" bestFit="1" customWidth="1"/>
    <col min="12552" max="12552" width="10.5703125" style="1" bestFit="1" customWidth="1"/>
    <col min="12553" max="12554" width="0" style="1" hidden="1" customWidth="1"/>
    <col min="12555" max="12555" width="9.140625" style="1"/>
    <col min="12556" max="12556" width="13.140625" style="1" bestFit="1" customWidth="1"/>
    <col min="12557" max="12800" width="9.140625" style="1"/>
    <col min="12801" max="12801" width="3.5703125" style="1" bestFit="1" customWidth="1"/>
    <col min="12802" max="12802" width="35.140625" style="1" customWidth="1"/>
    <col min="12803" max="12803" width="11.7109375" style="1" customWidth="1"/>
    <col min="12804" max="12804" width="9.140625" style="1" customWidth="1"/>
    <col min="12805" max="12806" width="0" style="1" hidden="1" customWidth="1"/>
    <col min="12807" max="12807" width="14.28515625" style="1" bestFit="1" customWidth="1"/>
    <col min="12808" max="12808" width="10.5703125" style="1" bestFit="1" customWidth="1"/>
    <col min="12809" max="12810" width="0" style="1" hidden="1" customWidth="1"/>
    <col min="12811" max="12811" width="9.140625" style="1"/>
    <col min="12812" max="12812" width="13.140625" style="1" bestFit="1" customWidth="1"/>
    <col min="12813" max="13056" width="9.140625" style="1"/>
    <col min="13057" max="13057" width="3.5703125" style="1" bestFit="1" customWidth="1"/>
    <col min="13058" max="13058" width="35.140625" style="1" customWidth="1"/>
    <col min="13059" max="13059" width="11.7109375" style="1" customWidth="1"/>
    <col min="13060" max="13060" width="9.140625" style="1" customWidth="1"/>
    <col min="13061" max="13062" width="0" style="1" hidden="1" customWidth="1"/>
    <col min="13063" max="13063" width="14.28515625" style="1" bestFit="1" customWidth="1"/>
    <col min="13064" max="13064" width="10.5703125" style="1" bestFit="1" customWidth="1"/>
    <col min="13065" max="13066" width="0" style="1" hidden="1" customWidth="1"/>
    <col min="13067" max="13067" width="9.140625" style="1"/>
    <col min="13068" max="13068" width="13.140625" style="1" bestFit="1" customWidth="1"/>
    <col min="13069" max="13312" width="9.140625" style="1"/>
    <col min="13313" max="13313" width="3.5703125" style="1" bestFit="1" customWidth="1"/>
    <col min="13314" max="13314" width="35.140625" style="1" customWidth="1"/>
    <col min="13315" max="13315" width="11.7109375" style="1" customWidth="1"/>
    <col min="13316" max="13316" width="9.140625" style="1" customWidth="1"/>
    <col min="13317" max="13318" width="0" style="1" hidden="1" customWidth="1"/>
    <col min="13319" max="13319" width="14.28515625" style="1" bestFit="1" customWidth="1"/>
    <col min="13320" max="13320" width="10.5703125" style="1" bestFit="1" customWidth="1"/>
    <col min="13321" max="13322" width="0" style="1" hidden="1" customWidth="1"/>
    <col min="13323" max="13323" width="9.140625" style="1"/>
    <col min="13324" max="13324" width="13.140625" style="1" bestFit="1" customWidth="1"/>
    <col min="13325" max="13568" width="9.140625" style="1"/>
    <col min="13569" max="13569" width="3.5703125" style="1" bestFit="1" customWidth="1"/>
    <col min="13570" max="13570" width="35.140625" style="1" customWidth="1"/>
    <col min="13571" max="13571" width="11.7109375" style="1" customWidth="1"/>
    <col min="13572" max="13572" width="9.140625" style="1" customWidth="1"/>
    <col min="13573" max="13574" width="0" style="1" hidden="1" customWidth="1"/>
    <col min="13575" max="13575" width="14.28515625" style="1" bestFit="1" customWidth="1"/>
    <col min="13576" max="13576" width="10.5703125" style="1" bestFit="1" customWidth="1"/>
    <col min="13577" max="13578" width="0" style="1" hidden="1" customWidth="1"/>
    <col min="13579" max="13579" width="9.140625" style="1"/>
    <col min="13580" max="13580" width="13.140625" style="1" bestFit="1" customWidth="1"/>
    <col min="13581" max="13824" width="9.140625" style="1"/>
    <col min="13825" max="13825" width="3.5703125" style="1" bestFit="1" customWidth="1"/>
    <col min="13826" max="13826" width="35.140625" style="1" customWidth="1"/>
    <col min="13827" max="13827" width="11.7109375" style="1" customWidth="1"/>
    <col min="13828" max="13828" width="9.140625" style="1" customWidth="1"/>
    <col min="13829" max="13830" width="0" style="1" hidden="1" customWidth="1"/>
    <col min="13831" max="13831" width="14.28515625" style="1" bestFit="1" customWidth="1"/>
    <col min="13832" max="13832" width="10.5703125" style="1" bestFit="1" customWidth="1"/>
    <col min="13833" max="13834" width="0" style="1" hidden="1" customWidth="1"/>
    <col min="13835" max="13835" width="9.140625" style="1"/>
    <col min="13836" max="13836" width="13.140625" style="1" bestFit="1" customWidth="1"/>
    <col min="13837" max="14080" width="9.140625" style="1"/>
    <col min="14081" max="14081" width="3.5703125" style="1" bestFit="1" customWidth="1"/>
    <col min="14082" max="14082" width="35.140625" style="1" customWidth="1"/>
    <col min="14083" max="14083" width="11.7109375" style="1" customWidth="1"/>
    <col min="14084" max="14084" width="9.140625" style="1" customWidth="1"/>
    <col min="14085" max="14086" width="0" style="1" hidden="1" customWidth="1"/>
    <col min="14087" max="14087" width="14.28515625" style="1" bestFit="1" customWidth="1"/>
    <col min="14088" max="14088" width="10.5703125" style="1" bestFit="1" customWidth="1"/>
    <col min="14089" max="14090" width="0" style="1" hidden="1" customWidth="1"/>
    <col min="14091" max="14091" width="9.140625" style="1"/>
    <col min="14092" max="14092" width="13.140625" style="1" bestFit="1" customWidth="1"/>
    <col min="14093" max="14336" width="9.140625" style="1"/>
    <col min="14337" max="14337" width="3.5703125" style="1" bestFit="1" customWidth="1"/>
    <col min="14338" max="14338" width="35.140625" style="1" customWidth="1"/>
    <col min="14339" max="14339" width="11.7109375" style="1" customWidth="1"/>
    <col min="14340" max="14340" width="9.140625" style="1" customWidth="1"/>
    <col min="14341" max="14342" width="0" style="1" hidden="1" customWidth="1"/>
    <col min="14343" max="14343" width="14.28515625" style="1" bestFit="1" customWidth="1"/>
    <col min="14344" max="14344" width="10.5703125" style="1" bestFit="1" customWidth="1"/>
    <col min="14345" max="14346" width="0" style="1" hidden="1" customWidth="1"/>
    <col min="14347" max="14347" width="9.140625" style="1"/>
    <col min="14348" max="14348" width="13.140625" style="1" bestFit="1" customWidth="1"/>
    <col min="14349" max="14592" width="9.140625" style="1"/>
    <col min="14593" max="14593" width="3.5703125" style="1" bestFit="1" customWidth="1"/>
    <col min="14594" max="14594" width="35.140625" style="1" customWidth="1"/>
    <col min="14595" max="14595" width="11.7109375" style="1" customWidth="1"/>
    <col min="14596" max="14596" width="9.140625" style="1" customWidth="1"/>
    <col min="14597" max="14598" width="0" style="1" hidden="1" customWidth="1"/>
    <col min="14599" max="14599" width="14.28515625" style="1" bestFit="1" customWidth="1"/>
    <col min="14600" max="14600" width="10.5703125" style="1" bestFit="1" customWidth="1"/>
    <col min="14601" max="14602" width="0" style="1" hidden="1" customWidth="1"/>
    <col min="14603" max="14603" width="9.140625" style="1"/>
    <col min="14604" max="14604" width="13.140625" style="1" bestFit="1" customWidth="1"/>
    <col min="14605" max="14848" width="9.140625" style="1"/>
    <col min="14849" max="14849" width="3.5703125" style="1" bestFit="1" customWidth="1"/>
    <col min="14850" max="14850" width="35.140625" style="1" customWidth="1"/>
    <col min="14851" max="14851" width="11.7109375" style="1" customWidth="1"/>
    <col min="14852" max="14852" width="9.140625" style="1" customWidth="1"/>
    <col min="14853" max="14854" width="0" style="1" hidden="1" customWidth="1"/>
    <col min="14855" max="14855" width="14.28515625" style="1" bestFit="1" customWidth="1"/>
    <col min="14856" max="14856" width="10.5703125" style="1" bestFit="1" customWidth="1"/>
    <col min="14857" max="14858" width="0" style="1" hidden="1" customWidth="1"/>
    <col min="14859" max="14859" width="9.140625" style="1"/>
    <col min="14860" max="14860" width="13.140625" style="1" bestFit="1" customWidth="1"/>
    <col min="14861" max="15104" width="9.140625" style="1"/>
    <col min="15105" max="15105" width="3.5703125" style="1" bestFit="1" customWidth="1"/>
    <col min="15106" max="15106" width="35.140625" style="1" customWidth="1"/>
    <col min="15107" max="15107" width="11.7109375" style="1" customWidth="1"/>
    <col min="15108" max="15108" width="9.140625" style="1" customWidth="1"/>
    <col min="15109" max="15110" width="0" style="1" hidden="1" customWidth="1"/>
    <col min="15111" max="15111" width="14.28515625" style="1" bestFit="1" customWidth="1"/>
    <col min="15112" max="15112" width="10.5703125" style="1" bestFit="1" customWidth="1"/>
    <col min="15113" max="15114" width="0" style="1" hidden="1" customWidth="1"/>
    <col min="15115" max="15115" width="9.140625" style="1"/>
    <col min="15116" max="15116" width="13.140625" style="1" bestFit="1" customWidth="1"/>
    <col min="15117" max="15360" width="9.140625" style="1"/>
    <col min="15361" max="15361" width="3.5703125" style="1" bestFit="1" customWidth="1"/>
    <col min="15362" max="15362" width="35.140625" style="1" customWidth="1"/>
    <col min="15363" max="15363" width="11.7109375" style="1" customWidth="1"/>
    <col min="15364" max="15364" width="9.140625" style="1" customWidth="1"/>
    <col min="15365" max="15366" width="0" style="1" hidden="1" customWidth="1"/>
    <col min="15367" max="15367" width="14.28515625" style="1" bestFit="1" customWidth="1"/>
    <col min="15368" max="15368" width="10.5703125" style="1" bestFit="1" customWidth="1"/>
    <col min="15369" max="15370" width="0" style="1" hidden="1" customWidth="1"/>
    <col min="15371" max="15371" width="9.140625" style="1"/>
    <col min="15372" max="15372" width="13.140625" style="1" bestFit="1" customWidth="1"/>
    <col min="15373" max="15616" width="9.140625" style="1"/>
    <col min="15617" max="15617" width="3.5703125" style="1" bestFit="1" customWidth="1"/>
    <col min="15618" max="15618" width="35.140625" style="1" customWidth="1"/>
    <col min="15619" max="15619" width="11.7109375" style="1" customWidth="1"/>
    <col min="15620" max="15620" width="9.140625" style="1" customWidth="1"/>
    <col min="15621" max="15622" width="0" style="1" hidden="1" customWidth="1"/>
    <col min="15623" max="15623" width="14.28515625" style="1" bestFit="1" customWidth="1"/>
    <col min="15624" max="15624" width="10.5703125" style="1" bestFit="1" customWidth="1"/>
    <col min="15625" max="15626" width="0" style="1" hidden="1" customWidth="1"/>
    <col min="15627" max="15627" width="9.140625" style="1"/>
    <col min="15628" max="15628" width="13.140625" style="1" bestFit="1" customWidth="1"/>
    <col min="15629" max="15872" width="9.140625" style="1"/>
    <col min="15873" max="15873" width="3.5703125" style="1" bestFit="1" customWidth="1"/>
    <col min="15874" max="15874" width="35.140625" style="1" customWidth="1"/>
    <col min="15875" max="15875" width="11.7109375" style="1" customWidth="1"/>
    <col min="15876" max="15876" width="9.140625" style="1" customWidth="1"/>
    <col min="15877" max="15878" width="0" style="1" hidden="1" customWidth="1"/>
    <col min="15879" max="15879" width="14.28515625" style="1" bestFit="1" customWidth="1"/>
    <col min="15880" max="15880" width="10.5703125" style="1" bestFit="1" customWidth="1"/>
    <col min="15881" max="15882" width="0" style="1" hidden="1" customWidth="1"/>
    <col min="15883" max="15883" width="9.140625" style="1"/>
    <col min="15884" max="15884" width="13.140625" style="1" bestFit="1" customWidth="1"/>
    <col min="15885" max="16128" width="9.140625" style="1"/>
    <col min="16129" max="16129" width="3.5703125" style="1" bestFit="1" customWidth="1"/>
    <col min="16130" max="16130" width="35.140625" style="1" customWidth="1"/>
    <col min="16131" max="16131" width="11.7109375" style="1" customWidth="1"/>
    <col min="16132" max="16132" width="9.140625" style="1" customWidth="1"/>
    <col min="16133" max="16134" width="0" style="1" hidden="1" customWidth="1"/>
    <col min="16135" max="16135" width="14.28515625" style="1" bestFit="1" customWidth="1"/>
    <col min="16136" max="16136" width="10.5703125" style="1" bestFit="1" customWidth="1"/>
    <col min="16137" max="16138" width="0" style="1" hidden="1" customWidth="1"/>
    <col min="16139" max="16139" width="9.140625" style="1"/>
    <col min="16140" max="16140" width="13.140625" style="1" bestFit="1" customWidth="1"/>
    <col min="16141" max="16384" width="9.140625" style="1"/>
  </cols>
  <sheetData>
    <row r="1" spans="1:16" ht="1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3" spans="1:16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2" t="s">
        <v>2</v>
      </c>
      <c r="L3" s="43" t="s">
        <v>39</v>
      </c>
      <c r="M3" s="43"/>
      <c r="N3" s="43"/>
      <c r="O3" s="43"/>
      <c r="P3" s="43"/>
    </row>
    <row r="4" spans="1:16" ht="30">
      <c r="A4" s="3"/>
      <c r="B4" s="55" t="s">
        <v>38</v>
      </c>
      <c r="C4" s="56"/>
      <c r="D4" s="57"/>
      <c r="E4" s="4" t="s">
        <v>32</v>
      </c>
      <c r="F4" s="4" t="s">
        <v>33</v>
      </c>
      <c r="G4" s="4" t="s">
        <v>34</v>
      </c>
      <c r="H4" s="4" t="s">
        <v>35</v>
      </c>
      <c r="I4" s="4" t="str">
        <f>+[1]PL!L6</f>
        <v>31st March  2017</v>
      </c>
      <c r="J4" s="5" t="str">
        <f>+[1]PL!N6</f>
        <v>31st March 2018</v>
      </c>
      <c r="L4" s="3" t="s">
        <v>38</v>
      </c>
      <c r="M4" s="4" t="s">
        <v>32</v>
      </c>
      <c r="N4" s="4" t="s">
        <v>33</v>
      </c>
      <c r="O4" s="4" t="s">
        <v>34</v>
      </c>
      <c r="P4" s="4" t="s">
        <v>35</v>
      </c>
    </row>
    <row r="5" spans="1:16" ht="23.25" customHeight="1">
      <c r="A5" s="6" t="s">
        <v>3</v>
      </c>
      <c r="B5" s="58" t="s">
        <v>4</v>
      </c>
      <c r="C5" s="58"/>
      <c r="D5" s="58"/>
      <c r="E5" s="7">
        <f>+M5</f>
        <v>0</v>
      </c>
      <c r="F5" s="7">
        <f t="shared" ref="F5:H5" si="0">+N5</f>
        <v>0</v>
      </c>
      <c r="G5" s="7">
        <f t="shared" si="0"/>
        <v>0</v>
      </c>
      <c r="H5" s="7">
        <f t="shared" si="0"/>
        <v>0</v>
      </c>
      <c r="I5" s="8">
        <f>48148104/100000</f>
        <v>481.48104000000001</v>
      </c>
      <c r="J5" s="9">
        <f>[1]PL!N7/100000</f>
        <v>1583.71</v>
      </c>
      <c r="L5" s="3" t="s">
        <v>31</v>
      </c>
      <c r="M5" s="59">
        <v>0</v>
      </c>
      <c r="N5" s="59">
        <v>0</v>
      </c>
      <c r="O5" s="3"/>
      <c r="P5" s="3"/>
    </row>
    <row r="6" spans="1:16" ht="23.25" customHeight="1">
      <c r="A6" s="10" t="s">
        <v>5</v>
      </c>
      <c r="B6" s="51" t="s">
        <v>6</v>
      </c>
      <c r="C6" s="51"/>
      <c r="D6" s="51"/>
      <c r="E6" s="11">
        <f>E5*25%</f>
        <v>0</v>
      </c>
      <c r="F6" s="11">
        <f>F5*25%</f>
        <v>0</v>
      </c>
      <c r="G6" s="11">
        <f>G5*25%</f>
        <v>0</v>
      </c>
      <c r="H6" s="11">
        <f>H5*25%</f>
        <v>0</v>
      </c>
      <c r="I6" s="12">
        <f>I5*25%</f>
        <v>120.37026</v>
      </c>
      <c r="J6" s="13">
        <f>J5*25/100</f>
        <v>395.92750000000001</v>
      </c>
      <c r="L6" s="3" t="s">
        <v>36</v>
      </c>
      <c r="M6" s="59">
        <v>0</v>
      </c>
      <c r="N6" s="59">
        <v>0</v>
      </c>
      <c r="O6" s="3"/>
      <c r="P6" s="3"/>
    </row>
    <row r="7" spans="1:16" ht="21" customHeight="1">
      <c r="A7" s="10" t="s">
        <v>7</v>
      </c>
      <c r="B7" s="51" t="s">
        <v>8</v>
      </c>
      <c r="C7" s="51"/>
      <c r="D7" s="51"/>
      <c r="E7" s="11">
        <f>E5*5%</f>
        <v>0</v>
      </c>
      <c r="F7" s="11">
        <f>F5*5%</f>
        <v>0</v>
      </c>
      <c r="G7" s="11">
        <f>G5*5%</f>
        <v>0</v>
      </c>
      <c r="H7" s="11">
        <f>H5*5%</f>
        <v>0</v>
      </c>
      <c r="I7" s="12">
        <f>I5*5%</f>
        <v>24.074052000000002</v>
      </c>
      <c r="J7" s="13">
        <f>J5*5/100</f>
        <v>79.185500000000005</v>
      </c>
      <c r="L7" s="3" t="s">
        <v>37</v>
      </c>
      <c r="M7" s="59">
        <v>0</v>
      </c>
      <c r="N7" s="59">
        <v>0</v>
      </c>
      <c r="O7" s="3"/>
      <c r="P7" s="3"/>
    </row>
    <row r="8" spans="1:16" ht="29.25" customHeight="1">
      <c r="A8" s="14" t="s">
        <v>9</v>
      </c>
      <c r="B8" s="50" t="s">
        <v>10</v>
      </c>
      <c r="C8" s="50"/>
      <c r="D8" s="50"/>
      <c r="E8" s="11">
        <f t="shared" ref="E8:J8" si="1">E5*20%</f>
        <v>0</v>
      </c>
      <c r="F8" s="11">
        <f t="shared" si="1"/>
        <v>0</v>
      </c>
      <c r="G8" s="11">
        <f>G5*20%</f>
        <v>0</v>
      </c>
      <c r="H8" s="11">
        <f>H5*20%</f>
        <v>0</v>
      </c>
      <c r="I8" s="12">
        <f>I5*20%</f>
        <v>96.296208000000007</v>
      </c>
      <c r="J8" s="13">
        <f t="shared" si="1"/>
        <v>316.74200000000002</v>
      </c>
    </row>
    <row r="9" spans="1:16" ht="32.25" customHeight="1">
      <c r="A9" s="14" t="s">
        <v>11</v>
      </c>
      <c r="B9" s="50" t="s">
        <v>12</v>
      </c>
      <c r="C9" s="50"/>
      <c r="D9" s="50"/>
      <c r="E9" s="11">
        <f>+M6-M7</f>
        <v>0</v>
      </c>
      <c r="F9" s="11">
        <f t="shared" ref="F9:H9" si="2">+N6-N7</f>
        <v>0</v>
      </c>
      <c r="G9" s="11">
        <f t="shared" si="2"/>
        <v>0</v>
      </c>
      <c r="H9" s="11">
        <f t="shared" si="2"/>
        <v>0</v>
      </c>
      <c r="I9" s="12">
        <f>5543631/100000</f>
        <v>55.436309999999999</v>
      </c>
      <c r="J9" s="13">
        <f>([1]BS!N30-[1]BS!N38)/100000</f>
        <v>33.05056905323999</v>
      </c>
      <c r="L9" s="15"/>
    </row>
    <row r="10" spans="1:16" ht="19.5" customHeight="1">
      <c r="A10" s="16" t="s">
        <v>13</v>
      </c>
      <c r="B10" s="51" t="s">
        <v>14</v>
      </c>
      <c r="C10" s="51"/>
      <c r="D10" s="51"/>
      <c r="E10" s="11">
        <f t="shared" ref="E10:J10" si="3">E9</f>
        <v>0</v>
      </c>
      <c r="F10" s="11">
        <f t="shared" si="3"/>
        <v>0</v>
      </c>
      <c r="G10" s="11">
        <f>G9</f>
        <v>0</v>
      </c>
      <c r="H10" s="11">
        <f t="shared" si="3"/>
        <v>0</v>
      </c>
      <c r="I10" s="12">
        <f>I9</f>
        <v>55.436309999999999</v>
      </c>
      <c r="J10" s="13">
        <f t="shared" si="3"/>
        <v>33.05056905323999</v>
      </c>
    </row>
    <row r="11" spans="1:16" ht="15.75" customHeight="1" thickBot="1">
      <c r="A11" s="16" t="s">
        <v>15</v>
      </c>
      <c r="B11" s="51" t="s">
        <v>16</v>
      </c>
      <c r="C11" s="51"/>
      <c r="D11" s="51"/>
      <c r="E11" s="11">
        <f t="shared" ref="E11:J11" si="4">E6-E10</f>
        <v>0</v>
      </c>
      <c r="F11" s="11">
        <f t="shared" si="4"/>
        <v>0</v>
      </c>
      <c r="G11" s="11">
        <f>G6-G10</f>
        <v>0</v>
      </c>
      <c r="H11" s="11">
        <f>H6-H10</f>
        <v>0</v>
      </c>
      <c r="I11" s="12">
        <f>I6-I10</f>
        <v>64.93395000000001</v>
      </c>
      <c r="J11" s="17">
        <f t="shared" si="4"/>
        <v>362.87693094676001</v>
      </c>
    </row>
    <row r="12" spans="1:16" ht="38.1" customHeight="1">
      <c r="A12" s="52" t="s">
        <v>17</v>
      </c>
      <c r="B12" s="52"/>
      <c r="C12" s="52"/>
      <c r="D12" s="52"/>
      <c r="E12" s="52"/>
      <c r="F12" s="52"/>
      <c r="G12" s="52"/>
      <c r="H12" s="52"/>
      <c r="I12" s="52"/>
    </row>
    <row r="13" spans="1:16" ht="43.5" thickBot="1">
      <c r="A13" s="18"/>
      <c r="B13" s="47" t="s">
        <v>38</v>
      </c>
      <c r="C13" s="48"/>
      <c r="D13" s="49"/>
      <c r="E13" s="19" t="str">
        <f t="shared" ref="E13:J13" si="5">+E4</f>
        <v>31st March 2015(ACTUAL)</v>
      </c>
      <c r="F13" s="19" t="str">
        <f t="shared" si="5"/>
        <v>31st March 2016(ACTUAL)</v>
      </c>
      <c r="G13" s="19" t="str">
        <f t="shared" si="5"/>
        <v>31st March 2017</v>
      </c>
      <c r="H13" s="19" t="str">
        <f t="shared" si="5"/>
        <v>31st March 2018</v>
      </c>
      <c r="I13" s="19" t="str">
        <f t="shared" si="5"/>
        <v>31st March  2017</v>
      </c>
      <c r="J13" s="19" t="str">
        <f t="shared" si="5"/>
        <v>31st March 2018</v>
      </c>
    </row>
    <row r="14" spans="1:16" ht="22.5" customHeight="1">
      <c r="A14" s="20" t="s">
        <v>18</v>
      </c>
      <c r="B14" s="44" t="s">
        <v>19</v>
      </c>
      <c r="C14" s="45"/>
      <c r="D14" s="46"/>
      <c r="E14" s="12">
        <f>+M6</f>
        <v>0</v>
      </c>
      <c r="F14" s="12">
        <f t="shared" ref="F14:H14" si="6">+N6</f>
        <v>0</v>
      </c>
      <c r="G14" s="12">
        <f t="shared" si="6"/>
        <v>0</v>
      </c>
      <c r="H14" s="12">
        <f t="shared" si="6"/>
        <v>0</v>
      </c>
      <c r="I14" s="12">
        <f>12765718/100000</f>
        <v>127.65718</v>
      </c>
      <c r="J14" s="12">
        <f>+[1]BS!N30/100000</f>
        <v>82.965429100000009</v>
      </c>
      <c r="L14" s="21"/>
    </row>
    <row r="15" spans="1:16" ht="21.75" customHeight="1">
      <c r="A15" s="22" t="s">
        <v>20</v>
      </c>
      <c r="B15" s="37" t="s">
        <v>21</v>
      </c>
      <c r="C15" s="38"/>
      <c r="D15" s="39"/>
      <c r="E15" s="23">
        <f>+M7</f>
        <v>0</v>
      </c>
      <c r="F15" s="23">
        <f t="shared" ref="F15:H15" si="7">+N7</f>
        <v>0</v>
      </c>
      <c r="G15" s="23">
        <f t="shared" si="7"/>
        <v>0</v>
      </c>
      <c r="H15" s="23">
        <f t="shared" si="7"/>
        <v>0</v>
      </c>
      <c r="I15" s="23">
        <f>6296000/100000</f>
        <v>62.96</v>
      </c>
      <c r="J15" s="24">
        <f>([1]BS!M37+[1]BS!M38)/100000</f>
        <v>19.914860046760008</v>
      </c>
    </row>
    <row r="16" spans="1:16" ht="21" customHeight="1">
      <c r="A16" s="25" t="s">
        <v>22</v>
      </c>
      <c r="B16" s="37" t="s">
        <v>23</v>
      </c>
      <c r="C16" s="38"/>
      <c r="D16" s="39"/>
      <c r="E16" s="23">
        <f t="shared" ref="E16:J16" si="8">E14-E15</f>
        <v>0</v>
      </c>
      <c r="F16" s="23">
        <f t="shared" si="8"/>
        <v>0</v>
      </c>
      <c r="G16" s="23">
        <f>G14-G15</f>
        <v>0</v>
      </c>
      <c r="H16" s="12">
        <f>H14-H15</f>
        <v>0</v>
      </c>
      <c r="I16" s="23">
        <f t="shared" si="8"/>
        <v>64.697180000000003</v>
      </c>
      <c r="J16" s="24">
        <f t="shared" si="8"/>
        <v>63.050569053239997</v>
      </c>
      <c r="K16" s="26"/>
    </row>
    <row r="17" spans="1:11" ht="18.75" customHeight="1">
      <c r="A17" s="25" t="s">
        <v>24</v>
      </c>
      <c r="B17" s="37" t="s">
        <v>25</v>
      </c>
      <c r="C17" s="38"/>
      <c r="D17" s="39"/>
      <c r="E17" s="27">
        <f t="shared" ref="E17:J17" si="9">E14*25/100</f>
        <v>0</v>
      </c>
      <c r="F17" s="27">
        <f t="shared" si="9"/>
        <v>0</v>
      </c>
      <c r="G17" s="27">
        <f>G14*25/100</f>
        <v>0</v>
      </c>
      <c r="H17" s="28">
        <f>H14*25/100</f>
        <v>0</v>
      </c>
      <c r="I17" s="27">
        <f>I14*25/100</f>
        <v>31.914294999999996</v>
      </c>
      <c r="J17" s="29">
        <f t="shared" si="9"/>
        <v>20.741357274999999</v>
      </c>
      <c r="K17" s="26"/>
    </row>
    <row r="18" spans="1:11" ht="22.5" customHeight="1">
      <c r="A18" s="25" t="s">
        <v>26</v>
      </c>
      <c r="B18" s="37" t="s">
        <v>27</v>
      </c>
      <c r="C18" s="38"/>
      <c r="D18" s="39"/>
      <c r="E18" s="23">
        <f t="shared" ref="E18:J18" si="10">E9</f>
        <v>0</v>
      </c>
      <c r="F18" s="23">
        <f t="shared" si="10"/>
        <v>0</v>
      </c>
      <c r="G18" s="23">
        <f>G9</f>
        <v>0</v>
      </c>
      <c r="H18" s="12">
        <f>H9</f>
        <v>0</v>
      </c>
      <c r="I18" s="23">
        <f>I9</f>
        <v>55.436309999999999</v>
      </c>
      <c r="J18" s="24">
        <f t="shared" si="10"/>
        <v>33.05056905323999</v>
      </c>
    </row>
    <row r="19" spans="1:11" ht="24" customHeight="1" thickBot="1">
      <c r="A19" s="30" t="s">
        <v>28</v>
      </c>
      <c r="B19" s="40" t="s">
        <v>29</v>
      </c>
      <c r="C19" s="41"/>
      <c r="D19" s="42"/>
      <c r="E19" s="23">
        <f t="shared" ref="E19:J19" si="11">E16-E18</f>
        <v>0</v>
      </c>
      <c r="F19" s="23">
        <f t="shared" si="11"/>
        <v>0</v>
      </c>
      <c r="G19" s="23">
        <f>G16-G18</f>
        <v>0</v>
      </c>
      <c r="H19" s="12">
        <f>H16-H18</f>
        <v>0</v>
      </c>
      <c r="I19" s="31">
        <f>I16-I18</f>
        <v>9.2608700000000042</v>
      </c>
      <c r="J19" s="32">
        <f t="shared" si="11"/>
        <v>30.000000000000007</v>
      </c>
    </row>
    <row r="20" spans="1:11" ht="7.5" customHeight="1">
      <c r="A20" s="33"/>
      <c r="B20" s="34"/>
      <c r="C20" s="33"/>
      <c r="D20" s="33"/>
      <c r="E20" s="33"/>
      <c r="F20" s="33"/>
      <c r="G20" s="33"/>
      <c r="H20" s="33"/>
      <c r="I20" s="35"/>
      <c r="J20" s="35"/>
    </row>
    <row r="21" spans="1:11" ht="22.5" customHeight="1">
      <c r="A21" s="33"/>
      <c r="B21" s="36" t="s">
        <v>30</v>
      </c>
      <c r="E21" s="36">
        <f t="shared" ref="E21:J21" si="12">E16-E17</f>
        <v>0</v>
      </c>
      <c r="F21" s="36">
        <f t="shared" si="12"/>
        <v>0</v>
      </c>
      <c r="G21" s="36">
        <f>G16-G17</f>
        <v>0</v>
      </c>
      <c r="H21" s="36">
        <f>H16-H17</f>
        <v>0</v>
      </c>
      <c r="I21" s="36">
        <f>I16-I17</f>
        <v>32.782885000000007</v>
      </c>
      <c r="J21" s="36">
        <f t="shared" si="12"/>
        <v>42.309211778239998</v>
      </c>
    </row>
    <row r="22" spans="1:11" ht="22.5" customHeight="1">
      <c r="A22" s="33"/>
      <c r="B22" s="36" t="s">
        <v>30</v>
      </c>
      <c r="E22" s="36">
        <f t="shared" ref="E22:J22" si="13">E16-E18</f>
        <v>0</v>
      </c>
      <c r="F22" s="36">
        <f t="shared" si="13"/>
        <v>0</v>
      </c>
      <c r="G22" s="36">
        <f t="shared" si="13"/>
        <v>0</v>
      </c>
      <c r="H22" s="36">
        <f t="shared" si="13"/>
        <v>0</v>
      </c>
      <c r="I22" s="36">
        <f t="shared" si="13"/>
        <v>9.2608700000000042</v>
      </c>
      <c r="J22" s="36">
        <f t="shared" si="13"/>
        <v>30.000000000000007</v>
      </c>
    </row>
    <row r="23" spans="1:11">
      <c r="A23" s="33"/>
      <c r="B23" s="34"/>
      <c r="C23" s="33"/>
      <c r="D23" s="33"/>
      <c r="E23" s="33"/>
      <c r="F23" s="33"/>
      <c r="G23" s="33"/>
      <c r="H23" s="33"/>
      <c r="I23" s="33"/>
    </row>
    <row r="24" spans="1:11">
      <c r="A24" s="33"/>
      <c r="B24" s="34"/>
      <c r="C24" s="33"/>
      <c r="D24" s="33"/>
      <c r="E24" s="33"/>
      <c r="F24" s="33"/>
      <c r="G24" s="33"/>
      <c r="H24" s="33"/>
      <c r="I24" s="33"/>
    </row>
    <row r="25" spans="1:11">
      <c r="A25" s="33"/>
      <c r="B25" s="34"/>
      <c r="C25" s="33"/>
      <c r="D25" s="33"/>
      <c r="E25" s="33"/>
      <c r="F25" s="33"/>
      <c r="G25" s="33"/>
      <c r="H25" s="33"/>
      <c r="I25" s="33"/>
    </row>
    <row r="26" spans="1:11">
      <c r="A26" s="33"/>
      <c r="B26" s="34"/>
      <c r="C26" s="33"/>
      <c r="D26" s="33"/>
      <c r="E26" s="33"/>
      <c r="F26" s="33"/>
      <c r="G26" s="33"/>
      <c r="H26" s="33"/>
      <c r="I26" s="33"/>
    </row>
    <row r="27" spans="1:11">
      <c r="A27" s="33"/>
      <c r="B27" s="34"/>
      <c r="C27" s="33"/>
      <c r="D27" s="33"/>
      <c r="E27" s="33"/>
      <c r="F27" s="33"/>
      <c r="G27" s="33"/>
      <c r="H27" s="33"/>
      <c r="I27" s="33"/>
    </row>
    <row r="28" spans="1:11">
      <c r="A28" s="33"/>
      <c r="B28" s="34"/>
      <c r="C28" s="33"/>
      <c r="D28" s="33"/>
      <c r="E28" s="33"/>
      <c r="F28" s="33"/>
      <c r="G28" s="33"/>
      <c r="H28" s="33"/>
      <c r="I28" s="33"/>
    </row>
    <row r="29" spans="1:11">
      <c r="A29" s="33"/>
      <c r="B29" s="34"/>
      <c r="C29" s="33"/>
      <c r="D29" s="33"/>
      <c r="E29" s="33"/>
      <c r="F29" s="33"/>
      <c r="G29" s="33"/>
      <c r="H29" s="33"/>
      <c r="I29" s="33"/>
    </row>
    <row r="30" spans="1:11">
      <c r="A30" s="33"/>
      <c r="B30" s="34"/>
      <c r="C30" s="33"/>
      <c r="D30" s="33"/>
      <c r="E30" s="33"/>
      <c r="F30" s="33"/>
      <c r="G30" s="33"/>
      <c r="H30" s="33"/>
      <c r="I30" s="33"/>
    </row>
    <row r="31" spans="1:11">
      <c r="A31" s="33"/>
      <c r="B31" s="34"/>
      <c r="C31" s="33"/>
      <c r="D31" s="33"/>
      <c r="E31" s="33"/>
      <c r="F31" s="33"/>
      <c r="G31" s="33"/>
      <c r="H31" s="33"/>
      <c r="I31" s="33"/>
    </row>
    <row r="32" spans="1:11">
      <c r="A32" s="33"/>
      <c r="B32" s="34"/>
      <c r="C32" s="33"/>
      <c r="D32" s="33"/>
      <c r="E32" s="33"/>
      <c r="F32" s="33"/>
      <c r="G32" s="33"/>
      <c r="H32" s="33"/>
      <c r="I32" s="33"/>
    </row>
    <row r="33" spans="1:9">
      <c r="A33" s="33"/>
      <c r="B33" s="34"/>
      <c r="C33" s="33"/>
      <c r="D33" s="33"/>
      <c r="E33" s="33"/>
      <c r="F33" s="33"/>
      <c r="G33" s="33"/>
      <c r="H33" s="33"/>
      <c r="I33" s="33"/>
    </row>
    <row r="34" spans="1:9">
      <c r="A34" s="33"/>
      <c r="B34" s="33"/>
      <c r="C34" s="33"/>
      <c r="D34" s="33"/>
      <c r="E34" s="33"/>
      <c r="F34" s="33"/>
      <c r="G34" s="33"/>
      <c r="H34" s="33"/>
      <c r="I34" s="33"/>
    </row>
    <row r="35" spans="1:9">
      <c r="A35" s="33"/>
      <c r="B35" s="33"/>
      <c r="C35" s="33"/>
      <c r="D35" s="33"/>
      <c r="E35" s="33"/>
      <c r="F35" s="33"/>
      <c r="G35" s="33"/>
      <c r="H35" s="33"/>
      <c r="I35" s="33"/>
    </row>
    <row r="36" spans="1:9">
      <c r="A36" s="33"/>
      <c r="B36" s="33"/>
      <c r="C36" s="33"/>
      <c r="D36" s="33"/>
      <c r="E36" s="33"/>
      <c r="F36" s="33"/>
      <c r="G36" s="33"/>
      <c r="H36" s="33"/>
      <c r="I36" s="33"/>
    </row>
    <row r="37" spans="1:9">
      <c r="A37" s="33"/>
      <c r="B37" s="33"/>
      <c r="C37" s="33"/>
      <c r="D37" s="33"/>
      <c r="E37" s="33"/>
      <c r="F37" s="33"/>
      <c r="G37" s="33"/>
      <c r="H37" s="33"/>
      <c r="I37" s="33"/>
    </row>
  </sheetData>
  <mergeCells count="19">
    <mergeCell ref="A1:I1"/>
    <mergeCell ref="A3:I3"/>
    <mergeCell ref="B4:D4"/>
    <mergeCell ref="B5:D5"/>
    <mergeCell ref="B6:D6"/>
    <mergeCell ref="B16:D16"/>
    <mergeCell ref="B17:D17"/>
    <mergeCell ref="B18:D18"/>
    <mergeCell ref="B19:D19"/>
    <mergeCell ref="L3:P3"/>
    <mergeCell ref="B14:D14"/>
    <mergeCell ref="B13:D13"/>
    <mergeCell ref="B8:D8"/>
    <mergeCell ref="B9:D9"/>
    <mergeCell ref="B10:D10"/>
    <mergeCell ref="B11:D11"/>
    <mergeCell ref="A12:I12"/>
    <mergeCell ref="B15:D15"/>
    <mergeCell ref="B7:D7"/>
  </mergeCells>
  <pageMargins left="0.61" right="0.5" top="0.97" bottom="2.58" header="0.25" footer="2.58"/>
  <pageSetup paperSize="9" scale="80" orientation="portrait" verticalDpi="144" r:id="rId1"/>
  <headerFooter alignWithMargins="0"/>
  <colBreaks count="1" manualBreakCount="1">
    <brk id="8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</vt:lpstr>
      <vt:lpstr>WC!Print_Area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2016-09-10T09:53:58Z</cp:lastPrinted>
  <dcterms:created xsi:type="dcterms:W3CDTF">2016-09-10T09:45:28Z</dcterms:created>
  <dcterms:modified xsi:type="dcterms:W3CDTF">2016-09-10T12:13:53Z</dcterms:modified>
</cp:coreProperties>
</file>