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9495" windowHeight="7680"/>
  </bookViews>
  <sheets>
    <sheet name="NSC Interest Calculator" sheetId="2" r:id="rId1"/>
  </sheets>
  <calcPr calcId="124519"/>
</workbook>
</file>

<file path=xl/calcChain.xml><?xml version="1.0" encoding="utf-8"?>
<calcChain xmlns="http://schemas.openxmlformats.org/spreadsheetml/2006/main">
  <c r="B13" i="2"/>
  <c r="C13" s="1"/>
  <c r="B3"/>
  <c r="C3" s="1"/>
  <c r="D13" l="1"/>
  <c r="E13" s="1"/>
  <c r="B14"/>
  <c r="C14" s="1"/>
  <c r="D3"/>
  <c r="E3" s="1"/>
  <c r="D14" l="1"/>
  <c r="E14" s="1"/>
  <c r="B4"/>
  <c r="C4" l="1"/>
  <c r="D4" s="1"/>
  <c r="E4" s="1"/>
  <c r="B15"/>
  <c r="C15" l="1"/>
  <c r="D15" s="1"/>
  <c r="E15" s="1"/>
  <c r="B5"/>
  <c r="C5" s="1"/>
  <c r="B16" l="1"/>
  <c r="D5"/>
  <c r="E5" s="1"/>
  <c r="C16" l="1"/>
  <c r="D16" s="1"/>
  <c r="E16" s="1"/>
  <c r="B6"/>
  <c r="C6" s="1"/>
  <c r="B17" l="1"/>
  <c r="D6"/>
  <c r="E6" s="1"/>
  <c r="C17" l="1"/>
  <c r="D17" s="1"/>
  <c r="E17" s="1"/>
  <c r="B7"/>
  <c r="B18" l="1"/>
  <c r="C7"/>
  <c r="D7" s="1"/>
  <c r="E7" s="1"/>
  <c r="E9" s="1"/>
  <c r="C18" l="1"/>
  <c r="D18" s="1"/>
  <c r="E18" s="1"/>
  <c r="B19" l="1"/>
  <c r="C19" l="1"/>
  <c r="D19" s="1"/>
  <c r="E19" s="1"/>
  <c r="B20" l="1"/>
  <c r="C20" s="1"/>
  <c r="D20" l="1"/>
  <c r="E20" s="1"/>
  <c r="B21" l="1"/>
  <c r="C21" l="1"/>
  <c r="D21" s="1"/>
  <c r="B22" l="1"/>
  <c r="C22" s="1"/>
  <c r="D22" s="1"/>
  <c r="E22" s="1"/>
  <c r="E24" s="1"/>
  <c r="E21"/>
</calcChain>
</file>

<file path=xl/sharedStrings.xml><?xml version="1.0" encoding="utf-8"?>
<sst xmlns="http://schemas.openxmlformats.org/spreadsheetml/2006/main" count="15" uniqueCount="9">
  <si>
    <t>FIVE YEAR NSC CALULATOR</t>
  </si>
  <si>
    <t>TEN YEAR NSC CALCULATOR</t>
  </si>
  <si>
    <t>YEAR</t>
  </si>
  <si>
    <t>IST HALF RATE</t>
  </si>
  <si>
    <t>IIND HALF RATE</t>
  </si>
  <si>
    <t>TOTAL RATE</t>
  </si>
  <si>
    <t>Interest Amount</t>
  </si>
  <si>
    <t>NSC AMT</t>
  </si>
  <si>
    <t>Total Interest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</si>
</sst>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43" fontId="0" fillId="0" borderId="0" xfId="1" applyFont="1"/>
    <xf numFmtId="43" fontId="0" fillId="0" borderId="0" xfId="0" applyNumberFormat="1"/>
    <xf numFmtId="10" fontId="0" fillId="0" borderId="0" xfId="0" applyNumberFormat="1"/>
    <xf numFmtId="0" fontId="0" fillId="0" borderId="0" xfId="0" applyAlignment="1"/>
    <xf numFmtId="0" fontId="0" fillId="0" borderId="2" xfId="0" applyBorder="1"/>
    <xf numFmtId="43" fontId="0" fillId="0" borderId="2" xfId="1" applyFont="1" applyBorder="1"/>
    <xf numFmtId="43" fontId="0" fillId="0" borderId="2" xfId="0" applyNumberFormat="1" applyBorder="1"/>
    <xf numFmtId="43" fontId="3" fillId="0" borderId="3" xfId="1" applyFont="1" applyBorder="1" applyAlignment="1">
      <alignment horizontal="center"/>
    </xf>
    <xf numFmtId="43" fontId="3" fillId="0" borderId="3" xfId="0" applyNumberFormat="1" applyFont="1" applyBorder="1"/>
    <xf numFmtId="43" fontId="0" fillId="0" borderId="4" xfId="0" applyNumberFormat="1" applyBorder="1"/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4" borderId="2" xfId="0" applyFill="1" applyBorder="1"/>
    <xf numFmtId="0" fontId="0" fillId="4" borderId="4" xfId="0" applyFill="1" applyBorder="1"/>
    <xf numFmtId="43" fontId="2" fillId="2" borderId="1" xfId="1" applyFont="1" applyFill="1" applyBorder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3" fontId="3" fillId="0" borderId="2" xfId="0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45" zoomScaleNormal="145" zoomScaleSheetLayoutView="115" workbookViewId="0">
      <selection activeCell="J3" sqref="J3"/>
    </sheetView>
  </sheetViews>
  <sheetFormatPr defaultRowHeight="15"/>
  <cols>
    <col min="1" max="1" width="5.28515625" customWidth="1"/>
    <col min="2" max="2" width="14.140625" customWidth="1"/>
    <col min="3" max="3" width="14.7109375" bestFit="1" customWidth="1"/>
    <col min="4" max="4" width="11.42578125" bestFit="1" customWidth="1"/>
    <col min="5" max="5" width="15.7109375" bestFit="1" customWidth="1"/>
    <col min="9" max="9" width="11.140625" customWidth="1"/>
    <col min="10" max="10" width="14.28515625" customWidth="1"/>
    <col min="12" max="13" width="9.5703125" bestFit="1" customWidth="1"/>
  </cols>
  <sheetData>
    <row r="1" spans="1:13">
      <c r="A1" s="11" t="s">
        <v>0</v>
      </c>
      <c r="B1" s="13"/>
      <c r="C1" s="13"/>
      <c r="D1" s="13"/>
      <c r="E1" s="14"/>
      <c r="F1" s="4"/>
      <c r="I1" s="3">
        <v>8.5000000000000006E-2</v>
      </c>
      <c r="J1" s="1">
        <v>100</v>
      </c>
    </row>
    <row r="2" spans="1:13">
      <c r="A2" s="16" t="s">
        <v>2</v>
      </c>
      <c r="B2" s="16" t="s">
        <v>3</v>
      </c>
      <c r="C2" s="16" t="s">
        <v>4</v>
      </c>
      <c r="D2" s="17" t="s">
        <v>5</v>
      </c>
      <c r="E2" s="16" t="s">
        <v>6</v>
      </c>
    </row>
    <row r="3" spans="1:13">
      <c r="A3" s="15">
        <v>1</v>
      </c>
      <c r="B3" s="6">
        <f>+J1*I1/2</f>
        <v>4.25</v>
      </c>
      <c r="C3" s="6">
        <f>+(J1+B3)*I1/2</f>
        <v>4.430625</v>
      </c>
      <c r="D3" s="10">
        <f>+B3+C3</f>
        <v>8.6806249999999991</v>
      </c>
      <c r="E3" s="7">
        <f>+$J$3*D3%</f>
        <v>4340.3124999999991</v>
      </c>
      <c r="I3" t="s">
        <v>7</v>
      </c>
      <c r="J3" s="18">
        <v>50000</v>
      </c>
      <c r="M3" s="1"/>
    </row>
    <row r="4" spans="1:13">
      <c r="A4" s="15">
        <v>2</v>
      </c>
      <c r="B4" s="6">
        <f>+(J1+D3)*I1/2</f>
        <v>4.6189265624999996</v>
      </c>
      <c r="C4" s="6">
        <f>+(J1+D3+B4)*I1/2</f>
        <v>4.8152309414062495</v>
      </c>
      <c r="D4" s="10">
        <f>+B4+C4</f>
        <v>9.4341575039062491</v>
      </c>
      <c r="E4" s="7">
        <f t="shared" ref="E4:E7" si="0">+$J$3*D4%</f>
        <v>4717.0787519531241</v>
      </c>
    </row>
    <row r="5" spans="1:13">
      <c r="A5" s="15">
        <v>3</v>
      </c>
      <c r="B5" s="6">
        <f>+(J1+D3+D4)*I1/2</f>
        <v>5.0198782564160158</v>
      </c>
      <c r="C5" s="6">
        <f>+(J1+D3+D4+B5)*I1/2</f>
        <v>5.2332230823136969</v>
      </c>
      <c r="D5" s="10">
        <f>+B5+C5</f>
        <v>10.253101338729714</v>
      </c>
      <c r="E5" s="7">
        <f t="shared" si="0"/>
        <v>5126.5506693648567</v>
      </c>
    </row>
    <row r="6" spans="1:13">
      <c r="A6" s="15">
        <v>4</v>
      </c>
      <c r="B6" s="6">
        <f>+(J1+D3+D4+D5)*I1/2</f>
        <v>5.4556350633120285</v>
      </c>
      <c r="C6" s="6">
        <f>+(J1+D3+D4+D5+B6)*I1/2</f>
        <v>5.6874995535027901</v>
      </c>
      <c r="D6" s="10">
        <f>+B6+C6</f>
        <v>11.14313461681482</v>
      </c>
      <c r="E6" s="7">
        <f t="shared" si="0"/>
        <v>5571.5673084074097</v>
      </c>
      <c r="L6" s="1"/>
      <c r="M6" s="1"/>
    </row>
    <row r="7" spans="1:13">
      <c r="A7" s="15">
        <v>5</v>
      </c>
      <c r="B7" s="6">
        <f>+(J1+D3+D4+D5+D6)*I1/2</f>
        <v>5.9292182845266588</v>
      </c>
      <c r="C7" s="6">
        <f>+(J1+D3+D4+D5+D6+B7)*I1/2</f>
        <v>6.1812100616190415</v>
      </c>
      <c r="D7" s="10">
        <f>+B7+C7</f>
        <v>12.110428346145699</v>
      </c>
      <c r="E7" s="7">
        <f t="shared" si="0"/>
        <v>6055.2141730728499</v>
      </c>
      <c r="M7" s="1"/>
    </row>
    <row r="8" spans="1:13">
      <c r="B8" s="1"/>
      <c r="C8" s="1"/>
      <c r="D8" s="2"/>
      <c r="E8" s="7"/>
      <c r="M8" s="1"/>
    </row>
    <row r="9" spans="1:13" ht="15.75" thickBot="1">
      <c r="A9" s="8" t="s">
        <v>8</v>
      </c>
      <c r="B9" s="8"/>
      <c r="C9" s="8"/>
      <c r="D9" s="8"/>
      <c r="E9" s="9">
        <f>SUM(E3:E8)</f>
        <v>25810.723402798238</v>
      </c>
      <c r="M9" s="1"/>
    </row>
    <row r="10" spans="1:13" ht="15.75" thickTop="1"/>
    <row r="11" spans="1:13">
      <c r="A11" s="12" t="s">
        <v>1</v>
      </c>
      <c r="B11" s="12"/>
      <c r="C11" s="12"/>
      <c r="D11" s="12"/>
      <c r="E11" s="12"/>
      <c r="I11" s="3">
        <v>8.7999999999999995E-2</v>
      </c>
    </row>
    <row r="12" spans="1:13">
      <c r="A12" s="16" t="s">
        <v>2</v>
      </c>
      <c r="B12" s="16" t="s">
        <v>3</v>
      </c>
      <c r="C12" s="16" t="s">
        <v>4</v>
      </c>
      <c r="D12" s="16" t="s">
        <v>5</v>
      </c>
      <c r="E12" s="16" t="s">
        <v>6</v>
      </c>
    </row>
    <row r="13" spans="1:13">
      <c r="A13" s="15">
        <v>1</v>
      </c>
      <c r="B13" s="6">
        <f>+($J$1*I11/2)</f>
        <v>4.3999999999999995</v>
      </c>
      <c r="C13" s="6">
        <f>+($J$1+B13)*I11/2</f>
        <v>4.5936000000000003</v>
      </c>
      <c r="D13" s="6">
        <f>+B13+C13</f>
        <v>8.9936000000000007</v>
      </c>
      <c r="E13" s="7">
        <f>+$J$3*D13%</f>
        <v>4496.8</v>
      </c>
    </row>
    <row r="14" spans="1:13">
      <c r="A14" s="15">
        <v>2</v>
      </c>
      <c r="B14" s="6">
        <f>+($J$1+D13)*I11/2</f>
        <v>4.7957184000000002</v>
      </c>
      <c r="C14" s="6">
        <f>+($J$1+D13+B14)*I11/2</f>
        <v>5.0067300096</v>
      </c>
      <c r="D14" s="6">
        <f t="shared" ref="D14:D22" si="1">+B14+C14</f>
        <v>9.8024484096000002</v>
      </c>
      <c r="E14" s="7">
        <f t="shared" ref="E14:E22" si="2">+$J$3*D14%</f>
        <v>4901.2242048000007</v>
      </c>
    </row>
    <row r="15" spans="1:13">
      <c r="A15" s="15">
        <v>3</v>
      </c>
      <c r="B15" s="6">
        <f>+($J$1+D13+D14)*$I$11/2</f>
        <v>5.2270261300223995</v>
      </c>
      <c r="C15" s="6">
        <f>+($J$1+D13+B15+D14)*$I$11/2</f>
        <v>5.4570152797433851</v>
      </c>
      <c r="D15" s="6">
        <f t="shared" si="1"/>
        <v>10.684041409765785</v>
      </c>
      <c r="E15" s="7">
        <f t="shared" si="2"/>
        <v>5342.0207048828925</v>
      </c>
    </row>
    <row r="16" spans="1:13">
      <c r="A16" s="15">
        <v>4</v>
      </c>
      <c r="B16" s="6">
        <f>+($J$1+$D$13+$D$14+$D$15)*$I$11/2</f>
        <v>5.6971239520520944</v>
      </c>
      <c r="C16" s="6">
        <f>+($J$1+$D$14+$B$16+$D$15+$D$13)*$I$11/2</f>
        <v>5.9477974059423868</v>
      </c>
      <c r="D16" s="6">
        <f t="shared" si="1"/>
        <v>11.64492135799448</v>
      </c>
      <c r="E16" s="7">
        <f>+$J$3*D16%</f>
        <v>5822.4606789972404</v>
      </c>
    </row>
    <row r="17" spans="1:5">
      <c r="A17" s="15">
        <v>5</v>
      </c>
      <c r="B17" s="6">
        <f>+($J$1+$D$13+$D$14+$D$15+$D$16)*$I$11/2</f>
        <v>6.2095004918038521</v>
      </c>
      <c r="C17" s="6">
        <f>+($J$1+$D$14+$B$17+$D$15+$D$13+$D$16)*$I$11/2</f>
        <v>6.4827185134432215</v>
      </c>
      <c r="D17" s="6">
        <f t="shared" si="1"/>
        <v>12.692219005247074</v>
      </c>
      <c r="E17" s="7">
        <f t="shared" si="2"/>
        <v>6346.1095026235371</v>
      </c>
    </row>
    <row r="18" spans="1:5">
      <c r="A18" s="15">
        <v>6</v>
      </c>
      <c r="B18" s="6">
        <f>+($J$1+$D$13+$D$14+$D$15+$D$16+$D$17)*$I$11/2</f>
        <v>6.7679581280347225</v>
      </c>
      <c r="C18" s="6">
        <f>+($J$1+$D$14+$B$18+$D$15+$D$13+$D$16+$D$17)*$I$11/2</f>
        <v>7.0657482856682501</v>
      </c>
      <c r="D18" s="6">
        <f t="shared" si="1"/>
        <v>13.833706413702973</v>
      </c>
      <c r="E18" s="7">
        <f>+$J$3*D18%</f>
        <v>6916.8532068514869</v>
      </c>
    </row>
    <row r="19" spans="1:5">
      <c r="A19" s="15">
        <v>7</v>
      </c>
      <c r="B19" s="6">
        <f>+($J$1+$D$13+$D$14+$D$15+$D$16+$D$17+$D$18)*$I$11/2</f>
        <v>7.3766412102376533</v>
      </c>
      <c r="C19" s="6">
        <f>+($J$1+$D$14+$B$19+$D$15+$D$13+$D$16+$D$17+$D$18)*$I$11/2</f>
        <v>7.7012134234881104</v>
      </c>
      <c r="D19" s="6">
        <f t="shared" si="1"/>
        <v>15.077854633725764</v>
      </c>
      <c r="E19" s="7">
        <f t="shared" si="2"/>
        <v>7538.9273168628815</v>
      </c>
    </row>
    <row r="20" spans="1:5">
      <c r="A20" s="15">
        <v>8</v>
      </c>
      <c r="B20" s="6">
        <f>+($J$1+$D$13+$D$14+$D$15+$D$16+$D$17+$D$18+$D$19)*$I$11/2</f>
        <v>8.0400668141215874</v>
      </c>
      <c r="C20" s="6">
        <f>+($J$1+$D$14+$B$20+$D$15+$D$13+$D$16+$D$17+$D$18+$D$19)*$I$11/2</f>
        <v>8.3938297539429367</v>
      </c>
      <c r="D20" s="6">
        <f t="shared" si="1"/>
        <v>16.433896568064526</v>
      </c>
      <c r="E20" s="7">
        <f t="shared" si="2"/>
        <v>8216.9482840322635</v>
      </c>
    </row>
    <row r="21" spans="1:5">
      <c r="A21" s="15">
        <v>9</v>
      </c>
      <c r="B21" s="6">
        <f>+($J$1+$D$13+$D$14+$D$15+$D$16+$D$17+$D$18+$D$19+$D$20)*$I$11/2</f>
        <v>8.7631582631164253</v>
      </c>
      <c r="C21" s="6">
        <f>+($J$1+$D$14+$B$21+$D$15+$D$13+$D$16+$D$17+$D$18+$D$19+$D$20)*$I$11/2</f>
        <v>9.1487372266935498</v>
      </c>
      <c r="D21" s="6">
        <f t="shared" si="1"/>
        <v>17.911895489809975</v>
      </c>
      <c r="E21" s="7">
        <f t="shared" si="2"/>
        <v>8955.9477449049882</v>
      </c>
    </row>
    <row r="22" spans="1:5">
      <c r="A22" s="15">
        <v>10</v>
      </c>
      <c r="B22" s="6">
        <f>+($J$1+$D$13+$D$14+$D$15+$D$16+$D$17+$D$18+$D$19+$D$20+$D$21)*$I$11/2</f>
        <v>9.5512816646680641</v>
      </c>
      <c r="C22" s="6">
        <f>+($J$1+$D$14+$B$22+$D$15+$D$13+$D$16+$D$17+$D$18+$D$19+$D$20+$D$21)*$I$11/2</f>
        <v>9.9715380579134596</v>
      </c>
      <c r="D22" s="6">
        <f t="shared" si="1"/>
        <v>19.522819722581524</v>
      </c>
      <c r="E22" s="7">
        <f t="shared" si="2"/>
        <v>9761.4098612907619</v>
      </c>
    </row>
    <row r="23" spans="1:5">
      <c r="A23" s="5"/>
      <c r="B23" s="5"/>
      <c r="C23" s="5"/>
      <c r="D23" s="5"/>
      <c r="E23" s="5"/>
    </row>
    <row r="24" spans="1:5">
      <c r="A24" s="19" t="s">
        <v>8</v>
      </c>
      <c r="B24" s="20"/>
      <c r="C24" s="20"/>
      <c r="D24" s="21"/>
      <c r="E24" s="22">
        <f>SUM(E13:E23)</f>
        <v>68298.701505246048</v>
      </c>
    </row>
  </sheetData>
  <mergeCells count="4">
    <mergeCell ref="A24:D24"/>
    <mergeCell ref="A9:D9"/>
    <mergeCell ref="A1:E1"/>
    <mergeCell ref="A11:E11"/>
  </mergeCells>
  <pageMargins left="2.14" right="0.7" top="0.75" bottom="0.75" header="0.3" footer="0.3"/>
  <pageSetup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NSC Interest Calculator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2016-08-01T09:47:08Z</cp:lastPrinted>
  <dcterms:created xsi:type="dcterms:W3CDTF">2016-02-22T10:01:54Z</dcterms:created>
  <dcterms:modified xsi:type="dcterms:W3CDTF">2016-08-01T09:47:11Z</dcterms:modified>
</cp:coreProperties>
</file>