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2650" windowHeight="12915"/>
  </bookViews>
  <sheets>
    <sheet name="Break Even Point" sheetId="3" r:id="rId1"/>
    <sheet name="BREAKEVEN ANALYSIS" sheetId="2" r:id="rId2"/>
  </sheets>
  <definedNames>
    <definedName name="Breakeven_point">'BREAKEVEN ANALYSIS'!$B$19</definedName>
    <definedName name="Company_name">'BREAKEVEN ANALYSIS'!#REF!</definedName>
    <definedName name="Fixed_costs">'BREAKEVEN ANALYSIS'!$B$18:$B$18</definedName>
    <definedName name="Gross_margin">'BREAKEVEN ANALYSIS'!$B$15</definedName>
    <definedName name="Net_profit">'BREAKEVEN ANALYSIS'!$B$21</definedName>
    <definedName name="Sales_price_unit">'BREAKEVEN ANALYSIS'!$B$4</definedName>
    <definedName name="Sales_volume_units">'BREAKEVEN ANALYSIS'!$B$6</definedName>
    <definedName name="TemplatePrintArea">'BREAKEVEN ANALYSIS'!$A$1:$C$4</definedName>
    <definedName name="Total_fixed">'BREAKEVEN ANALYSIS'!#REF!</definedName>
    <definedName name="Total_Sales">'BREAKEVEN ANALYSIS'!$B$7</definedName>
    <definedName name="Total_variable">'BREAKEVEN ANALYSIS'!$B$12</definedName>
    <definedName name="Unit_contrib_margin">'BREAKEVEN ANALYSIS'!#REF!</definedName>
    <definedName name="Variable_cost_unit">'BREAKEVEN ANALYSIS'!#REF!</definedName>
    <definedName name="Variable_costs_unit">'BREAKEVEN ANALYSIS'!$B$10:$B$10</definedName>
    <definedName name="Variable_Unit_Cost">'BREAKEVEN ANALYSIS'!#REF!</definedName>
  </definedNames>
  <calcPr calcId="152511"/>
</workbook>
</file>

<file path=xl/calcChain.xml><?xml version="1.0" encoding="utf-8"?>
<calcChain xmlns="http://schemas.openxmlformats.org/spreadsheetml/2006/main">
  <c r="E4" i="3" l="1"/>
  <c r="B5" i="3" l="1"/>
  <c r="A5" i="3"/>
  <c r="B6" i="3" l="1"/>
  <c r="B9" i="3" s="1"/>
  <c r="B10" i="3" s="1"/>
  <c r="B7" i="2"/>
  <c r="B18" i="2"/>
  <c r="B12" i="2" l="1"/>
  <c r="B15" i="2" s="1"/>
  <c r="B22" i="2"/>
  <c r="B11" i="2"/>
  <c r="B5" i="2"/>
  <c r="B13" i="2" l="1"/>
  <c r="B19" i="2" s="1"/>
</calcChain>
</file>

<file path=xl/sharedStrings.xml><?xml version="1.0" encoding="utf-8"?>
<sst xmlns="http://schemas.openxmlformats.org/spreadsheetml/2006/main" count="26" uniqueCount="23">
  <si>
    <t>BREAKEVEN ANALYSIS</t>
  </si>
  <si>
    <t>UNIT CONTRIBUTION MARGIN</t>
  </si>
  <si>
    <t>GROSS MARGIN</t>
  </si>
  <si>
    <t>BREAKEVEN POINT (UNITS):</t>
  </si>
  <si>
    <t>AED -INR</t>
  </si>
  <si>
    <t>REMITTENCE</t>
  </si>
  <si>
    <t>ONLINE BANK RATE</t>
  </si>
  <si>
    <t>AED TO INR</t>
  </si>
  <si>
    <t>REVERSE RATE</t>
  </si>
  <si>
    <t>EXCHANGE COST</t>
  </si>
  <si>
    <t>TRANSACTION COST</t>
  </si>
  <si>
    <t>TOTAL VALUE</t>
  </si>
  <si>
    <t>EXCHANGE HOUSE</t>
  </si>
  <si>
    <t>CBA</t>
  </si>
  <si>
    <t>AED</t>
  </si>
  <si>
    <t>INR</t>
  </si>
  <si>
    <t>Charges</t>
  </si>
  <si>
    <t>Bank Rate</t>
  </si>
  <si>
    <t>Excess/Loss</t>
  </si>
  <si>
    <t>Bank Exchange</t>
  </si>
  <si>
    <t>Market Excange Rate</t>
  </si>
  <si>
    <t xml:space="preserve">Particulars </t>
  </si>
  <si>
    <t>Amounts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</si>
</sst>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[$INR]\ * #,##0.00_-;\-[$INR]\ * #,##0.00_-;_-[$INR]\ * &quot;-&quot;??_-;_-@_-"/>
    <numFmt numFmtId="165" formatCode="_-[$AED]\ * #,##0.0000_-;\-[$AED]\ * #,##0.0000_-;_-[$AED]\ * &quot;-&quot;??_-;_-@_-"/>
    <numFmt numFmtId="166" formatCode="_-[$AED]\ * #,##0_-;\-[$AED]\ * #,##0_-;_-[$AED]\ * &quot;-&quot;??_-;_-@_-"/>
  </numFmts>
  <fonts count="9" x14ac:knownFonts="1">
    <font>
      <sz val="10"/>
      <color theme="1" tint="0.14990691854609822"/>
      <name val="Sylfaen"/>
      <family val="1"/>
      <scheme val="minor"/>
    </font>
    <font>
      <sz val="8"/>
      <color theme="1" tint="0.14993743705557422"/>
      <name val="Calibri"/>
      <family val="2"/>
    </font>
    <font>
      <b/>
      <sz val="10"/>
      <color theme="1" tint="0.14993743705557422"/>
      <name val="Calibri"/>
      <family val="2"/>
    </font>
    <font>
      <sz val="36"/>
      <color theme="4" tint="-0.24994659260841701"/>
      <name val="Sylfaen"/>
      <family val="2"/>
      <scheme val="major"/>
    </font>
    <font>
      <sz val="16"/>
      <color theme="3"/>
      <name val="Sylfaen"/>
      <family val="2"/>
      <scheme val="major"/>
    </font>
    <font>
      <b/>
      <sz val="11"/>
      <color theme="3"/>
      <name val="Sylfaen"/>
      <family val="2"/>
      <scheme val="major"/>
    </font>
    <font>
      <sz val="10"/>
      <color theme="1" tint="0.14990691854609822"/>
      <name val="Sylfaen"/>
      <family val="1"/>
      <scheme val="minor"/>
    </font>
    <font>
      <sz val="18"/>
      <color theme="4" tint="-0.24994659260841701"/>
      <name val="Sylfaen"/>
      <family val="2"/>
      <scheme val="major"/>
    </font>
    <font>
      <b/>
      <sz val="10"/>
      <color theme="1" tint="0.14990691854609822"/>
      <name val="Sylfaen"/>
      <family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4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2" applyNumberFormat="0" applyFill="0" applyProtection="0">
      <alignment vertical="center"/>
    </xf>
    <xf numFmtId="0" fontId="4" fillId="0" borderId="0" applyNumberFormat="0" applyFill="0" applyProtection="0"/>
    <xf numFmtId="0" fontId="5" fillId="0" borderId="1" applyNumberFormat="0" applyFill="0" applyAlignment="0" applyProtection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0" fontId="0" fillId="0" borderId="0" xfId="0" applyBorder="1"/>
    <xf numFmtId="0" fontId="3" fillId="0" borderId="0" xfId="1" applyBorder="1">
      <alignment vertical="center"/>
    </xf>
    <xf numFmtId="0" fontId="1" fillId="0" borderId="3" xfId="0" applyFont="1" applyBorder="1"/>
    <xf numFmtId="164" fontId="0" fillId="0" borderId="3" xfId="0" applyNumberFormat="1" applyBorder="1"/>
    <xf numFmtId="0" fontId="5" fillId="0" borderId="3" xfId="3" applyBorder="1"/>
    <xf numFmtId="164" fontId="5" fillId="0" borderId="3" xfId="3" applyNumberFormat="1" applyBorder="1"/>
    <xf numFmtId="0" fontId="0" fillId="0" borderId="3" xfId="0" applyBorder="1"/>
    <xf numFmtId="165" fontId="0" fillId="0" borderId="3" xfId="0" applyNumberFormat="1" applyBorder="1"/>
    <xf numFmtId="0" fontId="2" fillId="0" borderId="3" xfId="0" applyFont="1" applyBorder="1"/>
    <xf numFmtId="164" fontId="2" fillId="0" borderId="3" xfId="0" applyNumberFormat="1" applyFont="1" applyBorder="1"/>
    <xf numFmtId="0" fontId="2" fillId="2" borderId="3" xfId="0" applyFont="1" applyFill="1" applyBorder="1"/>
    <xf numFmtId="164" fontId="2" fillId="2" borderId="3" xfId="0" applyNumberFormat="1" applyFont="1" applyFill="1" applyBorder="1"/>
    <xf numFmtId="166" fontId="0" fillId="0" borderId="3" xfId="0" applyNumberFormat="1" applyBorder="1"/>
    <xf numFmtId="0" fontId="8" fillId="0" borderId="3" xfId="0" applyFont="1" applyBorder="1"/>
    <xf numFmtId="164" fontId="8" fillId="0" borderId="3" xfId="5" applyNumberFormat="1" applyFont="1" applyBorder="1"/>
    <xf numFmtId="0" fontId="7" fillId="0" borderId="3" xfId="1" applyFont="1" applyBorder="1" applyAlignment="1">
      <alignment horizontal="center" vertical="center"/>
    </xf>
  </cellXfs>
  <cellStyles count="6"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Normal" xfId="0" builtinId="0" customBuiltin="1"/>
    <cellStyle name="Percent" xfId="5" builtinId="5"/>
  </cellStyles>
  <dxfs count="0"/>
  <tableStyles count="0" defaultTableStyle="TableStyleMedium2" defaultPivotStyle="PivotStyleLight16"/>
  <colors>
    <mruColors>
      <color rgb="FF00FFFF"/>
      <color rgb="FF600080"/>
      <color rgb="FFA0E0E0"/>
      <color rgb="FFFFFFC0"/>
      <color rgb="FF8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Breakeven analysis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Breakeven analysis">
      <a:majorFont>
        <a:latin typeface="Sylfaen"/>
        <a:ea typeface=""/>
        <a:cs typeface=""/>
      </a:majorFont>
      <a:minorFont>
        <a:latin typeface="Sylfae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showGridLines="0" tabSelected="1" zoomScaleNormal="100" zoomScaleSheetLayoutView="110" workbookViewId="0">
      <selection activeCell="K17" sqref="K17"/>
    </sheetView>
  </sheetViews>
  <sheetFormatPr defaultRowHeight="15" x14ac:dyDescent="0.3"/>
  <cols>
    <col min="1" max="1" width="22.5703125" customWidth="1"/>
    <col min="2" max="2" width="9" bestFit="1" customWidth="1"/>
    <col min="6" max="6" width="4.7109375" hidden="1" customWidth="1"/>
  </cols>
  <sheetData>
    <row r="2" spans="1:6" x14ac:dyDescent="0.3">
      <c r="A2" s="15" t="s">
        <v>21</v>
      </c>
      <c r="B2" s="15" t="s">
        <v>22</v>
      </c>
    </row>
    <row r="3" spans="1:6" x14ac:dyDescent="0.3">
      <c r="A3" s="8" t="s">
        <v>20</v>
      </c>
      <c r="B3" s="8">
        <v>18.29</v>
      </c>
      <c r="D3">
        <v>18.29</v>
      </c>
    </row>
    <row r="4" spans="1:6" x14ac:dyDescent="0.3">
      <c r="A4" s="8" t="s">
        <v>14</v>
      </c>
      <c r="B4" s="8">
        <v>276.14999999999998</v>
      </c>
      <c r="D4">
        <v>5000</v>
      </c>
      <c r="E4">
        <f>+D4/B4</f>
        <v>18.106101756291871</v>
      </c>
      <c r="F4" t="s">
        <v>14</v>
      </c>
    </row>
    <row r="5" spans="1:6" x14ac:dyDescent="0.3">
      <c r="A5" s="8" t="str">
        <f>+IF(A4="AED","INR","AED")</f>
        <v>INR</v>
      </c>
      <c r="B5" s="8">
        <f>+IF(A4="INR",B4/B3,B4*B3)</f>
        <v>5050.7834999999995</v>
      </c>
      <c r="F5" t="s">
        <v>15</v>
      </c>
    </row>
    <row r="6" spans="1:6" x14ac:dyDescent="0.3">
      <c r="A6" s="8" t="s">
        <v>16</v>
      </c>
      <c r="B6" s="8">
        <f>+IF(A5="AED",IF(B5&lt;1000,15,20),IF(B4&lt;1000,15,20))</f>
        <v>15</v>
      </c>
    </row>
    <row r="7" spans="1:6" x14ac:dyDescent="0.3">
      <c r="A7" s="8"/>
      <c r="B7" s="8"/>
    </row>
    <row r="8" spans="1:6" x14ac:dyDescent="0.3">
      <c r="A8" s="8" t="s">
        <v>17</v>
      </c>
      <c r="B8" s="8">
        <v>18.109000000000002</v>
      </c>
    </row>
    <row r="9" spans="1:6" x14ac:dyDescent="0.3">
      <c r="A9" s="8" t="s">
        <v>19</v>
      </c>
      <c r="B9" s="8">
        <f>+IF(A4="AED",B6+B4,B5+B6)*B8</f>
        <v>5272.4353499999997</v>
      </c>
    </row>
    <row r="10" spans="1:6" x14ac:dyDescent="0.3">
      <c r="A10" s="8" t="s">
        <v>18</v>
      </c>
      <c r="B10" s="8">
        <f>+IF(A5="INR",B9-B5,B9-B4)</f>
        <v>221.65185000000019</v>
      </c>
    </row>
  </sheetData>
  <dataValidations count="1">
    <dataValidation type="list" allowBlank="1" showInputMessage="1" showErrorMessage="1" sqref="A4">
      <formula1>$F:$F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/>
    <pageSetUpPr fitToPage="1"/>
  </sheetPr>
  <dimension ref="A1:J22"/>
  <sheetViews>
    <sheetView showGridLines="0" topLeftCell="A2" zoomScaleNormal="100" zoomScaleSheetLayoutView="100" workbookViewId="0">
      <selection activeCell="A16" sqref="A16"/>
    </sheetView>
  </sheetViews>
  <sheetFormatPr defaultRowHeight="15" x14ac:dyDescent="0.3"/>
  <cols>
    <col min="1" max="1" width="37.140625" customWidth="1"/>
    <col min="2" max="2" width="20.42578125" style="1" bestFit="1" customWidth="1"/>
    <col min="3" max="10" width="14.140625" style="2" customWidth="1"/>
    <col min="11" max="16384" width="9.140625" style="2"/>
  </cols>
  <sheetData>
    <row r="1" spans="1:10" ht="47.25" x14ac:dyDescent="0.3">
      <c r="A1" s="17" t="s">
        <v>0</v>
      </c>
      <c r="B1" s="17"/>
      <c r="C1" s="3"/>
      <c r="D1" s="3"/>
      <c r="E1" s="3"/>
      <c r="F1" s="3"/>
      <c r="G1" s="3"/>
      <c r="H1" s="3"/>
      <c r="I1" s="3"/>
      <c r="J1" s="3"/>
    </row>
    <row r="2" spans="1:10" x14ac:dyDescent="0.3">
      <c r="A2" s="4"/>
      <c r="B2" s="5"/>
    </row>
    <row r="3" spans="1:10" ht="15.75" x14ac:dyDescent="0.3">
      <c r="A3" s="6" t="s">
        <v>12</v>
      </c>
      <c r="B3" s="7"/>
    </row>
    <row r="4" spans="1:10" x14ac:dyDescent="0.3">
      <c r="A4" s="8" t="s">
        <v>4</v>
      </c>
      <c r="B4" s="5">
        <v>18.29</v>
      </c>
    </row>
    <row r="5" spans="1:10" x14ac:dyDescent="0.3">
      <c r="A5" s="8" t="s">
        <v>8</v>
      </c>
      <c r="B5" s="9">
        <f>1/Sales_price_unit</f>
        <v>5.4674685620557682E-2</v>
      </c>
    </row>
    <row r="6" spans="1:10" x14ac:dyDescent="0.3">
      <c r="A6" s="8" t="s">
        <v>5</v>
      </c>
      <c r="B6" s="8">
        <v>276.14999999999998</v>
      </c>
    </row>
    <row r="7" spans="1:10" x14ac:dyDescent="0.3">
      <c r="A7" s="10" t="s">
        <v>11</v>
      </c>
      <c r="B7" s="11">
        <f>+Sales_volume_units*Sales_price_unit</f>
        <v>5050.7834999999995</v>
      </c>
    </row>
    <row r="8" spans="1:10" x14ac:dyDescent="0.3">
      <c r="A8" s="8"/>
      <c r="B8" s="5"/>
    </row>
    <row r="9" spans="1:10" ht="15.75" x14ac:dyDescent="0.3">
      <c r="A9" s="6" t="s">
        <v>6</v>
      </c>
      <c r="B9" s="7"/>
    </row>
    <row r="10" spans="1:10" x14ac:dyDescent="0.3">
      <c r="A10" s="8" t="s">
        <v>7</v>
      </c>
      <c r="B10" s="8">
        <v>18.109000000000002</v>
      </c>
    </row>
    <row r="11" spans="1:10" x14ac:dyDescent="0.3">
      <c r="A11" s="8" t="s">
        <v>8</v>
      </c>
      <c r="B11" s="9">
        <f>1/Variable_costs_unit</f>
        <v>5.5221160748798938E-2</v>
      </c>
    </row>
    <row r="12" spans="1:10" x14ac:dyDescent="0.3">
      <c r="A12" s="10" t="s">
        <v>11</v>
      </c>
      <c r="B12" s="11">
        <f>+Variable_costs_unit*Sales_volume_units</f>
        <v>5000.8003500000004</v>
      </c>
    </row>
    <row r="13" spans="1:10" x14ac:dyDescent="0.3">
      <c r="A13" s="10" t="s">
        <v>1</v>
      </c>
      <c r="B13" s="9">
        <f>+B11-B5</f>
        <v>5.4647512824125555E-4</v>
      </c>
    </row>
    <row r="14" spans="1:10" x14ac:dyDescent="0.3">
      <c r="A14" s="10"/>
      <c r="B14" s="11"/>
    </row>
    <row r="15" spans="1:10" x14ac:dyDescent="0.3">
      <c r="A15" s="12" t="s">
        <v>2</v>
      </c>
      <c r="B15" s="13">
        <f>+Total_Sales-Total_variable</f>
        <v>49.983149999999114</v>
      </c>
    </row>
    <row r="16" spans="1:10" x14ac:dyDescent="0.3">
      <c r="A16" s="8"/>
      <c r="B16" s="5"/>
    </row>
    <row r="17" spans="1:2" ht="15.75" x14ac:dyDescent="0.3">
      <c r="A17" s="6" t="s">
        <v>9</v>
      </c>
      <c r="B17" s="7"/>
    </row>
    <row r="18" spans="1:2" x14ac:dyDescent="0.3">
      <c r="A18" s="8" t="s">
        <v>10</v>
      </c>
      <c r="B18" s="14">
        <f>+IF(Sales_volume_units&lt;1000,15,20)</f>
        <v>15</v>
      </c>
    </row>
    <row r="19" spans="1:2" x14ac:dyDescent="0.3">
      <c r="A19" s="12" t="s">
        <v>3</v>
      </c>
      <c r="B19" s="13">
        <f>+Fixed_costs/B13</f>
        <v>27448.641712707304</v>
      </c>
    </row>
    <row r="20" spans="1:2" x14ac:dyDescent="0.3">
      <c r="A20" s="10"/>
      <c r="B20" s="11"/>
    </row>
    <row r="21" spans="1:2" x14ac:dyDescent="0.3">
      <c r="A21" s="10"/>
      <c r="B21" s="11"/>
    </row>
    <row r="22" spans="1:2" x14ac:dyDescent="0.3">
      <c r="A22" s="15" t="s">
        <v>13</v>
      </c>
      <c r="B22" s="16">
        <f>+((Sales_volume_units-Fixed_costs)*Sales_price_unit)-(Sales_volume_units*Variable_costs_unit)</f>
        <v>-224.36685000000125</v>
      </c>
    </row>
  </sheetData>
  <mergeCells count="1">
    <mergeCell ref="A1:B1"/>
  </mergeCells>
  <printOptions horizontalCentered="1" verticalCentered="1"/>
  <pageMargins left="0.4" right="0.4" top="0.4" bottom="0.4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B1C36978-798B-41FB-8D34-4E9472B865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Break Even Point</vt:lpstr>
      <vt:lpstr>BREAKEVEN ANALYSIS</vt:lpstr>
      <vt:lpstr>Breakeven_point</vt:lpstr>
      <vt:lpstr>Fixed_costs</vt:lpstr>
      <vt:lpstr>Gross_margin</vt:lpstr>
      <vt:lpstr>Net_profit</vt:lpstr>
      <vt:lpstr>Sales_price_unit</vt:lpstr>
      <vt:lpstr>Sales_volume_units</vt:lpstr>
      <vt:lpstr>TemplatePrintArea</vt:lpstr>
      <vt:lpstr>Total_Sales</vt:lpstr>
      <vt:lpstr>Total_variable</vt:lpstr>
      <vt:lpstr>Variable_costs_unit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2016-06-21T16:20:51Z</dcterms:created>
  <dcterms:modified xsi:type="dcterms:W3CDTF">2016-07-03T22:05:00Z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TC039869149991</vt:lpwstr>
  </property>
</Properties>
</file>