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75" windowHeight="79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I18" i="1"/>
  <c r="E15"/>
  <c r="F15"/>
  <c r="G15"/>
  <c r="H15"/>
  <c r="E16"/>
  <c r="F16"/>
  <c r="G16"/>
  <c r="K2"/>
  <c r="G14"/>
  <c r="G13"/>
  <c r="G12"/>
  <c r="G11"/>
  <c r="G10"/>
  <c r="G9"/>
  <c r="G8"/>
  <c r="G7"/>
  <c r="G6"/>
  <c r="G5"/>
  <c r="F14"/>
  <c r="F13"/>
  <c r="F12"/>
  <c r="F11"/>
  <c r="F10"/>
  <c r="F9"/>
  <c r="F8"/>
  <c r="F7"/>
  <c r="F6"/>
  <c r="F5"/>
  <c r="D18"/>
  <c r="E6"/>
  <c r="E7"/>
  <c r="E8"/>
  <c r="E9"/>
  <c r="E10"/>
  <c r="E11"/>
  <c r="E12"/>
  <c r="E13"/>
  <c r="E14"/>
  <c r="E5"/>
  <c r="H16" l="1"/>
  <c r="H13"/>
  <c r="H11"/>
  <c r="H9"/>
  <c r="H12"/>
  <c r="H10"/>
  <c r="H8"/>
  <c r="H6"/>
  <c r="F18"/>
  <c r="G18"/>
  <c r="H7"/>
  <c r="H14"/>
  <c r="H5"/>
  <c r="E18"/>
  <c r="H18" l="1"/>
  <c r="I5"/>
  <c r="J6" l="1"/>
  <c r="J5"/>
  <c r="I6"/>
  <c r="I7" l="1"/>
  <c r="J7"/>
  <c r="J8" l="1"/>
  <c r="I8"/>
  <c r="I9" l="1"/>
  <c r="J9"/>
  <c r="J10" l="1"/>
  <c r="I10"/>
  <c r="I11" l="1"/>
  <c r="J11"/>
  <c r="J12" l="1"/>
  <c r="I12"/>
  <c r="J13" l="1"/>
  <c r="I13"/>
  <c r="J14" l="1"/>
  <c r="I14"/>
  <c r="I15" l="1"/>
  <c r="J15"/>
  <c r="I16" l="1"/>
  <c r="J16"/>
  <c r="J18" s="1"/>
</calcChain>
</file>

<file path=xl/sharedStrings.xml><?xml version="1.0" encoding="utf-8"?>
<sst xmlns="http://schemas.openxmlformats.org/spreadsheetml/2006/main" count="11" uniqueCount="11">
  <si>
    <t>Month</t>
  </si>
  <si>
    <t>EEPF Cont</t>
  </si>
  <si>
    <t>ERPF Cont</t>
  </si>
  <si>
    <t>Basic Sal</t>
  </si>
  <si>
    <t>EPS</t>
  </si>
  <si>
    <t>Total</t>
  </si>
  <si>
    <t>Total PF</t>
  </si>
  <si>
    <t>Cum. PF</t>
  </si>
  <si>
    <t>Int on PF</t>
  </si>
  <si>
    <t>Interest Rate as per 2015-16</t>
  </si>
  <si>
    <t>Avg. of Year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</si>
</sst>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3">
    <font>
      <sz val="12"/>
      <color theme="1"/>
      <name val="Cambria"/>
      <family val="2"/>
    </font>
    <font>
      <sz val="12"/>
      <color theme="1"/>
      <name val="Cambria"/>
      <family val="2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0" applyNumberFormat="1"/>
    <xf numFmtId="43" fontId="0" fillId="0" borderId="0" xfId="1" applyFont="1"/>
    <xf numFmtId="165" fontId="0" fillId="0" borderId="0" xfId="1" applyNumberFormat="1" applyFont="1"/>
    <xf numFmtId="10" fontId="0" fillId="0" borderId="0" xfId="2" applyNumberFormat="1" applyFont="1"/>
    <xf numFmtId="43" fontId="2" fillId="0" borderId="0" xfId="1" applyFont="1"/>
    <xf numFmtId="0" fontId="2" fillId="0" borderId="0" xfId="0" applyFont="1"/>
    <xf numFmtId="165" fontId="0" fillId="0" borderId="1" xfId="1" applyNumberFormat="1" applyFont="1" applyBorder="1"/>
    <xf numFmtId="164" fontId="2" fillId="0" borderId="1" xfId="0" applyNumberFormat="1" applyFont="1" applyBorder="1"/>
    <xf numFmtId="39" fontId="2" fillId="0" borderId="1" xfId="1" applyNumberFormat="1" applyFont="1" applyBorder="1"/>
    <xf numFmtId="10" fontId="2" fillId="0" borderId="0" xfId="2" applyNumberFormat="1" applyFont="1"/>
    <xf numFmtId="165" fontId="2" fillId="0" borderId="1" xfId="1" applyNumberFormat="1" applyFont="1" applyBorder="1"/>
    <xf numFmtId="37" fontId="2" fillId="0" borderId="1" xfId="1" applyNumberFormat="1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0"/>
  <sheetViews>
    <sheetView tabSelected="1" workbookViewId="0">
      <selection activeCell="J2" sqref="J2"/>
    </sheetView>
  </sheetViews>
  <sheetFormatPr defaultRowHeight="15.75"/>
  <cols>
    <col min="3" max="3" width="6.77734375" bestFit="1" customWidth="1"/>
    <col min="4" max="4" width="8.21875" bestFit="1" customWidth="1"/>
    <col min="5" max="5" width="9.33203125" bestFit="1" customWidth="1"/>
    <col min="6" max="6" width="9.5546875" bestFit="1" customWidth="1"/>
    <col min="7" max="7" width="7" bestFit="1" customWidth="1"/>
    <col min="8" max="8" width="8" bestFit="1" customWidth="1"/>
    <col min="9" max="9" width="9.21875" style="2" bestFit="1" customWidth="1"/>
    <col min="10" max="10" width="8.5546875" bestFit="1" customWidth="1"/>
    <col min="11" max="12" width="10.21875" bestFit="1" customWidth="1"/>
  </cols>
  <sheetData>
    <row r="1" spans="2:11">
      <c r="K1" t="s">
        <v>10</v>
      </c>
    </row>
    <row r="2" spans="2:11" s="4" customFormat="1">
      <c r="B2" s="10" t="s">
        <v>9</v>
      </c>
      <c r="E2" s="10">
        <v>0.12</v>
      </c>
      <c r="F2" s="10">
        <v>3.6700000000000003E-2</v>
      </c>
      <c r="G2" s="10">
        <v>8.3299999999999999E-2</v>
      </c>
      <c r="H2" s="10"/>
      <c r="I2" s="5"/>
      <c r="J2" s="10">
        <v>8.7499999999999994E-2</v>
      </c>
      <c r="K2" s="10">
        <f>J2/12</f>
        <v>7.2916666666666659E-3</v>
      </c>
    </row>
    <row r="4" spans="2:11" s="13" customFormat="1">
      <c r="C4" s="14" t="s">
        <v>0</v>
      </c>
      <c r="D4" s="14" t="s">
        <v>3</v>
      </c>
      <c r="E4" s="14" t="s">
        <v>1</v>
      </c>
      <c r="F4" s="14" t="s">
        <v>2</v>
      </c>
      <c r="G4" s="14" t="s">
        <v>4</v>
      </c>
      <c r="H4" s="14" t="s">
        <v>6</v>
      </c>
      <c r="I4" s="15" t="s">
        <v>7</v>
      </c>
      <c r="J4" s="14" t="s">
        <v>8</v>
      </c>
    </row>
    <row r="5" spans="2:11">
      <c r="C5" s="8">
        <v>42098</v>
      </c>
      <c r="D5" s="7">
        <v>6500</v>
      </c>
      <c r="E5" s="7">
        <f>D5*12%</f>
        <v>780</v>
      </c>
      <c r="F5" s="7">
        <f t="shared" ref="F5:F16" si="0">D5*$F$2</f>
        <v>238.55</v>
      </c>
      <c r="G5" s="7">
        <f t="shared" ref="G5:G16" si="1">D5*$G$2</f>
        <v>541.45000000000005</v>
      </c>
      <c r="H5" s="11">
        <f t="shared" ref="H5:H14" si="2">E5+F5</f>
        <v>1018.55</v>
      </c>
      <c r="I5" s="11">
        <f>H5+0</f>
        <v>1018.55</v>
      </c>
      <c r="J5" s="12">
        <f>I5*K2*0</f>
        <v>0</v>
      </c>
      <c r="K5" s="2"/>
    </row>
    <row r="6" spans="2:11">
      <c r="C6" s="8">
        <v>42129</v>
      </c>
      <c r="D6" s="7">
        <v>6500</v>
      </c>
      <c r="E6" s="7">
        <f t="shared" ref="E6:E16" si="3">D6*12%</f>
        <v>780</v>
      </c>
      <c r="F6" s="7">
        <f t="shared" si="0"/>
        <v>238.55</v>
      </c>
      <c r="G6" s="7">
        <f t="shared" si="1"/>
        <v>541.45000000000005</v>
      </c>
      <c r="H6" s="11">
        <f t="shared" si="2"/>
        <v>1018.55</v>
      </c>
      <c r="I6" s="11">
        <f t="shared" ref="I6:I12" si="4">H6+I5</f>
        <v>2037.1</v>
      </c>
      <c r="J6" s="11">
        <f t="shared" ref="J6:J16" si="5">I5*$K$2</f>
        <v>7.4269270833333323</v>
      </c>
      <c r="K6" s="2"/>
    </row>
    <row r="7" spans="2:11">
      <c r="C7" s="8">
        <v>42161</v>
      </c>
      <c r="D7" s="7">
        <v>6500</v>
      </c>
      <c r="E7" s="7">
        <f t="shared" si="3"/>
        <v>780</v>
      </c>
      <c r="F7" s="7">
        <f t="shared" si="0"/>
        <v>238.55</v>
      </c>
      <c r="G7" s="7">
        <f t="shared" si="1"/>
        <v>541.45000000000005</v>
      </c>
      <c r="H7" s="11">
        <f t="shared" si="2"/>
        <v>1018.55</v>
      </c>
      <c r="I7" s="11">
        <f t="shared" si="4"/>
        <v>3055.6499999999996</v>
      </c>
      <c r="J7" s="11">
        <f t="shared" si="5"/>
        <v>14.853854166666665</v>
      </c>
      <c r="K7" s="2"/>
    </row>
    <row r="8" spans="2:11">
      <c r="C8" s="8">
        <v>42192</v>
      </c>
      <c r="D8" s="7">
        <v>6500</v>
      </c>
      <c r="E8" s="7">
        <f t="shared" si="3"/>
        <v>780</v>
      </c>
      <c r="F8" s="7">
        <f t="shared" si="0"/>
        <v>238.55</v>
      </c>
      <c r="G8" s="7">
        <f t="shared" si="1"/>
        <v>541.45000000000005</v>
      </c>
      <c r="H8" s="11">
        <f t="shared" si="2"/>
        <v>1018.55</v>
      </c>
      <c r="I8" s="11">
        <f t="shared" si="4"/>
        <v>4074.2</v>
      </c>
      <c r="J8" s="11">
        <f t="shared" si="5"/>
        <v>22.280781249999993</v>
      </c>
      <c r="K8" s="2"/>
    </row>
    <row r="9" spans="2:11">
      <c r="C9" s="8">
        <v>42224</v>
      </c>
      <c r="D9" s="7">
        <v>6500</v>
      </c>
      <c r="E9" s="7">
        <f t="shared" si="3"/>
        <v>780</v>
      </c>
      <c r="F9" s="7">
        <f t="shared" si="0"/>
        <v>238.55</v>
      </c>
      <c r="G9" s="7">
        <f t="shared" si="1"/>
        <v>541.45000000000005</v>
      </c>
      <c r="H9" s="11">
        <f t="shared" si="2"/>
        <v>1018.55</v>
      </c>
      <c r="I9" s="11">
        <f t="shared" si="4"/>
        <v>5092.75</v>
      </c>
      <c r="J9" s="11">
        <f t="shared" si="5"/>
        <v>29.707708333333329</v>
      </c>
      <c r="K9" s="2"/>
    </row>
    <row r="10" spans="2:11">
      <c r="C10" s="8">
        <v>42256</v>
      </c>
      <c r="D10" s="7">
        <v>6500</v>
      </c>
      <c r="E10" s="7">
        <f t="shared" si="3"/>
        <v>780</v>
      </c>
      <c r="F10" s="7">
        <f t="shared" si="0"/>
        <v>238.55</v>
      </c>
      <c r="G10" s="7">
        <f t="shared" si="1"/>
        <v>541.45000000000005</v>
      </c>
      <c r="H10" s="11">
        <f t="shared" si="2"/>
        <v>1018.55</v>
      </c>
      <c r="I10" s="11">
        <f t="shared" si="4"/>
        <v>6111.3</v>
      </c>
      <c r="J10" s="11">
        <f t="shared" si="5"/>
        <v>37.134635416666661</v>
      </c>
      <c r="K10" s="2"/>
    </row>
    <row r="11" spans="2:11">
      <c r="C11" s="8">
        <v>42287</v>
      </c>
      <c r="D11" s="7">
        <v>6500</v>
      </c>
      <c r="E11" s="7">
        <f t="shared" si="3"/>
        <v>780</v>
      </c>
      <c r="F11" s="7">
        <f t="shared" si="0"/>
        <v>238.55</v>
      </c>
      <c r="G11" s="7">
        <f t="shared" si="1"/>
        <v>541.45000000000005</v>
      </c>
      <c r="H11" s="11">
        <f t="shared" si="2"/>
        <v>1018.55</v>
      </c>
      <c r="I11" s="11">
        <f t="shared" si="4"/>
        <v>7129.85</v>
      </c>
      <c r="J11" s="11">
        <f t="shared" si="5"/>
        <v>44.561562499999994</v>
      </c>
      <c r="K11" s="2"/>
    </row>
    <row r="12" spans="2:11">
      <c r="C12" s="8">
        <v>42319</v>
      </c>
      <c r="D12" s="7">
        <v>6500</v>
      </c>
      <c r="E12" s="7">
        <f t="shared" si="3"/>
        <v>780</v>
      </c>
      <c r="F12" s="7">
        <f t="shared" si="0"/>
        <v>238.55</v>
      </c>
      <c r="G12" s="7">
        <f t="shared" si="1"/>
        <v>541.45000000000005</v>
      </c>
      <c r="H12" s="11">
        <f t="shared" si="2"/>
        <v>1018.55</v>
      </c>
      <c r="I12" s="11">
        <f t="shared" si="4"/>
        <v>8148.4000000000005</v>
      </c>
      <c r="J12" s="11">
        <f t="shared" si="5"/>
        <v>51.988489583333333</v>
      </c>
      <c r="K12" s="2"/>
    </row>
    <row r="13" spans="2:11">
      <c r="C13" s="8">
        <v>42350</v>
      </c>
      <c r="D13" s="7">
        <v>6500</v>
      </c>
      <c r="E13" s="7">
        <f t="shared" si="3"/>
        <v>780</v>
      </c>
      <c r="F13" s="7">
        <f t="shared" si="0"/>
        <v>238.55</v>
      </c>
      <c r="G13" s="7">
        <f t="shared" si="1"/>
        <v>541.45000000000005</v>
      </c>
      <c r="H13" s="11">
        <f t="shared" si="2"/>
        <v>1018.55</v>
      </c>
      <c r="I13" s="11">
        <f t="shared" ref="I13:I16" si="6">H13+I12</f>
        <v>9166.9500000000007</v>
      </c>
      <c r="J13" s="11">
        <f t="shared" si="5"/>
        <v>59.415416666666665</v>
      </c>
      <c r="K13" s="2"/>
    </row>
    <row r="14" spans="2:11">
      <c r="C14" s="8">
        <v>42370</v>
      </c>
      <c r="D14" s="7">
        <v>6500</v>
      </c>
      <c r="E14" s="7">
        <f t="shared" si="3"/>
        <v>780</v>
      </c>
      <c r="F14" s="7">
        <f t="shared" si="0"/>
        <v>238.55</v>
      </c>
      <c r="G14" s="7">
        <f t="shared" si="1"/>
        <v>541.45000000000005</v>
      </c>
      <c r="H14" s="11">
        <f t="shared" si="2"/>
        <v>1018.55</v>
      </c>
      <c r="I14" s="11">
        <f t="shared" si="6"/>
        <v>10185.5</v>
      </c>
      <c r="J14" s="11">
        <f t="shared" si="5"/>
        <v>66.842343749999998</v>
      </c>
      <c r="K14" s="2"/>
    </row>
    <row r="15" spans="2:11">
      <c r="C15" s="8">
        <v>42402</v>
      </c>
      <c r="D15" s="7">
        <v>6500</v>
      </c>
      <c r="E15" s="7">
        <f t="shared" si="3"/>
        <v>780</v>
      </c>
      <c r="F15" s="7">
        <f t="shared" si="0"/>
        <v>238.55</v>
      </c>
      <c r="G15" s="7">
        <f t="shared" si="1"/>
        <v>541.45000000000005</v>
      </c>
      <c r="H15" s="11">
        <f t="shared" ref="H15:H16" si="7">E15+F15</f>
        <v>1018.55</v>
      </c>
      <c r="I15" s="11">
        <f t="shared" si="6"/>
        <v>11204.05</v>
      </c>
      <c r="J15" s="11">
        <f t="shared" si="5"/>
        <v>74.269270833333323</v>
      </c>
      <c r="K15" s="2"/>
    </row>
    <row r="16" spans="2:11">
      <c r="C16" s="8">
        <v>42432</v>
      </c>
      <c r="D16" s="7">
        <v>6500</v>
      </c>
      <c r="E16" s="7">
        <f t="shared" si="3"/>
        <v>780</v>
      </c>
      <c r="F16" s="7">
        <f t="shared" si="0"/>
        <v>238.55</v>
      </c>
      <c r="G16" s="7">
        <f t="shared" si="1"/>
        <v>541.45000000000005</v>
      </c>
      <c r="H16" s="11">
        <f t="shared" si="7"/>
        <v>1018.55</v>
      </c>
      <c r="I16" s="11">
        <f t="shared" si="6"/>
        <v>12222.599999999999</v>
      </c>
      <c r="J16" s="11">
        <f t="shared" si="5"/>
        <v>81.696197916666648</v>
      </c>
      <c r="K16" s="2"/>
    </row>
    <row r="17" spans="3:11">
      <c r="C17" s="1"/>
      <c r="D17" s="3"/>
      <c r="E17" s="3"/>
      <c r="F17" s="3"/>
      <c r="G17" s="3"/>
      <c r="H17" s="3"/>
      <c r="I17" s="3"/>
      <c r="J17" s="3"/>
      <c r="K17" s="2"/>
    </row>
    <row r="18" spans="3:11" s="6" customFormat="1">
      <c r="C18" s="8" t="s">
        <v>5</v>
      </c>
      <c r="D18" s="11">
        <f>SUM(D5:D17)</f>
        <v>78000</v>
      </c>
      <c r="E18" s="11">
        <f>SUM(E5:E17)</f>
        <v>9360</v>
      </c>
      <c r="F18" s="11">
        <f>SUM(F5:F17)</f>
        <v>2862.6000000000004</v>
      </c>
      <c r="G18" s="11">
        <f>SUM(G5:G17)</f>
        <v>6497.3999999999987</v>
      </c>
      <c r="H18" s="11">
        <f>SUM(H5:H17)</f>
        <v>12222.599999999999</v>
      </c>
      <c r="I18" s="9">
        <f>I16-H18</f>
        <v>0</v>
      </c>
      <c r="J18" s="11">
        <f>SUM(J5:J17)</f>
        <v>490.17718749999995</v>
      </c>
    </row>
    <row r="19" spans="3:11">
      <c r="C19" s="1"/>
    </row>
    <row r="20" spans="3:11">
      <c r="C2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2016-02-05T11:14:05Z</dcterms:created>
  <dcterms:modified xsi:type="dcterms:W3CDTF">2016-02-05T11:51:06Z</dcterms:modified>
</cp:coreProperties>
</file>