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845" windowHeight="1050" activeTab="1"/>
  </bookViews>
  <sheets>
    <sheet name="Summary" sheetId="2" r:id="rId1"/>
    <sheet name="Print" sheetId="1" r:id="rId2"/>
    <sheet name="Word" sheetId="3" state="hidden" r:id="rId3"/>
  </sheets>
  <externalReferences>
    <externalReference r:id="rId4"/>
    <externalReference r:id="rId5"/>
  </externalReferences>
  <definedNames>
    <definedName name="LEASE">#REF!</definedName>
    <definedName name="LTA">[2]LTA!#REF!</definedName>
    <definedName name="maradj">#REF!</definedName>
    <definedName name="_xlnm.Print_Area" localSheetId="1">Print!$A$1:$AG$40</definedName>
    <definedName name="reco">#REF!</definedName>
    <definedName name="TAX_JUNE">#REF!</definedName>
  </definedNames>
  <calcPr calcId="124519"/>
</workbook>
</file>

<file path=xl/calcChain.xml><?xml version="1.0" encoding="utf-8"?>
<calcChain xmlns="http://schemas.openxmlformats.org/spreadsheetml/2006/main">
  <c r="AG4" i="1"/>
  <c r="AF4"/>
  <c r="AE4"/>
  <c r="AD4"/>
  <c r="AC4"/>
  <c r="AB4"/>
  <c r="AA4"/>
  <c r="Z4"/>
  <c r="Y4"/>
  <c r="X4"/>
  <c r="W4"/>
  <c r="V4"/>
  <c r="U4"/>
  <c r="H2" i="2"/>
  <c r="A13" i="1" s="1"/>
  <c r="O10" s="1"/>
  <c r="C2" i="2"/>
  <c r="H7" i="1" s="1"/>
  <c r="G2" i="2"/>
  <c r="F2"/>
  <c r="E2"/>
  <c r="Q9" i="1" s="1"/>
  <c r="D2" i="2"/>
  <c r="A12" i="1" s="1"/>
  <c r="O9" s="1"/>
  <c r="B2" i="2"/>
  <c r="B2" i="1" s="1"/>
  <c r="AD2" s="1"/>
  <c r="C12" l="1"/>
  <c r="P9" s="1"/>
  <c r="C15"/>
  <c r="R15"/>
  <c r="R9"/>
  <c r="I12" s="1"/>
  <c r="I18" s="1"/>
  <c r="A133" i="3"/>
  <c r="B136" s="1"/>
  <c r="C136" s="1"/>
  <c r="B137" l="1"/>
  <c r="C137" s="1"/>
  <c r="D136"/>
  <c r="D137" l="1"/>
  <c r="B138"/>
  <c r="C138" s="1"/>
  <c r="B139" l="1"/>
  <c r="C139" s="1"/>
  <c r="D138" l="1"/>
  <c r="D139"/>
  <c r="B140"/>
  <c r="C140" s="1"/>
  <c r="B141" l="1"/>
  <c r="C141" s="1"/>
  <c r="D140"/>
  <c r="D141" l="1"/>
  <c r="B142"/>
  <c r="D142" s="1"/>
  <c r="C142" l="1"/>
  <c r="B143" l="1"/>
  <c r="D143" l="1"/>
  <c r="C143"/>
  <c r="B144" l="1"/>
  <c r="D144" s="1"/>
  <c r="C144" l="1"/>
  <c r="B146" l="1"/>
  <c r="C146" s="1"/>
  <c r="B147" l="1"/>
  <c r="C147" s="1"/>
  <c r="D146" l="1"/>
  <c r="D147"/>
  <c r="D145"/>
  <c r="A161" l="1"/>
  <c r="B134"/>
  <c r="E9" i="1" s="1"/>
  <c r="P16" s="1"/>
</calcChain>
</file>

<file path=xl/comments1.xml><?xml version="1.0" encoding="utf-8"?>
<comments xmlns="http://schemas.openxmlformats.org/spreadsheetml/2006/main">
  <authors>
    <author>user</author>
  </authors>
  <commentList>
    <comment ref="A2" authorId="0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Type your Sr.No. which have required deposited slip</t>
        </r>
      </text>
    </comment>
  </commentList>
</comments>
</file>

<file path=xl/sharedStrings.xml><?xml version="1.0" encoding="utf-8"?>
<sst xmlns="http://schemas.openxmlformats.org/spreadsheetml/2006/main" count="123" uniqueCount="100">
  <si>
    <t>A/c No.</t>
  </si>
  <si>
    <t>Cash</t>
  </si>
  <si>
    <t>Cheque</t>
  </si>
  <si>
    <t>Rs.</t>
  </si>
  <si>
    <t>Ch.No. /Date</t>
  </si>
  <si>
    <t>Amount (Rs.)</t>
  </si>
  <si>
    <t>Total</t>
  </si>
  <si>
    <t>Signature of Cashier</t>
  </si>
  <si>
    <t>Signature of Supervisor.</t>
  </si>
  <si>
    <t>Amt in words.</t>
  </si>
  <si>
    <t>Email</t>
  </si>
  <si>
    <t>Contact no.</t>
  </si>
  <si>
    <t>Pan No.</t>
  </si>
  <si>
    <t>Account Maintained at Tikona Parks Branch</t>
  </si>
  <si>
    <t>Make separate slips for Depositing Cash &amp; each Category of cheques viz,drawn on the same branch/other local bank branch /other outstation cheques.</t>
  </si>
  <si>
    <t>Seal</t>
  </si>
  <si>
    <t>Cash Deposit</t>
  </si>
  <si>
    <t>Cheques Deposit</t>
  </si>
  <si>
    <t>Denomination</t>
  </si>
  <si>
    <t>Amount</t>
  </si>
  <si>
    <t>1000x</t>
  </si>
  <si>
    <t>500x</t>
  </si>
  <si>
    <t>100x</t>
  </si>
  <si>
    <t>50x</t>
  </si>
  <si>
    <t>20x</t>
  </si>
  <si>
    <t>10x</t>
  </si>
  <si>
    <t>Other/Coints</t>
  </si>
  <si>
    <t>For Office Use</t>
  </si>
  <si>
    <t>Common Pay-in-Slip for SB/CA/TD/LOANS/ODCC</t>
  </si>
  <si>
    <t>Date:</t>
  </si>
  <si>
    <t>Tran ID__________________Entered by__________</t>
  </si>
  <si>
    <t>Verified by_________________________________</t>
  </si>
  <si>
    <t>Sr.No.</t>
  </si>
  <si>
    <t>Ch.No.</t>
  </si>
  <si>
    <t>Date of Deposited</t>
  </si>
  <si>
    <t xml:space="preserve">Amount </t>
  </si>
  <si>
    <t>Party Name</t>
  </si>
  <si>
    <t>Deposited Slip</t>
  </si>
  <si>
    <t xml:space="preserve">Date </t>
  </si>
  <si>
    <t>Bank Name</t>
  </si>
  <si>
    <t>Bank Branch</t>
  </si>
  <si>
    <t>Ch.Date</t>
  </si>
  <si>
    <t>FORMULA FOR CONVERSION TO EVEN LAST PAISA</t>
  </si>
  <si>
    <t>&lt;--- give value here</t>
  </si>
  <si>
    <t/>
  </si>
  <si>
    <t xml:space="preserve"> ONE</t>
  </si>
  <si>
    <t xml:space="preserve"> TEN</t>
  </si>
  <si>
    <t xml:space="preserve"> ELEVEN</t>
  </si>
  <si>
    <t xml:space="preserve"> ONE LAC</t>
  </si>
  <si>
    <t xml:space="preserve"> TWO</t>
  </si>
  <si>
    <t xml:space="preserve"> TWENTY</t>
  </si>
  <si>
    <t xml:space="preserve"> TWELVE</t>
  </si>
  <si>
    <t xml:space="preserve"> TWO LACS</t>
  </si>
  <si>
    <t xml:space="preserve"> THREE</t>
  </si>
  <si>
    <t xml:space="preserve"> THIRTY</t>
  </si>
  <si>
    <t xml:space="preserve"> THIRTEEN</t>
  </si>
  <si>
    <t xml:space="preserve"> THREE LACS</t>
  </si>
  <si>
    <t xml:space="preserve"> FOUR</t>
  </si>
  <si>
    <t xml:space="preserve"> FORTY</t>
  </si>
  <si>
    <t xml:space="preserve"> FOURTEEN</t>
  </si>
  <si>
    <t xml:space="preserve"> FOUR LACS</t>
  </si>
  <si>
    <t xml:space="preserve"> FIVE</t>
  </si>
  <si>
    <t xml:space="preserve"> FIFTY</t>
  </si>
  <si>
    <t xml:space="preserve"> FIFTEEN</t>
  </si>
  <si>
    <t xml:space="preserve"> FIVE LACS</t>
  </si>
  <si>
    <t xml:space="preserve"> SIX</t>
  </si>
  <si>
    <t xml:space="preserve"> SIXTY</t>
  </si>
  <si>
    <t xml:space="preserve"> SIXTEEN</t>
  </si>
  <si>
    <t xml:space="preserve"> SIX LACS</t>
  </si>
  <si>
    <t xml:space="preserve"> SEVEN</t>
  </si>
  <si>
    <t xml:space="preserve"> SEVENTY</t>
  </si>
  <si>
    <t xml:space="preserve"> SEVENTEEN</t>
  </si>
  <si>
    <t xml:space="preserve"> SEVEN LACS</t>
  </si>
  <si>
    <t xml:space="preserve"> EIGHT</t>
  </si>
  <si>
    <t xml:space="preserve"> EIGHTY</t>
  </si>
  <si>
    <t xml:space="preserve"> EIGHTEEN</t>
  </si>
  <si>
    <t xml:space="preserve"> EIGHT LACS</t>
  </si>
  <si>
    <t xml:space="preserve"> NINE</t>
  </si>
  <si>
    <t xml:space="preserve"> NINETY</t>
  </si>
  <si>
    <t xml:space="preserve"> NINETEEN</t>
  </si>
  <si>
    <t xml:space="preserve"> NINE LACS</t>
  </si>
  <si>
    <t>Amt in Words:</t>
  </si>
  <si>
    <t>Drawee Bank &amp; Branch</t>
  </si>
  <si>
    <t>5X</t>
  </si>
  <si>
    <t>Signature of the Remiter</t>
  </si>
  <si>
    <t xml:space="preserve">Common </t>
  </si>
  <si>
    <t>Pay-in Slip</t>
  </si>
  <si>
    <t>Name of the Remitter Morya Springs</t>
  </si>
  <si>
    <t>Drawee Detail</t>
  </si>
  <si>
    <t>Bank/Branch</t>
  </si>
  <si>
    <t>Name</t>
  </si>
  <si>
    <t>XXXX</t>
  </si>
  <si>
    <t>ABC Bank</t>
  </si>
  <si>
    <t>india</t>
  </si>
  <si>
    <t>012345</t>
  </si>
  <si>
    <r>
      <t xml:space="preserve">Name of Account Holder </t>
    </r>
    <r>
      <rPr>
        <b/>
        <sz val="11"/>
        <color theme="1"/>
        <rFont val="Calibri"/>
        <family val="2"/>
        <scheme val="minor"/>
      </rPr>
      <t>_________</t>
    </r>
  </si>
  <si>
    <t>Deposited in ___________________</t>
  </si>
  <si>
    <t>Account Maintained at  __________________</t>
  </si>
  <si>
    <t>Deposited in ____________________</t>
  </si>
  <si>
    <t>Name of Account Holder____________________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</si>
</sst>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9" formatCode="_(* #,##0.00_);_(* \(#,##0.00\);_(* &quot;-&quot;??_);_(@_)"/>
    <numFmt numFmtId="170" formatCode="[$-409]d\-mmm\-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5A5A5A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0"/>
      <name val="Courier"/>
      <family val="3"/>
    </font>
    <font>
      <sz val="11"/>
      <color theme="1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0"/>
      <color theme="0"/>
      <name val="Courier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39" fontId="10" fillId="0" borderId="0"/>
    <xf numFmtId="169" fontId="1" fillId="0" borderId="0" applyFont="0" applyFill="0" applyBorder="0" applyAlignment="0" applyProtection="0"/>
    <xf numFmtId="0" fontId="8" fillId="0" borderId="0"/>
    <xf numFmtId="0" fontId="1" fillId="0" borderId="0"/>
  </cellStyleXfs>
  <cellXfs count="103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/>
    <xf numFmtId="14" fontId="0" fillId="0" borderId="0" xfId="0" applyNumberFormat="1"/>
    <xf numFmtId="169" fontId="9" fillId="0" borderId="0" xfId="1" applyNumberFormat="1" applyFont="1" applyBorder="1" applyProtection="1">
      <protection locked="0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43" fontId="0" fillId="0" borderId="1" xfId="1" applyFont="1" applyBorder="1"/>
    <xf numFmtId="43" fontId="0" fillId="0" borderId="0" xfId="1" applyFont="1"/>
    <xf numFmtId="0" fontId="0" fillId="0" borderId="1" xfId="0" applyBorder="1" applyAlignment="1">
      <alignment horizontal="left" vertical="top"/>
    </xf>
    <xf numFmtId="14" fontId="0" fillId="0" borderId="2" xfId="0" applyNumberForma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39" fontId="0" fillId="0" borderId="11" xfId="0" applyNumberFormat="1" applyBorder="1" applyAlignment="1">
      <alignment vertical="top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3" fontId="1" fillId="0" borderId="6" xfId="1" applyFont="1" applyBorder="1" applyAlignment="1">
      <alignment horizontal="center" vertical="center"/>
    </xf>
    <xf numFmtId="43" fontId="1" fillId="0" borderId="7" xfId="1" applyFont="1" applyBorder="1" applyAlignment="1">
      <alignment horizontal="center" vertical="center"/>
    </xf>
    <xf numFmtId="43" fontId="1" fillId="0" borderId="11" xfId="1" applyFont="1" applyBorder="1" applyAlignment="1">
      <alignment horizontal="center" vertical="center"/>
    </xf>
    <xf numFmtId="43" fontId="1" fillId="0" borderId="12" xfId="1" applyFont="1" applyBorder="1" applyAlignment="1">
      <alignment horizontal="center" vertical="center"/>
    </xf>
    <xf numFmtId="43" fontId="1" fillId="0" borderId="1" xfId="1" applyFont="1" applyBorder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left"/>
    </xf>
    <xf numFmtId="14" fontId="0" fillId="0" borderId="4" xfId="0" applyNumberFormat="1" applyBorder="1" applyAlignment="1">
      <alignment horizontal="center"/>
    </xf>
    <xf numFmtId="39" fontId="5" fillId="0" borderId="1" xfId="0" applyNumberFormat="1" applyFont="1" applyBorder="1" applyAlignment="1">
      <alignment horizontal="left" vertical="top" wrapText="1"/>
    </xf>
    <xf numFmtId="14" fontId="2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0" borderId="14" xfId="0" applyFont="1" applyFill="1" applyBorder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15" xfId="0" applyFont="1" applyFill="1" applyBorder="1"/>
    <xf numFmtId="14" fontId="5" fillId="0" borderId="9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11" fillId="0" borderId="0" xfId="0" applyFont="1"/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2" borderId="1" xfId="0" applyFill="1" applyBorder="1"/>
    <xf numFmtId="169" fontId="9" fillId="0" borderId="1" xfId="1" applyNumberFormat="1" applyFont="1" applyBorder="1" applyProtection="1">
      <protection locked="0"/>
    </xf>
    <xf numFmtId="170" fontId="9" fillId="0" borderId="1" xfId="2" applyNumberFormat="1" applyFont="1" applyBorder="1" applyAlignment="1" applyProtection="1">
      <alignment horizontal="left"/>
      <protection locked="0"/>
    </xf>
    <xf numFmtId="170" fontId="9" fillId="0" borderId="0" xfId="2" applyNumberFormat="1" applyFont="1" applyBorder="1" applyAlignment="1" applyProtection="1">
      <alignment horizontal="left"/>
      <protection locked="0"/>
    </xf>
    <xf numFmtId="0" fontId="0" fillId="0" borderId="1" xfId="0" quotePrefix="1" applyBorder="1" applyAlignment="1">
      <alignment horizontal="left"/>
    </xf>
    <xf numFmtId="43" fontId="1" fillId="0" borderId="8" xfId="1" applyFont="1" applyBorder="1" applyAlignment="1">
      <alignment horizontal="center" vertical="center"/>
    </xf>
    <xf numFmtId="43" fontId="1" fillId="0" borderId="10" xfId="1" applyFont="1" applyBorder="1" applyAlignment="1">
      <alignment horizontal="center" vertical="center"/>
    </xf>
    <xf numFmtId="39" fontId="5" fillId="0" borderId="6" xfId="0" applyNumberFormat="1" applyFont="1" applyBorder="1" applyAlignment="1">
      <alignment vertical="top" wrapText="1"/>
    </xf>
    <xf numFmtId="39" fontId="5" fillId="0" borderId="7" xfId="0" applyNumberFormat="1" applyFont="1" applyBorder="1" applyAlignment="1">
      <alignment vertical="top" wrapText="1"/>
    </xf>
    <xf numFmtId="39" fontId="5" fillId="0" borderId="11" xfId="0" applyNumberFormat="1" applyFont="1" applyBorder="1" applyAlignment="1">
      <alignment vertical="top" wrapText="1"/>
    </xf>
    <xf numFmtId="39" fontId="5" fillId="0" borderId="12" xfId="0" applyNumberFormat="1" applyFont="1" applyBorder="1" applyAlignment="1">
      <alignment vertical="top" wrapText="1"/>
    </xf>
    <xf numFmtId="0" fontId="3" fillId="0" borderId="0" xfId="0" applyFont="1"/>
    <xf numFmtId="39" fontId="14" fillId="0" borderId="0" xfId="3" applyFont="1"/>
    <xf numFmtId="169" fontId="14" fillId="3" borderId="0" xfId="3" applyNumberFormat="1" applyFont="1" applyFill="1"/>
  </cellXfs>
  <cellStyles count="7">
    <cellStyle name="Comma" xfId="1" builtinId="3"/>
    <cellStyle name="Comma 2" xfId="4"/>
    <cellStyle name="Nor}al" xfId="2"/>
    <cellStyle name="Normal" xfId="0" builtinId="0"/>
    <cellStyle name="Normal 2" xfId="5"/>
    <cellStyle name="Normal 3" xfId="6"/>
    <cellStyle name="Normal_PAY_XPRESS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3</xdr:col>
      <xdr:colOff>88900</xdr:colOff>
      <xdr:row>1</xdr:row>
      <xdr:rowOff>27688</xdr:rowOff>
    </xdr:to>
    <xdr:pic>
      <xdr:nvPicPr>
        <xdr:cNvPr id="3" name="Picture 2" descr="images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6"/>
          <a:ext cx="1047750" cy="20866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619125</xdr:colOff>
      <xdr:row>1</xdr:row>
      <xdr:rowOff>9525</xdr:rowOff>
    </xdr:to>
    <xdr:pic>
      <xdr:nvPicPr>
        <xdr:cNvPr id="4" name="Picture 3" descr="images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0"/>
          <a:ext cx="1352550" cy="200025"/>
        </a:xfrm>
        <a:prstGeom prst="rect">
          <a:avLst/>
        </a:prstGeom>
      </xdr:spPr>
    </xdr:pic>
    <xdr:clientData/>
  </xdr:twoCellAnchor>
  <xdr:twoCellAnchor>
    <xdr:from>
      <xdr:col>19</xdr:col>
      <xdr:colOff>495300</xdr:colOff>
      <xdr:row>1</xdr:row>
      <xdr:rowOff>19051</xdr:rowOff>
    </xdr:from>
    <xdr:to>
      <xdr:col>19</xdr:col>
      <xdr:colOff>666750</xdr:colOff>
      <xdr:row>1</xdr:row>
      <xdr:rowOff>180975</xdr:rowOff>
    </xdr:to>
    <xdr:sp macro="" textlink="">
      <xdr:nvSpPr>
        <xdr:cNvPr id="18" name="Rectangle 17"/>
        <xdr:cNvSpPr/>
      </xdr:nvSpPr>
      <xdr:spPr>
        <a:xfrm>
          <a:off x="6534150" y="209551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19</xdr:col>
      <xdr:colOff>838200</xdr:colOff>
      <xdr:row>1</xdr:row>
      <xdr:rowOff>19051</xdr:rowOff>
    </xdr:from>
    <xdr:to>
      <xdr:col>20</xdr:col>
      <xdr:colOff>161925</xdr:colOff>
      <xdr:row>1</xdr:row>
      <xdr:rowOff>180975</xdr:rowOff>
    </xdr:to>
    <xdr:sp macro="" textlink="">
      <xdr:nvSpPr>
        <xdr:cNvPr id="22" name="Rectangle 21"/>
        <xdr:cNvSpPr/>
      </xdr:nvSpPr>
      <xdr:spPr>
        <a:xfrm>
          <a:off x="6848475" y="209551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20</xdr:col>
      <xdr:colOff>161925</xdr:colOff>
      <xdr:row>1</xdr:row>
      <xdr:rowOff>19051</xdr:rowOff>
    </xdr:from>
    <xdr:to>
      <xdr:col>21</xdr:col>
      <xdr:colOff>152400</xdr:colOff>
      <xdr:row>1</xdr:row>
      <xdr:rowOff>180975</xdr:rowOff>
    </xdr:to>
    <xdr:sp macro="" textlink="">
      <xdr:nvSpPr>
        <xdr:cNvPr id="23" name="Rectangle 22"/>
        <xdr:cNvSpPr/>
      </xdr:nvSpPr>
      <xdr:spPr>
        <a:xfrm>
          <a:off x="7019925" y="209551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21</xdr:col>
      <xdr:colOff>152400</xdr:colOff>
      <xdr:row>1</xdr:row>
      <xdr:rowOff>19051</xdr:rowOff>
    </xdr:from>
    <xdr:to>
      <xdr:col>22</xdr:col>
      <xdr:colOff>142875</xdr:colOff>
      <xdr:row>1</xdr:row>
      <xdr:rowOff>180975</xdr:rowOff>
    </xdr:to>
    <xdr:sp macro="" textlink="">
      <xdr:nvSpPr>
        <xdr:cNvPr id="24" name="Rectangle 23"/>
        <xdr:cNvSpPr/>
      </xdr:nvSpPr>
      <xdr:spPr>
        <a:xfrm>
          <a:off x="7191375" y="209551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142875</xdr:colOff>
      <xdr:row>1</xdr:row>
      <xdr:rowOff>19051</xdr:rowOff>
    </xdr:from>
    <xdr:to>
      <xdr:col>23</xdr:col>
      <xdr:colOff>133350</xdr:colOff>
      <xdr:row>1</xdr:row>
      <xdr:rowOff>180975</xdr:rowOff>
    </xdr:to>
    <xdr:sp macro="" textlink="">
      <xdr:nvSpPr>
        <xdr:cNvPr id="25" name="Rectangle 24"/>
        <xdr:cNvSpPr/>
      </xdr:nvSpPr>
      <xdr:spPr>
        <a:xfrm>
          <a:off x="7362825" y="209551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23</xdr:col>
      <xdr:colOff>133350</xdr:colOff>
      <xdr:row>1</xdr:row>
      <xdr:rowOff>19051</xdr:rowOff>
    </xdr:from>
    <xdr:to>
      <xdr:col>24</xdr:col>
      <xdr:colOff>123825</xdr:colOff>
      <xdr:row>1</xdr:row>
      <xdr:rowOff>180975</xdr:rowOff>
    </xdr:to>
    <xdr:sp macro="" textlink="">
      <xdr:nvSpPr>
        <xdr:cNvPr id="26" name="Rectangle 25"/>
        <xdr:cNvSpPr/>
      </xdr:nvSpPr>
      <xdr:spPr>
        <a:xfrm>
          <a:off x="7534275" y="209551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24</xdr:col>
      <xdr:colOff>95250</xdr:colOff>
      <xdr:row>1</xdr:row>
      <xdr:rowOff>19050</xdr:rowOff>
    </xdr:from>
    <xdr:to>
      <xdr:col>25</xdr:col>
      <xdr:colOff>85725</xdr:colOff>
      <xdr:row>1</xdr:row>
      <xdr:rowOff>180974</xdr:rowOff>
    </xdr:to>
    <xdr:sp macro="" textlink="">
      <xdr:nvSpPr>
        <xdr:cNvPr id="27" name="Rectangle 26"/>
        <xdr:cNvSpPr/>
      </xdr:nvSpPr>
      <xdr:spPr>
        <a:xfrm>
          <a:off x="7677150" y="209550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0</xdr:colOff>
      <xdr:row>6</xdr:row>
      <xdr:rowOff>19050</xdr:rowOff>
    </xdr:from>
    <xdr:to>
      <xdr:col>2</xdr:col>
      <xdr:colOff>0</xdr:colOff>
      <xdr:row>7</xdr:row>
      <xdr:rowOff>38099</xdr:rowOff>
    </xdr:to>
    <xdr:sp macro="" textlink="">
      <xdr:nvSpPr>
        <xdr:cNvPr id="28" name="Rectangle 27"/>
        <xdr:cNvSpPr/>
      </xdr:nvSpPr>
      <xdr:spPr>
        <a:xfrm>
          <a:off x="552450" y="1219200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6</xdr:row>
      <xdr:rowOff>19050</xdr:rowOff>
    </xdr:from>
    <xdr:to>
      <xdr:col>6</xdr:col>
      <xdr:colOff>0</xdr:colOff>
      <xdr:row>7</xdr:row>
      <xdr:rowOff>38099</xdr:rowOff>
    </xdr:to>
    <xdr:sp macro="" textlink="">
      <xdr:nvSpPr>
        <xdr:cNvPr id="29" name="Rectangle 28"/>
        <xdr:cNvSpPr/>
      </xdr:nvSpPr>
      <xdr:spPr>
        <a:xfrm>
          <a:off x="1238250" y="1219200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/>
            <a:t>√</a:t>
          </a:r>
        </a:p>
      </xdr:txBody>
    </xdr:sp>
    <xdr:clientData/>
  </xdr:twoCellAnchor>
  <xdr:twoCellAnchor>
    <xdr:from>
      <xdr:col>14</xdr:col>
      <xdr:colOff>390525</xdr:colOff>
      <xdr:row>14</xdr:row>
      <xdr:rowOff>9525</xdr:rowOff>
    </xdr:from>
    <xdr:to>
      <xdr:col>14</xdr:col>
      <xdr:colOff>561975</xdr:colOff>
      <xdr:row>14</xdr:row>
      <xdr:rowOff>171449</xdr:rowOff>
    </xdr:to>
    <xdr:sp macro="" textlink="">
      <xdr:nvSpPr>
        <xdr:cNvPr id="30" name="Rectangle 29"/>
        <xdr:cNvSpPr/>
      </xdr:nvSpPr>
      <xdr:spPr>
        <a:xfrm>
          <a:off x="3171825" y="2638425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561975</xdr:colOff>
      <xdr:row>14</xdr:row>
      <xdr:rowOff>9525</xdr:rowOff>
    </xdr:from>
    <xdr:to>
      <xdr:col>15</xdr:col>
      <xdr:colOff>733425</xdr:colOff>
      <xdr:row>14</xdr:row>
      <xdr:rowOff>171449</xdr:rowOff>
    </xdr:to>
    <xdr:sp macro="" textlink="">
      <xdr:nvSpPr>
        <xdr:cNvPr id="31" name="Rectangle 30"/>
        <xdr:cNvSpPr/>
      </xdr:nvSpPr>
      <xdr:spPr>
        <a:xfrm>
          <a:off x="4086225" y="2638425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/>
            <a:t>√</a:t>
          </a:r>
        </a:p>
      </xdr:txBody>
    </xdr:sp>
    <xdr:clientData/>
  </xdr:twoCellAnchor>
  <xdr:twoCellAnchor>
    <xdr:from>
      <xdr:col>19</xdr:col>
      <xdr:colOff>666750</xdr:colOff>
      <xdr:row>1</xdr:row>
      <xdr:rowOff>19050</xdr:rowOff>
    </xdr:from>
    <xdr:to>
      <xdr:col>19</xdr:col>
      <xdr:colOff>838200</xdr:colOff>
      <xdr:row>1</xdr:row>
      <xdr:rowOff>180974</xdr:rowOff>
    </xdr:to>
    <xdr:sp macro="" textlink="">
      <xdr:nvSpPr>
        <xdr:cNvPr id="33" name="Rectangle 32"/>
        <xdr:cNvSpPr/>
      </xdr:nvSpPr>
      <xdr:spPr>
        <a:xfrm>
          <a:off x="6677025" y="209550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25</xdr:col>
      <xdr:colOff>85725</xdr:colOff>
      <xdr:row>1</xdr:row>
      <xdr:rowOff>19050</xdr:rowOff>
    </xdr:from>
    <xdr:to>
      <xdr:col>26</xdr:col>
      <xdr:colOff>76200</xdr:colOff>
      <xdr:row>1</xdr:row>
      <xdr:rowOff>180974</xdr:rowOff>
    </xdr:to>
    <xdr:sp macro="" textlink="">
      <xdr:nvSpPr>
        <xdr:cNvPr id="34" name="Rectangle 33"/>
        <xdr:cNvSpPr/>
      </xdr:nvSpPr>
      <xdr:spPr>
        <a:xfrm>
          <a:off x="7848600" y="209550"/>
          <a:ext cx="171450" cy="16192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26</xdr:col>
      <xdr:colOff>76201</xdr:colOff>
      <xdr:row>1</xdr:row>
      <xdr:rowOff>19049</xdr:rowOff>
    </xdr:from>
    <xdr:to>
      <xdr:col>27</xdr:col>
      <xdr:colOff>47626</xdr:colOff>
      <xdr:row>1</xdr:row>
      <xdr:rowOff>180974</xdr:rowOff>
    </xdr:to>
    <xdr:sp macro="" textlink="">
      <xdr:nvSpPr>
        <xdr:cNvPr id="35" name="Rectangle 34"/>
        <xdr:cNvSpPr/>
      </xdr:nvSpPr>
      <xdr:spPr>
        <a:xfrm>
          <a:off x="8020051" y="209549"/>
          <a:ext cx="152400" cy="161925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RYA%20SPRING%20RAJESH\cheque%20printing%20canra%20ban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u\c\wia11199-d\Rakesh\2001-02\COMP\GIL%20%20%20FY%202001-2002%20COMBINE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tgs"/>
      <sheetName val="Demand Draft"/>
      <sheetName val="Counter File"/>
      <sheetName val="check for indusind"/>
      <sheetName val="word"/>
      <sheetName val="check"/>
      <sheetName val="Sheet1"/>
      <sheetName val="Sheet3"/>
      <sheetName val="List of Supplier"/>
      <sheetName val="Shee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X"/>
      <sheetName val="FORM-16"/>
      <sheetName val="TAX COMPUTATION"/>
      <sheetName val="INVESTMENTS"/>
      <sheetName val="PROV FORM 16"/>
      <sheetName val="LTA"/>
      <sheetName val="wor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0"/>
  <sheetViews>
    <sheetView workbookViewId="0">
      <selection activeCell="A2" sqref="A2"/>
    </sheetView>
  </sheetViews>
  <sheetFormatPr defaultRowHeight="15"/>
  <cols>
    <col min="1" max="1" width="14" bestFit="1" customWidth="1"/>
    <col min="2" max="2" width="17.28515625" style="10" bestFit="1" customWidth="1"/>
    <col min="3" max="3" width="20.42578125" bestFit="1" customWidth="1"/>
    <col min="4" max="4" width="17.7109375" bestFit="1" customWidth="1"/>
    <col min="5" max="5" width="21.140625" bestFit="1" customWidth="1"/>
    <col min="6" max="6" width="16.42578125" style="10" bestFit="1" customWidth="1"/>
    <col min="7" max="7" width="13.28515625" bestFit="1" customWidth="1"/>
    <col min="8" max="8" width="17.28515625" customWidth="1"/>
  </cols>
  <sheetData>
    <row r="1" spans="1:8">
      <c r="A1" t="s">
        <v>37</v>
      </c>
      <c r="B1" s="10" t="s">
        <v>38</v>
      </c>
      <c r="C1" t="s">
        <v>19</v>
      </c>
      <c r="D1" t="s">
        <v>33</v>
      </c>
      <c r="E1" t="s">
        <v>36</v>
      </c>
      <c r="F1" s="10" t="s">
        <v>39</v>
      </c>
      <c r="G1" t="s">
        <v>40</v>
      </c>
      <c r="H1" t="s">
        <v>41</v>
      </c>
    </row>
    <row r="2" spans="1:8">
      <c r="A2" s="89">
        <v>2</v>
      </c>
      <c r="B2" s="26">
        <f>VLOOKUP(A2,A5:H4230,2,FALSE)</f>
        <v>42241</v>
      </c>
      <c r="C2" s="90">
        <f>VLOOKUP(A2,A5:H4230,7,FALSE)</f>
        <v>100</v>
      </c>
      <c r="D2" s="2" t="str">
        <f>VLOOKUP(A2,A5:H4230,6,FALSE)</f>
        <v>012345</v>
      </c>
      <c r="E2" s="2" t="str">
        <f>VLOOKUP(A2,A5:H4230,3,FALSE)</f>
        <v>XXXX</v>
      </c>
      <c r="F2" s="91" t="str">
        <f>VLOOKUP(A2,A5:F4230,4,FALSE)</f>
        <v>ABC Bank</v>
      </c>
      <c r="G2" s="2" t="str">
        <f>VLOOKUP(A2,A5:F4230,5,FALSE)</f>
        <v>india</v>
      </c>
      <c r="H2" s="25">
        <f>VLOOKUP(A2,A5:H4230,8,FALSE)</f>
        <v>42237</v>
      </c>
    </row>
    <row r="3" spans="1:8">
      <c r="A3" s="20"/>
      <c r="B3" s="68"/>
      <c r="C3" s="21"/>
      <c r="F3" s="92"/>
      <c r="H3" s="20"/>
    </row>
    <row r="4" spans="1:8">
      <c r="A4" s="2" t="s">
        <v>32</v>
      </c>
      <c r="B4" s="86" t="s">
        <v>34</v>
      </c>
      <c r="C4" s="2" t="s">
        <v>36</v>
      </c>
      <c r="D4" s="2" t="s">
        <v>39</v>
      </c>
      <c r="E4" s="2" t="s">
        <v>40</v>
      </c>
      <c r="F4" s="86" t="s">
        <v>33</v>
      </c>
      <c r="G4" s="2" t="s">
        <v>35</v>
      </c>
      <c r="H4" s="2" t="s">
        <v>41</v>
      </c>
    </row>
    <row r="5" spans="1:8">
      <c r="A5" s="2">
        <v>1</v>
      </c>
      <c r="B5" s="26">
        <v>42241</v>
      </c>
      <c r="C5" s="2" t="s">
        <v>91</v>
      </c>
      <c r="D5" s="2" t="s">
        <v>92</v>
      </c>
      <c r="E5" s="2" t="s">
        <v>93</v>
      </c>
      <c r="F5" s="93" t="s">
        <v>94</v>
      </c>
      <c r="G5" s="27">
        <v>1000000</v>
      </c>
      <c r="H5" s="25">
        <v>42241</v>
      </c>
    </row>
    <row r="6" spans="1:8">
      <c r="A6" s="2">
        <v>2</v>
      </c>
      <c r="B6" s="26">
        <v>42241</v>
      </c>
      <c r="C6" s="2" t="s">
        <v>91</v>
      </c>
      <c r="D6" s="2" t="s">
        <v>92</v>
      </c>
      <c r="E6" s="2" t="s">
        <v>93</v>
      </c>
      <c r="F6" s="93" t="s">
        <v>94</v>
      </c>
      <c r="G6" s="27">
        <v>100</v>
      </c>
      <c r="H6" s="25">
        <v>42237</v>
      </c>
    </row>
    <row r="7" spans="1:8">
      <c r="A7" s="2"/>
      <c r="B7" s="26"/>
      <c r="C7" s="2"/>
      <c r="D7" s="2"/>
      <c r="E7" s="2"/>
      <c r="F7" s="93"/>
      <c r="G7" s="27"/>
      <c r="H7" s="25"/>
    </row>
    <row r="8" spans="1:8">
      <c r="A8" s="2"/>
      <c r="B8" s="26"/>
      <c r="C8" s="2"/>
      <c r="D8" s="2"/>
      <c r="E8" s="2"/>
      <c r="F8" s="93"/>
      <c r="G8" s="27"/>
      <c r="H8" s="25"/>
    </row>
    <row r="9" spans="1:8">
      <c r="A9" s="2"/>
      <c r="B9" s="26"/>
      <c r="C9" s="2"/>
      <c r="D9" s="2"/>
      <c r="E9" s="2"/>
      <c r="F9" s="93"/>
      <c r="G9" s="27"/>
      <c r="H9" s="25"/>
    </row>
    <row r="10" spans="1:8">
      <c r="A10" s="2"/>
      <c r="B10" s="26"/>
      <c r="C10" s="2"/>
      <c r="D10" s="2"/>
      <c r="E10" s="2"/>
      <c r="F10" s="93"/>
      <c r="G10" s="27"/>
      <c r="H10" s="25"/>
    </row>
    <row r="11" spans="1:8">
      <c r="A11" s="2"/>
      <c r="B11" s="26"/>
      <c r="C11" s="2"/>
      <c r="D11" s="2"/>
      <c r="E11" s="2"/>
      <c r="F11" s="93"/>
      <c r="G11" s="27"/>
      <c r="H11" s="25"/>
    </row>
    <row r="12" spans="1:8">
      <c r="A12" s="2"/>
      <c r="B12" s="26"/>
      <c r="C12" s="2"/>
      <c r="D12" s="2"/>
      <c r="E12" s="2"/>
      <c r="F12" s="93"/>
      <c r="G12" s="27"/>
      <c r="H12" s="25"/>
    </row>
    <row r="13" spans="1:8">
      <c r="A13" s="2"/>
      <c r="B13" s="26"/>
      <c r="C13" s="2"/>
      <c r="D13" s="2"/>
      <c r="E13" s="2"/>
      <c r="F13" s="93"/>
      <c r="G13" s="27"/>
      <c r="H13" s="25"/>
    </row>
    <row r="14" spans="1:8">
      <c r="A14" s="2"/>
      <c r="B14" s="26"/>
      <c r="C14" s="2"/>
      <c r="D14" s="2"/>
      <c r="E14" s="2"/>
      <c r="F14" s="93"/>
      <c r="G14" s="27"/>
      <c r="H14" s="25"/>
    </row>
    <row r="15" spans="1:8">
      <c r="A15" s="2"/>
      <c r="B15" s="26"/>
      <c r="C15" s="2"/>
      <c r="D15" s="2"/>
      <c r="E15" s="2"/>
      <c r="F15" s="93"/>
      <c r="G15" s="27"/>
      <c r="H15" s="25"/>
    </row>
    <row r="16" spans="1:8">
      <c r="A16" s="2"/>
      <c r="B16" s="26"/>
      <c r="C16" s="2"/>
      <c r="D16" s="2"/>
      <c r="E16" s="2"/>
      <c r="F16" s="93"/>
      <c r="G16" s="27"/>
      <c r="H16" s="25"/>
    </row>
    <row r="17" spans="1:8">
      <c r="A17" s="2"/>
      <c r="B17" s="26"/>
      <c r="C17" s="2"/>
      <c r="D17" s="2"/>
      <c r="E17" s="2"/>
      <c r="F17" s="93"/>
      <c r="G17" s="27"/>
      <c r="H17" s="25"/>
    </row>
    <row r="18" spans="1:8">
      <c r="A18" s="2"/>
      <c r="B18" s="26"/>
      <c r="C18" s="2"/>
      <c r="D18" s="2"/>
      <c r="E18" s="2"/>
      <c r="F18" s="93"/>
      <c r="G18" s="27"/>
      <c r="H18" s="25"/>
    </row>
    <row r="19" spans="1:8">
      <c r="A19" s="2"/>
      <c r="B19" s="86"/>
      <c r="C19" s="2"/>
      <c r="D19" s="2"/>
      <c r="E19" s="2"/>
      <c r="F19" s="86"/>
      <c r="G19" s="27"/>
      <c r="H19" s="2"/>
    </row>
    <row r="20" spans="1:8">
      <c r="A20" s="2"/>
      <c r="B20" s="86"/>
      <c r="C20" s="2"/>
      <c r="D20" s="2"/>
      <c r="E20" s="2"/>
      <c r="F20" s="86"/>
      <c r="G20" s="27"/>
      <c r="H20" s="2"/>
    </row>
    <row r="21" spans="1:8">
      <c r="A21" s="2"/>
      <c r="B21" s="86"/>
      <c r="C21" s="2"/>
      <c r="D21" s="2"/>
      <c r="E21" s="2"/>
      <c r="F21" s="86"/>
      <c r="G21" s="27"/>
      <c r="H21" s="2"/>
    </row>
    <row r="22" spans="1:8">
      <c r="A22" s="2"/>
      <c r="B22" s="86"/>
      <c r="C22" s="2"/>
      <c r="D22" s="2"/>
      <c r="E22" s="2"/>
      <c r="F22" s="86"/>
      <c r="G22" s="27"/>
      <c r="H22" s="2"/>
    </row>
    <row r="23" spans="1:8">
      <c r="G23" s="28"/>
    </row>
    <row r="24" spans="1:8">
      <c r="G24" s="28"/>
    </row>
    <row r="25" spans="1:8">
      <c r="G25" s="28"/>
    </row>
    <row r="26" spans="1:8">
      <c r="G26" s="28"/>
    </row>
    <row r="27" spans="1:8">
      <c r="G27" s="28"/>
    </row>
    <row r="28" spans="1:8">
      <c r="G28" s="28"/>
    </row>
    <row r="29" spans="1:8">
      <c r="G29" s="28"/>
    </row>
    <row r="30" spans="1:8">
      <c r="G30" s="28"/>
    </row>
    <row r="31" spans="1:8">
      <c r="G31" s="28"/>
    </row>
    <row r="32" spans="1:8">
      <c r="G32" s="28"/>
    </row>
    <row r="33" spans="7:7">
      <c r="G33" s="28"/>
    </row>
    <row r="34" spans="7:7">
      <c r="G34" s="28"/>
    </row>
    <row r="35" spans="7:7">
      <c r="G35" s="28"/>
    </row>
    <row r="36" spans="7:7">
      <c r="G36" s="28"/>
    </row>
    <row r="37" spans="7:7">
      <c r="G37" s="28"/>
    </row>
    <row r="38" spans="7:7">
      <c r="G38" s="28"/>
    </row>
    <row r="39" spans="7:7">
      <c r="G39" s="28"/>
    </row>
    <row r="40" spans="7:7">
      <c r="G40" s="28"/>
    </row>
    <row r="41" spans="7:7">
      <c r="G41" s="28"/>
    </row>
    <row r="42" spans="7:7">
      <c r="G42" s="28"/>
    </row>
    <row r="43" spans="7:7">
      <c r="G43" s="28"/>
    </row>
    <row r="44" spans="7:7">
      <c r="G44" s="28"/>
    </row>
    <row r="45" spans="7:7">
      <c r="G45" s="28"/>
    </row>
    <row r="46" spans="7:7">
      <c r="G46" s="28"/>
    </row>
    <row r="47" spans="7:7">
      <c r="G47" s="28"/>
    </row>
    <row r="48" spans="7:7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8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  <row r="94" spans="7:7">
      <c r="G94" s="28"/>
    </row>
    <row r="95" spans="7:7">
      <c r="G95" s="28"/>
    </row>
    <row r="96" spans="7:7">
      <c r="G96" s="28"/>
    </row>
    <row r="97" spans="7:7">
      <c r="G97" s="28"/>
    </row>
    <row r="98" spans="7:7">
      <c r="G98" s="28"/>
    </row>
    <row r="99" spans="7:7">
      <c r="G99" s="28"/>
    </row>
    <row r="100" spans="7:7">
      <c r="G100" s="28"/>
    </row>
    <row r="101" spans="7:7">
      <c r="G101" s="28"/>
    </row>
    <row r="102" spans="7:7">
      <c r="G102" s="28"/>
    </row>
    <row r="103" spans="7:7">
      <c r="G103" s="28"/>
    </row>
    <row r="104" spans="7:7">
      <c r="G104" s="28"/>
    </row>
    <row r="105" spans="7:7">
      <c r="G105" s="28"/>
    </row>
    <row r="106" spans="7:7">
      <c r="G106" s="28"/>
    </row>
    <row r="107" spans="7:7">
      <c r="G107" s="28"/>
    </row>
    <row r="108" spans="7:7">
      <c r="G108" s="28"/>
    </row>
    <row r="109" spans="7:7">
      <c r="G109" s="28"/>
    </row>
    <row r="110" spans="7:7">
      <c r="G110" s="28"/>
    </row>
    <row r="111" spans="7:7">
      <c r="G111" s="28"/>
    </row>
    <row r="112" spans="7:7">
      <c r="G112" s="28"/>
    </row>
    <row r="113" spans="7:7">
      <c r="G113" s="28"/>
    </row>
    <row r="114" spans="7:7">
      <c r="G114" s="28"/>
    </row>
    <row r="115" spans="7:7">
      <c r="G115" s="28"/>
    </row>
    <row r="116" spans="7:7">
      <c r="G116" s="28"/>
    </row>
    <row r="117" spans="7:7">
      <c r="G117" s="28"/>
    </row>
    <row r="118" spans="7:7">
      <c r="G118" s="28"/>
    </row>
    <row r="119" spans="7:7">
      <c r="G119" s="28"/>
    </row>
    <row r="120" spans="7:7">
      <c r="G120" s="28"/>
    </row>
    <row r="121" spans="7:7">
      <c r="G121" s="28"/>
    </row>
    <row r="122" spans="7:7">
      <c r="G122" s="28"/>
    </row>
    <row r="123" spans="7:7">
      <c r="G123" s="28"/>
    </row>
    <row r="124" spans="7:7">
      <c r="G124" s="28"/>
    </row>
    <row r="125" spans="7:7">
      <c r="G125" s="28"/>
    </row>
    <row r="126" spans="7:7">
      <c r="G126" s="28"/>
    </row>
    <row r="127" spans="7:7">
      <c r="G127" s="28"/>
    </row>
    <row r="128" spans="7:7">
      <c r="G128" s="28"/>
    </row>
    <row r="129" spans="7:7">
      <c r="G129" s="28"/>
    </row>
    <row r="130" spans="7:7">
      <c r="G130" s="28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"/>
  <sheetViews>
    <sheetView tabSelected="1" workbookViewId="0">
      <selection activeCell="G24" sqref="G24"/>
    </sheetView>
  </sheetViews>
  <sheetFormatPr defaultRowHeight="15"/>
  <cols>
    <col min="1" max="1" width="9.28515625" customWidth="1"/>
    <col min="2" max="14" width="2.5703125" customWidth="1"/>
    <col min="15" max="15" width="11.140625" customWidth="1"/>
    <col min="16" max="16" width="14.140625" customWidth="1"/>
    <col min="17" max="17" width="6.42578125" customWidth="1"/>
    <col min="18" max="18" width="14.7109375" customWidth="1"/>
    <col min="19" max="19" width="1" customWidth="1"/>
    <col min="20" max="20" width="12.7109375" customWidth="1"/>
    <col min="21" max="27" width="2.7109375" customWidth="1"/>
    <col min="28" max="28" width="3.28515625" customWidth="1"/>
    <col min="29" max="33" width="2.7109375" customWidth="1"/>
  </cols>
  <sheetData>
    <row r="1" spans="1:33">
      <c r="A1" s="1"/>
      <c r="I1" s="14" t="s">
        <v>85</v>
      </c>
      <c r="R1" s="14" t="s">
        <v>28</v>
      </c>
    </row>
    <row r="2" spans="1:33">
      <c r="A2" t="s">
        <v>29</v>
      </c>
      <c r="B2" s="24">
        <f>Summary!B2</f>
        <v>42241</v>
      </c>
      <c r="C2" s="24"/>
      <c r="D2" s="24"/>
      <c r="E2" s="24"/>
      <c r="F2" s="24"/>
      <c r="I2" s="14" t="s">
        <v>86</v>
      </c>
      <c r="O2" t="s">
        <v>98</v>
      </c>
      <c r="T2" t="s">
        <v>12</v>
      </c>
      <c r="AC2" s="42" t="s">
        <v>29</v>
      </c>
      <c r="AD2" s="23">
        <f>B2</f>
        <v>42241</v>
      </c>
      <c r="AE2" s="23"/>
      <c r="AF2" s="23"/>
      <c r="AG2" s="23"/>
    </row>
    <row r="3" spans="1:33">
      <c r="A3" t="s">
        <v>96</v>
      </c>
      <c r="O3" t="s">
        <v>99</v>
      </c>
      <c r="T3" t="s">
        <v>13</v>
      </c>
    </row>
    <row r="4" spans="1:33">
      <c r="A4" t="s">
        <v>97</v>
      </c>
      <c r="O4" s="14"/>
      <c r="P4" s="14"/>
      <c r="Q4" s="71"/>
      <c r="R4" s="71"/>
      <c r="T4" t="s">
        <v>0</v>
      </c>
      <c r="U4" s="44">
        <f>B6</f>
        <v>0</v>
      </c>
      <c r="V4" s="44">
        <f t="shared" ref="V4:AG4" si="0">C6</f>
        <v>0</v>
      </c>
      <c r="W4" s="44">
        <f t="shared" si="0"/>
        <v>0</v>
      </c>
      <c r="X4" s="44">
        <f t="shared" si="0"/>
        <v>0</v>
      </c>
      <c r="Y4" s="44">
        <f t="shared" si="0"/>
        <v>0</v>
      </c>
      <c r="Z4" s="44">
        <f t="shared" si="0"/>
        <v>0</v>
      </c>
      <c r="AA4" s="44">
        <f t="shared" si="0"/>
        <v>0</v>
      </c>
      <c r="AB4" s="44">
        <f t="shared" si="0"/>
        <v>0</v>
      </c>
      <c r="AC4" s="44">
        <f t="shared" si="0"/>
        <v>0</v>
      </c>
      <c r="AD4" s="44">
        <f t="shared" si="0"/>
        <v>0</v>
      </c>
      <c r="AE4" s="44">
        <f t="shared" si="0"/>
        <v>0</v>
      </c>
      <c r="AF4" s="44">
        <f t="shared" si="0"/>
        <v>0</v>
      </c>
      <c r="AG4" s="44">
        <f t="shared" si="0"/>
        <v>0</v>
      </c>
    </row>
    <row r="5" spans="1:33">
      <c r="A5" t="s">
        <v>95</v>
      </c>
      <c r="T5" s="3" t="s">
        <v>16</v>
      </c>
      <c r="U5" s="3"/>
      <c r="V5" s="3"/>
      <c r="W5" s="3"/>
      <c r="X5" s="72" t="s">
        <v>14</v>
      </c>
      <c r="Y5" s="72"/>
      <c r="Z5" s="72"/>
      <c r="AA5" s="72"/>
      <c r="AB5" s="72"/>
      <c r="AC5" s="72"/>
      <c r="AD5" s="72"/>
      <c r="AE5" s="72"/>
      <c r="AF5" s="72"/>
      <c r="AG5" s="72"/>
    </row>
    <row r="6" spans="1:33" ht="19.5" customHeight="1">
      <c r="A6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2" t="s">
        <v>17</v>
      </c>
      <c r="P6" s="12"/>
      <c r="Q6" s="12"/>
      <c r="R6" s="12"/>
      <c r="S6" s="9"/>
      <c r="T6" s="19" t="s">
        <v>18</v>
      </c>
      <c r="U6" s="3" t="s">
        <v>19</v>
      </c>
      <c r="V6" s="3"/>
      <c r="W6" s="3"/>
      <c r="X6" s="72"/>
      <c r="Y6" s="72"/>
      <c r="Z6" s="72"/>
      <c r="AA6" s="72"/>
      <c r="AB6" s="72"/>
      <c r="AC6" s="72"/>
      <c r="AD6" s="72"/>
      <c r="AE6" s="72"/>
      <c r="AF6" s="72"/>
      <c r="AG6" s="72"/>
    </row>
    <row r="7" spans="1:33" ht="11.25" customHeight="1">
      <c r="A7" s="11" t="s">
        <v>1</v>
      </c>
      <c r="B7" s="45"/>
      <c r="E7" s="67" t="s">
        <v>2</v>
      </c>
      <c r="F7" s="45"/>
      <c r="G7" s="45"/>
      <c r="H7" s="94">
        <f>Summary!C2</f>
        <v>100</v>
      </c>
      <c r="I7" s="62"/>
      <c r="J7" s="62"/>
      <c r="K7" s="62"/>
      <c r="L7" s="62"/>
      <c r="M7" s="62"/>
      <c r="N7" s="63"/>
      <c r="O7" s="47" t="s">
        <v>4</v>
      </c>
      <c r="P7" s="46" t="s">
        <v>88</v>
      </c>
      <c r="Q7" s="46"/>
      <c r="R7" s="49" t="s">
        <v>5</v>
      </c>
      <c r="S7" s="9"/>
      <c r="T7" s="2" t="s">
        <v>20</v>
      </c>
      <c r="U7" s="3"/>
      <c r="V7" s="3"/>
      <c r="W7" s="3"/>
      <c r="X7" s="72"/>
      <c r="Y7" s="72"/>
      <c r="Z7" s="72"/>
      <c r="AA7" s="72"/>
      <c r="AB7" s="72"/>
      <c r="AC7" s="72"/>
      <c r="AD7" s="72"/>
      <c r="AE7" s="72"/>
      <c r="AF7" s="72"/>
      <c r="AG7" s="72"/>
    </row>
    <row r="8" spans="1:33" ht="11.25" customHeight="1">
      <c r="B8" s="4"/>
      <c r="G8" s="4"/>
      <c r="H8" s="95"/>
      <c r="I8" s="64"/>
      <c r="J8" s="64"/>
      <c r="K8" s="64"/>
      <c r="L8" s="64"/>
      <c r="M8" s="64"/>
      <c r="N8" s="65"/>
      <c r="O8" s="48"/>
      <c r="P8" s="15" t="s">
        <v>89</v>
      </c>
      <c r="Q8" s="15" t="s">
        <v>90</v>
      </c>
      <c r="R8" s="50"/>
      <c r="S8" s="4"/>
      <c r="T8" s="2" t="s">
        <v>21</v>
      </c>
      <c r="U8" s="3"/>
      <c r="V8" s="3"/>
      <c r="W8" s="3"/>
      <c r="X8" s="72"/>
      <c r="Y8" s="72"/>
      <c r="Z8" s="72"/>
      <c r="AA8" s="72"/>
      <c r="AB8" s="72"/>
      <c r="AC8" s="72"/>
      <c r="AD8" s="72"/>
      <c r="AE8" s="72"/>
      <c r="AF8" s="72"/>
      <c r="AG8" s="72"/>
    </row>
    <row r="9" spans="1:33" ht="15" customHeight="1">
      <c r="A9" s="60" t="s">
        <v>81</v>
      </c>
      <c r="B9" s="61"/>
      <c r="C9" s="61"/>
      <c r="D9" s="61"/>
      <c r="E9" s="96" t="str">
        <f>Word!B134</f>
        <v xml:space="preserve"> ONE HUNDRED  ONLY</v>
      </c>
      <c r="F9" s="96"/>
      <c r="G9" s="96"/>
      <c r="H9" s="96"/>
      <c r="I9" s="96"/>
      <c r="J9" s="96"/>
      <c r="K9" s="96"/>
      <c r="L9" s="96"/>
      <c r="M9" s="96"/>
      <c r="N9" s="97"/>
      <c r="O9" s="2" t="str">
        <f>A12</f>
        <v>012345</v>
      </c>
      <c r="P9" s="87" t="str">
        <f>C12</f>
        <v>ABC Bank/india</v>
      </c>
      <c r="Q9" s="81" t="str">
        <f>Summary!E2</f>
        <v>XXXX</v>
      </c>
      <c r="R9" s="66">
        <f>H7</f>
        <v>100</v>
      </c>
      <c r="S9" s="4"/>
      <c r="T9" s="2" t="s">
        <v>22</v>
      </c>
      <c r="U9" s="3"/>
      <c r="V9" s="3"/>
      <c r="W9" s="3"/>
      <c r="X9" s="13" t="s">
        <v>15</v>
      </c>
      <c r="Y9" s="13"/>
      <c r="Z9" s="13"/>
      <c r="AA9" s="13"/>
      <c r="AB9" s="13"/>
      <c r="AC9" s="13"/>
      <c r="AD9" s="13"/>
      <c r="AE9" s="13"/>
      <c r="AF9" s="13"/>
      <c r="AG9" s="13"/>
    </row>
    <row r="10" spans="1:33">
      <c r="A10" s="58"/>
      <c r="B10" s="59"/>
      <c r="C10" s="59"/>
      <c r="D10" s="57"/>
      <c r="E10" s="98"/>
      <c r="F10" s="98"/>
      <c r="G10" s="98"/>
      <c r="H10" s="98"/>
      <c r="I10" s="98"/>
      <c r="J10" s="98"/>
      <c r="K10" s="98"/>
      <c r="L10" s="98"/>
      <c r="M10" s="98"/>
      <c r="N10" s="99"/>
      <c r="O10" s="80">
        <f>A13</f>
        <v>42237</v>
      </c>
      <c r="P10" s="88"/>
      <c r="Q10" s="82"/>
      <c r="R10" s="66"/>
      <c r="S10" s="4"/>
      <c r="T10" s="2" t="s">
        <v>23</v>
      </c>
      <c r="U10" s="3"/>
      <c r="V10" s="3"/>
      <c r="W10" s="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t="21" customHeight="1">
      <c r="A11" s="32" t="s">
        <v>4</v>
      </c>
      <c r="B11" s="33"/>
      <c r="C11" s="16" t="s">
        <v>82</v>
      </c>
      <c r="D11" s="31"/>
      <c r="E11" s="31"/>
      <c r="F11" s="31"/>
      <c r="G11" s="31"/>
      <c r="H11" s="17"/>
      <c r="I11" s="3" t="s">
        <v>5</v>
      </c>
      <c r="J11" s="3"/>
      <c r="K11" s="3"/>
      <c r="L11" s="3"/>
      <c r="M11" s="3"/>
      <c r="N11" s="3"/>
      <c r="O11" s="79"/>
      <c r="P11" s="2"/>
      <c r="Q11" s="82"/>
      <c r="R11" s="66"/>
      <c r="T11" s="2" t="s">
        <v>24</v>
      </c>
      <c r="U11" s="3"/>
      <c r="V11" s="3"/>
      <c r="W11" s="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>
      <c r="A12" s="5" t="str">
        <f>Summary!D2</f>
        <v>012345</v>
      </c>
      <c r="B12" s="6"/>
      <c r="C12" s="60" t="str">
        <f>Summary!F2 &amp;"/"&amp;Summary!E6</f>
        <v>ABC Bank/india</v>
      </c>
      <c r="D12" s="61"/>
      <c r="E12" s="61"/>
      <c r="F12" s="61"/>
      <c r="G12" s="61"/>
      <c r="H12" s="84"/>
      <c r="I12" s="34">
        <f>R9</f>
        <v>100</v>
      </c>
      <c r="J12" s="34"/>
      <c r="K12" s="34"/>
      <c r="L12" s="34"/>
      <c r="M12" s="34"/>
      <c r="N12" s="34"/>
      <c r="O12" s="79"/>
      <c r="P12" s="2"/>
      <c r="Q12" s="83"/>
      <c r="R12" s="66"/>
      <c r="S12" s="10"/>
      <c r="T12" s="2" t="s">
        <v>25</v>
      </c>
      <c r="U12" s="3"/>
      <c r="V12" s="3"/>
      <c r="W12" s="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>
      <c r="A13" s="30">
        <f>Summary!H2</f>
        <v>42237</v>
      </c>
      <c r="B13" s="69"/>
      <c r="C13" s="51"/>
      <c r="D13" s="52"/>
      <c r="E13" s="52"/>
      <c r="F13" s="52"/>
      <c r="G13" s="52"/>
      <c r="H13" s="53"/>
      <c r="I13" s="3"/>
      <c r="J13" s="3"/>
      <c r="K13" s="3"/>
      <c r="L13" s="3"/>
      <c r="M13" s="3"/>
      <c r="N13" s="3"/>
      <c r="O13" s="2"/>
      <c r="P13" s="2"/>
      <c r="Q13" s="7"/>
      <c r="R13" s="66"/>
      <c r="T13" s="2" t="s">
        <v>83</v>
      </c>
      <c r="U13" s="3"/>
      <c r="V13" s="3"/>
      <c r="W13" s="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ht="15" customHeight="1">
      <c r="A14" s="5"/>
      <c r="B14" s="6"/>
      <c r="C14" s="54"/>
      <c r="D14" s="55"/>
      <c r="E14" s="55"/>
      <c r="F14" s="55"/>
      <c r="G14" s="55"/>
      <c r="H14" s="56"/>
      <c r="I14" s="3"/>
      <c r="J14" s="3"/>
      <c r="K14" s="3"/>
      <c r="L14" s="3"/>
      <c r="M14" s="3"/>
      <c r="N14" s="3"/>
      <c r="O14" s="2"/>
      <c r="P14" s="2"/>
      <c r="Q14" s="7"/>
      <c r="R14" s="66"/>
      <c r="T14" s="2" t="s">
        <v>26</v>
      </c>
      <c r="U14" s="3"/>
      <c r="V14" s="3"/>
      <c r="W14" s="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8.75" customHeight="1">
      <c r="A15" s="5"/>
      <c r="B15" s="6"/>
      <c r="C15" s="36" t="str">
        <f>Summary!E2</f>
        <v>XXXX</v>
      </c>
      <c r="D15" s="37"/>
      <c r="E15" s="37"/>
      <c r="F15" s="37"/>
      <c r="G15" s="37"/>
      <c r="H15" s="38"/>
      <c r="I15" s="3"/>
      <c r="J15" s="3"/>
      <c r="K15" s="3"/>
      <c r="L15" s="3"/>
      <c r="M15" s="3"/>
      <c r="N15" s="3"/>
      <c r="O15" t="s">
        <v>1</v>
      </c>
      <c r="P15" t="s">
        <v>2</v>
      </c>
      <c r="Q15" s="43" t="s">
        <v>6</v>
      </c>
      <c r="R15" s="66">
        <f>H7</f>
        <v>100</v>
      </c>
      <c r="T15" s="2" t="s">
        <v>6</v>
      </c>
      <c r="U15" s="3"/>
      <c r="V15" s="3"/>
      <c r="W15" s="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0.5" customHeight="1">
      <c r="A16" s="5"/>
      <c r="B16" s="6"/>
      <c r="C16" s="36"/>
      <c r="D16" s="37"/>
      <c r="E16" s="37"/>
      <c r="F16" s="37"/>
      <c r="G16" s="37"/>
      <c r="H16" s="38"/>
      <c r="I16" s="3"/>
      <c r="J16" s="3"/>
      <c r="K16" s="3"/>
      <c r="L16" s="3"/>
      <c r="M16" s="3"/>
      <c r="N16" s="3"/>
      <c r="O16" s="29" t="s">
        <v>9</v>
      </c>
      <c r="P16" s="70" t="str">
        <f>E9</f>
        <v xml:space="preserve"> ONE HUNDRED  ONLY</v>
      </c>
      <c r="Q16" s="70"/>
      <c r="R16" s="70"/>
      <c r="T16" s="74" t="s">
        <v>27</v>
      </c>
    </row>
    <row r="17" spans="1:33">
      <c r="A17" s="5"/>
      <c r="B17" s="6"/>
      <c r="C17" s="39"/>
      <c r="D17" s="40"/>
      <c r="E17" s="40"/>
      <c r="F17" s="40"/>
      <c r="G17" s="40"/>
      <c r="H17" s="41"/>
      <c r="I17" s="3"/>
      <c r="J17" s="3"/>
      <c r="K17" s="3"/>
      <c r="L17" s="3"/>
      <c r="M17" s="3"/>
      <c r="N17" s="3"/>
      <c r="O17" s="29"/>
      <c r="P17" s="70"/>
      <c r="Q17" s="70"/>
      <c r="R17" s="70"/>
      <c r="T17" s="78" t="s">
        <v>30</v>
      </c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</row>
    <row r="18" spans="1:33">
      <c r="G18" s="5" t="s">
        <v>6</v>
      </c>
      <c r="H18" s="6"/>
      <c r="I18" s="35">
        <f>SUM(I12:N17)</f>
        <v>100</v>
      </c>
      <c r="J18" s="8"/>
      <c r="K18" s="8"/>
      <c r="L18" s="8"/>
      <c r="M18" s="8"/>
      <c r="N18" s="6"/>
      <c r="O18" s="77" t="s">
        <v>87</v>
      </c>
      <c r="P18" s="73"/>
      <c r="Q18" s="77" t="s">
        <v>84</v>
      </c>
      <c r="R18" s="75"/>
      <c r="T18" s="78" t="s">
        <v>31</v>
      </c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</row>
    <row r="19" spans="1:33">
      <c r="A19" s="77" t="s">
        <v>7</v>
      </c>
      <c r="G19" s="77" t="s">
        <v>8</v>
      </c>
      <c r="O19" s="77" t="s">
        <v>11</v>
      </c>
      <c r="P19" s="73"/>
      <c r="Q19" s="77" t="s">
        <v>10</v>
      </c>
      <c r="R19" s="73"/>
      <c r="T19" s="76" t="s">
        <v>7</v>
      </c>
      <c r="U19" s="76"/>
      <c r="V19" s="76"/>
      <c r="W19" s="76"/>
      <c r="X19" s="76"/>
      <c r="Y19" s="76"/>
      <c r="Z19" s="76" t="s">
        <v>8</v>
      </c>
      <c r="AA19" s="76"/>
      <c r="AB19" s="76"/>
      <c r="AC19" s="76"/>
      <c r="AD19" s="76"/>
      <c r="AE19" s="76"/>
      <c r="AF19" s="76"/>
      <c r="AG19" s="76"/>
    </row>
    <row r="20" spans="1:33">
      <c r="H20" s="73"/>
      <c r="P20" s="73"/>
      <c r="Q20" s="73"/>
      <c r="U20" s="73"/>
      <c r="V20" s="73"/>
      <c r="W20" s="73"/>
      <c r="X20" s="73"/>
      <c r="Y20" s="73"/>
      <c r="AA20" s="73"/>
      <c r="AB20" s="73"/>
      <c r="AC20" s="73"/>
      <c r="AD20" s="73"/>
      <c r="AE20" s="73"/>
      <c r="AF20" s="73"/>
      <c r="AG20" s="73"/>
    </row>
    <row r="21" spans="1:33">
      <c r="Q21" s="85"/>
    </row>
    <row r="22" spans="1:33">
      <c r="A22" s="1"/>
      <c r="I22" s="14"/>
      <c r="T22" s="14"/>
    </row>
    <row r="23" spans="1:33">
      <c r="B23" s="24"/>
      <c r="C23" s="24"/>
      <c r="D23" s="24"/>
      <c r="E23" s="24"/>
      <c r="F23" s="24"/>
      <c r="AG23" s="22"/>
    </row>
  </sheetData>
  <mergeCells count="47">
    <mergeCell ref="AD2:AG2"/>
    <mergeCell ref="P7:Q7"/>
    <mergeCell ref="Q9:Q12"/>
    <mergeCell ref="P9:P10"/>
    <mergeCell ref="B23:F23"/>
    <mergeCell ref="R7:R8"/>
    <mergeCell ref="U7:W7"/>
    <mergeCell ref="A9:D9"/>
    <mergeCell ref="E9:N10"/>
    <mergeCell ref="H7:N8"/>
    <mergeCell ref="I17:N17"/>
    <mergeCell ref="I18:N18"/>
    <mergeCell ref="O7:O8"/>
    <mergeCell ref="I11:N11"/>
    <mergeCell ref="I12:N12"/>
    <mergeCell ref="C12:H14"/>
    <mergeCell ref="G18:H18"/>
    <mergeCell ref="B2:F2"/>
    <mergeCell ref="Q4:R4"/>
    <mergeCell ref="P16:R17"/>
    <mergeCell ref="O16:O17"/>
    <mergeCell ref="U15:W15"/>
    <mergeCell ref="X5:AG8"/>
    <mergeCell ref="X9:AG15"/>
    <mergeCell ref="A12:B12"/>
    <mergeCell ref="A13:B13"/>
    <mergeCell ref="A14:B14"/>
    <mergeCell ref="U10:W10"/>
    <mergeCell ref="U11:W11"/>
    <mergeCell ref="U12:W12"/>
    <mergeCell ref="U13:W13"/>
    <mergeCell ref="U14:W14"/>
    <mergeCell ref="O6:R6"/>
    <mergeCell ref="T5:W5"/>
    <mergeCell ref="U6:W6"/>
    <mergeCell ref="U8:W8"/>
    <mergeCell ref="U9:W9"/>
    <mergeCell ref="I14:N14"/>
    <mergeCell ref="C15:H17"/>
    <mergeCell ref="I13:N13"/>
    <mergeCell ref="I15:N15"/>
    <mergeCell ref="I16:N16"/>
    <mergeCell ref="A11:B11"/>
    <mergeCell ref="A15:B15"/>
    <mergeCell ref="A16:B16"/>
    <mergeCell ref="A17:B17"/>
    <mergeCell ref="C11:H11"/>
  </mergeCells>
  <printOptions horizontalCentered="1"/>
  <pageMargins left="0.23622047244094491" right="0.15748031496062992" top="0" bottom="0" header="0.19685039370078741" footer="0.19685039370078741"/>
  <pageSetup paperSize="9" scale="97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32:F161"/>
  <sheetViews>
    <sheetView topLeftCell="A37" workbookViewId="0">
      <selection activeCell="C49" sqref="C49"/>
    </sheetView>
  </sheetViews>
  <sheetFormatPr defaultRowHeight="15"/>
  <cols>
    <col min="1" max="1" width="20.85546875" style="100" customWidth="1"/>
    <col min="2" max="2" width="9.140625" style="100"/>
    <col min="3" max="3" width="11.28515625" style="100" bestFit="1" customWidth="1"/>
    <col min="4" max="16384" width="9.140625" style="100"/>
  </cols>
  <sheetData>
    <row r="132" spans="1:6">
      <c r="A132" s="101" t="s">
        <v>42</v>
      </c>
      <c r="B132" s="101"/>
      <c r="C132" s="101"/>
      <c r="D132" s="101"/>
      <c r="E132" s="101"/>
      <c r="F132" s="101"/>
    </row>
    <row r="133" spans="1:6">
      <c r="A133" s="102">
        <f>Summary!C2</f>
        <v>100</v>
      </c>
      <c r="B133" s="101" t="s">
        <v>43</v>
      </c>
      <c r="C133" s="101"/>
      <c r="D133" s="101"/>
      <c r="E133" s="101"/>
      <c r="F133" s="101"/>
    </row>
    <row r="134" spans="1:6">
      <c r="A134" s="101" t="s">
        <v>3</v>
      </c>
      <c r="B134" s="101" t="str">
        <f>T(D136)&amp;T(D137)&amp;T(D138)&amp;T(D139)&amp;T(D140)&amp;T(D141)&amp;T(D142)&amp;T(D143)&amp;T(D144)&amp;T(D145)&amp;T(D146)&amp;T(D147)&amp;" ONLY"</f>
        <v xml:space="preserve"> ONE HUNDRED  ONLY</v>
      </c>
      <c r="C134" s="101"/>
      <c r="D134" s="101"/>
      <c r="E134" s="101"/>
      <c r="F134" s="101"/>
    </row>
    <row r="135" spans="1:6">
      <c r="A135" s="101"/>
      <c r="B135" s="101"/>
      <c r="C135" s="101"/>
      <c r="D135" s="101"/>
      <c r="E135" s="101"/>
      <c r="F135" s="101"/>
    </row>
    <row r="136" spans="1:6">
      <c r="A136" s="101">
        <v>100000000</v>
      </c>
      <c r="B136" s="101">
        <f>TRUNC(A133/A136)</f>
        <v>0</v>
      </c>
      <c r="C136" s="101">
        <f>A133-B136*A136</f>
        <v>100</v>
      </c>
      <c r="D136" s="101" t="str">
        <f>IF(B136=1,(IF(B137&gt;0,"",VLOOKUP(B136,$B$149:$H$159,3))),VLOOKUP(B136,$B$149:$H$159,3))</f>
        <v/>
      </c>
      <c r="E136" s="101"/>
      <c r="F136" s="101"/>
    </row>
    <row r="137" spans="1:6">
      <c r="A137" s="101">
        <v>10000000</v>
      </c>
      <c r="B137" s="101">
        <f t="shared" ref="B137:B144" si="0">TRUNC(C136/A137)</f>
        <v>0</v>
      </c>
      <c r="C137" s="101">
        <f t="shared" ref="C137:C144" si="1">C136-B137*A137</f>
        <v>100</v>
      </c>
      <c r="D137" s="101" t="str">
        <f>IF(B136=1,VLOOKUP(B137,$B$149:$H$159,4),VLOOKUP(B137,$B$149:$H$159,2))&amp;IF(B136+B137&gt;0," CRORE ","")</f>
        <v/>
      </c>
      <c r="E137" s="101"/>
      <c r="F137" s="101"/>
    </row>
    <row r="138" spans="1:6">
      <c r="A138" s="101">
        <v>1000000</v>
      </c>
      <c r="B138" s="101">
        <f t="shared" si="0"/>
        <v>0</v>
      </c>
      <c r="C138" s="101">
        <f t="shared" si="1"/>
        <v>100</v>
      </c>
      <c r="D138" s="101" t="str">
        <f>IF(B138=1,(IF(B139&gt;0,"",VLOOKUP(B138,$B$149:$H$159,3))),VLOOKUP(B138,$B$149:$H$159,3))</f>
        <v/>
      </c>
      <c r="E138" s="101"/>
      <c r="F138" s="101"/>
    </row>
    <row r="139" spans="1:6">
      <c r="A139" s="101">
        <v>100000</v>
      </c>
      <c r="B139" s="101">
        <f t="shared" si="0"/>
        <v>0</v>
      </c>
      <c r="C139" s="101">
        <f t="shared" si="1"/>
        <v>100</v>
      </c>
      <c r="D139" s="101" t="str">
        <f>IF(B138=1,VLOOKUP(B139,$B$149:$H$159,4),VLOOKUP(B139,$B$149:$H$159,2))&amp;IF(B138+B139&gt;0," LAC ","")</f>
        <v/>
      </c>
      <c r="E139" s="101"/>
      <c r="F139" s="101"/>
    </row>
    <row r="140" spans="1:6">
      <c r="A140" s="101">
        <v>10000</v>
      </c>
      <c r="B140" s="101">
        <f t="shared" si="0"/>
        <v>0</v>
      </c>
      <c r="C140" s="101">
        <f t="shared" si="1"/>
        <v>100</v>
      </c>
      <c r="D140" s="101" t="str">
        <f>IF(B140=1,(IF(B141&gt;0,"",VLOOKUP(B140,$B$149:$H$159,3))),VLOOKUP(B140,$B$149:$H$159,3))</f>
        <v/>
      </c>
      <c r="E140" s="101"/>
      <c r="F140" s="101"/>
    </row>
    <row r="141" spans="1:6">
      <c r="A141" s="101">
        <v>1000</v>
      </c>
      <c r="B141" s="101">
        <f t="shared" si="0"/>
        <v>0</v>
      </c>
      <c r="C141" s="101">
        <f t="shared" si="1"/>
        <v>100</v>
      </c>
      <c r="D141" s="101" t="str">
        <f>IF(B140=1,VLOOKUP(B141,$B$149:$H$159,4),VLOOKUP(B141,$B$149:$H$159,2))&amp;IF(B140+B141&gt;0," THOUSAND ","")</f>
        <v/>
      </c>
      <c r="E141" s="101"/>
      <c r="F141" s="101"/>
    </row>
    <row r="142" spans="1:6">
      <c r="A142" s="101">
        <v>100</v>
      </c>
      <c r="B142" s="101">
        <f t="shared" si="0"/>
        <v>1</v>
      </c>
      <c r="C142" s="101">
        <f t="shared" si="1"/>
        <v>0</v>
      </c>
      <c r="D142" s="101" t="str">
        <f>IF(B142&gt;0,VLOOKUP(B142,$B$149:$H$159,2)&amp;" HUNDRED ","")</f>
        <v xml:space="preserve"> ONE HUNDRED </v>
      </c>
      <c r="E142" s="101"/>
      <c r="F142" s="101"/>
    </row>
    <row r="143" spans="1:6">
      <c r="A143" s="101">
        <v>10</v>
      </c>
      <c r="B143" s="101">
        <f t="shared" si="0"/>
        <v>0</v>
      </c>
      <c r="C143" s="101">
        <f t="shared" si="1"/>
        <v>0</v>
      </c>
      <c r="D143" s="101" t="str">
        <f>IF(B143=1,(IF(B144&gt;0,"",VLOOKUP(B143,$B$149:$H$159,3))),VLOOKUP(B143,$B$149:$H$159,3))</f>
        <v/>
      </c>
      <c r="E143" s="101"/>
      <c r="F143" s="101"/>
    </row>
    <row r="144" spans="1:6">
      <c r="A144" s="101">
        <v>1</v>
      </c>
      <c r="B144" s="101">
        <f t="shared" si="0"/>
        <v>0</v>
      </c>
      <c r="C144" s="101">
        <f t="shared" si="1"/>
        <v>0</v>
      </c>
      <c r="D144" s="101" t="str">
        <f>IF(B143=1,VLOOKUP(B144,$B$149:$H$159,4),VLOOKUP(B144,$B$149:$H$159,2))</f>
        <v/>
      </c>
      <c r="E144" s="101"/>
      <c r="F144" s="101"/>
    </row>
    <row r="145" spans="1:6">
      <c r="A145" s="101"/>
      <c r="B145" s="101"/>
      <c r="C145" s="101"/>
      <c r="D145" s="101" t="str">
        <f>IF(B146+B147&gt;0," AND PAISE ","")</f>
        <v/>
      </c>
      <c r="E145" s="101"/>
      <c r="F145" s="101"/>
    </row>
    <row r="146" spans="1:6">
      <c r="A146" s="101">
        <v>0.1</v>
      </c>
      <c r="B146" s="101">
        <f>TRUNC(ROUND(C144,2)/A146)</f>
        <v>0</v>
      </c>
      <c r="C146" s="101">
        <f>C144-B146*A146</f>
        <v>0</v>
      </c>
      <c r="D146" s="101" t="str">
        <f>IF(B146=1,(IF(B147&gt;0,"",VLOOKUP(B146,$B$149:$H$159,3))),VLOOKUP(B146,$B$149:$H$159,3))</f>
        <v/>
      </c>
      <c r="E146" s="101"/>
      <c r="F146" s="101"/>
    </row>
    <row r="147" spans="1:6">
      <c r="A147" s="101">
        <v>0.01</v>
      </c>
      <c r="B147" s="101">
        <f>ROUND(+C146/A147,0)</f>
        <v>0</v>
      </c>
      <c r="C147" s="101">
        <f>C146-B147*A147</f>
        <v>0</v>
      </c>
      <c r="D147" s="101" t="str">
        <f>IF(B146=1,VLOOKUP(B147,$B$149:$H$159,4),VLOOKUP(B147,$B$149:$H$159,2))</f>
        <v/>
      </c>
      <c r="E147" s="101"/>
      <c r="F147" s="101"/>
    </row>
    <row r="148" spans="1:6">
      <c r="A148" s="101"/>
      <c r="B148" s="101"/>
      <c r="C148" s="101"/>
      <c r="D148" s="101"/>
      <c r="E148" s="101"/>
      <c r="F148" s="101"/>
    </row>
    <row r="149" spans="1:6">
      <c r="A149" s="101">
        <v>0</v>
      </c>
      <c r="B149" s="101">
        <v>0</v>
      </c>
      <c r="C149" s="101" t="s">
        <v>44</v>
      </c>
      <c r="D149" s="101" t="s">
        <v>44</v>
      </c>
      <c r="E149" s="101" t="s">
        <v>44</v>
      </c>
      <c r="F149" s="101" t="s">
        <v>44</v>
      </c>
    </row>
    <row r="150" spans="1:6">
      <c r="A150" s="101">
        <v>0</v>
      </c>
      <c r="B150" s="101">
        <v>1</v>
      </c>
      <c r="C150" s="101" t="s">
        <v>45</v>
      </c>
      <c r="D150" s="101" t="s">
        <v>46</v>
      </c>
      <c r="E150" s="101" t="s">
        <v>47</v>
      </c>
      <c r="F150" s="101" t="s">
        <v>48</v>
      </c>
    </row>
    <row r="151" spans="1:6">
      <c r="A151" s="101">
        <v>1</v>
      </c>
      <c r="B151" s="101">
        <v>2</v>
      </c>
      <c r="C151" s="101" t="s">
        <v>49</v>
      </c>
      <c r="D151" s="101" t="s">
        <v>50</v>
      </c>
      <c r="E151" s="101" t="s">
        <v>51</v>
      </c>
      <c r="F151" s="101" t="s">
        <v>52</v>
      </c>
    </row>
    <row r="152" spans="1:6">
      <c r="A152" s="101">
        <v>2</v>
      </c>
      <c r="B152" s="101">
        <v>3</v>
      </c>
      <c r="C152" s="101" t="s">
        <v>53</v>
      </c>
      <c r="D152" s="101" t="s">
        <v>54</v>
      </c>
      <c r="E152" s="101" t="s">
        <v>55</v>
      </c>
      <c r="F152" s="101" t="s">
        <v>56</v>
      </c>
    </row>
    <row r="153" spans="1:6">
      <c r="A153" s="101">
        <v>3</v>
      </c>
      <c r="B153" s="101">
        <v>4</v>
      </c>
      <c r="C153" s="101" t="s">
        <v>57</v>
      </c>
      <c r="D153" s="101" t="s">
        <v>58</v>
      </c>
      <c r="E153" s="101" t="s">
        <v>59</v>
      </c>
      <c r="F153" s="101" t="s">
        <v>60</v>
      </c>
    </row>
    <row r="154" spans="1:6">
      <c r="A154" s="101">
        <v>4</v>
      </c>
      <c r="B154" s="101">
        <v>5</v>
      </c>
      <c r="C154" s="101" t="s">
        <v>61</v>
      </c>
      <c r="D154" s="101" t="s">
        <v>62</v>
      </c>
      <c r="E154" s="101" t="s">
        <v>63</v>
      </c>
      <c r="F154" s="101" t="s">
        <v>64</v>
      </c>
    </row>
    <row r="155" spans="1:6">
      <c r="A155" s="101">
        <v>5</v>
      </c>
      <c r="B155" s="101">
        <v>6</v>
      </c>
      <c r="C155" s="101" t="s">
        <v>65</v>
      </c>
      <c r="D155" s="101" t="s">
        <v>66</v>
      </c>
      <c r="E155" s="101" t="s">
        <v>67</v>
      </c>
      <c r="F155" s="101" t="s">
        <v>68</v>
      </c>
    </row>
    <row r="156" spans="1:6">
      <c r="A156" s="101">
        <v>6</v>
      </c>
      <c r="B156" s="101">
        <v>7</v>
      </c>
      <c r="C156" s="101" t="s">
        <v>69</v>
      </c>
      <c r="D156" s="101" t="s">
        <v>70</v>
      </c>
      <c r="E156" s="101" t="s">
        <v>71</v>
      </c>
      <c r="F156" s="101" t="s">
        <v>72</v>
      </c>
    </row>
    <row r="157" spans="1:6">
      <c r="A157" s="101">
        <v>7</v>
      </c>
      <c r="B157" s="101">
        <v>8</v>
      </c>
      <c r="C157" s="101" t="s">
        <v>73</v>
      </c>
      <c r="D157" s="101" t="s">
        <v>74</v>
      </c>
      <c r="E157" s="101" t="s">
        <v>75</v>
      </c>
      <c r="F157" s="101" t="s">
        <v>76</v>
      </c>
    </row>
    <row r="158" spans="1:6">
      <c r="A158" s="101">
        <v>8</v>
      </c>
      <c r="B158" s="101">
        <v>9</v>
      </c>
      <c r="C158" s="101" t="s">
        <v>77</v>
      </c>
      <c r="D158" s="101" t="s">
        <v>78</v>
      </c>
      <c r="E158" s="101" t="s">
        <v>79</v>
      </c>
      <c r="F158" s="101" t="s">
        <v>80</v>
      </c>
    </row>
    <row r="159" spans="1:6">
      <c r="A159" s="101">
        <v>9</v>
      </c>
      <c r="B159" s="101"/>
      <c r="C159" s="101"/>
      <c r="D159" s="101"/>
      <c r="E159" s="101"/>
      <c r="F159" s="101"/>
    </row>
    <row r="160" spans="1:6">
      <c r="A160" s="101"/>
      <c r="B160" s="101"/>
      <c r="C160" s="101"/>
      <c r="D160" s="101"/>
      <c r="E160" s="101"/>
      <c r="F160" s="101"/>
    </row>
    <row r="161" spans="1:6">
      <c r="A161" s="101" t="str">
        <f>TRIM(T(D136)&amp;" "&amp;T(D137)&amp;" "&amp;T(D138)&amp;" "&amp;T(D139)&amp;" "&amp;T(D140)&amp;" "&amp;T(D141)&amp;" "&amp;T(D142)&amp;" "&amp;T(D143)&amp;" "&amp;T(D144)&amp;" "&amp;T(D145)&amp;" "&amp;T(D146)&amp;" "&amp;T(D147))</f>
        <v>ONE HUNDRED</v>
      </c>
      <c r="B161" s="101"/>
      <c r="C161" s="101"/>
      <c r="D161" s="101"/>
      <c r="E161" s="101"/>
      <c r="F161" s="101"/>
    </row>
  </sheetData>
  <sheetProtection password="AD0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Print</vt:lpstr>
      <vt:lpstr>Word</vt:lpstr>
      <vt:lpstr>Print!Print_Area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2015-08-26T07:44:36Z</cp:lastPrinted>
  <dcterms:created xsi:type="dcterms:W3CDTF">2015-08-26T04:25:10Z</dcterms:created>
  <dcterms:modified xsi:type="dcterms:W3CDTF">2015-08-26T07:44:37Z</dcterms:modified>
</cp:coreProperties>
</file>