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6" windowWidth="15252" windowHeight="7932"/>
  </bookViews>
  <sheets>
    <sheet name="Salary Sheet April" sheetId="1" r:id="rId1"/>
    <sheet name="Attendance of April" sheetId="2" r:id="rId2"/>
  </sheets>
  <calcPr calcId="124519"/>
  <customWorkbookViews>
    <customWorkbookView name="odyssey - Personal View" guid="{09D4FA56-64B7-4464-88F6-7AA014783397}" mergeInterval="0" personalView="1" maximized="1" xWindow="1" yWindow="1" windowWidth="1366" windowHeight="536" activeSheetId="1" showFormulaBar="0"/>
  </customWorkbookViews>
</workbook>
</file>

<file path=xl/calcChain.xml><?xml version="1.0" encoding="utf-8"?>
<calcChain xmlns="http://schemas.openxmlformats.org/spreadsheetml/2006/main">
  <c r="L5" i="1"/>
  <c r="H7"/>
  <c r="K5"/>
  <c r="N4"/>
  <c r="O8"/>
  <c r="O4"/>
  <c r="O3"/>
  <c r="I4"/>
  <c r="I5"/>
  <c r="I6"/>
  <c r="I7"/>
  <c r="I8"/>
  <c r="I9"/>
  <c r="I10"/>
  <c r="H4"/>
  <c r="H5"/>
  <c r="H6"/>
  <c r="H8"/>
  <c r="H9"/>
  <c r="H10"/>
  <c r="G4"/>
  <c r="J4" s="1"/>
  <c r="G5"/>
  <c r="G6"/>
  <c r="J6" s="1"/>
  <c r="G7"/>
  <c r="G8"/>
  <c r="G9"/>
  <c r="G10"/>
  <c r="I3"/>
  <c r="H3"/>
  <c r="G3"/>
  <c r="J3" s="1"/>
  <c r="L10"/>
  <c r="L3"/>
  <c r="AK10" i="2"/>
  <c r="AK3"/>
  <c r="AJ10"/>
  <c r="AJ3"/>
  <c r="AI4"/>
  <c r="AI5"/>
  <c r="AI6"/>
  <c r="AI7"/>
  <c r="AI8"/>
  <c r="AI9"/>
  <c r="AI10"/>
  <c r="AI3"/>
  <c r="AH4"/>
  <c r="AJ4" s="1"/>
  <c r="AK4" s="1"/>
  <c r="L4" i="1" s="1"/>
  <c r="AH5" i="2"/>
  <c r="AJ5" s="1"/>
  <c r="AK5" s="1"/>
  <c r="AH6"/>
  <c r="AJ6" s="1"/>
  <c r="AK6" s="1"/>
  <c r="L6" i="1" s="1"/>
  <c r="AH7" i="2"/>
  <c r="AH8"/>
  <c r="AJ8" s="1"/>
  <c r="AK8" s="1"/>
  <c r="L8" i="1" s="1"/>
  <c r="AH9" i="2"/>
  <c r="AJ9" s="1"/>
  <c r="AK9" s="1"/>
  <c r="L9" i="1" s="1"/>
  <c r="AH10" i="2"/>
  <c r="AH3"/>
  <c r="B10"/>
  <c r="A10"/>
  <c r="B4"/>
  <c r="B5"/>
  <c r="B6"/>
  <c r="B7"/>
  <c r="B8"/>
  <c r="B9"/>
  <c r="A4"/>
  <c r="A5"/>
  <c r="A6"/>
  <c r="A7"/>
  <c r="A8"/>
  <c r="A9"/>
  <c r="B3"/>
  <c r="A3"/>
  <c r="Z1"/>
  <c r="Y1" s="1"/>
  <c r="X1" s="1"/>
  <c r="W1" s="1"/>
  <c r="V1" s="1"/>
  <c r="U1" s="1"/>
  <c r="T1" s="1"/>
  <c r="S1" s="1"/>
  <c r="R1" s="1"/>
  <c r="Q1" s="1"/>
  <c r="P1" s="1"/>
  <c r="O1" s="1"/>
  <c r="N1" s="1"/>
  <c r="M1" s="1"/>
  <c r="L1" s="1"/>
  <c r="K1" s="1"/>
  <c r="J1" s="1"/>
  <c r="I1" s="1"/>
  <c r="H1" s="1"/>
  <c r="G1" s="1"/>
  <c r="F1" s="1"/>
  <c r="E1" s="1"/>
  <c r="D1" s="1"/>
  <c r="C1" s="1"/>
  <c r="AJ7" l="1"/>
  <c r="AK7" s="1"/>
  <c r="L7" i="1" s="1"/>
  <c r="J10"/>
  <c r="K10" s="1"/>
  <c r="M10" s="1"/>
  <c r="J9"/>
  <c r="K9" s="1"/>
  <c r="M9" s="1"/>
  <c r="J8"/>
  <c r="K8" s="1"/>
  <c r="M8" s="1"/>
  <c r="J7"/>
  <c r="K7" s="1"/>
  <c r="M7" s="1"/>
  <c r="N7" s="1"/>
  <c r="K6"/>
  <c r="M6" s="1"/>
  <c r="N6" s="1"/>
  <c r="J5"/>
  <c r="M5" s="1"/>
  <c r="N5" s="1"/>
  <c r="K4"/>
  <c r="M4" s="1"/>
  <c r="K3"/>
  <c r="M3" s="1"/>
  <c r="AA1" i="2"/>
  <c r="AB1" s="1"/>
  <c r="AC1" s="1"/>
  <c r="AD1" s="1"/>
  <c r="AE1" s="1"/>
  <c r="AF1" s="1"/>
  <c r="N10" i="1" l="1"/>
  <c r="O10" s="1"/>
  <c r="N9"/>
  <c r="O9" s="1"/>
  <c r="N8"/>
  <c r="N3"/>
  <c r="O7"/>
  <c r="O6"/>
  <c r="O5"/>
</calcChain>
</file>

<file path=xl/sharedStrings.xml><?xml version="1.0" encoding="utf-8"?>
<sst xmlns="http://schemas.openxmlformats.org/spreadsheetml/2006/main" count="290" uniqueCount="51">
  <si>
    <t>Employee Code</t>
  </si>
  <si>
    <t>Name of Employee</t>
  </si>
  <si>
    <t>Department</t>
  </si>
  <si>
    <t>Date of Joining</t>
  </si>
  <si>
    <t>Date of Birth</t>
  </si>
  <si>
    <t>Basic Salary</t>
  </si>
  <si>
    <t>TA</t>
  </si>
  <si>
    <t>DA</t>
  </si>
  <si>
    <t>HRA</t>
  </si>
  <si>
    <t>PF</t>
  </si>
  <si>
    <t>Total Amount</t>
  </si>
  <si>
    <t>TDS</t>
  </si>
  <si>
    <t>Final Payment</t>
  </si>
  <si>
    <t>OC001</t>
  </si>
  <si>
    <t>OC002</t>
  </si>
  <si>
    <t>OC003</t>
  </si>
  <si>
    <t>OC004</t>
  </si>
  <si>
    <t>OC005</t>
  </si>
  <si>
    <t>OC006</t>
  </si>
  <si>
    <t>OC007</t>
  </si>
  <si>
    <t>OC008</t>
  </si>
  <si>
    <t>A</t>
  </si>
  <si>
    <t>B</t>
  </si>
  <si>
    <t>C</t>
  </si>
  <si>
    <t>D</t>
  </si>
  <si>
    <t>E</t>
  </si>
  <si>
    <t>F</t>
  </si>
  <si>
    <t>G</t>
  </si>
  <si>
    <t>H</t>
  </si>
  <si>
    <t>M</t>
  </si>
  <si>
    <t>P</t>
  </si>
  <si>
    <t>S</t>
  </si>
  <si>
    <t>E.Code</t>
  </si>
  <si>
    <t>Wed</t>
  </si>
  <si>
    <t>Thu</t>
  </si>
  <si>
    <t>Fri</t>
  </si>
  <si>
    <t>Sat</t>
  </si>
  <si>
    <t>Sun</t>
  </si>
  <si>
    <t>Mon</t>
  </si>
  <si>
    <t>Tue</t>
  </si>
  <si>
    <t>Total Day's in Month</t>
  </si>
  <si>
    <t>Absent</t>
  </si>
  <si>
    <t>Leave</t>
  </si>
  <si>
    <t>Total Days pay</t>
  </si>
  <si>
    <t>Total Amount (K*L)</t>
  </si>
  <si>
    <t>Attendance Sheet</t>
  </si>
  <si>
    <t>SUNDAY</t>
  </si>
  <si>
    <t>L</t>
  </si>
  <si>
    <t>Present</t>
  </si>
  <si>
    <t>Total Day's pay</t>
  </si>
  <si>
    <t xml:space="preserve">Salary Sheet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</si>
</sst>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dd/mmm/yyyy"/>
    <numFmt numFmtId="165" formatCode="dd"/>
  </numFmts>
  <fonts count="6">
    <font>
      <sz val="11"/>
      <color theme="1"/>
      <name val="Calibri"/>
      <family val="2"/>
      <scheme val="minor"/>
    </font>
    <font>
      <b/>
      <i/>
      <sz val="11"/>
      <color theme="1"/>
      <name val="Arabic Typesetting"/>
      <family val="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26"/>
      <color theme="1"/>
      <name val="Algerian"/>
      <family val="5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164" fontId="0" fillId="0" borderId="0" xfId="0" applyNumberFormat="1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5" borderId="0" xfId="0" applyFill="1"/>
    <xf numFmtId="165" fontId="0" fillId="4" borderId="0" xfId="0" applyNumberForma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43" fontId="0" fillId="0" borderId="0" xfId="1" applyFont="1"/>
    <xf numFmtId="43" fontId="0" fillId="0" borderId="0" xfId="0" applyNumberFormat="1"/>
    <xf numFmtId="0" fontId="0" fillId="3" borderId="0" xfId="0" applyFill="1"/>
    <xf numFmtId="0" fontId="5" fillId="3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 textRotation="255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showGridLines="0" showRowColHeaders="0" tabSelected="1" workbookViewId="0">
      <selection activeCell="F11" sqref="F11"/>
    </sheetView>
  </sheetViews>
  <sheetFormatPr defaultRowHeight="14.4"/>
  <cols>
    <col min="1" max="1" width="15" bestFit="1" customWidth="1"/>
    <col min="2" max="2" width="18.109375" bestFit="1" customWidth="1"/>
    <col min="3" max="3" width="11.6640625" bestFit="1" customWidth="1"/>
    <col min="4" max="4" width="14.44140625" bestFit="1" customWidth="1"/>
    <col min="5" max="5" width="18.109375" bestFit="1" customWidth="1"/>
    <col min="6" max="6" width="11.109375" bestFit="1" customWidth="1"/>
    <col min="7" max="7" width="8.44140625" customWidth="1"/>
    <col min="8" max="8" width="6.5546875" customWidth="1"/>
    <col min="9" max="10" width="6" bestFit="1" customWidth="1"/>
    <col min="11" max="11" width="7" bestFit="1" customWidth="1"/>
    <col min="12" max="12" width="9.33203125" customWidth="1"/>
    <col min="13" max="13" width="12" bestFit="1" customWidth="1"/>
    <col min="14" max="14" width="6.44140625" customWidth="1"/>
    <col min="15" max="15" width="13.6640625" bestFit="1" customWidth="1"/>
  </cols>
  <sheetData>
    <row r="1" spans="1:15" ht="37.799999999999997" thickBot="1">
      <c r="A1" s="13"/>
      <c r="B1" s="13"/>
      <c r="C1" s="14" t="s">
        <v>50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33" thickBot="1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43</v>
      </c>
      <c r="M2" s="2" t="s">
        <v>44</v>
      </c>
      <c r="N2" s="2" t="s">
        <v>11</v>
      </c>
      <c r="O2" s="4" t="s">
        <v>12</v>
      </c>
    </row>
    <row r="3" spans="1:15">
      <c r="A3" t="s">
        <v>13</v>
      </c>
      <c r="B3" t="s">
        <v>21</v>
      </c>
      <c r="C3" t="s">
        <v>29</v>
      </c>
      <c r="D3" s="1">
        <v>41760</v>
      </c>
      <c r="E3" s="1">
        <v>31616</v>
      </c>
      <c r="F3">
        <v>8000</v>
      </c>
      <c r="G3">
        <f>IF(F3&gt;=5000,F3*3/100,IF(F3&gt;=10000,F3*5/100,0))</f>
        <v>240</v>
      </c>
      <c r="H3">
        <f>IF(F3&gt;=5000,F3*5/100,IF(F3&gt;=10000,F3*10/100,0))</f>
        <v>400</v>
      </c>
      <c r="I3">
        <f>IF(F3&gt;=5000,F3*20/100,IF(F3&gt;=10000,F3*35/100,0))</f>
        <v>1600</v>
      </c>
      <c r="J3">
        <f>IF(SUM(F3:I3)&gt;=10000,F3*12/100,IF(SUM(F3:I3)&gt;=20000,F3*15/100,0))</f>
        <v>960</v>
      </c>
      <c r="K3">
        <f>SUM(F3:J3)</f>
        <v>11200</v>
      </c>
      <c r="L3">
        <f>'Attendance of April'!AK3</f>
        <v>29</v>
      </c>
      <c r="M3" s="11">
        <f>(K3/30)*L3</f>
        <v>10826.666666666666</v>
      </c>
      <c r="N3">
        <f>IF(M3&gt;=20833,M3*10/100,IF(M3&gt;=41667,M3*20/100,IF(M3&gt;=83333,M3*30/100,0)))</f>
        <v>0</v>
      </c>
      <c r="O3" s="12">
        <f>M3-N3</f>
        <v>10826.666666666666</v>
      </c>
    </row>
    <row r="4" spans="1:15">
      <c r="A4" t="s">
        <v>14</v>
      </c>
      <c r="B4" t="s">
        <v>22</v>
      </c>
      <c r="C4" t="s">
        <v>29</v>
      </c>
      <c r="D4" s="1">
        <v>41761</v>
      </c>
      <c r="E4" s="1">
        <v>31468</v>
      </c>
      <c r="F4">
        <v>6000</v>
      </c>
      <c r="G4">
        <f t="shared" ref="G4:G10" si="0">IF(F4&gt;=5000,F4*3/100,IF(F4&gt;=10000,F4*5/100,0))</f>
        <v>180</v>
      </c>
      <c r="H4">
        <f t="shared" ref="H4:H10" si="1">IF(F4&gt;=5000,F4*5/100,IF(F4&gt;=10000,F4*10/100,0))</f>
        <v>300</v>
      </c>
      <c r="I4">
        <f t="shared" ref="I4:I10" si="2">IF(F4&gt;=5000,F4*20/100,IF(F4&gt;=10000,F4*35/100,0))</f>
        <v>1200</v>
      </c>
      <c r="J4">
        <f t="shared" ref="J4:J10" si="3">IF(SUM(F4:I4)&gt;=10000,F4*12/100,IF(SUM(F4:I4)&gt;=20000,F4*15/100,0))</f>
        <v>0</v>
      </c>
      <c r="K4">
        <f t="shared" ref="K4:K10" si="4">SUM(F4:J4)</f>
        <v>7680</v>
      </c>
      <c r="L4">
        <f>'Attendance of April'!AK4</f>
        <v>28</v>
      </c>
      <c r="M4" s="11">
        <f t="shared" ref="M4:M10" si="5">(K4/30)*L4</f>
        <v>7168</v>
      </c>
      <c r="N4">
        <f>IF(M4&gt;=20833,M4*10/100,IF(M4&gt;=41667,M4*20/100,IF(M4&gt;=83333,M4*30/100,0)))</f>
        <v>0</v>
      </c>
      <c r="O4" s="12">
        <f>M4-N4</f>
        <v>7168</v>
      </c>
    </row>
    <row r="5" spans="1:15">
      <c r="A5" t="s">
        <v>15</v>
      </c>
      <c r="B5" t="s">
        <v>23</v>
      </c>
      <c r="C5" t="s">
        <v>30</v>
      </c>
      <c r="D5" s="1">
        <v>41760</v>
      </c>
      <c r="E5" s="1">
        <v>32581</v>
      </c>
      <c r="F5">
        <v>12000</v>
      </c>
      <c r="G5">
        <f t="shared" si="0"/>
        <v>360</v>
      </c>
      <c r="H5">
        <f t="shared" si="1"/>
        <v>600</v>
      </c>
      <c r="I5">
        <f t="shared" si="2"/>
        <v>2400</v>
      </c>
      <c r="J5">
        <f t="shared" si="3"/>
        <v>1440</v>
      </c>
      <c r="K5">
        <f>SUM(F5:J5)</f>
        <v>16800</v>
      </c>
      <c r="L5">
        <f>'Attendance of April'!AK5</f>
        <v>29</v>
      </c>
      <c r="M5" s="11">
        <f t="shared" si="5"/>
        <v>16240</v>
      </c>
      <c r="N5">
        <f t="shared" ref="N5:N10" si="6">IF(M5&gt;=20833,M5*10/100,IF(M5&gt;=41667,M5*20/100,IF(M5&gt;=83333,M5*30/100,0)))</f>
        <v>0</v>
      </c>
      <c r="O5" s="12">
        <f t="shared" ref="O5:O10" si="7">M5-N5</f>
        <v>16240</v>
      </c>
    </row>
    <row r="6" spans="1:15">
      <c r="A6" t="s">
        <v>16</v>
      </c>
      <c r="B6" t="s">
        <v>24</v>
      </c>
      <c r="C6" t="s">
        <v>30</v>
      </c>
      <c r="D6" s="1">
        <v>41762</v>
      </c>
      <c r="E6" s="1">
        <v>32227</v>
      </c>
      <c r="F6">
        <v>15000</v>
      </c>
      <c r="G6">
        <f t="shared" si="0"/>
        <v>450</v>
      </c>
      <c r="H6">
        <f t="shared" si="1"/>
        <v>750</v>
      </c>
      <c r="I6">
        <f t="shared" si="2"/>
        <v>3000</v>
      </c>
      <c r="J6">
        <f t="shared" si="3"/>
        <v>1800</v>
      </c>
      <c r="K6">
        <f t="shared" si="4"/>
        <v>21000</v>
      </c>
      <c r="L6">
        <f>'Attendance of April'!AK6</f>
        <v>25</v>
      </c>
      <c r="M6" s="11">
        <f t="shared" si="5"/>
        <v>17500</v>
      </c>
      <c r="N6">
        <f t="shared" si="6"/>
        <v>0</v>
      </c>
      <c r="O6" s="12">
        <f t="shared" si="7"/>
        <v>17500</v>
      </c>
    </row>
    <row r="7" spans="1:15">
      <c r="A7" t="s">
        <v>17</v>
      </c>
      <c r="B7" t="s">
        <v>25</v>
      </c>
      <c r="C7" t="s">
        <v>21</v>
      </c>
      <c r="D7" s="1">
        <v>41760</v>
      </c>
      <c r="E7" s="1">
        <v>32837</v>
      </c>
      <c r="F7">
        <v>14000</v>
      </c>
      <c r="G7">
        <f t="shared" si="0"/>
        <v>420</v>
      </c>
      <c r="H7">
        <f>IF(F7&gt;=5000,F7*5/100,IF(F7&gt;=10000,F7*10/100,0))</f>
        <v>700</v>
      </c>
      <c r="I7">
        <f t="shared" si="2"/>
        <v>2800</v>
      </c>
      <c r="J7">
        <f t="shared" si="3"/>
        <v>1680</v>
      </c>
      <c r="K7">
        <f t="shared" si="4"/>
        <v>19600</v>
      </c>
      <c r="L7">
        <f>'Attendance of April'!AK7</f>
        <v>28</v>
      </c>
      <c r="M7" s="11">
        <f t="shared" si="5"/>
        <v>18293.333333333336</v>
      </c>
      <c r="N7">
        <f t="shared" si="6"/>
        <v>0</v>
      </c>
      <c r="O7" s="12">
        <f t="shared" si="7"/>
        <v>18293.333333333336</v>
      </c>
    </row>
    <row r="8" spans="1:15">
      <c r="A8" t="s">
        <v>18</v>
      </c>
      <c r="B8" t="s">
        <v>26</v>
      </c>
      <c r="C8" t="s">
        <v>21</v>
      </c>
      <c r="D8" s="1">
        <v>41760</v>
      </c>
      <c r="E8" s="1">
        <v>32380</v>
      </c>
      <c r="F8">
        <v>13000</v>
      </c>
      <c r="G8">
        <f t="shared" si="0"/>
        <v>390</v>
      </c>
      <c r="H8">
        <f t="shared" si="1"/>
        <v>650</v>
      </c>
      <c r="I8">
        <f t="shared" si="2"/>
        <v>2600</v>
      </c>
      <c r="J8">
        <f t="shared" si="3"/>
        <v>1560</v>
      </c>
      <c r="K8">
        <f t="shared" si="4"/>
        <v>18200</v>
      </c>
      <c r="L8">
        <f>'Attendance of April'!AK8</f>
        <v>28</v>
      </c>
      <c r="M8" s="11">
        <f t="shared" si="5"/>
        <v>16986.666666666664</v>
      </c>
      <c r="N8">
        <f t="shared" si="6"/>
        <v>0</v>
      </c>
      <c r="O8" s="12">
        <f>M8-N8</f>
        <v>16986.666666666664</v>
      </c>
    </row>
    <row r="9" spans="1:15">
      <c r="A9" t="s">
        <v>19</v>
      </c>
      <c r="B9" t="s">
        <v>27</v>
      </c>
      <c r="C9" t="s">
        <v>31</v>
      </c>
      <c r="D9" s="1">
        <v>41760</v>
      </c>
      <c r="E9" s="1">
        <v>30693</v>
      </c>
      <c r="F9">
        <v>11000</v>
      </c>
      <c r="G9">
        <f t="shared" si="0"/>
        <v>330</v>
      </c>
      <c r="H9">
        <f t="shared" si="1"/>
        <v>550</v>
      </c>
      <c r="I9">
        <f t="shared" si="2"/>
        <v>2200</v>
      </c>
      <c r="J9">
        <f t="shared" si="3"/>
        <v>1320</v>
      </c>
      <c r="K9">
        <f t="shared" si="4"/>
        <v>15400</v>
      </c>
      <c r="L9">
        <f>'Attendance of April'!AK9</f>
        <v>28</v>
      </c>
      <c r="M9" s="11">
        <f t="shared" si="5"/>
        <v>14373.333333333334</v>
      </c>
      <c r="N9">
        <f t="shared" si="6"/>
        <v>0</v>
      </c>
      <c r="O9" s="12">
        <f t="shared" si="7"/>
        <v>14373.333333333334</v>
      </c>
    </row>
    <row r="10" spans="1:15">
      <c r="A10" t="s">
        <v>20</v>
      </c>
      <c r="B10" t="s">
        <v>28</v>
      </c>
      <c r="C10" t="s">
        <v>31</v>
      </c>
      <c r="D10" s="1">
        <v>41760</v>
      </c>
      <c r="E10" s="1">
        <v>31393</v>
      </c>
      <c r="F10">
        <v>9000</v>
      </c>
      <c r="G10">
        <f t="shared" si="0"/>
        <v>270</v>
      </c>
      <c r="H10">
        <f t="shared" si="1"/>
        <v>450</v>
      </c>
      <c r="I10">
        <f t="shared" si="2"/>
        <v>1800</v>
      </c>
      <c r="J10">
        <f t="shared" si="3"/>
        <v>1080</v>
      </c>
      <c r="K10">
        <f t="shared" si="4"/>
        <v>12600</v>
      </c>
      <c r="L10">
        <f>'Attendance of April'!AK10</f>
        <v>30</v>
      </c>
      <c r="M10" s="11">
        <f t="shared" si="5"/>
        <v>12600</v>
      </c>
      <c r="N10">
        <f t="shared" si="6"/>
        <v>0</v>
      </c>
      <c r="O10" s="12">
        <f t="shared" si="7"/>
        <v>12600</v>
      </c>
    </row>
  </sheetData>
  <sheetProtection password="CCFD" sheet="1" formatCells="0" formatColumns="0" formatRows="0" insertColumns="0" insertRows="0" insertHyperlinks="0" deleteColumns="0" deleteRows="0" sort="0" autoFilter="0" pivotTables="0"/>
  <customSheetViews>
    <customSheetView guid="{09D4FA56-64B7-4464-88F6-7AA014783397}" showGridLines="0" showRowCol="0">
      <selection activeCell="I9" sqref="I9"/>
      <pageMargins left="0.7" right="0.7" top="0.75" bottom="0.75" header="0.3" footer="0.3"/>
    </customSheetView>
  </customSheetViews>
  <mergeCells count="1">
    <mergeCell ref="C1:O1"/>
  </mergeCells>
  <pageMargins left="0.7" right="0.7" top="0.75" bottom="0.75" header="0.3" footer="0.3"/>
  <ignoredErrors>
    <ignoredError sqref="H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K10"/>
  <sheetViews>
    <sheetView showGridLines="0" showRowColHeaders="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8" sqref="I8"/>
    </sheetView>
  </sheetViews>
  <sheetFormatPr defaultRowHeight="14.4"/>
  <cols>
    <col min="2" max="2" width="16.6640625" bestFit="1" customWidth="1"/>
    <col min="3" max="3" width="9" customWidth="1"/>
    <col min="33" max="33" width="10" customWidth="1"/>
  </cols>
  <sheetData>
    <row r="1" spans="1:37">
      <c r="A1" s="15" t="s">
        <v>45</v>
      </c>
      <c r="B1" s="15"/>
      <c r="C1" s="6">
        <f ca="1">D1-1</f>
        <v>42095</v>
      </c>
      <c r="D1" s="6">
        <f t="shared" ref="D1:P1" ca="1" si="0">E1-1</f>
        <v>42096</v>
      </c>
      <c r="E1" s="6">
        <f t="shared" ca="1" si="0"/>
        <v>42097</v>
      </c>
      <c r="F1" s="6">
        <f t="shared" ca="1" si="0"/>
        <v>42098</v>
      </c>
      <c r="G1" s="9">
        <f t="shared" ca="1" si="0"/>
        <v>42099</v>
      </c>
      <c r="H1" s="6">
        <f t="shared" ca="1" si="0"/>
        <v>42100</v>
      </c>
      <c r="I1" s="6">
        <f t="shared" ca="1" si="0"/>
        <v>42101</v>
      </c>
      <c r="J1" s="6">
        <f t="shared" ca="1" si="0"/>
        <v>42102</v>
      </c>
      <c r="K1" s="6">
        <f t="shared" ca="1" si="0"/>
        <v>42103</v>
      </c>
      <c r="L1" s="6">
        <f t="shared" ca="1" si="0"/>
        <v>42104</v>
      </c>
      <c r="M1" s="6">
        <f t="shared" ca="1" si="0"/>
        <v>42105</v>
      </c>
      <c r="N1" s="9">
        <f t="shared" ca="1" si="0"/>
        <v>42106</v>
      </c>
      <c r="O1" s="6">
        <f t="shared" ca="1" si="0"/>
        <v>42107</v>
      </c>
      <c r="P1" s="6">
        <f t="shared" ca="1" si="0"/>
        <v>42108</v>
      </c>
      <c r="Q1" s="6">
        <f t="shared" ref="Q1:Y1" ca="1" si="1">R1-1</f>
        <v>42109</v>
      </c>
      <c r="R1" s="6">
        <f t="shared" ca="1" si="1"/>
        <v>42110</v>
      </c>
      <c r="S1" s="6">
        <f t="shared" ca="1" si="1"/>
        <v>42111</v>
      </c>
      <c r="T1" s="6">
        <f t="shared" ca="1" si="1"/>
        <v>42112</v>
      </c>
      <c r="U1" s="9">
        <f t="shared" ca="1" si="1"/>
        <v>42113</v>
      </c>
      <c r="V1" s="6">
        <f t="shared" ca="1" si="1"/>
        <v>42114</v>
      </c>
      <c r="W1" s="6">
        <f t="shared" ca="1" si="1"/>
        <v>42115</v>
      </c>
      <c r="X1" s="6">
        <f t="shared" ca="1" si="1"/>
        <v>42116</v>
      </c>
      <c r="Y1" s="6">
        <f t="shared" ca="1" si="1"/>
        <v>42117</v>
      </c>
      <c r="Z1" s="6">
        <f ca="1">TODAY()</f>
        <v>42118</v>
      </c>
      <c r="AA1" s="6">
        <f ca="1">Z1+1</f>
        <v>42119</v>
      </c>
      <c r="AB1" s="9">
        <f t="shared" ref="AB1:AF1" ca="1" si="2">AA1+1</f>
        <v>42120</v>
      </c>
      <c r="AC1" s="6">
        <f t="shared" ca="1" si="2"/>
        <v>42121</v>
      </c>
      <c r="AD1" s="6">
        <f t="shared" ca="1" si="2"/>
        <v>42122</v>
      </c>
      <c r="AE1" s="6">
        <f t="shared" ca="1" si="2"/>
        <v>42123</v>
      </c>
      <c r="AF1" s="6">
        <f t="shared" ca="1" si="2"/>
        <v>42124</v>
      </c>
      <c r="AG1" s="17" t="s">
        <v>40</v>
      </c>
      <c r="AH1" s="18" t="s">
        <v>41</v>
      </c>
      <c r="AI1" s="18" t="s">
        <v>42</v>
      </c>
      <c r="AJ1" s="17" t="s">
        <v>48</v>
      </c>
      <c r="AK1" s="17" t="s">
        <v>49</v>
      </c>
    </row>
    <row r="2" spans="1:37">
      <c r="A2" s="5" t="s">
        <v>32</v>
      </c>
      <c r="B2" s="5" t="s">
        <v>1</v>
      </c>
      <c r="C2" s="7" t="s">
        <v>33</v>
      </c>
      <c r="D2" s="7" t="s">
        <v>34</v>
      </c>
      <c r="E2" s="7" t="s">
        <v>35</v>
      </c>
      <c r="F2" s="7" t="s">
        <v>36</v>
      </c>
      <c r="G2" s="10" t="s">
        <v>37</v>
      </c>
      <c r="H2" s="7" t="s">
        <v>38</v>
      </c>
      <c r="I2" s="7" t="s">
        <v>39</v>
      </c>
      <c r="J2" s="7" t="s">
        <v>33</v>
      </c>
      <c r="K2" s="7" t="s">
        <v>34</v>
      </c>
      <c r="L2" s="7" t="s">
        <v>35</v>
      </c>
      <c r="M2" s="7" t="s">
        <v>36</v>
      </c>
      <c r="N2" s="10" t="s">
        <v>37</v>
      </c>
      <c r="O2" s="7" t="s">
        <v>38</v>
      </c>
      <c r="P2" s="7" t="s">
        <v>39</v>
      </c>
      <c r="Q2" s="7" t="s">
        <v>33</v>
      </c>
      <c r="R2" s="7" t="s">
        <v>34</v>
      </c>
      <c r="S2" s="7" t="s">
        <v>35</v>
      </c>
      <c r="T2" s="7" t="s">
        <v>36</v>
      </c>
      <c r="U2" s="10" t="s">
        <v>37</v>
      </c>
      <c r="V2" s="7" t="s">
        <v>38</v>
      </c>
      <c r="W2" s="7" t="s">
        <v>39</v>
      </c>
      <c r="X2" s="7" t="s">
        <v>33</v>
      </c>
      <c r="Y2" s="7" t="s">
        <v>34</v>
      </c>
      <c r="Z2" s="7" t="s">
        <v>35</v>
      </c>
      <c r="AA2" s="7" t="s">
        <v>36</v>
      </c>
      <c r="AB2" s="10" t="s">
        <v>37</v>
      </c>
      <c r="AC2" s="7" t="s">
        <v>38</v>
      </c>
      <c r="AD2" s="7" t="s">
        <v>39</v>
      </c>
      <c r="AE2" s="7" t="s">
        <v>33</v>
      </c>
      <c r="AF2" s="7" t="s">
        <v>34</v>
      </c>
      <c r="AG2" s="17"/>
      <c r="AH2" s="18"/>
      <c r="AI2" s="18"/>
      <c r="AJ2" s="17"/>
      <c r="AK2" s="17"/>
    </row>
    <row r="3" spans="1:37">
      <c r="A3" s="8" t="str">
        <f>'Salary Sheet April'!A3</f>
        <v>OC001</v>
      </c>
      <c r="B3" s="8" t="str">
        <f>'Salary Sheet April'!B3</f>
        <v>A</v>
      </c>
      <c r="C3" t="s">
        <v>30</v>
      </c>
      <c r="D3" t="s">
        <v>30</v>
      </c>
      <c r="E3" t="s">
        <v>30</v>
      </c>
      <c r="F3" t="s">
        <v>30</v>
      </c>
      <c r="G3" s="16" t="s">
        <v>46</v>
      </c>
      <c r="H3" t="s">
        <v>30</v>
      </c>
      <c r="I3" t="s">
        <v>30</v>
      </c>
      <c r="J3" t="s">
        <v>30</v>
      </c>
      <c r="K3" t="s">
        <v>30</v>
      </c>
      <c r="L3" t="s">
        <v>30</v>
      </c>
      <c r="M3" t="s">
        <v>30</v>
      </c>
      <c r="N3" s="16" t="s">
        <v>46</v>
      </c>
      <c r="O3" t="s">
        <v>30</v>
      </c>
      <c r="P3" t="s">
        <v>30</v>
      </c>
      <c r="Q3" t="s">
        <v>21</v>
      </c>
      <c r="R3" t="s">
        <v>30</v>
      </c>
      <c r="S3" t="s">
        <v>30</v>
      </c>
      <c r="T3" t="s">
        <v>30</v>
      </c>
      <c r="U3" s="16" t="s">
        <v>46</v>
      </c>
      <c r="V3" t="s">
        <v>30</v>
      </c>
      <c r="W3" t="s">
        <v>30</v>
      </c>
      <c r="X3" t="s">
        <v>30</v>
      </c>
      <c r="Y3" t="s">
        <v>30</v>
      </c>
      <c r="Z3" t="s">
        <v>30</v>
      </c>
      <c r="AA3" t="s">
        <v>30</v>
      </c>
      <c r="AB3" s="16" t="s">
        <v>46</v>
      </c>
      <c r="AC3" t="s">
        <v>30</v>
      </c>
      <c r="AD3" t="s">
        <v>30</v>
      </c>
      <c r="AE3" t="s">
        <v>30</v>
      </c>
      <c r="AF3" t="s">
        <v>30</v>
      </c>
      <c r="AG3">
        <v>30</v>
      </c>
      <c r="AH3">
        <f>COUNTIF(C3:AF3,"A")</f>
        <v>1</v>
      </c>
      <c r="AI3">
        <f>COUNTIF(C3:AF3,"L")</f>
        <v>0</v>
      </c>
      <c r="AJ3">
        <f>AG3-(AH3+AI3)</f>
        <v>29</v>
      </c>
      <c r="AK3">
        <f>AJ3+AI3</f>
        <v>29</v>
      </c>
    </row>
    <row r="4" spans="1:37">
      <c r="A4" s="8" t="str">
        <f>'Salary Sheet April'!A4</f>
        <v>OC002</v>
      </c>
      <c r="B4" s="8" t="str">
        <f>'Salary Sheet April'!B4</f>
        <v>B</v>
      </c>
      <c r="C4" t="s">
        <v>21</v>
      </c>
      <c r="D4" t="s">
        <v>30</v>
      </c>
      <c r="E4" t="s">
        <v>30</v>
      </c>
      <c r="F4" t="s">
        <v>30</v>
      </c>
      <c r="G4" s="16"/>
      <c r="H4" t="s">
        <v>30</v>
      </c>
      <c r="I4" t="s">
        <v>30</v>
      </c>
      <c r="J4" t="s">
        <v>30</v>
      </c>
      <c r="K4" t="s">
        <v>47</v>
      </c>
      <c r="L4" t="s">
        <v>30</v>
      </c>
      <c r="M4" t="s">
        <v>30</v>
      </c>
      <c r="N4" s="16"/>
      <c r="O4" t="s">
        <v>30</v>
      </c>
      <c r="P4" t="s">
        <v>30</v>
      </c>
      <c r="Q4" t="s">
        <v>30</v>
      </c>
      <c r="R4" t="s">
        <v>21</v>
      </c>
      <c r="S4" t="s">
        <v>30</v>
      </c>
      <c r="T4" t="s">
        <v>30</v>
      </c>
      <c r="U4" s="16"/>
      <c r="V4" t="s">
        <v>30</v>
      </c>
      <c r="W4" t="s">
        <v>30</v>
      </c>
      <c r="X4" t="s">
        <v>30</v>
      </c>
      <c r="Y4" t="s">
        <v>30</v>
      </c>
      <c r="Z4" t="s">
        <v>30</v>
      </c>
      <c r="AA4" t="s">
        <v>30</v>
      </c>
      <c r="AB4" s="16"/>
      <c r="AC4" t="s">
        <v>30</v>
      </c>
      <c r="AD4" t="s">
        <v>30</v>
      </c>
      <c r="AE4" t="s">
        <v>30</v>
      </c>
      <c r="AF4" t="s">
        <v>30</v>
      </c>
      <c r="AG4">
        <v>30</v>
      </c>
      <c r="AH4">
        <f t="shared" ref="AH4:AH10" si="3">COUNTIF(C4:AF4,"A")</f>
        <v>2</v>
      </c>
      <c r="AI4">
        <f t="shared" ref="AI4:AI10" si="4">COUNTIF(C4:AF4,"L")</f>
        <v>1</v>
      </c>
      <c r="AJ4">
        <f t="shared" ref="AJ4:AJ10" si="5">AG4-(AH4+AI4)</f>
        <v>27</v>
      </c>
      <c r="AK4">
        <f t="shared" ref="AK4:AK10" si="6">AJ4+AI4</f>
        <v>28</v>
      </c>
    </row>
    <row r="5" spans="1:37">
      <c r="A5" s="8" t="str">
        <f>'Salary Sheet April'!A5</f>
        <v>OC003</v>
      </c>
      <c r="B5" s="8" t="str">
        <f>'Salary Sheet April'!B5</f>
        <v>C</v>
      </c>
      <c r="C5" t="s">
        <v>30</v>
      </c>
      <c r="D5" t="s">
        <v>30</v>
      </c>
      <c r="E5" t="s">
        <v>30</v>
      </c>
      <c r="F5" t="s">
        <v>30</v>
      </c>
      <c r="G5" s="16"/>
      <c r="H5" t="s">
        <v>30</v>
      </c>
      <c r="I5" t="s">
        <v>30</v>
      </c>
      <c r="J5" t="s">
        <v>30</v>
      </c>
      <c r="K5" t="s">
        <v>30</v>
      </c>
      <c r="L5" t="s">
        <v>47</v>
      </c>
      <c r="M5" t="s">
        <v>30</v>
      </c>
      <c r="N5" s="16"/>
      <c r="O5" t="s">
        <v>30</v>
      </c>
      <c r="P5" t="s">
        <v>30</v>
      </c>
      <c r="Q5" t="s">
        <v>30</v>
      </c>
      <c r="R5" t="s">
        <v>30</v>
      </c>
      <c r="S5" t="s">
        <v>30</v>
      </c>
      <c r="T5" t="s">
        <v>30</v>
      </c>
      <c r="U5" s="16"/>
      <c r="V5" t="s">
        <v>30</v>
      </c>
      <c r="W5" t="s">
        <v>30</v>
      </c>
      <c r="X5" t="s">
        <v>21</v>
      </c>
      <c r="Y5" t="s">
        <v>30</v>
      </c>
      <c r="Z5" t="s">
        <v>30</v>
      </c>
      <c r="AA5" t="s">
        <v>30</v>
      </c>
      <c r="AB5" s="16"/>
      <c r="AC5" t="s">
        <v>47</v>
      </c>
      <c r="AD5" t="s">
        <v>30</v>
      </c>
      <c r="AE5" t="s">
        <v>30</v>
      </c>
      <c r="AF5" t="s">
        <v>30</v>
      </c>
      <c r="AG5">
        <v>30</v>
      </c>
      <c r="AH5">
        <f t="shared" si="3"/>
        <v>1</v>
      </c>
      <c r="AI5">
        <f t="shared" si="4"/>
        <v>2</v>
      </c>
      <c r="AJ5">
        <f t="shared" si="5"/>
        <v>27</v>
      </c>
      <c r="AK5">
        <f t="shared" si="6"/>
        <v>29</v>
      </c>
    </row>
    <row r="6" spans="1:37">
      <c r="A6" s="8" t="str">
        <f>'Salary Sheet April'!A6</f>
        <v>OC004</v>
      </c>
      <c r="B6" s="8" t="str">
        <f>'Salary Sheet April'!B6</f>
        <v>D</v>
      </c>
      <c r="C6" t="s">
        <v>21</v>
      </c>
      <c r="D6" t="s">
        <v>21</v>
      </c>
      <c r="E6" t="s">
        <v>21</v>
      </c>
      <c r="F6" t="s">
        <v>30</v>
      </c>
      <c r="G6" s="16"/>
      <c r="H6" t="s">
        <v>30</v>
      </c>
      <c r="I6" t="s">
        <v>30</v>
      </c>
      <c r="J6" t="s">
        <v>47</v>
      </c>
      <c r="K6" t="s">
        <v>30</v>
      </c>
      <c r="L6" t="s">
        <v>30</v>
      </c>
      <c r="M6" t="s">
        <v>30</v>
      </c>
      <c r="N6" s="16"/>
      <c r="O6" t="s">
        <v>30</v>
      </c>
      <c r="P6" t="s">
        <v>30</v>
      </c>
      <c r="Q6" t="s">
        <v>30</v>
      </c>
      <c r="R6" t="s">
        <v>30</v>
      </c>
      <c r="S6" t="s">
        <v>30</v>
      </c>
      <c r="T6" t="s">
        <v>30</v>
      </c>
      <c r="U6" s="16"/>
      <c r="V6" t="s">
        <v>30</v>
      </c>
      <c r="W6" t="s">
        <v>30</v>
      </c>
      <c r="X6" t="s">
        <v>30</v>
      </c>
      <c r="Y6" t="s">
        <v>21</v>
      </c>
      <c r="Z6" t="s">
        <v>30</v>
      </c>
      <c r="AA6" t="s">
        <v>30</v>
      </c>
      <c r="AB6" s="16"/>
      <c r="AC6" t="s">
        <v>30</v>
      </c>
      <c r="AD6" t="s">
        <v>30</v>
      </c>
      <c r="AE6" t="s">
        <v>30</v>
      </c>
      <c r="AF6" t="s">
        <v>21</v>
      </c>
      <c r="AG6">
        <v>30</v>
      </c>
      <c r="AH6">
        <f t="shared" si="3"/>
        <v>5</v>
      </c>
      <c r="AI6">
        <f t="shared" si="4"/>
        <v>1</v>
      </c>
      <c r="AJ6">
        <f t="shared" si="5"/>
        <v>24</v>
      </c>
      <c r="AK6">
        <f t="shared" si="6"/>
        <v>25</v>
      </c>
    </row>
    <row r="7" spans="1:37">
      <c r="A7" s="8" t="str">
        <f>'Salary Sheet April'!A7</f>
        <v>OC005</v>
      </c>
      <c r="B7" s="8" t="str">
        <f>'Salary Sheet April'!B7</f>
        <v>E</v>
      </c>
      <c r="C7" t="s">
        <v>30</v>
      </c>
      <c r="D7" t="s">
        <v>30</v>
      </c>
      <c r="E7" t="s">
        <v>30</v>
      </c>
      <c r="F7" t="s">
        <v>30</v>
      </c>
      <c r="G7" s="16"/>
      <c r="H7" t="s">
        <v>30</v>
      </c>
      <c r="I7" t="s">
        <v>30</v>
      </c>
      <c r="J7" t="s">
        <v>30</v>
      </c>
      <c r="K7" t="s">
        <v>21</v>
      </c>
      <c r="L7" t="s">
        <v>30</v>
      </c>
      <c r="M7" t="s">
        <v>30</v>
      </c>
      <c r="N7" s="16"/>
      <c r="O7" t="s">
        <v>30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s="16"/>
      <c r="V7" t="s">
        <v>30</v>
      </c>
      <c r="W7" t="s">
        <v>30</v>
      </c>
      <c r="X7" t="s">
        <v>30</v>
      </c>
      <c r="Y7" t="s">
        <v>30</v>
      </c>
      <c r="Z7" t="s">
        <v>30</v>
      </c>
      <c r="AA7" t="s">
        <v>30</v>
      </c>
      <c r="AB7" s="16"/>
      <c r="AC7" t="s">
        <v>30</v>
      </c>
      <c r="AD7" t="s">
        <v>21</v>
      </c>
      <c r="AE7" t="s">
        <v>30</v>
      </c>
      <c r="AF7" t="s">
        <v>30</v>
      </c>
      <c r="AG7">
        <v>30</v>
      </c>
      <c r="AH7">
        <f t="shared" si="3"/>
        <v>2</v>
      </c>
      <c r="AI7">
        <f t="shared" si="4"/>
        <v>0</v>
      </c>
      <c r="AJ7">
        <f t="shared" si="5"/>
        <v>28</v>
      </c>
      <c r="AK7">
        <f t="shared" si="6"/>
        <v>28</v>
      </c>
    </row>
    <row r="8" spans="1:37">
      <c r="A8" s="8" t="str">
        <f>'Salary Sheet April'!A8</f>
        <v>OC006</v>
      </c>
      <c r="B8" s="8" t="str">
        <f>'Salary Sheet April'!B8</f>
        <v>F</v>
      </c>
      <c r="C8" t="s">
        <v>30</v>
      </c>
      <c r="D8" t="s">
        <v>30</v>
      </c>
      <c r="E8" t="s">
        <v>30</v>
      </c>
      <c r="F8" t="s">
        <v>30</v>
      </c>
      <c r="G8" s="16"/>
      <c r="H8" t="s">
        <v>30</v>
      </c>
      <c r="I8" t="s">
        <v>30</v>
      </c>
      <c r="J8" t="s">
        <v>30</v>
      </c>
      <c r="K8" t="s">
        <v>30</v>
      </c>
      <c r="L8" t="s">
        <v>30</v>
      </c>
      <c r="M8" t="s">
        <v>30</v>
      </c>
      <c r="N8" s="16"/>
      <c r="O8" t="s">
        <v>30</v>
      </c>
      <c r="P8" t="s">
        <v>21</v>
      </c>
      <c r="Q8" t="s">
        <v>30</v>
      </c>
      <c r="R8" t="s">
        <v>47</v>
      </c>
      <c r="S8" t="s">
        <v>30</v>
      </c>
      <c r="T8" t="s">
        <v>30</v>
      </c>
      <c r="U8" s="16"/>
      <c r="V8" t="s">
        <v>30</v>
      </c>
      <c r="W8" t="s">
        <v>30</v>
      </c>
      <c r="X8" t="s">
        <v>30</v>
      </c>
      <c r="Y8" t="s">
        <v>30</v>
      </c>
      <c r="Z8" t="s">
        <v>30</v>
      </c>
      <c r="AA8" t="s">
        <v>30</v>
      </c>
      <c r="AB8" s="16"/>
      <c r="AC8" t="s">
        <v>30</v>
      </c>
      <c r="AD8" t="s">
        <v>30</v>
      </c>
      <c r="AE8" t="s">
        <v>30</v>
      </c>
      <c r="AF8" t="s">
        <v>21</v>
      </c>
      <c r="AG8">
        <v>30</v>
      </c>
      <c r="AH8">
        <f t="shared" si="3"/>
        <v>2</v>
      </c>
      <c r="AI8">
        <f t="shared" si="4"/>
        <v>1</v>
      </c>
      <c r="AJ8">
        <f t="shared" si="5"/>
        <v>27</v>
      </c>
      <c r="AK8">
        <f t="shared" si="6"/>
        <v>28</v>
      </c>
    </row>
    <row r="9" spans="1:37">
      <c r="A9" s="8" t="str">
        <f>'Salary Sheet April'!A9</f>
        <v>OC007</v>
      </c>
      <c r="B9" s="8" t="str">
        <f>'Salary Sheet April'!B9</f>
        <v>G</v>
      </c>
      <c r="C9" t="s">
        <v>30</v>
      </c>
      <c r="D9" t="s">
        <v>30</v>
      </c>
      <c r="E9" t="s">
        <v>30</v>
      </c>
      <c r="F9" t="s">
        <v>30</v>
      </c>
      <c r="G9" s="16"/>
      <c r="H9" t="s">
        <v>30</v>
      </c>
      <c r="I9" t="s">
        <v>30</v>
      </c>
      <c r="J9" t="s">
        <v>30</v>
      </c>
      <c r="K9" t="s">
        <v>30</v>
      </c>
      <c r="L9" t="s">
        <v>30</v>
      </c>
      <c r="M9" t="s">
        <v>30</v>
      </c>
      <c r="N9" s="16"/>
      <c r="O9" t="s">
        <v>30</v>
      </c>
      <c r="P9" t="s">
        <v>30</v>
      </c>
      <c r="Q9" t="s">
        <v>30</v>
      </c>
      <c r="R9" t="s">
        <v>21</v>
      </c>
      <c r="S9" t="s">
        <v>30</v>
      </c>
      <c r="T9" t="s">
        <v>30</v>
      </c>
      <c r="U9" s="16"/>
      <c r="V9" t="s">
        <v>30</v>
      </c>
      <c r="W9" t="s">
        <v>30</v>
      </c>
      <c r="X9" t="s">
        <v>30</v>
      </c>
      <c r="Y9" t="s">
        <v>30</v>
      </c>
      <c r="Z9" t="s">
        <v>30</v>
      </c>
      <c r="AA9" t="s">
        <v>30</v>
      </c>
      <c r="AB9" s="16"/>
      <c r="AC9" t="s">
        <v>30</v>
      </c>
      <c r="AD9" t="s">
        <v>21</v>
      </c>
      <c r="AE9" t="s">
        <v>30</v>
      </c>
      <c r="AF9" t="s">
        <v>30</v>
      </c>
      <c r="AG9">
        <v>30</v>
      </c>
      <c r="AH9">
        <f t="shared" si="3"/>
        <v>2</v>
      </c>
      <c r="AI9">
        <f t="shared" si="4"/>
        <v>0</v>
      </c>
      <c r="AJ9">
        <f t="shared" si="5"/>
        <v>28</v>
      </c>
      <c r="AK9">
        <f t="shared" si="6"/>
        <v>28</v>
      </c>
    </row>
    <row r="10" spans="1:37">
      <c r="A10" s="8" t="str">
        <f>'Salary Sheet April'!A10</f>
        <v>OC008</v>
      </c>
      <c r="B10" s="8" t="str">
        <f>'Salary Sheet April'!B10</f>
        <v>H</v>
      </c>
      <c r="C10" t="s">
        <v>30</v>
      </c>
      <c r="D10" t="s">
        <v>30</v>
      </c>
      <c r="E10" t="s">
        <v>30</v>
      </c>
      <c r="F10" t="s">
        <v>30</v>
      </c>
      <c r="G10" s="16"/>
      <c r="H10" t="s">
        <v>30</v>
      </c>
      <c r="I10" t="s">
        <v>30</v>
      </c>
      <c r="J10" t="s">
        <v>30</v>
      </c>
      <c r="K10" t="s">
        <v>30</v>
      </c>
      <c r="L10" t="s">
        <v>30</v>
      </c>
      <c r="M10" t="s">
        <v>30</v>
      </c>
      <c r="N10" s="16"/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s="16"/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s="16"/>
      <c r="AC10" t="s">
        <v>30</v>
      </c>
      <c r="AD10" t="s">
        <v>30</v>
      </c>
      <c r="AE10" t="s">
        <v>30</v>
      </c>
      <c r="AF10" t="s">
        <v>30</v>
      </c>
      <c r="AG10">
        <v>30</v>
      </c>
      <c r="AH10">
        <f t="shared" si="3"/>
        <v>0</v>
      </c>
      <c r="AI10">
        <f t="shared" si="4"/>
        <v>0</v>
      </c>
      <c r="AJ10">
        <f t="shared" si="5"/>
        <v>30</v>
      </c>
      <c r="AK10">
        <f t="shared" si="6"/>
        <v>30</v>
      </c>
    </row>
  </sheetData>
  <sheetProtection password="CCFD" sheet="1" formatCells="0" formatColumns="0" formatRows="0" insertColumns="0" insertRows="0" insertHyperlinks="0" deleteColumns="0" deleteRows="0" sort="0" autoFilter="0" pivotTables="0"/>
  <customSheetViews>
    <customSheetView guid="{09D4FA56-64B7-4464-88F6-7AA014783397}" showGridLines="0" showRowCol="0">
      <pane xSplit="2" ySplit="1" topLeftCell="C2" activePane="bottomRight" state="frozen"/>
      <selection pane="bottomRight" activeCell="I8" sqref="I8"/>
      <pageMargins left="0.7" right="0.7" top="0.75" bottom="0.75" header="0.3" footer="0.3"/>
    </customSheetView>
  </customSheetViews>
  <mergeCells count="10">
    <mergeCell ref="AK1:AK2"/>
    <mergeCell ref="AG1:AG2"/>
    <mergeCell ref="AH1:AH2"/>
    <mergeCell ref="AI1:AI2"/>
    <mergeCell ref="AJ1:AJ2"/>
    <mergeCell ref="A1:B1"/>
    <mergeCell ref="G3:G10"/>
    <mergeCell ref="N3:N10"/>
    <mergeCell ref="U3:U10"/>
    <mergeCell ref="AB3:A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Salary Sheet April</vt:lpstr>
      <vt:lpstr>Attendance of April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odyssey</cp:lastModifiedBy>
  <dcterms:created xsi:type="dcterms:W3CDTF">2015-04-24T06:23:39Z</dcterms:created>
  <dcterms:modified xsi:type="dcterms:W3CDTF">2015-04-24T10:27:35Z</dcterms:modified>
</cp:coreProperties>
</file>