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3"/>
  </bookViews>
  <sheets>
    <sheet name="Master" sheetId="4" r:id="rId1"/>
    <sheet name="loan amount to tax" sheetId="3" r:id="rId2"/>
    <sheet name="Income tax to loan eligibility" sheetId="1" r:id="rId3"/>
    <sheet name="Income to loan eligibility" sheetId="7" r:id="rId4"/>
  </sheets>
  <definedNames>
    <definedName name="aaaaaa" localSheetId="3">#REF!</definedName>
    <definedName name="aaaaaa">#REF!</definedName>
  </definedNames>
  <calcPr calcId="125725"/>
</workbook>
</file>

<file path=xl/calcChain.xml><?xml version="1.0" encoding="utf-8"?>
<calcChain xmlns="http://schemas.openxmlformats.org/spreadsheetml/2006/main">
  <c r="F336" i="7"/>
  <c r="G336" s="1"/>
  <c r="F335"/>
  <c r="G335" s="1"/>
  <c r="F334"/>
  <c r="G334" s="1"/>
  <c r="E333"/>
  <c r="G333" s="1"/>
  <c r="E332"/>
  <c r="G332" s="1"/>
  <c r="F327"/>
  <c r="G327" s="1"/>
  <c r="G326"/>
  <c r="F326"/>
  <c r="F325"/>
  <c r="G325" s="1"/>
  <c r="E324"/>
  <c r="G324" s="1"/>
  <c r="E323"/>
  <c r="G323" s="1"/>
  <c r="F318"/>
  <c r="G318" s="1"/>
  <c r="F317"/>
  <c r="G317" s="1"/>
  <c r="F316"/>
  <c r="G316" s="1"/>
  <c r="E315"/>
  <c r="G315" s="1"/>
  <c r="E314"/>
  <c r="G314" s="1"/>
  <c r="F308"/>
  <c r="G308" s="1"/>
  <c r="F307"/>
  <c r="G307" s="1"/>
  <c r="F306"/>
  <c r="G306" s="1"/>
  <c r="E305"/>
  <c r="G305" s="1"/>
  <c r="E304"/>
  <c r="G304" s="1"/>
  <c r="F299"/>
  <c r="G299" s="1"/>
  <c r="F298"/>
  <c r="G298" s="1"/>
  <c r="F297"/>
  <c r="G297" s="1"/>
  <c r="E296"/>
  <c r="G296" s="1"/>
  <c r="E295"/>
  <c r="G295" s="1"/>
  <c r="F290"/>
  <c r="G290" s="1"/>
  <c r="F289"/>
  <c r="G289" s="1"/>
  <c r="F288"/>
  <c r="G288" s="1"/>
  <c r="E287"/>
  <c r="G287" s="1"/>
  <c r="E286"/>
  <c r="G286" s="1"/>
  <c r="C33"/>
  <c r="B283" s="1"/>
  <c r="H64" s="1"/>
  <c r="C32"/>
  <c r="B282" s="1"/>
  <c r="C35" s="1"/>
  <c r="C28"/>
  <c r="I22"/>
  <c r="D22" s="1"/>
  <c r="G21"/>
  <c r="E23"/>
  <c r="E24" s="1"/>
  <c r="E15"/>
  <c r="E16" s="1"/>
  <c r="I14"/>
  <c r="D14" s="1"/>
  <c r="G14"/>
  <c r="I13"/>
  <c r="D13" s="1"/>
  <c r="G13"/>
  <c r="G15" s="1"/>
  <c r="G16" s="1"/>
  <c r="I12"/>
  <c r="G12"/>
  <c r="C48" l="1"/>
  <c r="H49"/>
  <c r="E51"/>
  <c r="C53"/>
  <c r="H54"/>
  <c r="C56"/>
  <c r="H57"/>
  <c r="E59"/>
  <c r="F59" s="1"/>
  <c r="C61"/>
  <c r="H62"/>
  <c r="C64"/>
  <c r="H47"/>
  <c r="E49"/>
  <c r="C51"/>
  <c r="H52"/>
  <c r="C54"/>
  <c r="H55"/>
  <c r="E57"/>
  <c r="F57" s="1"/>
  <c r="C59"/>
  <c r="H60"/>
  <c r="C62"/>
  <c r="H63"/>
  <c r="E65"/>
  <c r="F65" s="1"/>
  <c r="E47"/>
  <c r="C49"/>
  <c r="H50"/>
  <c r="C52"/>
  <c r="H53"/>
  <c r="E55"/>
  <c r="C57"/>
  <c r="H58"/>
  <c r="C60"/>
  <c r="H61"/>
  <c r="E63"/>
  <c r="F63" s="1"/>
  <c r="C65"/>
  <c r="C47"/>
  <c r="H48"/>
  <c r="C50"/>
  <c r="H51"/>
  <c r="E53"/>
  <c r="C55"/>
  <c r="H56"/>
  <c r="C58"/>
  <c r="H59"/>
  <c r="E61"/>
  <c r="F61" s="1"/>
  <c r="C63"/>
  <c r="H336"/>
  <c r="H333"/>
  <c r="H332"/>
  <c r="H335"/>
  <c r="H334"/>
  <c r="H305"/>
  <c r="H308"/>
  <c r="H307"/>
  <c r="H304"/>
  <c r="H306"/>
  <c r="I15"/>
  <c r="H297"/>
  <c r="H299"/>
  <c r="H295"/>
  <c r="H298"/>
  <c r="D12"/>
  <c r="D15" s="1"/>
  <c r="H296"/>
  <c r="E26"/>
  <c r="C36"/>
  <c r="C37" s="1"/>
  <c r="C38" s="1"/>
  <c r="C39" s="1"/>
  <c r="C40" s="1"/>
  <c r="C41" s="1"/>
  <c r="C42" s="1"/>
  <c r="C43" s="1"/>
  <c r="C44" s="1"/>
  <c r="C45" s="1"/>
  <c r="C46" s="1"/>
  <c r="E273"/>
  <c r="E271"/>
  <c r="E269"/>
  <c r="E267"/>
  <c r="E265"/>
  <c r="E263"/>
  <c r="E261"/>
  <c r="E259"/>
  <c r="E257"/>
  <c r="E255"/>
  <c r="E253"/>
  <c r="E251"/>
  <c r="E249"/>
  <c r="E247"/>
  <c r="E245"/>
  <c r="E243"/>
  <c r="E241"/>
  <c r="E239"/>
  <c r="E237"/>
  <c r="E235"/>
  <c r="E233"/>
  <c r="E231"/>
  <c r="E229"/>
  <c r="E227"/>
  <c r="E225"/>
  <c r="E223"/>
  <c r="E221"/>
  <c r="E219"/>
  <c r="E217"/>
  <c r="E215"/>
  <c r="E213"/>
  <c r="E211"/>
  <c r="E209"/>
  <c r="E207"/>
  <c r="E205"/>
  <c r="E203"/>
  <c r="E201"/>
  <c r="E199"/>
  <c r="E197"/>
  <c r="E195"/>
  <c r="E193"/>
  <c r="E191"/>
  <c r="E189"/>
  <c r="E187"/>
  <c r="E185"/>
  <c r="E183"/>
  <c r="E181"/>
  <c r="E179"/>
  <c r="E177"/>
  <c r="H274"/>
  <c r="C274"/>
  <c r="H272"/>
  <c r="C272"/>
  <c r="H270"/>
  <c r="C270"/>
  <c r="H268"/>
  <c r="C268"/>
  <c r="H266"/>
  <c r="C266"/>
  <c r="H264"/>
  <c r="C264"/>
  <c r="H262"/>
  <c r="C262"/>
  <c r="H260"/>
  <c r="C260"/>
  <c r="H258"/>
  <c r="C258"/>
  <c r="H256"/>
  <c r="C256"/>
  <c r="H254"/>
  <c r="C254"/>
  <c r="H252"/>
  <c r="C252"/>
  <c r="H250"/>
  <c r="C250"/>
  <c r="H248"/>
  <c r="C248"/>
  <c r="H246"/>
  <c r="C246"/>
  <c r="H244"/>
  <c r="C244"/>
  <c r="H242"/>
  <c r="C242"/>
  <c r="H240"/>
  <c r="C240"/>
  <c r="H238"/>
  <c r="C238"/>
  <c r="H236"/>
  <c r="C236"/>
  <c r="H234"/>
  <c r="C234"/>
  <c r="H232"/>
  <c r="C232"/>
  <c r="H230"/>
  <c r="C230"/>
  <c r="H228"/>
  <c r="C228"/>
  <c r="H226"/>
  <c r="C226"/>
  <c r="H224"/>
  <c r="C224"/>
  <c r="H222"/>
  <c r="C222"/>
  <c r="H220"/>
  <c r="C220"/>
  <c r="H218"/>
  <c r="C218"/>
  <c r="H216"/>
  <c r="C216"/>
  <c r="H214"/>
  <c r="C214"/>
  <c r="H212"/>
  <c r="C212"/>
  <c r="H210"/>
  <c r="C210"/>
  <c r="H208"/>
  <c r="C208"/>
  <c r="H206"/>
  <c r="C206"/>
  <c r="H204"/>
  <c r="C204"/>
  <c r="H202"/>
  <c r="C202"/>
  <c r="H200"/>
  <c r="C200"/>
  <c r="H198"/>
  <c r="C198"/>
  <c r="H196"/>
  <c r="C196"/>
  <c r="H194"/>
  <c r="C194"/>
  <c r="H192"/>
  <c r="C192"/>
  <c r="H190"/>
  <c r="C190"/>
  <c r="H188"/>
  <c r="C188"/>
  <c r="H186"/>
  <c r="C186"/>
  <c r="H184"/>
  <c r="C184"/>
  <c r="H182"/>
  <c r="C182"/>
  <c r="H180"/>
  <c r="C180"/>
  <c r="H178"/>
  <c r="C178"/>
  <c r="H176"/>
  <c r="C176"/>
  <c r="H174"/>
  <c r="C174"/>
  <c r="H172"/>
  <c r="C172"/>
  <c r="H170"/>
  <c r="C170"/>
  <c r="H168"/>
  <c r="C168"/>
  <c r="H166"/>
  <c r="C166"/>
  <c r="H164"/>
  <c r="C164"/>
  <c r="H162"/>
  <c r="C162"/>
  <c r="H160"/>
  <c r="C160"/>
  <c r="H158"/>
  <c r="C158"/>
  <c r="H156"/>
  <c r="C156"/>
  <c r="H154"/>
  <c r="C154"/>
  <c r="H152"/>
  <c r="C152"/>
  <c r="H150"/>
  <c r="C150"/>
  <c r="H148"/>
  <c r="C148"/>
  <c r="H146"/>
  <c r="C146"/>
  <c r="H144"/>
  <c r="C144"/>
  <c r="H142"/>
  <c r="C142"/>
  <c r="H140"/>
  <c r="C140"/>
  <c r="H138"/>
  <c r="C138"/>
  <c r="H136"/>
  <c r="C136"/>
  <c r="E274"/>
  <c r="E272"/>
  <c r="E270"/>
  <c r="E268"/>
  <c r="E266"/>
  <c r="E264"/>
  <c r="E262"/>
  <c r="E260"/>
  <c r="E258"/>
  <c r="E256"/>
  <c r="E254"/>
  <c r="E252"/>
  <c r="E250"/>
  <c r="E248"/>
  <c r="E246"/>
  <c r="E244"/>
  <c r="E242"/>
  <c r="E240"/>
  <c r="E238"/>
  <c r="E236"/>
  <c r="E234"/>
  <c r="E232"/>
  <c r="E230"/>
  <c r="E228"/>
  <c r="E226"/>
  <c r="E224"/>
  <c r="E222"/>
  <c r="E220"/>
  <c r="E218"/>
  <c r="E216"/>
  <c r="E214"/>
  <c r="E212"/>
  <c r="E210"/>
  <c r="E208"/>
  <c r="E206"/>
  <c r="E204"/>
  <c r="E202"/>
  <c r="E200"/>
  <c r="E198"/>
  <c r="E196"/>
  <c r="E194"/>
  <c r="E192"/>
  <c r="E190"/>
  <c r="E188"/>
  <c r="E186"/>
  <c r="E184"/>
  <c r="E182"/>
  <c r="E180"/>
  <c r="E178"/>
  <c r="H273"/>
  <c r="C273"/>
  <c r="H271"/>
  <c r="C271"/>
  <c r="H269"/>
  <c r="C269"/>
  <c r="H267"/>
  <c r="C267"/>
  <c r="H265"/>
  <c r="C265"/>
  <c r="H263"/>
  <c r="C263"/>
  <c r="H261"/>
  <c r="C261"/>
  <c r="H259"/>
  <c r="C259"/>
  <c r="H257"/>
  <c r="C257"/>
  <c r="H255"/>
  <c r="C255"/>
  <c r="H253"/>
  <c r="C253"/>
  <c r="H251"/>
  <c r="C251"/>
  <c r="H249"/>
  <c r="C249"/>
  <c r="H247"/>
  <c r="C247"/>
  <c r="H245"/>
  <c r="C245"/>
  <c r="H243"/>
  <c r="C243"/>
  <c r="H241"/>
  <c r="C241"/>
  <c r="H239"/>
  <c r="C239"/>
  <c r="H237"/>
  <c r="C237"/>
  <c r="H235"/>
  <c r="C235"/>
  <c r="H233"/>
  <c r="C233"/>
  <c r="H231"/>
  <c r="C231"/>
  <c r="H229"/>
  <c r="C229"/>
  <c r="H227"/>
  <c r="C227"/>
  <c r="H225"/>
  <c r="C225"/>
  <c r="H223"/>
  <c r="C223"/>
  <c r="H221"/>
  <c r="C221"/>
  <c r="H219"/>
  <c r="C219"/>
  <c r="H217"/>
  <c r="C217"/>
  <c r="H215"/>
  <c r="C215"/>
  <c r="H213"/>
  <c r="C213"/>
  <c r="H211"/>
  <c r="C211"/>
  <c r="H209"/>
  <c r="C209"/>
  <c r="H207"/>
  <c r="C207"/>
  <c r="H205"/>
  <c r="C205"/>
  <c r="H203"/>
  <c r="C203"/>
  <c r="H201"/>
  <c r="C201"/>
  <c r="H199"/>
  <c r="C199"/>
  <c r="H197"/>
  <c r="C197"/>
  <c r="H195"/>
  <c r="C195"/>
  <c r="H193"/>
  <c r="C193"/>
  <c r="H191"/>
  <c r="C191"/>
  <c r="H189"/>
  <c r="C189"/>
  <c r="H187"/>
  <c r="C187"/>
  <c r="H185"/>
  <c r="C185"/>
  <c r="H183"/>
  <c r="C183"/>
  <c r="H181"/>
  <c r="C181"/>
  <c r="H179"/>
  <c r="C179"/>
  <c r="H177"/>
  <c r="C177"/>
  <c r="H175"/>
  <c r="C175"/>
  <c r="H173"/>
  <c r="C173"/>
  <c r="H171"/>
  <c r="C171"/>
  <c r="H169"/>
  <c r="C169"/>
  <c r="H167"/>
  <c r="C167"/>
  <c r="H165"/>
  <c r="C165"/>
  <c r="H163"/>
  <c r="C163"/>
  <c r="H161"/>
  <c r="C161"/>
  <c r="H159"/>
  <c r="C159"/>
  <c r="H157"/>
  <c r="C157"/>
  <c r="H155"/>
  <c r="C155"/>
  <c r="H153"/>
  <c r="C153"/>
  <c r="H151"/>
  <c r="C151"/>
  <c r="H149"/>
  <c r="C149"/>
  <c r="H147"/>
  <c r="C147"/>
  <c r="H145"/>
  <c r="C145"/>
  <c r="H143"/>
  <c r="C143"/>
  <c r="H141"/>
  <c r="C141"/>
  <c r="H139"/>
  <c r="C139"/>
  <c r="H137"/>
  <c r="C137"/>
  <c r="H135"/>
  <c r="C135"/>
  <c r="I20"/>
  <c r="D20" s="1"/>
  <c r="I21"/>
  <c r="D21" s="1"/>
  <c r="H326" s="1"/>
  <c r="G20"/>
  <c r="G22"/>
  <c r="E48"/>
  <c r="E50"/>
  <c r="E52"/>
  <c r="E54"/>
  <c r="E56"/>
  <c r="G57"/>
  <c r="I57" s="1"/>
  <c r="E58"/>
  <c r="G59"/>
  <c r="I59" s="1"/>
  <c r="E60"/>
  <c r="G61"/>
  <c r="I61" s="1"/>
  <c r="E62"/>
  <c r="G63"/>
  <c r="I63" s="1"/>
  <c r="E64"/>
  <c r="G65"/>
  <c r="E66"/>
  <c r="E68"/>
  <c r="E70"/>
  <c r="E72"/>
  <c r="E74"/>
  <c r="E76"/>
  <c r="E78"/>
  <c r="E80"/>
  <c r="E82"/>
  <c r="E84"/>
  <c r="E86"/>
  <c r="E88"/>
  <c r="E90"/>
  <c r="E92"/>
  <c r="E94"/>
  <c r="E96"/>
  <c r="E98"/>
  <c r="E100"/>
  <c r="E102"/>
  <c r="E104"/>
  <c r="E106"/>
  <c r="E108"/>
  <c r="E110"/>
  <c r="E112"/>
  <c r="E114"/>
  <c r="E116"/>
  <c r="E118"/>
  <c r="E120"/>
  <c r="E122"/>
  <c r="E124"/>
  <c r="E126"/>
  <c r="E128"/>
  <c r="E130"/>
  <c r="E132"/>
  <c r="E134"/>
  <c r="E136"/>
  <c r="E140"/>
  <c r="E144"/>
  <c r="E148"/>
  <c r="E152"/>
  <c r="E156"/>
  <c r="E160"/>
  <c r="E164"/>
  <c r="E168"/>
  <c r="E172"/>
  <c r="E176"/>
  <c r="F47"/>
  <c r="G47" s="1"/>
  <c r="I47" s="1"/>
  <c r="F49"/>
  <c r="G49" s="1"/>
  <c r="I49" s="1"/>
  <c r="F51"/>
  <c r="G51" s="1"/>
  <c r="I51" s="1"/>
  <c r="F53"/>
  <c r="G53" s="1"/>
  <c r="I53" s="1"/>
  <c r="F55"/>
  <c r="G55" s="1"/>
  <c r="I55" s="1"/>
  <c r="C66"/>
  <c r="H66"/>
  <c r="C68"/>
  <c r="H68"/>
  <c r="C70"/>
  <c r="H70"/>
  <c r="C72"/>
  <c r="H72"/>
  <c r="C74"/>
  <c r="H74"/>
  <c r="C76"/>
  <c r="H76"/>
  <c r="C78"/>
  <c r="H78"/>
  <c r="C80"/>
  <c r="H80"/>
  <c r="C82"/>
  <c r="H82"/>
  <c r="C84"/>
  <c r="H84"/>
  <c r="C86"/>
  <c r="H86"/>
  <c r="C88"/>
  <c r="H88"/>
  <c r="C90"/>
  <c r="H90"/>
  <c r="C92"/>
  <c r="H92"/>
  <c r="C94"/>
  <c r="H94"/>
  <c r="C96"/>
  <c r="H96"/>
  <c r="C98"/>
  <c r="H98"/>
  <c r="C100"/>
  <c r="H100"/>
  <c r="C102"/>
  <c r="H102"/>
  <c r="C104"/>
  <c r="H104"/>
  <c r="C106"/>
  <c r="H106"/>
  <c r="C108"/>
  <c r="H108"/>
  <c r="C110"/>
  <c r="H110"/>
  <c r="C112"/>
  <c r="H112"/>
  <c r="C114"/>
  <c r="H114"/>
  <c r="C116"/>
  <c r="H116"/>
  <c r="C118"/>
  <c r="H118"/>
  <c r="C120"/>
  <c r="H120"/>
  <c r="C122"/>
  <c r="H122"/>
  <c r="C124"/>
  <c r="H124"/>
  <c r="C126"/>
  <c r="H126"/>
  <c r="C128"/>
  <c r="H128"/>
  <c r="C130"/>
  <c r="H130"/>
  <c r="C132"/>
  <c r="H132"/>
  <c r="C134"/>
  <c r="H134"/>
  <c r="E137"/>
  <c r="E141"/>
  <c r="E145"/>
  <c r="E149"/>
  <c r="E153"/>
  <c r="E157"/>
  <c r="E161"/>
  <c r="E165"/>
  <c r="E169"/>
  <c r="E173"/>
  <c r="E67"/>
  <c r="E69"/>
  <c r="E71"/>
  <c r="E73"/>
  <c r="E75"/>
  <c r="E77"/>
  <c r="E79"/>
  <c r="E81"/>
  <c r="E83"/>
  <c r="E85"/>
  <c r="E87"/>
  <c r="E89"/>
  <c r="E91"/>
  <c r="E93"/>
  <c r="E95"/>
  <c r="E97"/>
  <c r="E99"/>
  <c r="E101"/>
  <c r="E103"/>
  <c r="E105"/>
  <c r="E107"/>
  <c r="E109"/>
  <c r="E111"/>
  <c r="E113"/>
  <c r="E115"/>
  <c r="E117"/>
  <c r="E119"/>
  <c r="E121"/>
  <c r="E123"/>
  <c r="E125"/>
  <c r="E127"/>
  <c r="E129"/>
  <c r="E131"/>
  <c r="E133"/>
  <c r="E138"/>
  <c r="E142"/>
  <c r="E146"/>
  <c r="E150"/>
  <c r="E154"/>
  <c r="E158"/>
  <c r="E162"/>
  <c r="E166"/>
  <c r="E170"/>
  <c r="E174"/>
  <c r="H65"/>
  <c r="C67"/>
  <c r="H67"/>
  <c r="C69"/>
  <c r="H69"/>
  <c r="C71"/>
  <c r="H71"/>
  <c r="C73"/>
  <c r="H73"/>
  <c r="C75"/>
  <c r="H75"/>
  <c r="C77"/>
  <c r="H77"/>
  <c r="C79"/>
  <c r="H79"/>
  <c r="C81"/>
  <c r="H81"/>
  <c r="C83"/>
  <c r="H83"/>
  <c r="C85"/>
  <c r="H85"/>
  <c r="C87"/>
  <c r="H87"/>
  <c r="C89"/>
  <c r="H89"/>
  <c r="C91"/>
  <c r="H91"/>
  <c r="C93"/>
  <c r="H93"/>
  <c r="C95"/>
  <c r="H95"/>
  <c r="C97"/>
  <c r="H97"/>
  <c r="C99"/>
  <c r="H99"/>
  <c r="C101"/>
  <c r="H101"/>
  <c r="C103"/>
  <c r="H103"/>
  <c r="C105"/>
  <c r="H105"/>
  <c r="C107"/>
  <c r="H107"/>
  <c r="C109"/>
  <c r="H109"/>
  <c r="C111"/>
  <c r="H111"/>
  <c r="C113"/>
  <c r="H113"/>
  <c r="C115"/>
  <c r="H115"/>
  <c r="C117"/>
  <c r="H117"/>
  <c r="C119"/>
  <c r="H119"/>
  <c r="C121"/>
  <c r="H121"/>
  <c r="C123"/>
  <c r="H123"/>
  <c r="C125"/>
  <c r="H125"/>
  <c r="C127"/>
  <c r="H127"/>
  <c r="C129"/>
  <c r="H129"/>
  <c r="C131"/>
  <c r="H131"/>
  <c r="C133"/>
  <c r="H133"/>
  <c r="E135"/>
  <c r="E139"/>
  <c r="E143"/>
  <c r="E147"/>
  <c r="E151"/>
  <c r="E155"/>
  <c r="E159"/>
  <c r="E163"/>
  <c r="E167"/>
  <c r="E171"/>
  <c r="E175"/>
  <c r="C13" i="3"/>
  <c r="F308" i="1"/>
  <c r="F307"/>
  <c r="F306"/>
  <c r="E305"/>
  <c r="G305" s="1"/>
  <c r="E304"/>
  <c r="F299"/>
  <c r="F298"/>
  <c r="F297"/>
  <c r="E296"/>
  <c r="G296" s="1"/>
  <c r="E295"/>
  <c r="G295" s="1"/>
  <c r="F290"/>
  <c r="F289"/>
  <c r="F288"/>
  <c r="E287"/>
  <c r="G287" s="1"/>
  <c r="E286"/>
  <c r="G286" s="1"/>
  <c r="F336"/>
  <c r="F335"/>
  <c r="F334"/>
  <c r="E333"/>
  <c r="E332"/>
  <c r="F327"/>
  <c r="F326"/>
  <c r="F325"/>
  <c r="E324"/>
  <c r="E323"/>
  <c r="F318"/>
  <c r="F317"/>
  <c r="F316"/>
  <c r="E315"/>
  <c r="G315" s="1"/>
  <c r="H315" s="1"/>
  <c r="E314"/>
  <c r="E22"/>
  <c r="I22" s="1"/>
  <c r="E21"/>
  <c r="I21" s="1"/>
  <c r="E20"/>
  <c r="I20" s="1"/>
  <c r="E13"/>
  <c r="I13" s="1"/>
  <c r="E12"/>
  <c r="I12" s="1"/>
  <c r="C28"/>
  <c r="C33"/>
  <c r="B283" s="1"/>
  <c r="C32"/>
  <c r="B282" s="1"/>
  <c r="F303" i="3"/>
  <c r="G303" s="1"/>
  <c r="F302"/>
  <c r="G302" s="1"/>
  <c r="F301"/>
  <c r="G301" s="1"/>
  <c r="F294"/>
  <c r="G294" s="1"/>
  <c r="F293"/>
  <c r="G293" s="1"/>
  <c r="F292"/>
  <c r="G292" s="1"/>
  <c r="F285"/>
  <c r="G285" s="1"/>
  <c r="F284"/>
  <c r="G284" s="1"/>
  <c r="F283"/>
  <c r="G283" s="1"/>
  <c r="D23" i="7" l="1"/>
  <c r="H288"/>
  <c r="H309"/>
  <c r="H310" s="1"/>
  <c r="C14" s="1"/>
  <c r="H337"/>
  <c r="H338" s="1"/>
  <c r="C22" s="1"/>
  <c r="H324"/>
  <c r="H323"/>
  <c r="H327"/>
  <c r="H325"/>
  <c r="H314"/>
  <c r="H316"/>
  <c r="H318"/>
  <c r="H317"/>
  <c r="H315"/>
  <c r="I23"/>
  <c r="H300"/>
  <c r="H301" s="1"/>
  <c r="C13" s="1"/>
  <c r="H286"/>
  <c r="H287"/>
  <c r="H290"/>
  <c r="H289"/>
  <c r="I65"/>
  <c r="F171"/>
  <c r="G171" s="1"/>
  <c r="I171" s="1"/>
  <c r="F139"/>
  <c r="G139" s="1"/>
  <c r="I139" s="1"/>
  <c r="F174"/>
  <c r="G174" s="1"/>
  <c r="I174" s="1"/>
  <c r="F142"/>
  <c r="G142" s="1"/>
  <c r="I142" s="1"/>
  <c r="F121"/>
  <c r="G121" s="1"/>
  <c r="I121" s="1"/>
  <c r="F105"/>
  <c r="G105" s="1"/>
  <c r="I105" s="1"/>
  <c r="F89"/>
  <c r="G89" s="1"/>
  <c r="I89" s="1"/>
  <c r="F157"/>
  <c r="G157" s="1"/>
  <c r="I157" s="1"/>
  <c r="F172"/>
  <c r="G172" s="1"/>
  <c r="I172" s="1"/>
  <c r="F140"/>
  <c r="G140" s="1"/>
  <c r="I140" s="1"/>
  <c r="F122"/>
  <c r="G122" s="1"/>
  <c r="I122" s="1"/>
  <c r="F106"/>
  <c r="G106" s="1"/>
  <c r="I106" s="1"/>
  <c r="F98"/>
  <c r="G98" s="1"/>
  <c r="I98" s="1"/>
  <c r="F82"/>
  <c r="G82" s="1"/>
  <c r="I82" s="1"/>
  <c r="F62"/>
  <c r="G62" s="1"/>
  <c r="I62" s="1"/>
  <c r="F175"/>
  <c r="G175" s="1"/>
  <c r="I175" s="1"/>
  <c r="F159"/>
  <c r="G159" s="1"/>
  <c r="I159" s="1"/>
  <c r="F143"/>
  <c r="G143" s="1"/>
  <c r="I143" s="1"/>
  <c r="F162"/>
  <c r="G162" s="1"/>
  <c r="I162" s="1"/>
  <c r="F146"/>
  <c r="G146" s="1"/>
  <c r="I146" s="1"/>
  <c r="F131"/>
  <c r="G131" s="1"/>
  <c r="I131" s="1"/>
  <c r="F123"/>
  <c r="G123" s="1"/>
  <c r="I123" s="1"/>
  <c r="F115"/>
  <c r="G115" s="1"/>
  <c r="I115" s="1"/>
  <c r="F107"/>
  <c r="F99"/>
  <c r="G99" s="1"/>
  <c r="I99" s="1"/>
  <c r="F91"/>
  <c r="G91" s="1"/>
  <c r="I91" s="1"/>
  <c r="F83"/>
  <c r="G83" s="1"/>
  <c r="I83" s="1"/>
  <c r="F75"/>
  <c r="G75" s="1"/>
  <c r="I75" s="1"/>
  <c r="F67"/>
  <c r="G67" s="1"/>
  <c r="I67" s="1"/>
  <c r="F161"/>
  <c r="G161" s="1"/>
  <c r="I161" s="1"/>
  <c r="F145"/>
  <c r="G145" s="1"/>
  <c r="I145" s="1"/>
  <c r="F176"/>
  <c r="G176" s="1"/>
  <c r="I176" s="1"/>
  <c r="F160"/>
  <c r="G160" s="1"/>
  <c r="I160" s="1"/>
  <c r="F144"/>
  <c r="G144" s="1"/>
  <c r="I144" s="1"/>
  <c r="F132"/>
  <c r="G132" s="1"/>
  <c r="I132" s="1"/>
  <c r="F124"/>
  <c r="G124" s="1"/>
  <c r="I124" s="1"/>
  <c r="F116"/>
  <c r="G116" s="1"/>
  <c r="I116" s="1"/>
  <c r="F108"/>
  <c r="G108" s="1"/>
  <c r="I108" s="1"/>
  <c r="F100"/>
  <c r="G100" s="1"/>
  <c r="I100" s="1"/>
  <c r="F92"/>
  <c r="G92" s="1"/>
  <c r="I92" s="1"/>
  <c r="F84"/>
  <c r="G84" s="1"/>
  <c r="I84" s="1"/>
  <c r="F76"/>
  <c r="G76" s="1"/>
  <c r="I76" s="1"/>
  <c r="F68"/>
  <c r="G68" s="1"/>
  <c r="I68" s="1"/>
  <c r="F54"/>
  <c r="G54" s="1"/>
  <c r="I54" s="1"/>
  <c r="F182"/>
  <c r="G182" s="1"/>
  <c r="I182" s="1"/>
  <c r="F190"/>
  <c r="G190" s="1"/>
  <c r="I190" s="1"/>
  <c r="F198"/>
  <c r="G198" s="1"/>
  <c r="I198" s="1"/>
  <c r="F206"/>
  <c r="G206" s="1"/>
  <c r="I206" s="1"/>
  <c r="F214"/>
  <c r="G214" s="1"/>
  <c r="I214" s="1"/>
  <c r="F222"/>
  <c r="G222" s="1"/>
  <c r="I222" s="1"/>
  <c r="F230"/>
  <c r="G230" s="1"/>
  <c r="I230" s="1"/>
  <c r="F238"/>
  <c r="G238" s="1"/>
  <c r="I238" s="1"/>
  <c r="F246"/>
  <c r="G246" s="1"/>
  <c r="I246" s="1"/>
  <c r="F254"/>
  <c r="G254" s="1"/>
  <c r="I254" s="1"/>
  <c r="F262"/>
  <c r="G262" s="1"/>
  <c r="I262" s="1"/>
  <c r="F270"/>
  <c r="G270" s="1"/>
  <c r="I270" s="1"/>
  <c r="F179"/>
  <c r="G179" s="1"/>
  <c r="I179" s="1"/>
  <c r="F187"/>
  <c r="G187" s="1"/>
  <c r="I187" s="1"/>
  <c r="F195"/>
  <c r="G195" s="1"/>
  <c r="I195" s="1"/>
  <c r="F203"/>
  <c r="G203" s="1"/>
  <c r="I203" s="1"/>
  <c r="F211"/>
  <c r="G211" s="1"/>
  <c r="I211" s="1"/>
  <c r="F219"/>
  <c r="G219" s="1"/>
  <c r="I219" s="1"/>
  <c r="F227"/>
  <c r="G227" s="1"/>
  <c r="I227" s="1"/>
  <c r="F235"/>
  <c r="G235" s="1"/>
  <c r="I235" s="1"/>
  <c r="F243"/>
  <c r="G243" s="1"/>
  <c r="I243" s="1"/>
  <c r="F251"/>
  <c r="G251" s="1"/>
  <c r="I251" s="1"/>
  <c r="F259"/>
  <c r="G259" s="1"/>
  <c r="I259" s="1"/>
  <c r="F267"/>
  <c r="G267" s="1"/>
  <c r="I267" s="1"/>
  <c r="F155"/>
  <c r="G155" s="1"/>
  <c r="I155" s="1"/>
  <c r="F158"/>
  <c r="G158" s="1"/>
  <c r="I158" s="1"/>
  <c r="F129"/>
  <c r="G129" s="1"/>
  <c r="I129" s="1"/>
  <c r="F113"/>
  <c r="G113" s="1"/>
  <c r="I113" s="1"/>
  <c r="F97"/>
  <c r="G97" s="1"/>
  <c r="I97" s="1"/>
  <c r="F81"/>
  <c r="G81" s="1"/>
  <c r="I81" s="1"/>
  <c r="F73"/>
  <c r="G73" s="1"/>
  <c r="I73" s="1"/>
  <c r="F173"/>
  <c r="G173" s="1"/>
  <c r="I173" s="1"/>
  <c r="F141"/>
  <c r="G141" s="1"/>
  <c r="I141" s="1"/>
  <c r="F156"/>
  <c r="G156" s="1"/>
  <c r="I156" s="1"/>
  <c r="F130"/>
  <c r="G130" s="1"/>
  <c r="I130" s="1"/>
  <c r="F114"/>
  <c r="G114" s="1"/>
  <c r="I114" s="1"/>
  <c r="F90"/>
  <c r="G90" s="1"/>
  <c r="I90" s="1"/>
  <c r="F74"/>
  <c r="G74" s="1"/>
  <c r="I74" s="1"/>
  <c r="F66"/>
  <c r="G66" s="1"/>
  <c r="I66" s="1"/>
  <c r="F163"/>
  <c r="G163" s="1"/>
  <c r="I163" s="1"/>
  <c r="F147"/>
  <c r="G147" s="1"/>
  <c r="I147" s="1"/>
  <c r="F166"/>
  <c r="G166" s="1"/>
  <c r="I166" s="1"/>
  <c r="F150"/>
  <c r="G150" s="1"/>
  <c r="I150" s="1"/>
  <c r="F133"/>
  <c r="G133" s="1"/>
  <c r="I133" s="1"/>
  <c r="F125"/>
  <c r="G125" s="1"/>
  <c r="I125" s="1"/>
  <c r="F117"/>
  <c r="G117" s="1"/>
  <c r="I117" s="1"/>
  <c r="F109"/>
  <c r="G109" s="1"/>
  <c r="I109" s="1"/>
  <c r="F101"/>
  <c r="G101" s="1"/>
  <c r="I101" s="1"/>
  <c r="F93"/>
  <c r="G93" s="1"/>
  <c r="I93" s="1"/>
  <c r="F85"/>
  <c r="G85" s="1"/>
  <c r="I85" s="1"/>
  <c r="F77"/>
  <c r="G77" s="1"/>
  <c r="I77" s="1"/>
  <c r="F69"/>
  <c r="G69" s="1"/>
  <c r="I69" s="1"/>
  <c r="F165"/>
  <c r="G165" s="1"/>
  <c r="I165" s="1"/>
  <c r="F149"/>
  <c r="G149" s="1"/>
  <c r="I149" s="1"/>
  <c r="F164"/>
  <c r="G164" s="1"/>
  <c r="I164" s="1"/>
  <c r="F148"/>
  <c r="G148" s="1"/>
  <c r="I148" s="1"/>
  <c r="F134"/>
  <c r="G134" s="1"/>
  <c r="I134" s="1"/>
  <c r="F126"/>
  <c r="G126" s="1"/>
  <c r="I126" s="1"/>
  <c r="F118"/>
  <c r="G118" s="1"/>
  <c r="I118" s="1"/>
  <c r="F110"/>
  <c r="G110" s="1"/>
  <c r="I110" s="1"/>
  <c r="F102"/>
  <c r="G102" s="1"/>
  <c r="I102" s="1"/>
  <c r="F94"/>
  <c r="G94" s="1"/>
  <c r="I94" s="1"/>
  <c r="F86"/>
  <c r="G86" s="1"/>
  <c r="I86" s="1"/>
  <c r="F78"/>
  <c r="G78" s="1"/>
  <c r="I78" s="1"/>
  <c r="F70"/>
  <c r="G70" s="1"/>
  <c r="I70" s="1"/>
  <c r="F64"/>
  <c r="G64" s="1"/>
  <c r="I64" s="1"/>
  <c r="F60"/>
  <c r="G60" s="1"/>
  <c r="I60" s="1"/>
  <c r="F56"/>
  <c r="G56" s="1"/>
  <c r="I56" s="1"/>
  <c r="F48"/>
  <c r="G48" s="1"/>
  <c r="I48" s="1"/>
  <c r="F180"/>
  <c r="G180" s="1"/>
  <c r="I180" s="1"/>
  <c r="F188"/>
  <c r="G188" s="1"/>
  <c r="I188" s="1"/>
  <c r="F196"/>
  <c r="G196" s="1"/>
  <c r="I196" s="1"/>
  <c r="F204"/>
  <c r="G204" s="1"/>
  <c r="I204" s="1"/>
  <c r="F212"/>
  <c r="G212" s="1"/>
  <c r="I212" s="1"/>
  <c r="F220"/>
  <c r="G220" s="1"/>
  <c r="I220" s="1"/>
  <c r="F228"/>
  <c r="G228" s="1"/>
  <c r="I228" s="1"/>
  <c r="F236"/>
  <c r="G236" s="1"/>
  <c r="I236" s="1"/>
  <c r="F244"/>
  <c r="G244" s="1"/>
  <c r="I244" s="1"/>
  <c r="F252"/>
  <c r="G252" s="1"/>
  <c r="I252" s="1"/>
  <c r="F260"/>
  <c r="G260" s="1"/>
  <c r="I260" s="1"/>
  <c r="F268"/>
  <c r="G268" s="1"/>
  <c r="I268" s="1"/>
  <c r="F177"/>
  <c r="G177" s="1"/>
  <c r="I177" s="1"/>
  <c r="F185"/>
  <c r="G185" s="1"/>
  <c r="I185" s="1"/>
  <c r="F193"/>
  <c r="G193" s="1"/>
  <c r="I193" s="1"/>
  <c r="F201"/>
  <c r="G201" s="1"/>
  <c r="I201" s="1"/>
  <c r="F209"/>
  <c r="G209" s="1"/>
  <c r="I209" s="1"/>
  <c r="F217"/>
  <c r="G217" s="1"/>
  <c r="I217" s="1"/>
  <c r="F225"/>
  <c r="G225" s="1"/>
  <c r="I225" s="1"/>
  <c r="F233"/>
  <c r="G233" s="1"/>
  <c r="I233" s="1"/>
  <c r="F241"/>
  <c r="G241" s="1"/>
  <c r="I241" s="1"/>
  <c r="F249"/>
  <c r="G249" s="1"/>
  <c r="I249" s="1"/>
  <c r="F257"/>
  <c r="G257" s="1"/>
  <c r="I257" s="1"/>
  <c r="F265"/>
  <c r="G265" s="1"/>
  <c r="I265" s="1"/>
  <c r="F273"/>
  <c r="G273" s="1"/>
  <c r="I273" s="1"/>
  <c r="G23"/>
  <c r="G24" s="1"/>
  <c r="G26" s="1"/>
  <c r="G28" s="1"/>
  <c r="G29" s="1"/>
  <c r="C276"/>
  <c r="C279" s="1"/>
  <c r="F167"/>
  <c r="G167" s="1"/>
  <c r="I167" s="1"/>
  <c r="F151"/>
  <c r="G151" s="1"/>
  <c r="I151" s="1"/>
  <c r="F135"/>
  <c r="G135" s="1"/>
  <c r="I135" s="1"/>
  <c r="F170"/>
  <c r="G170" s="1"/>
  <c r="I170" s="1"/>
  <c r="F154"/>
  <c r="G154" s="1"/>
  <c r="I154" s="1"/>
  <c r="F138"/>
  <c r="G138" s="1"/>
  <c r="I138" s="1"/>
  <c r="F127"/>
  <c r="G127" s="1"/>
  <c r="I127" s="1"/>
  <c r="F119"/>
  <c r="G119" s="1"/>
  <c r="I119" s="1"/>
  <c r="F111"/>
  <c r="G111" s="1"/>
  <c r="I111" s="1"/>
  <c r="F103"/>
  <c r="G103" s="1"/>
  <c r="I103" s="1"/>
  <c r="F95"/>
  <c r="G95" s="1"/>
  <c r="I95" s="1"/>
  <c r="F87"/>
  <c r="G87" s="1"/>
  <c r="I87" s="1"/>
  <c r="F79"/>
  <c r="G79" s="1"/>
  <c r="I79" s="1"/>
  <c r="F71"/>
  <c r="G71" s="1"/>
  <c r="I71" s="1"/>
  <c r="F169"/>
  <c r="G169" s="1"/>
  <c r="I169" s="1"/>
  <c r="F153"/>
  <c r="G153" s="1"/>
  <c r="I153" s="1"/>
  <c r="F137"/>
  <c r="G137" s="1"/>
  <c r="I137" s="1"/>
  <c r="F168"/>
  <c r="G168" s="1"/>
  <c r="I168" s="1"/>
  <c r="F152"/>
  <c r="G152" s="1"/>
  <c r="I152" s="1"/>
  <c r="F136"/>
  <c r="G136" s="1"/>
  <c r="I136" s="1"/>
  <c r="F128"/>
  <c r="G128" s="1"/>
  <c r="I128" s="1"/>
  <c r="F120"/>
  <c r="G120" s="1"/>
  <c r="I120" s="1"/>
  <c r="F112"/>
  <c r="G112" s="1"/>
  <c r="I112" s="1"/>
  <c r="F104"/>
  <c r="G104" s="1"/>
  <c r="I104" s="1"/>
  <c r="F96"/>
  <c r="G96" s="1"/>
  <c r="I96" s="1"/>
  <c r="F88"/>
  <c r="G88" s="1"/>
  <c r="I88" s="1"/>
  <c r="F80"/>
  <c r="G80" s="1"/>
  <c r="I80" s="1"/>
  <c r="F72"/>
  <c r="G72" s="1"/>
  <c r="I72" s="1"/>
  <c r="F50"/>
  <c r="G50" s="1"/>
  <c r="I50" s="1"/>
  <c r="F178"/>
  <c r="G178" s="1"/>
  <c r="I178" s="1"/>
  <c r="F186"/>
  <c r="G186" s="1"/>
  <c r="I186" s="1"/>
  <c r="F194"/>
  <c r="G194" s="1"/>
  <c r="I194" s="1"/>
  <c r="F202"/>
  <c r="G202" s="1"/>
  <c r="I202" s="1"/>
  <c r="F210"/>
  <c r="G210" s="1"/>
  <c r="I210" s="1"/>
  <c r="F218"/>
  <c r="G218" s="1"/>
  <c r="I218" s="1"/>
  <c r="F226"/>
  <c r="G226" s="1"/>
  <c r="I226" s="1"/>
  <c r="F234"/>
  <c r="G234" s="1"/>
  <c r="I234" s="1"/>
  <c r="F242"/>
  <c r="G242" s="1"/>
  <c r="I242" s="1"/>
  <c r="F250"/>
  <c r="G250" s="1"/>
  <c r="I250" s="1"/>
  <c r="F258"/>
  <c r="G258" s="1"/>
  <c r="I258" s="1"/>
  <c r="F266"/>
  <c r="G266" s="1"/>
  <c r="I266" s="1"/>
  <c r="F274"/>
  <c r="G274" s="1"/>
  <c r="I274" s="1"/>
  <c r="F183"/>
  <c r="G183" s="1"/>
  <c r="I183" s="1"/>
  <c r="F191"/>
  <c r="G191" s="1"/>
  <c r="I191" s="1"/>
  <c r="F199"/>
  <c r="G199" s="1"/>
  <c r="I199" s="1"/>
  <c r="F207"/>
  <c r="G207" s="1"/>
  <c r="I207" s="1"/>
  <c r="F215"/>
  <c r="G215" s="1"/>
  <c r="I215" s="1"/>
  <c r="F223"/>
  <c r="G223" s="1"/>
  <c r="I223" s="1"/>
  <c r="F231"/>
  <c r="G231" s="1"/>
  <c r="I231" s="1"/>
  <c r="F239"/>
  <c r="G239" s="1"/>
  <c r="I239" s="1"/>
  <c r="F247"/>
  <c r="G247" s="1"/>
  <c r="I247" s="1"/>
  <c r="F255"/>
  <c r="G255" s="1"/>
  <c r="I255" s="1"/>
  <c r="F263"/>
  <c r="G263" s="1"/>
  <c r="I263" s="1"/>
  <c r="F271"/>
  <c r="G271" s="1"/>
  <c r="I271" s="1"/>
  <c r="F58"/>
  <c r="G58" s="1"/>
  <c r="I58" s="1"/>
  <c r="F52"/>
  <c r="G52" s="1"/>
  <c r="I52" s="1"/>
  <c r="F184"/>
  <c r="G184" s="1"/>
  <c r="I184" s="1"/>
  <c r="F192"/>
  <c r="G192" s="1"/>
  <c r="I192" s="1"/>
  <c r="F200"/>
  <c r="G200" s="1"/>
  <c r="I200" s="1"/>
  <c r="F208"/>
  <c r="G208" s="1"/>
  <c r="I208" s="1"/>
  <c r="F216"/>
  <c r="G216" s="1"/>
  <c r="I216" s="1"/>
  <c r="F224"/>
  <c r="G224" s="1"/>
  <c r="I224" s="1"/>
  <c r="F232"/>
  <c r="G232" s="1"/>
  <c r="I232" s="1"/>
  <c r="F240"/>
  <c r="G240" s="1"/>
  <c r="I240" s="1"/>
  <c r="F248"/>
  <c r="G248" s="1"/>
  <c r="I248" s="1"/>
  <c r="F256"/>
  <c r="G256" s="1"/>
  <c r="I256" s="1"/>
  <c r="F264"/>
  <c r="G264" s="1"/>
  <c r="I264" s="1"/>
  <c r="F272"/>
  <c r="G272" s="1"/>
  <c r="I272" s="1"/>
  <c r="F181"/>
  <c r="G181" s="1"/>
  <c r="I181" s="1"/>
  <c r="F189"/>
  <c r="G189" s="1"/>
  <c r="I189" s="1"/>
  <c r="F197"/>
  <c r="G197" s="1"/>
  <c r="I197" s="1"/>
  <c r="F205"/>
  <c r="G205" s="1"/>
  <c r="I205" s="1"/>
  <c r="F213"/>
  <c r="G213" s="1"/>
  <c r="I213" s="1"/>
  <c r="F221"/>
  <c r="G221" s="1"/>
  <c r="I221" s="1"/>
  <c r="F229"/>
  <c r="G229" s="1"/>
  <c r="I229" s="1"/>
  <c r="F237"/>
  <c r="G237" s="1"/>
  <c r="I237" s="1"/>
  <c r="F245"/>
  <c r="G245" s="1"/>
  <c r="I245" s="1"/>
  <c r="F253"/>
  <c r="G253" s="1"/>
  <c r="I253" s="1"/>
  <c r="F261"/>
  <c r="G261" s="1"/>
  <c r="I261" s="1"/>
  <c r="F269"/>
  <c r="G269" s="1"/>
  <c r="I269" s="1"/>
  <c r="G335" i="1"/>
  <c r="H335" s="1"/>
  <c r="G334"/>
  <c r="H334" s="1"/>
  <c r="H337" s="1"/>
  <c r="H338" s="1"/>
  <c r="C22" s="1"/>
  <c r="G333"/>
  <c r="H333" s="1"/>
  <c r="G332"/>
  <c r="H332" s="1"/>
  <c r="G336"/>
  <c r="H336" s="1"/>
  <c r="G323"/>
  <c r="H323" s="1"/>
  <c r="G327"/>
  <c r="H327" s="1"/>
  <c r="G326"/>
  <c r="H326" s="1"/>
  <c r="G325"/>
  <c r="H325" s="1"/>
  <c r="G324"/>
  <c r="H324" s="1"/>
  <c r="G314"/>
  <c r="H314" s="1"/>
  <c r="G318"/>
  <c r="H318" s="1"/>
  <c r="G317"/>
  <c r="H317" s="1"/>
  <c r="G316"/>
  <c r="H316" s="1"/>
  <c r="H319" s="1"/>
  <c r="H320" s="1"/>
  <c r="C20" s="1"/>
  <c r="G304"/>
  <c r="H304" s="1"/>
  <c r="H305"/>
  <c r="H296"/>
  <c r="H295"/>
  <c r="H286"/>
  <c r="H287"/>
  <c r="G289"/>
  <c r="H289" s="1"/>
  <c r="G290"/>
  <c r="H290" s="1"/>
  <c r="G288"/>
  <c r="H288" s="1"/>
  <c r="G306"/>
  <c r="H306" s="1"/>
  <c r="G308"/>
  <c r="H308" s="1"/>
  <c r="G307"/>
  <c r="H307" s="1"/>
  <c r="G299"/>
  <c r="H299" s="1"/>
  <c r="G298"/>
  <c r="H298" s="1"/>
  <c r="G297"/>
  <c r="H297" s="1"/>
  <c r="C35"/>
  <c r="C36" s="1"/>
  <c r="C37" s="1"/>
  <c r="C38" s="1"/>
  <c r="C39" s="1"/>
  <c r="C40" s="1"/>
  <c r="C41" s="1"/>
  <c r="C42" s="1"/>
  <c r="C43" s="1"/>
  <c r="C44" s="1"/>
  <c r="C45" s="1"/>
  <c r="C46" s="1"/>
  <c r="C47" s="1"/>
  <c r="C48" s="1"/>
  <c r="C49" s="1"/>
  <c r="C50" s="1"/>
  <c r="C51" s="1"/>
  <c r="C52" s="1"/>
  <c r="C53" s="1"/>
  <c r="C54" s="1"/>
  <c r="C55" s="1"/>
  <c r="C56" s="1"/>
  <c r="C57" s="1"/>
  <c r="C58" s="1"/>
  <c r="C59" s="1"/>
  <c r="C60" s="1"/>
  <c r="C61" s="1"/>
  <c r="C62" s="1"/>
  <c r="C63" s="1"/>
  <c r="C64" s="1"/>
  <c r="C65" s="1"/>
  <c r="C66" s="1"/>
  <c r="C67" s="1"/>
  <c r="C68" s="1"/>
  <c r="C69" s="1"/>
  <c r="C70" s="1"/>
  <c r="C71" s="1"/>
  <c r="C72" s="1"/>
  <c r="C73" s="1"/>
  <c r="C74" s="1"/>
  <c r="C75" s="1"/>
  <c r="C76" s="1"/>
  <c r="C77" s="1"/>
  <c r="C78" s="1"/>
  <c r="C79" s="1"/>
  <c r="C80" s="1"/>
  <c r="C81" s="1"/>
  <c r="C82" s="1"/>
  <c r="C83" s="1"/>
  <c r="C84" s="1"/>
  <c r="C85" s="1"/>
  <c r="C86" s="1"/>
  <c r="C87" s="1"/>
  <c r="C88" s="1"/>
  <c r="C89" s="1"/>
  <c r="C90" s="1"/>
  <c r="C91" s="1"/>
  <c r="C92" s="1"/>
  <c r="C93" s="1"/>
  <c r="C94" s="1"/>
  <c r="C95" s="1"/>
  <c r="C96" s="1"/>
  <c r="C97" s="1"/>
  <c r="C98" s="1"/>
  <c r="C99" s="1"/>
  <c r="C100" s="1"/>
  <c r="C101" s="1"/>
  <c r="C102" s="1"/>
  <c r="C103" s="1"/>
  <c r="C104" s="1"/>
  <c r="C105" s="1"/>
  <c r="C106" s="1"/>
  <c r="C107" s="1"/>
  <c r="C108" s="1"/>
  <c r="C109" s="1"/>
  <c r="C110" s="1"/>
  <c r="C111" s="1"/>
  <c r="C112" s="1"/>
  <c r="C113" s="1"/>
  <c r="C114" s="1"/>
  <c r="C115" s="1"/>
  <c r="C116" s="1"/>
  <c r="C117" s="1"/>
  <c r="C118" s="1"/>
  <c r="C119" s="1"/>
  <c r="C120" s="1"/>
  <c r="C121" s="1"/>
  <c r="C122" s="1"/>
  <c r="C123" s="1"/>
  <c r="C124" s="1"/>
  <c r="C125" s="1"/>
  <c r="C126" s="1"/>
  <c r="C127" s="1"/>
  <c r="C128" s="1"/>
  <c r="C129" s="1"/>
  <c r="C130" s="1"/>
  <c r="C131" s="1"/>
  <c r="C132" s="1"/>
  <c r="C133" s="1"/>
  <c r="C134" s="1"/>
  <c r="C135" s="1"/>
  <c r="C136" s="1"/>
  <c r="C137" s="1"/>
  <c r="C138" s="1"/>
  <c r="C139" s="1"/>
  <c r="C140" s="1"/>
  <c r="C141" s="1"/>
  <c r="C142" s="1"/>
  <c r="C143" s="1"/>
  <c r="C144" s="1"/>
  <c r="C145" s="1"/>
  <c r="C146" s="1"/>
  <c r="C147" s="1"/>
  <c r="C148" s="1"/>
  <c r="C149" s="1"/>
  <c r="C150" s="1"/>
  <c r="C151" s="1"/>
  <c r="C152" s="1"/>
  <c r="C153" s="1"/>
  <c r="C154" s="1"/>
  <c r="C155" s="1"/>
  <c r="C156" s="1"/>
  <c r="C157" s="1"/>
  <c r="C158" s="1"/>
  <c r="C159" s="1"/>
  <c r="C160" s="1"/>
  <c r="C161" s="1"/>
  <c r="C162" s="1"/>
  <c r="C163" s="1"/>
  <c r="C164" s="1"/>
  <c r="C165" s="1"/>
  <c r="C166" s="1"/>
  <c r="C167" s="1"/>
  <c r="C168" s="1"/>
  <c r="C169" s="1"/>
  <c r="C170" s="1"/>
  <c r="C171" s="1"/>
  <c r="C172" s="1"/>
  <c r="C173" s="1"/>
  <c r="C174" s="1"/>
  <c r="C175" s="1"/>
  <c r="C176" s="1"/>
  <c r="C177" s="1"/>
  <c r="C178" s="1"/>
  <c r="C179" s="1"/>
  <c r="C180" s="1"/>
  <c r="C181" s="1"/>
  <c r="C182" s="1"/>
  <c r="C183" s="1"/>
  <c r="C184" s="1"/>
  <c r="C185" s="1"/>
  <c r="C186" s="1"/>
  <c r="C187" s="1"/>
  <c r="C188" s="1"/>
  <c r="C189" s="1"/>
  <c r="C190" s="1"/>
  <c r="C191" s="1"/>
  <c r="C192" s="1"/>
  <c r="C193" s="1"/>
  <c r="C194" s="1"/>
  <c r="C195" s="1"/>
  <c r="C196" s="1"/>
  <c r="C197" s="1"/>
  <c r="C198" s="1"/>
  <c r="C199" s="1"/>
  <c r="C200" s="1"/>
  <c r="C201" s="1"/>
  <c r="C202" s="1"/>
  <c r="C203" s="1"/>
  <c r="C204" s="1"/>
  <c r="C205" s="1"/>
  <c r="C206" s="1"/>
  <c r="C207" s="1"/>
  <c r="C208" s="1"/>
  <c r="C209" s="1"/>
  <c r="C210" s="1"/>
  <c r="C211" s="1"/>
  <c r="C212" s="1"/>
  <c r="C213" s="1"/>
  <c r="C214" s="1"/>
  <c r="C215" s="1"/>
  <c r="C216" s="1"/>
  <c r="C217" s="1"/>
  <c r="C218" s="1"/>
  <c r="C219" s="1"/>
  <c r="C220" s="1"/>
  <c r="C221" s="1"/>
  <c r="C222" s="1"/>
  <c r="C223" s="1"/>
  <c r="C224" s="1"/>
  <c r="C225" s="1"/>
  <c r="C226" s="1"/>
  <c r="C227" s="1"/>
  <c r="C228" s="1"/>
  <c r="C229" s="1"/>
  <c r="C230" s="1"/>
  <c r="C231" s="1"/>
  <c r="C232" s="1"/>
  <c r="C233" s="1"/>
  <c r="C234" s="1"/>
  <c r="C235" s="1"/>
  <c r="C236" s="1"/>
  <c r="C237" s="1"/>
  <c r="C238" s="1"/>
  <c r="C239" s="1"/>
  <c r="C240" s="1"/>
  <c r="C241" s="1"/>
  <c r="C242" s="1"/>
  <c r="C243" s="1"/>
  <c r="C244" s="1"/>
  <c r="C245" s="1"/>
  <c r="C246" s="1"/>
  <c r="C247" s="1"/>
  <c r="C248" s="1"/>
  <c r="C249" s="1"/>
  <c r="C250" s="1"/>
  <c r="C251" s="1"/>
  <c r="C252" s="1"/>
  <c r="C253" s="1"/>
  <c r="C254" s="1"/>
  <c r="C255" s="1"/>
  <c r="C256" s="1"/>
  <c r="C257" s="1"/>
  <c r="C258" s="1"/>
  <c r="C259" s="1"/>
  <c r="C260" s="1"/>
  <c r="C261" s="1"/>
  <c r="C262" s="1"/>
  <c r="C263" s="1"/>
  <c r="C264" s="1"/>
  <c r="C265" s="1"/>
  <c r="C266" s="1"/>
  <c r="C267" s="1"/>
  <c r="C268" s="1"/>
  <c r="C269" s="1"/>
  <c r="C270" s="1"/>
  <c r="C271" s="1"/>
  <c r="C272" s="1"/>
  <c r="C273" s="1"/>
  <c r="C274" s="1"/>
  <c r="G21" i="3"/>
  <c r="C9"/>
  <c r="C18" s="1"/>
  <c r="G20"/>
  <c r="E282"/>
  <c r="G282" s="1"/>
  <c r="E300"/>
  <c r="G300" s="1"/>
  <c r="E299"/>
  <c r="G299" s="1"/>
  <c r="E291"/>
  <c r="E290"/>
  <c r="G290" s="1"/>
  <c r="E281"/>
  <c r="G281" s="1"/>
  <c r="H319" i="7" l="1"/>
  <c r="H320" s="1"/>
  <c r="C20" s="1"/>
  <c r="H328"/>
  <c r="H329" s="1"/>
  <c r="C21" s="1"/>
  <c r="H291"/>
  <c r="H292" s="1"/>
  <c r="C12" s="1"/>
  <c r="C15" s="1"/>
  <c r="D347"/>
  <c r="D348"/>
  <c r="D356"/>
  <c r="D362"/>
  <c r="D358"/>
  <c r="D350"/>
  <c r="D354"/>
  <c r="D363"/>
  <c r="D359"/>
  <c r="D349"/>
  <c r="D353"/>
  <c r="C280"/>
  <c r="F30" s="1"/>
  <c r="D364"/>
  <c r="D360"/>
  <c r="D352"/>
  <c r="D355"/>
  <c r="D365"/>
  <c r="D361"/>
  <c r="D351"/>
  <c r="D357"/>
  <c r="G107"/>
  <c r="I107" s="1"/>
  <c r="H328" i="1"/>
  <c r="H329" s="1"/>
  <c r="C21" s="1"/>
  <c r="C23" s="1"/>
  <c r="G291" i="3"/>
  <c r="H291" s="1"/>
  <c r="H291" i="1"/>
  <c r="H292" s="1"/>
  <c r="C12" s="1"/>
  <c r="H309"/>
  <c r="H310" s="1"/>
  <c r="C14" s="1"/>
  <c r="H300"/>
  <c r="H301" s="1"/>
  <c r="C13" s="1"/>
  <c r="G22" i="3"/>
  <c r="H37" i="7" l="1"/>
  <c r="H44"/>
  <c r="C23"/>
  <c r="H36"/>
  <c r="H45"/>
  <c r="H40"/>
  <c r="H39"/>
  <c r="C346"/>
  <c r="E35"/>
  <c r="H35"/>
  <c r="H38"/>
  <c r="H46"/>
  <c r="H43"/>
  <c r="H42"/>
  <c r="H41"/>
  <c r="C15" i="1"/>
  <c r="D16" i="3"/>
  <c r="C26" s="1"/>
  <c r="C14"/>
  <c r="C31" s="1"/>
  <c r="B310" s="1"/>
  <c r="C30"/>
  <c r="B309" s="1"/>
  <c r="C12"/>
  <c r="G28" s="1"/>
  <c r="E33" s="1"/>
  <c r="G5"/>
  <c r="E14" i="1"/>
  <c r="F33" i="3" l="1"/>
  <c r="G33" s="1"/>
  <c r="F35" i="7"/>
  <c r="C33" i="3"/>
  <c r="C34" s="1"/>
  <c r="C35" s="1"/>
  <c r="C36" s="1"/>
  <c r="C37" s="1"/>
  <c r="C38" s="1"/>
  <c r="C39" s="1"/>
  <c r="C40" s="1"/>
  <c r="C41" s="1"/>
  <c r="C42" s="1"/>
  <c r="C43" s="1"/>
  <c r="C44" s="1"/>
  <c r="C45" s="1"/>
  <c r="C46" s="1"/>
  <c r="C47" s="1"/>
  <c r="C48" s="1"/>
  <c r="C49" s="1"/>
  <c r="C50" s="1"/>
  <c r="C51" s="1"/>
  <c r="C52" s="1"/>
  <c r="C53" s="1"/>
  <c r="C54" s="1"/>
  <c r="C55" s="1"/>
  <c r="C56" s="1"/>
  <c r="C57" s="1"/>
  <c r="C58" s="1"/>
  <c r="C59" s="1"/>
  <c r="C60" s="1"/>
  <c r="C61" s="1"/>
  <c r="C62" s="1"/>
  <c r="C63" s="1"/>
  <c r="C64" s="1"/>
  <c r="C65" s="1"/>
  <c r="C66" s="1"/>
  <c r="C67" s="1"/>
  <c r="C68" s="1"/>
  <c r="C69" s="1"/>
  <c r="C70" s="1"/>
  <c r="C71" s="1"/>
  <c r="C72" s="1"/>
  <c r="C73" s="1"/>
  <c r="C74" s="1"/>
  <c r="C75" s="1"/>
  <c r="C76" s="1"/>
  <c r="C77" s="1"/>
  <c r="C78" s="1"/>
  <c r="C79" s="1"/>
  <c r="C80" s="1"/>
  <c r="C81" s="1"/>
  <c r="C82" s="1"/>
  <c r="C83" s="1"/>
  <c r="C84" s="1"/>
  <c r="C85" s="1"/>
  <c r="C86" s="1"/>
  <c r="C87" s="1"/>
  <c r="C88" s="1"/>
  <c r="C89" s="1"/>
  <c r="C90" s="1"/>
  <c r="C91" s="1"/>
  <c r="C92" s="1"/>
  <c r="C93" s="1"/>
  <c r="C94" s="1"/>
  <c r="C95" s="1"/>
  <c r="C96" s="1"/>
  <c r="C97" s="1"/>
  <c r="C98" s="1"/>
  <c r="C99" s="1"/>
  <c r="C100" s="1"/>
  <c r="C101" s="1"/>
  <c r="C102" s="1"/>
  <c r="C103" s="1"/>
  <c r="C104" s="1"/>
  <c r="C105" s="1"/>
  <c r="C106" s="1"/>
  <c r="C107" s="1"/>
  <c r="C108" s="1"/>
  <c r="C109" s="1"/>
  <c r="C110" s="1"/>
  <c r="C111" s="1"/>
  <c r="C112" s="1"/>
  <c r="C113" s="1"/>
  <c r="C114" s="1"/>
  <c r="C115" s="1"/>
  <c r="C116" s="1"/>
  <c r="C117" s="1"/>
  <c r="C118" s="1"/>
  <c r="C119" s="1"/>
  <c r="C120" s="1"/>
  <c r="C121" s="1"/>
  <c r="C122" s="1"/>
  <c r="C123" s="1"/>
  <c r="C124" s="1"/>
  <c r="C125" s="1"/>
  <c r="C126" s="1"/>
  <c r="C127" s="1"/>
  <c r="C128" s="1"/>
  <c r="C129" s="1"/>
  <c r="C130" s="1"/>
  <c r="C131" s="1"/>
  <c r="C132" s="1"/>
  <c r="C133" s="1"/>
  <c r="C134" s="1"/>
  <c r="C135" s="1"/>
  <c r="C136" s="1"/>
  <c r="C137" s="1"/>
  <c r="C138" s="1"/>
  <c r="C139" s="1"/>
  <c r="C140" s="1"/>
  <c r="C141" s="1"/>
  <c r="C142" s="1"/>
  <c r="C143" s="1"/>
  <c r="C144" s="1"/>
  <c r="C145" s="1"/>
  <c r="C146" s="1"/>
  <c r="C147" s="1"/>
  <c r="C148" s="1"/>
  <c r="C149" s="1"/>
  <c r="C150" s="1"/>
  <c r="C151" s="1"/>
  <c r="C152" s="1"/>
  <c r="C153" s="1"/>
  <c r="C154" s="1"/>
  <c r="C155" s="1"/>
  <c r="C156" s="1"/>
  <c r="C157" s="1"/>
  <c r="C158" s="1"/>
  <c r="C159" s="1"/>
  <c r="C160" s="1"/>
  <c r="C161" s="1"/>
  <c r="C162" s="1"/>
  <c r="C163" s="1"/>
  <c r="C164" s="1"/>
  <c r="C165" s="1"/>
  <c r="C166" s="1"/>
  <c r="C167" s="1"/>
  <c r="C168" s="1"/>
  <c r="C169" s="1"/>
  <c r="C170" s="1"/>
  <c r="C171" s="1"/>
  <c r="C172" s="1"/>
  <c r="C173" s="1"/>
  <c r="C174" s="1"/>
  <c r="C175" s="1"/>
  <c r="C176" s="1"/>
  <c r="C177" s="1"/>
  <c r="C178" s="1"/>
  <c r="C179" s="1"/>
  <c r="C180" s="1"/>
  <c r="C181" s="1"/>
  <c r="C182" s="1"/>
  <c r="C183" s="1"/>
  <c r="C184" s="1"/>
  <c r="C185" s="1"/>
  <c r="C186" s="1"/>
  <c r="C187" s="1"/>
  <c r="C188" s="1"/>
  <c r="C189" s="1"/>
  <c r="C190" s="1"/>
  <c r="C191" s="1"/>
  <c r="C192" s="1"/>
  <c r="C193" s="1"/>
  <c r="C194" s="1"/>
  <c r="C195" s="1"/>
  <c r="C196" s="1"/>
  <c r="C197" s="1"/>
  <c r="C198" s="1"/>
  <c r="C199" s="1"/>
  <c r="C200" s="1"/>
  <c r="C201" s="1"/>
  <c r="C202" s="1"/>
  <c r="C203" s="1"/>
  <c r="C204" s="1"/>
  <c r="C205" s="1"/>
  <c r="C206" s="1"/>
  <c r="C207" s="1"/>
  <c r="C208" s="1"/>
  <c r="C209" s="1"/>
  <c r="C210" s="1"/>
  <c r="C211" s="1"/>
  <c r="C212" s="1"/>
  <c r="C213" s="1"/>
  <c r="C214" s="1"/>
  <c r="C215" s="1"/>
  <c r="C216" s="1"/>
  <c r="C217" s="1"/>
  <c r="C218" s="1"/>
  <c r="C219" s="1"/>
  <c r="C220" s="1"/>
  <c r="C221" s="1"/>
  <c r="C222" s="1"/>
  <c r="C223" s="1"/>
  <c r="C224" s="1"/>
  <c r="C225" s="1"/>
  <c r="C226" s="1"/>
  <c r="C227" s="1"/>
  <c r="C228" s="1"/>
  <c r="C229" s="1"/>
  <c r="C230" s="1"/>
  <c r="C231" s="1"/>
  <c r="C232" s="1"/>
  <c r="C233" s="1"/>
  <c r="C234" s="1"/>
  <c r="C235" s="1"/>
  <c r="C236" s="1"/>
  <c r="C237" s="1"/>
  <c r="C238" s="1"/>
  <c r="C239" s="1"/>
  <c r="C240" s="1"/>
  <c r="C241" s="1"/>
  <c r="C242" s="1"/>
  <c r="C243" s="1"/>
  <c r="C244" s="1"/>
  <c r="C245" s="1"/>
  <c r="C246" s="1"/>
  <c r="C247" s="1"/>
  <c r="C248" s="1"/>
  <c r="C249" s="1"/>
  <c r="C250" s="1"/>
  <c r="C251" s="1"/>
  <c r="C252" s="1"/>
  <c r="C253" s="1"/>
  <c r="C254" s="1"/>
  <c r="C255" s="1"/>
  <c r="C256" s="1"/>
  <c r="C257" s="1"/>
  <c r="C258" s="1"/>
  <c r="C259" s="1"/>
  <c r="C260" s="1"/>
  <c r="C261" s="1"/>
  <c r="C262" s="1"/>
  <c r="C263" s="1"/>
  <c r="C264" s="1"/>
  <c r="C265" s="1"/>
  <c r="C266" s="1"/>
  <c r="C267" s="1"/>
  <c r="C268" s="1"/>
  <c r="C269" s="1"/>
  <c r="C270" s="1"/>
  <c r="C271" s="1"/>
  <c r="C272" s="1"/>
  <c r="C316"/>
  <c r="I14" i="1"/>
  <c r="G22"/>
  <c r="G21"/>
  <c r="D23"/>
  <c r="D15"/>
  <c r="G35" i="7" l="1"/>
  <c r="I35" s="1"/>
  <c r="E36" s="1"/>
  <c r="C274" i="3"/>
  <c r="C277" s="1"/>
  <c r="I15" i="1"/>
  <c r="E23"/>
  <c r="E24" s="1"/>
  <c r="G20"/>
  <c r="G23" s="1"/>
  <c r="G24" s="1"/>
  <c r="G12"/>
  <c r="F36" i="7" l="1"/>
  <c r="C278" i="3"/>
  <c r="I23" i="1"/>
  <c r="G14"/>
  <c r="G13"/>
  <c r="E15"/>
  <c r="E16" s="1"/>
  <c r="E26" s="1"/>
  <c r="G36" i="7" l="1"/>
  <c r="I36" s="1"/>
  <c r="E37" s="1"/>
  <c r="H258" i="3"/>
  <c r="H242"/>
  <c r="H226"/>
  <c r="H210"/>
  <c r="H194"/>
  <c r="H178"/>
  <c r="H162"/>
  <c r="H146"/>
  <c r="H130"/>
  <c r="H114"/>
  <c r="H98"/>
  <c r="H82"/>
  <c r="H66"/>
  <c r="H50"/>
  <c r="H34"/>
  <c r="H271"/>
  <c r="H255"/>
  <c r="H239"/>
  <c r="H223"/>
  <c r="H207"/>
  <c r="H191"/>
  <c r="H175"/>
  <c r="H159"/>
  <c r="H143"/>
  <c r="H127"/>
  <c r="H111"/>
  <c r="H95"/>
  <c r="H79"/>
  <c r="H63"/>
  <c r="H47"/>
  <c r="H272"/>
  <c r="H256"/>
  <c r="H240"/>
  <c r="H224"/>
  <c r="H208"/>
  <c r="H192"/>
  <c r="H176"/>
  <c r="H160"/>
  <c r="H144"/>
  <c r="H128"/>
  <c r="H112"/>
  <c r="H96"/>
  <c r="H80"/>
  <c r="H64"/>
  <c r="H48"/>
  <c r="H261"/>
  <c r="H245"/>
  <c r="H229"/>
  <c r="H213"/>
  <c r="H197"/>
  <c r="H181"/>
  <c r="H165"/>
  <c r="H149"/>
  <c r="H133"/>
  <c r="H117"/>
  <c r="H101"/>
  <c r="H85"/>
  <c r="H69"/>
  <c r="H53"/>
  <c r="H37"/>
  <c r="H262"/>
  <c r="H246"/>
  <c r="H230"/>
  <c r="H214"/>
  <c r="H198"/>
  <c r="H182"/>
  <c r="H166"/>
  <c r="H150"/>
  <c r="H134"/>
  <c r="H118"/>
  <c r="H102"/>
  <c r="H86"/>
  <c r="H70"/>
  <c r="H54"/>
  <c r="H38"/>
  <c r="H259"/>
  <c r="H243"/>
  <c r="H227"/>
  <c r="H211"/>
  <c r="H195"/>
  <c r="H179"/>
  <c r="H163"/>
  <c r="H147"/>
  <c r="H131"/>
  <c r="H115"/>
  <c r="H99"/>
  <c r="H83"/>
  <c r="H67"/>
  <c r="H51"/>
  <c r="H35"/>
  <c r="H260"/>
  <c r="H244"/>
  <c r="H228"/>
  <c r="H212"/>
  <c r="H196"/>
  <c r="H180"/>
  <c r="H164"/>
  <c r="H148"/>
  <c r="H132"/>
  <c r="H116"/>
  <c r="H100"/>
  <c r="H84"/>
  <c r="H68"/>
  <c r="H52"/>
  <c r="H36"/>
  <c r="H265"/>
  <c r="H249"/>
  <c r="H233"/>
  <c r="H217"/>
  <c r="H201"/>
  <c r="H185"/>
  <c r="H169"/>
  <c r="H153"/>
  <c r="H137"/>
  <c r="H121"/>
  <c r="H105"/>
  <c r="H89"/>
  <c r="H73"/>
  <c r="H57"/>
  <c r="H41"/>
  <c r="H266"/>
  <c r="H250"/>
  <c r="H234"/>
  <c r="H218"/>
  <c r="H202"/>
  <c r="H186"/>
  <c r="H170"/>
  <c r="H154"/>
  <c r="H138"/>
  <c r="H122"/>
  <c r="H106"/>
  <c r="H90"/>
  <c r="H74"/>
  <c r="H58"/>
  <c r="H42"/>
  <c r="H263"/>
  <c r="H247"/>
  <c r="H231"/>
  <c r="H215"/>
  <c r="H199"/>
  <c r="H183"/>
  <c r="H167"/>
  <c r="H151"/>
  <c r="H135"/>
  <c r="H119"/>
  <c r="H103"/>
  <c r="H87"/>
  <c r="H71"/>
  <c r="H55"/>
  <c r="H39"/>
  <c r="H264"/>
  <c r="H248"/>
  <c r="H232"/>
  <c r="H216"/>
  <c r="H200"/>
  <c r="H184"/>
  <c r="H168"/>
  <c r="H152"/>
  <c r="H136"/>
  <c r="H120"/>
  <c r="H104"/>
  <c r="H88"/>
  <c r="H72"/>
  <c r="H56"/>
  <c r="H40"/>
  <c r="H269"/>
  <c r="H253"/>
  <c r="H237"/>
  <c r="H221"/>
  <c r="H205"/>
  <c r="H189"/>
  <c r="H173"/>
  <c r="H157"/>
  <c r="H141"/>
  <c r="H125"/>
  <c r="H109"/>
  <c r="H93"/>
  <c r="H77"/>
  <c r="H61"/>
  <c r="H45"/>
  <c r="H270"/>
  <c r="H254"/>
  <c r="H238"/>
  <c r="H222"/>
  <c r="H206"/>
  <c r="H190"/>
  <c r="H174"/>
  <c r="H158"/>
  <c r="H142"/>
  <c r="H126"/>
  <c r="H110"/>
  <c r="H94"/>
  <c r="H78"/>
  <c r="H62"/>
  <c r="H46"/>
  <c r="H267"/>
  <c r="H251"/>
  <c r="H235"/>
  <c r="H219"/>
  <c r="H203"/>
  <c r="H187"/>
  <c r="H171"/>
  <c r="H155"/>
  <c r="H139"/>
  <c r="H123"/>
  <c r="H107"/>
  <c r="H91"/>
  <c r="H75"/>
  <c r="H59"/>
  <c r="H43"/>
  <c r="H268"/>
  <c r="H252"/>
  <c r="H236"/>
  <c r="H220"/>
  <c r="H204"/>
  <c r="H188"/>
  <c r="H172"/>
  <c r="H156"/>
  <c r="H140"/>
  <c r="H124"/>
  <c r="H108"/>
  <c r="H92"/>
  <c r="H76"/>
  <c r="H60"/>
  <c r="H44"/>
  <c r="H257"/>
  <c r="H241"/>
  <c r="H225"/>
  <c r="H209"/>
  <c r="H193"/>
  <c r="H177"/>
  <c r="H161"/>
  <c r="H145"/>
  <c r="H129"/>
  <c r="H113"/>
  <c r="H97"/>
  <c r="H81"/>
  <c r="H65"/>
  <c r="H49"/>
  <c r="H33"/>
  <c r="I33" s="1"/>
  <c r="E34" s="1"/>
  <c r="F34" s="1"/>
  <c r="H27"/>
  <c r="F16" s="1"/>
  <c r="F16" i="4" s="1"/>
  <c r="C276" i="1"/>
  <c r="G15"/>
  <c r="G16" s="1"/>
  <c r="G26" s="1"/>
  <c r="G28" s="1"/>
  <c r="F37" i="7" l="1"/>
  <c r="G37" s="1"/>
  <c r="I37" s="1"/>
  <c r="E38" s="1"/>
  <c r="H26" i="3"/>
  <c r="H25" s="1"/>
  <c r="H24" s="1"/>
  <c r="H23" s="1"/>
  <c r="H22" s="1"/>
  <c r="G29" i="1"/>
  <c r="C279"/>
  <c r="F38" i="7" l="1"/>
  <c r="G38" s="1"/>
  <c r="I38" s="1"/>
  <c r="E39" s="1"/>
  <c r="C280" i="1"/>
  <c r="F30" s="1"/>
  <c r="H39" s="1"/>
  <c r="H21" i="3"/>
  <c r="H20"/>
  <c r="F39" i="7" l="1"/>
  <c r="G39" s="1"/>
  <c r="I39" s="1"/>
  <c r="E40" s="1"/>
  <c r="H110" i="1"/>
  <c r="H174"/>
  <c r="H238"/>
  <c r="H65"/>
  <c r="H129"/>
  <c r="H193"/>
  <c r="H257"/>
  <c r="H92"/>
  <c r="H156"/>
  <c r="H220"/>
  <c r="H47"/>
  <c r="H111"/>
  <c r="H175"/>
  <c r="H239"/>
  <c r="H74"/>
  <c r="H138"/>
  <c r="H202"/>
  <c r="H266"/>
  <c r="H109"/>
  <c r="H173"/>
  <c r="H237"/>
  <c r="H72"/>
  <c r="H136"/>
  <c r="H200"/>
  <c r="H264"/>
  <c r="H107"/>
  <c r="H171"/>
  <c r="H235"/>
  <c r="H70"/>
  <c r="H134"/>
  <c r="H198"/>
  <c r="H262"/>
  <c r="H105"/>
  <c r="H169"/>
  <c r="H233"/>
  <c r="H68"/>
  <c r="H132"/>
  <c r="H196"/>
  <c r="H260"/>
  <c r="H103"/>
  <c r="H167"/>
  <c r="H231"/>
  <c r="H66"/>
  <c r="H130"/>
  <c r="H194"/>
  <c r="H258"/>
  <c r="H85"/>
  <c r="H149"/>
  <c r="H213"/>
  <c r="H48"/>
  <c r="H112"/>
  <c r="H176"/>
  <c r="H240"/>
  <c r="H67"/>
  <c r="H131"/>
  <c r="H195"/>
  <c r="H259"/>
  <c r="H94"/>
  <c r="H158"/>
  <c r="H222"/>
  <c r="H49"/>
  <c r="H113"/>
  <c r="H177"/>
  <c r="H241"/>
  <c r="H76"/>
  <c r="H140"/>
  <c r="H204"/>
  <c r="H268"/>
  <c r="H95"/>
  <c r="H159"/>
  <c r="H223"/>
  <c r="H58"/>
  <c r="H122"/>
  <c r="H186"/>
  <c r="H250"/>
  <c r="H93"/>
  <c r="H157"/>
  <c r="H221"/>
  <c r="H56"/>
  <c r="H120"/>
  <c r="H184"/>
  <c r="H248"/>
  <c r="H91"/>
  <c r="H155"/>
  <c r="H219"/>
  <c r="H54"/>
  <c r="H118"/>
  <c r="H182"/>
  <c r="H246"/>
  <c r="H89"/>
  <c r="H153"/>
  <c r="H217"/>
  <c r="H52"/>
  <c r="H116"/>
  <c r="H180"/>
  <c r="H244"/>
  <c r="H87"/>
  <c r="H151"/>
  <c r="H215"/>
  <c r="H50"/>
  <c r="H114"/>
  <c r="H178"/>
  <c r="H242"/>
  <c r="H69"/>
  <c r="H133"/>
  <c r="H197"/>
  <c r="H261"/>
  <c r="H96"/>
  <c r="H160"/>
  <c r="H224"/>
  <c r="H51"/>
  <c r="H115"/>
  <c r="H179"/>
  <c r="H243"/>
  <c r="H78"/>
  <c r="H142"/>
  <c r="H206"/>
  <c r="H270"/>
  <c r="H97"/>
  <c r="H161"/>
  <c r="H225"/>
  <c r="H60"/>
  <c r="H124"/>
  <c r="H188"/>
  <c r="H252"/>
  <c r="H79"/>
  <c r="H143"/>
  <c r="H207"/>
  <c r="H271"/>
  <c r="H106"/>
  <c r="H170"/>
  <c r="H234"/>
  <c r="H77"/>
  <c r="H141"/>
  <c r="H205"/>
  <c r="H269"/>
  <c r="H104"/>
  <c r="H168"/>
  <c r="H232"/>
  <c r="H75"/>
  <c r="H139"/>
  <c r="H203"/>
  <c r="H267"/>
  <c r="H102"/>
  <c r="H166"/>
  <c r="H230"/>
  <c r="H73"/>
  <c r="H137"/>
  <c r="H201"/>
  <c r="H265"/>
  <c r="H100"/>
  <c r="H164"/>
  <c r="H228"/>
  <c r="H71"/>
  <c r="H135"/>
  <c r="H199"/>
  <c r="H263"/>
  <c r="H98"/>
  <c r="H162"/>
  <c r="H226"/>
  <c r="H53"/>
  <c r="H117"/>
  <c r="H181"/>
  <c r="H245"/>
  <c r="H80"/>
  <c r="H144"/>
  <c r="H208"/>
  <c r="H272"/>
  <c r="H99"/>
  <c r="H163"/>
  <c r="H227"/>
  <c r="H62"/>
  <c r="H126"/>
  <c r="H190"/>
  <c r="H254"/>
  <c r="H81"/>
  <c r="H145"/>
  <c r="H209"/>
  <c r="H273"/>
  <c r="H108"/>
  <c r="H172"/>
  <c r="H236"/>
  <c r="H63"/>
  <c r="H127"/>
  <c r="H191"/>
  <c r="H255"/>
  <c r="H90"/>
  <c r="H154"/>
  <c r="H218"/>
  <c r="H61"/>
  <c r="H125"/>
  <c r="H189"/>
  <c r="H253"/>
  <c r="H88"/>
  <c r="H152"/>
  <c r="H216"/>
  <c r="H59"/>
  <c r="H123"/>
  <c r="H187"/>
  <c r="H251"/>
  <c r="H86"/>
  <c r="H150"/>
  <c r="H214"/>
  <c r="H57"/>
  <c r="H121"/>
  <c r="H185"/>
  <c r="H249"/>
  <c r="H84"/>
  <c r="H148"/>
  <c r="H212"/>
  <c r="H55"/>
  <c r="H119"/>
  <c r="H183"/>
  <c r="H247"/>
  <c r="H82"/>
  <c r="H146"/>
  <c r="H210"/>
  <c r="H274"/>
  <c r="H101"/>
  <c r="H165"/>
  <c r="H229"/>
  <c r="H64"/>
  <c r="H128"/>
  <c r="H192"/>
  <c r="H256"/>
  <c r="H83"/>
  <c r="H147"/>
  <c r="H211"/>
  <c r="H42"/>
  <c r="H45"/>
  <c r="H35"/>
  <c r="H38"/>
  <c r="H41"/>
  <c r="H44"/>
  <c r="H37"/>
  <c r="H40"/>
  <c r="H43"/>
  <c r="H46"/>
  <c r="H36"/>
  <c r="C346"/>
  <c r="E35"/>
  <c r="F40" i="7" l="1"/>
  <c r="G40" s="1"/>
  <c r="I40" s="1"/>
  <c r="E41" s="1"/>
  <c r="F35" i="1"/>
  <c r="G35" s="1"/>
  <c r="I35" s="1"/>
  <c r="E36" s="1"/>
  <c r="F41" i="7" l="1"/>
  <c r="G41" s="1"/>
  <c r="I41" s="1"/>
  <c r="E42" s="1"/>
  <c r="F36" i="1"/>
  <c r="G36" s="1"/>
  <c r="I36" s="1"/>
  <c r="E37" s="1"/>
  <c r="F42" i="7" l="1"/>
  <c r="G42" s="1"/>
  <c r="I42" s="1"/>
  <c r="E43" s="1"/>
  <c r="F37" i="1"/>
  <c r="G37" s="1"/>
  <c r="I37" s="1"/>
  <c r="E38" s="1"/>
  <c r="F43" i="7" l="1"/>
  <c r="G43" s="1"/>
  <c r="I43" s="1"/>
  <c r="E44" s="1"/>
  <c r="F38" i="1"/>
  <c r="G38" s="1"/>
  <c r="I38" s="1"/>
  <c r="E39" s="1"/>
  <c r="F44" i="7" l="1"/>
  <c r="G44" s="1"/>
  <c r="I44" s="1"/>
  <c r="E45" s="1"/>
  <c r="F39" i="1"/>
  <c r="G39" s="1"/>
  <c r="I39" s="1"/>
  <c r="E40" s="1"/>
  <c r="F45" i="7" l="1"/>
  <c r="G45" s="1"/>
  <c r="I45" s="1"/>
  <c r="E46" s="1"/>
  <c r="F40" i="1"/>
  <c r="G40" s="1"/>
  <c r="I40" s="1"/>
  <c r="E41" s="1"/>
  <c r="F46" i="7" l="1"/>
  <c r="D346" s="1"/>
  <c r="F41" i="1"/>
  <c r="G41" s="1"/>
  <c r="I41" s="1"/>
  <c r="E42" s="1"/>
  <c r="G46" i="7" l="1"/>
  <c r="I46" s="1"/>
  <c r="D366"/>
  <c r="E346"/>
  <c r="F42" i="1"/>
  <c r="G42" s="1"/>
  <c r="I42" s="1"/>
  <c r="E43" s="1"/>
  <c r="F346" i="7" l="1"/>
  <c r="F43" i="1"/>
  <c r="G43" s="1"/>
  <c r="I43" s="1"/>
  <c r="E44" s="1"/>
  <c r="G346" i="7" l="1"/>
  <c r="C347" s="1"/>
  <c r="E347" s="1"/>
  <c r="F44" i="1"/>
  <c r="G44" s="1"/>
  <c r="I44" s="1"/>
  <c r="E45" s="1"/>
  <c r="F347" i="7" l="1"/>
  <c r="F45" i="1"/>
  <c r="G45" s="1"/>
  <c r="I45" s="1"/>
  <c r="E46" s="1"/>
  <c r="G347" i="7" l="1"/>
  <c r="C348" s="1"/>
  <c r="E348" s="1"/>
  <c r="F46" i="1"/>
  <c r="D346" s="1"/>
  <c r="E346" s="1"/>
  <c r="F348" i="7" l="1"/>
  <c r="G348" s="1"/>
  <c r="C349" s="1"/>
  <c r="E349" s="1"/>
  <c r="G46" i="1"/>
  <c r="I46" s="1"/>
  <c r="E47" s="1"/>
  <c r="F47" s="1"/>
  <c r="G47" s="1"/>
  <c r="I47" s="1"/>
  <c r="E48" s="1"/>
  <c r="F346"/>
  <c r="F349" i="7" l="1"/>
  <c r="G349" s="1"/>
  <c r="C350" s="1"/>
  <c r="E350" s="1"/>
  <c r="G346" i="1"/>
  <c r="C347" s="1"/>
  <c r="F350" i="7" l="1"/>
  <c r="G350" s="1"/>
  <c r="C351" s="1"/>
  <c r="E351" s="1"/>
  <c r="F48" i="1"/>
  <c r="G48" s="1"/>
  <c r="I48" s="1"/>
  <c r="E49" s="1"/>
  <c r="F351" i="7" l="1"/>
  <c r="G351" s="1"/>
  <c r="C352" s="1"/>
  <c r="E352" s="1"/>
  <c r="F49" i="1"/>
  <c r="G49" s="1"/>
  <c r="I49" s="1"/>
  <c r="E50" s="1"/>
  <c r="F352" i="7" l="1"/>
  <c r="G352" s="1"/>
  <c r="C353" s="1"/>
  <c r="E353" s="1"/>
  <c r="F50" i="1"/>
  <c r="G50" s="1"/>
  <c r="I50" s="1"/>
  <c r="E51" s="1"/>
  <c r="F353" i="7" l="1"/>
  <c r="G353" s="1"/>
  <c r="C354" s="1"/>
  <c r="E354" s="1"/>
  <c r="F51" i="1"/>
  <c r="G51" s="1"/>
  <c r="I51" s="1"/>
  <c r="E52" s="1"/>
  <c r="F354" i="7" l="1"/>
  <c r="G354" s="1"/>
  <c r="C355" s="1"/>
  <c r="E355" s="1"/>
  <c r="F52" i="1"/>
  <c r="G52" s="1"/>
  <c r="I52" s="1"/>
  <c r="E53" s="1"/>
  <c r="F355" i="7" l="1"/>
  <c r="G355" s="1"/>
  <c r="C356" s="1"/>
  <c r="E356" s="1"/>
  <c r="F53" i="1"/>
  <c r="G53" s="1"/>
  <c r="I53" s="1"/>
  <c r="E54" s="1"/>
  <c r="F356" i="7" l="1"/>
  <c r="G356" s="1"/>
  <c r="C357" s="1"/>
  <c r="E357" s="1"/>
  <c r="F54" i="1"/>
  <c r="G54" s="1"/>
  <c r="I54" s="1"/>
  <c r="E55" s="1"/>
  <c r="F357" i="7" l="1"/>
  <c r="G357" s="1"/>
  <c r="C358" s="1"/>
  <c r="E358" s="1"/>
  <c r="F55" i="1"/>
  <c r="G55" s="1"/>
  <c r="I55" s="1"/>
  <c r="E56" s="1"/>
  <c r="F358" i="7" l="1"/>
  <c r="G358" s="1"/>
  <c r="C359" s="1"/>
  <c r="E359" s="1"/>
  <c r="F56" i="1"/>
  <c r="G56" s="1"/>
  <c r="I56" s="1"/>
  <c r="E57" s="1"/>
  <c r="F21" i="3"/>
  <c r="E21" s="1"/>
  <c r="F22"/>
  <c r="E22" s="1"/>
  <c r="F359" i="7" l="1"/>
  <c r="G359" s="1"/>
  <c r="C360" s="1"/>
  <c r="E360" s="1"/>
  <c r="H292" i="3"/>
  <c r="H294"/>
  <c r="H293"/>
  <c r="H290"/>
  <c r="H299"/>
  <c r="H303"/>
  <c r="H300"/>
  <c r="H302"/>
  <c r="H301"/>
  <c r="F20"/>
  <c r="E20" s="1"/>
  <c r="F360" i="7" l="1"/>
  <c r="G360" s="1"/>
  <c r="C361" s="1"/>
  <c r="E361" s="1"/>
  <c r="F57" i="1"/>
  <c r="G57" s="1"/>
  <c r="I57" s="1"/>
  <c r="E58" s="1"/>
  <c r="H283" i="3"/>
  <c r="H282"/>
  <c r="H281"/>
  <c r="H284"/>
  <c r="H285"/>
  <c r="F23"/>
  <c r="E24" s="1"/>
  <c r="F361" i="7" l="1"/>
  <c r="G361" s="1"/>
  <c r="C362" s="1"/>
  <c r="E362" s="1"/>
  <c r="E23" i="3"/>
  <c r="F362" i="7" l="1"/>
  <c r="G362" s="1"/>
  <c r="C363" s="1"/>
  <c r="E363" s="1"/>
  <c r="F58" i="1"/>
  <c r="G58" s="1"/>
  <c r="I58" s="1"/>
  <c r="E59" s="1"/>
  <c r="H295" i="3"/>
  <c r="H296" s="1"/>
  <c r="D21" s="1"/>
  <c r="C21" s="1"/>
  <c r="G24" i="4" s="1"/>
  <c r="H304" i="3"/>
  <c r="H286"/>
  <c r="H287" s="1"/>
  <c r="D20" s="1"/>
  <c r="C20" s="1"/>
  <c r="F363" i="7" l="1"/>
  <c r="G363" s="1"/>
  <c r="C364" s="1"/>
  <c r="E364" s="1"/>
  <c r="D347" i="1"/>
  <c r="G23" i="4"/>
  <c r="H305" i="3"/>
  <c r="D22" s="1"/>
  <c r="F364" i="7" l="1"/>
  <c r="G364" s="1"/>
  <c r="C365" s="1"/>
  <c r="E365" s="1"/>
  <c r="E347" i="1"/>
  <c r="F59"/>
  <c r="G59" s="1"/>
  <c r="I59" s="1"/>
  <c r="E60" s="1"/>
  <c r="C22" i="3"/>
  <c r="C23" s="1"/>
  <c r="F13" s="1"/>
  <c r="D23"/>
  <c r="F365" i="7" l="1"/>
  <c r="F366" s="1"/>
  <c r="F347" i="1"/>
  <c r="G347" s="1"/>
  <c r="C348" s="1"/>
  <c r="F13" i="4"/>
  <c r="G25"/>
  <c r="G26" s="1"/>
  <c r="G365" i="7" l="1"/>
  <c r="F60" i="1"/>
  <c r="G60" s="1"/>
  <c r="I60" s="1"/>
  <c r="E61" s="1"/>
  <c r="F61" l="1"/>
  <c r="G61" s="1"/>
  <c r="I61" s="1"/>
  <c r="E62" s="1"/>
  <c r="F62" l="1"/>
  <c r="G62" s="1"/>
  <c r="I62" s="1"/>
  <c r="E63" s="1"/>
  <c r="F63" l="1"/>
  <c r="G63" s="1"/>
  <c r="I63" s="1"/>
  <c r="E64" s="1"/>
  <c r="F64" l="1"/>
  <c r="G64" s="1"/>
  <c r="I64" s="1"/>
  <c r="E65" s="1"/>
  <c r="F65" l="1"/>
  <c r="G65" s="1"/>
  <c r="I65" s="1"/>
  <c r="E66" s="1"/>
  <c r="F66" l="1"/>
  <c r="G66" s="1"/>
  <c r="I66" s="1"/>
  <c r="E67" s="1"/>
  <c r="F67" l="1"/>
  <c r="G67" s="1"/>
  <c r="I67" s="1"/>
  <c r="E68" s="1"/>
  <c r="F68" l="1"/>
  <c r="G68" s="1"/>
  <c r="I68" s="1"/>
  <c r="E69" s="1"/>
  <c r="F69" l="1"/>
  <c r="G69" s="1"/>
  <c r="I69" s="1"/>
  <c r="E70" s="1"/>
  <c r="F70" l="1"/>
  <c r="D348" l="1"/>
  <c r="E348" s="1"/>
  <c r="F348" s="1"/>
  <c r="G70"/>
  <c r="I70" s="1"/>
  <c r="E71" s="1"/>
  <c r="G348" l="1"/>
  <c r="C349" s="1"/>
  <c r="F71"/>
  <c r="G71" s="1"/>
  <c r="I71" s="1"/>
  <c r="E72" s="1"/>
  <c r="F72" l="1"/>
  <c r="G72" s="1"/>
  <c r="I72" s="1"/>
  <c r="E73" s="1"/>
  <c r="F73" l="1"/>
  <c r="G73" s="1"/>
  <c r="I73" s="1"/>
  <c r="E74" s="1"/>
  <c r="F74" l="1"/>
  <c r="G74" s="1"/>
  <c r="I74" s="1"/>
  <c r="E75" s="1"/>
  <c r="F75" l="1"/>
  <c r="G75" s="1"/>
  <c r="I75" s="1"/>
  <c r="E76" s="1"/>
  <c r="F76" l="1"/>
  <c r="G76" s="1"/>
  <c r="I76" s="1"/>
  <c r="E77" s="1"/>
  <c r="F77" l="1"/>
  <c r="G77" s="1"/>
  <c r="I77" s="1"/>
  <c r="E78" s="1"/>
  <c r="F78" l="1"/>
  <c r="G78" s="1"/>
  <c r="I78" s="1"/>
  <c r="E79" s="1"/>
  <c r="F79" l="1"/>
  <c r="G79" s="1"/>
  <c r="I79" s="1"/>
  <c r="E80" s="1"/>
  <c r="F80" l="1"/>
  <c r="G80" s="1"/>
  <c r="I80" s="1"/>
  <c r="E81" s="1"/>
  <c r="F81" l="1"/>
  <c r="G81" s="1"/>
  <c r="I81" s="1"/>
  <c r="E82" s="1"/>
  <c r="F82" l="1"/>
  <c r="G82" s="1"/>
  <c r="I82" s="1"/>
  <c r="E83" s="1"/>
  <c r="D349" l="1"/>
  <c r="E349" l="1"/>
  <c r="F349" s="1"/>
  <c r="G349" s="1"/>
  <c r="C350" s="1"/>
  <c r="F83"/>
  <c r="G83" s="1"/>
  <c r="I83" s="1"/>
  <c r="E84" s="1"/>
  <c r="F84" l="1"/>
  <c r="G84" s="1"/>
  <c r="I84" s="1"/>
  <c r="E85" s="1"/>
  <c r="F85" l="1"/>
  <c r="G85" s="1"/>
  <c r="I85" s="1"/>
  <c r="E86" s="1"/>
  <c r="F86" l="1"/>
  <c r="G86" s="1"/>
  <c r="I86" s="1"/>
  <c r="E87" s="1"/>
  <c r="F87" l="1"/>
  <c r="G87" s="1"/>
  <c r="I87" s="1"/>
  <c r="E88" s="1"/>
  <c r="F88" l="1"/>
  <c r="G88" s="1"/>
  <c r="I88" s="1"/>
  <c r="E89" s="1"/>
  <c r="F89" l="1"/>
  <c r="G89" s="1"/>
  <c r="I89" s="1"/>
  <c r="E90" s="1"/>
  <c r="F90" l="1"/>
  <c r="G90" s="1"/>
  <c r="I90" s="1"/>
  <c r="E91" s="1"/>
  <c r="F91" l="1"/>
  <c r="G91" s="1"/>
  <c r="I91" s="1"/>
  <c r="E92" s="1"/>
  <c r="F92" l="1"/>
  <c r="G92" s="1"/>
  <c r="I92" s="1"/>
  <c r="E93" s="1"/>
  <c r="F93" l="1"/>
  <c r="G93" s="1"/>
  <c r="I93" s="1"/>
  <c r="E94" s="1"/>
  <c r="F94" l="1"/>
  <c r="G94" s="1"/>
  <c r="I94" s="1"/>
  <c r="E95" s="1"/>
  <c r="D350" l="1"/>
  <c r="E350" l="1"/>
  <c r="F350" s="1"/>
  <c r="G350" s="1"/>
  <c r="C351" s="1"/>
  <c r="F95"/>
  <c r="G95" s="1"/>
  <c r="I95" s="1"/>
  <c r="E96" s="1"/>
  <c r="F96" l="1"/>
  <c r="G96" s="1"/>
  <c r="I96" s="1"/>
  <c r="E97" s="1"/>
  <c r="F97" l="1"/>
  <c r="G97" s="1"/>
  <c r="I97" s="1"/>
  <c r="E98" s="1"/>
  <c r="F98" l="1"/>
  <c r="G98" s="1"/>
  <c r="I98" s="1"/>
  <c r="E99" s="1"/>
  <c r="F99" l="1"/>
  <c r="G99" s="1"/>
  <c r="I99" s="1"/>
  <c r="E100" s="1"/>
  <c r="F100" l="1"/>
  <c r="G100" s="1"/>
  <c r="I100" s="1"/>
  <c r="E101" s="1"/>
  <c r="F101" l="1"/>
  <c r="G101" s="1"/>
  <c r="I101" s="1"/>
  <c r="E102" s="1"/>
  <c r="F102" l="1"/>
  <c r="G102" s="1"/>
  <c r="I102" s="1"/>
  <c r="E103" s="1"/>
  <c r="F103" l="1"/>
  <c r="G103" s="1"/>
  <c r="I103" s="1"/>
  <c r="E104" s="1"/>
  <c r="F104" l="1"/>
  <c r="G104" s="1"/>
  <c r="I104" s="1"/>
  <c r="E105" s="1"/>
  <c r="F105" l="1"/>
  <c r="G105" s="1"/>
  <c r="I105" s="1"/>
  <c r="E106" s="1"/>
  <c r="F106" l="1"/>
  <c r="G106" s="1"/>
  <c r="I106" s="1"/>
  <c r="E107" s="1"/>
  <c r="D351" l="1"/>
  <c r="E351" l="1"/>
  <c r="F351" s="1"/>
  <c r="G351" s="1"/>
  <c r="C352" s="1"/>
  <c r="F107"/>
  <c r="G107" s="1"/>
  <c r="I107" s="1"/>
  <c r="E108" s="1"/>
  <c r="F108" l="1"/>
  <c r="G108" s="1"/>
  <c r="I108" s="1"/>
  <c r="E109" s="1"/>
  <c r="F109" l="1"/>
  <c r="G109" s="1"/>
  <c r="I109" s="1"/>
  <c r="E110" s="1"/>
  <c r="F110" l="1"/>
  <c r="G110" s="1"/>
  <c r="I110" s="1"/>
  <c r="E111" s="1"/>
  <c r="F111" l="1"/>
  <c r="G111" s="1"/>
  <c r="I111" s="1"/>
  <c r="E112" s="1"/>
  <c r="F112" l="1"/>
  <c r="G112" s="1"/>
  <c r="I112" s="1"/>
  <c r="E113" s="1"/>
  <c r="F113" l="1"/>
  <c r="G113" s="1"/>
  <c r="I113" s="1"/>
  <c r="E114" s="1"/>
  <c r="F114" l="1"/>
  <c r="G114" s="1"/>
  <c r="I114" s="1"/>
  <c r="E115" s="1"/>
  <c r="F115" l="1"/>
  <c r="G115" s="1"/>
  <c r="I115" s="1"/>
  <c r="E116" s="1"/>
  <c r="F116" l="1"/>
  <c r="G116" s="1"/>
  <c r="I116" s="1"/>
  <c r="E117" s="1"/>
  <c r="F117" l="1"/>
  <c r="G117" s="1"/>
  <c r="I117" s="1"/>
  <c r="E118" s="1"/>
  <c r="F118" l="1"/>
  <c r="G118" s="1"/>
  <c r="I118" s="1"/>
  <c r="E119" s="1"/>
  <c r="D352" l="1"/>
  <c r="E352" s="1"/>
  <c r="F352" s="1"/>
  <c r="G352" s="1"/>
  <c r="C353" s="1"/>
  <c r="F119" l="1"/>
  <c r="G119" s="1"/>
  <c r="I119" s="1"/>
  <c r="E120" s="1"/>
  <c r="F120" l="1"/>
  <c r="G120" s="1"/>
  <c r="I120" s="1"/>
  <c r="E121" s="1"/>
  <c r="F121" l="1"/>
  <c r="G121" s="1"/>
  <c r="I121" s="1"/>
  <c r="E122" s="1"/>
  <c r="F122" l="1"/>
  <c r="G122" s="1"/>
  <c r="I122" s="1"/>
  <c r="E123" s="1"/>
  <c r="F123" l="1"/>
  <c r="G123" s="1"/>
  <c r="I123" s="1"/>
  <c r="E124" s="1"/>
  <c r="F124" l="1"/>
  <c r="G124" s="1"/>
  <c r="I124" s="1"/>
  <c r="E125" s="1"/>
  <c r="F125" l="1"/>
  <c r="G125" s="1"/>
  <c r="I125" s="1"/>
  <c r="E126" s="1"/>
  <c r="F126" l="1"/>
  <c r="G126" s="1"/>
  <c r="I126" s="1"/>
  <c r="E127" s="1"/>
  <c r="F127" l="1"/>
  <c r="G127" s="1"/>
  <c r="I127" s="1"/>
  <c r="E128" s="1"/>
  <c r="F128" l="1"/>
  <c r="G128" s="1"/>
  <c r="I128" s="1"/>
  <c r="E129" s="1"/>
  <c r="F129" l="1"/>
  <c r="G129" s="1"/>
  <c r="I129" s="1"/>
  <c r="E130" s="1"/>
  <c r="F130" l="1"/>
  <c r="D353" l="1"/>
  <c r="E353" s="1"/>
  <c r="F353" s="1"/>
  <c r="G353" s="1"/>
  <c r="C354" s="1"/>
  <c r="G130"/>
  <c r="I130" s="1"/>
  <c r="E131" s="1"/>
  <c r="F131" s="1"/>
  <c r="G131" s="1"/>
  <c r="I131" s="1"/>
  <c r="E132" s="1"/>
  <c r="F132" l="1"/>
  <c r="G132" s="1"/>
  <c r="I132" s="1"/>
  <c r="E133" s="1"/>
  <c r="F133" l="1"/>
  <c r="G133" s="1"/>
  <c r="I133" s="1"/>
  <c r="E134" s="1"/>
  <c r="F134" l="1"/>
  <c r="G134" s="1"/>
  <c r="I134" s="1"/>
  <c r="E135" s="1"/>
  <c r="F135" l="1"/>
  <c r="G135" s="1"/>
  <c r="I135" s="1"/>
  <c r="E136" s="1"/>
  <c r="F136" l="1"/>
  <c r="G136" s="1"/>
  <c r="I136" s="1"/>
  <c r="E137" s="1"/>
  <c r="F137" l="1"/>
  <c r="G137" s="1"/>
  <c r="I137" s="1"/>
  <c r="E138" s="1"/>
  <c r="F138" l="1"/>
  <c r="G138" s="1"/>
  <c r="I138" s="1"/>
  <c r="E139" s="1"/>
  <c r="F139" l="1"/>
  <c r="G139" s="1"/>
  <c r="I139" s="1"/>
  <c r="E140" s="1"/>
  <c r="F140" l="1"/>
  <c r="G140" s="1"/>
  <c r="I140" s="1"/>
  <c r="E141" s="1"/>
  <c r="F141" l="1"/>
  <c r="G141" s="1"/>
  <c r="I141" s="1"/>
  <c r="E142" s="1"/>
  <c r="F142" l="1"/>
  <c r="G142" s="1"/>
  <c r="I142" s="1"/>
  <c r="E143" s="1"/>
  <c r="D354" l="1"/>
  <c r="E354" s="1"/>
  <c r="F354" s="1"/>
  <c r="G354" s="1"/>
  <c r="C355" s="1"/>
  <c r="F143" l="1"/>
  <c r="G143" s="1"/>
  <c r="I143" s="1"/>
  <c r="E144" s="1"/>
  <c r="F144" l="1"/>
  <c r="G144" s="1"/>
  <c r="I144" s="1"/>
  <c r="E145" s="1"/>
  <c r="F145" l="1"/>
  <c r="G145" s="1"/>
  <c r="I145" s="1"/>
  <c r="E146" s="1"/>
  <c r="F146" l="1"/>
  <c r="G146" s="1"/>
  <c r="I146" s="1"/>
  <c r="E147" s="1"/>
  <c r="F147" l="1"/>
  <c r="G147" s="1"/>
  <c r="I147" s="1"/>
  <c r="E148" s="1"/>
  <c r="F148" l="1"/>
  <c r="G148" s="1"/>
  <c r="I148" s="1"/>
  <c r="E149" s="1"/>
  <c r="F149" l="1"/>
  <c r="G149" s="1"/>
  <c r="I149" s="1"/>
  <c r="E150" s="1"/>
  <c r="F150" l="1"/>
  <c r="G150" s="1"/>
  <c r="I150" s="1"/>
  <c r="E151" s="1"/>
  <c r="F151" l="1"/>
  <c r="G151" s="1"/>
  <c r="I151" s="1"/>
  <c r="E152" s="1"/>
  <c r="F152" l="1"/>
  <c r="G152" s="1"/>
  <c r="I152" s="1"/>
  <c r="E153" s="1"/>
  <c r="F153" l="1"/>
  <c r="G153" s="1"/>
  <c r="I153" s="1"/>
  <c r="E154" s="1"/>
  <c r="F154" l="1"/>
  <c r="D355" l="1"/>
  <c r="E355" s="1"/>
  <c r="F355" s="1"/>
  <c r="G355" s="1"/>
  <c r="C356" s="1"/>
  <c r="G154"/>
  <c r="I154" s="1"/>
  <c r="E155" s="1"/>
  <c r="F155" s="1"/>
  <c r="G155" s="1"/>
  <c r="I155" s="1"/>
  <c r="E156" s="1"/>
  <c r="F156" l="1"/>
  <c r="G156" s="1"/>
  <c r="I156" s="1"/>
  <c r="E157" s="1"/>
  <c r="F157" l="1"/>
  <c r="G157" s="1"/>
  <c r="I157" s="1"/>
  <c r="E158" s="1"/>
  <c r="F158" l="1"/>
  <c r="G158" s="1"/>
  <c r="I158" s="1"/>
  <c r="E159" s="1"/>
  <c r="F159" l="1"/>
  <c r="G159" s="1"/>
  <c r="I159" s="1"/>
  <c r="E160" s="1"/>
  <c r="F160" l="1"/>
  <c r="G160" s="1"/>
  <c r="I160" s="1"/>
  <c r="E161" s="1"/>
  <c r="F161" l="1"/>
  <c r="G161" s="1"/>
  <c r="I161" s="1"/>
  <c r="E162" s="1"/>
  <c r="F162" l="1"/>
  <c r="G162" s="1"/>
  <c r="I162" s="1"/>
  <c r="E163" s="1"/>
  <c r="F163" l="1"/>
  <c r="G163" s="1"/>
  <c r="I163" s="1"/>
  <c r="E164" s="1"/>
  <c r="F164" l="1"/>
  <c r="G164" s="1"/>
  <c r="I164" s="1"/>
  <c r="E165" s="1"/>
  <c r="F165" l="1"/>
  <c r="G165" s="1"/>
  <c r="I165" s="1"/>
  <c r="E166" s="1"/>
  <c r="F166" l="1"/>
  <c r="D356" l="1"/>
  <c r="E356" s="1"/>
  <c r="F356" s="1"/>
  <c r="G356" s="1"/>
  <c r="C357" s="1"/>
  <c r="G166"/>
  <c r="I166" s="1"/>
  <c r="E167" s="1"/>
  <c r="F167" s="1"/>
  <c r="G167" s="1"/>
  <c r="I167" s="1"/>
  <c r="E168" s="1"/>
  <c r="F168" l="1"/>
  <c r="G168" s="1"/>
  <c r="I168" s="1"/>
  <c r="E169" s="1"/>
  <c r="F169" l="1"/>
  <c r="G169" s="1"/>
  <c r="I169" s="1"/>
  <c r="E170" s="1"/>
  <c r="F170" l="1"/>
  <c r="G170" s="1"/>
  <c r="I170" s="1"/>
  <c r="E171" s="1"/>
  <c r="F171" l="1"/>
  <c r="G171" s="1"/>
  <c r="I171" s="1"/>
  <c r="E172" s="1"/>
  <c r="F172" l="1"/>
  <c r="G172" s="1"/>
  <c r="I172" s="1"/>
  <c r="E173" s="1"/>
  <c r="F173" l="1"/>
  <c r="G173" s="1"/>
  <c r="I173" s="1"/>
  <c r="E174" s="1"/>
  <c r="F174" l="1"/>
  <c r="G174" s="1"/>
  <c r="I174" s="1"/>
  <c r="E175" s="1"/>
  <c r="F175" l="1"/>
  <c r="G175" s="1"/>
  <c r="I175" s="1"/>
  <c r="E176" s="1"/>
  <c r="F176" l="1"/>
  <c r="G176" s="1"/>
  <c r="I176" s="1"/>
  <c r="E177" s="1"/>
  <c r="F177" l="1"/>
  <c r="G177" s="1"/>
  <c r="I177" s="1"/>
  <c r="E178" s="1"/>
  <c r="F178" l="1"/>
  <c r="D357" l="1"/>
  <c r="E357" s="1"/>
  <c r="F357" s="1"/>
  <c r="G357" s="1"/>
  <c r="C358" s="1"/>
  <c r="G178"/>
  <c r="I178" s="1"/>
  <c r="E179" s="1"/>
  <c r="F179" s="1"/>
  <c r="G179" s="1"/>
  <c r="I179" s="1"/>
  <c r="E180" s="1"/>
  <c r="F180" l="1"/>
  <c r="G180" s="1"/>
  <c r="I180" s="1"/>
  <c r="E181" s="1"/>
  <c r="F181" l="1"/>
  <c r="G181" s="1"/>
  <c r="I181" s="1"/>
  <c r="E182" s="1"/>
  <c r="F182" l="1"/>
  <c r="G182" s="1"/>
  <c r="I182" s="1"/>
  <c r="E183" s="1"/>
  <c r="F183" l="1"/>
  <c r="G183" s="1"/>
  <c r="I183" s="1"/>
  <c r="E184" s="1"/>
  <c r="F184" l="1"/>
  <c r="G184" s="1"/>
  <c r="I184" s="1"/>
  <c r="E185" s="1"/>
  <c r="F185" l="1"/>
  <c r="G185" s="1"/>
  <c r="I185" s="1"/>
  <c r="E186" s="1"/>
  <c r="F186" l="1"/>
  <c r="G186" s="1"/>
  <c r="I186" s="1"/>
  <c r="E187" s="1"/>
  <c r="F187" l="1"/>
  <c r="G187" s="1"/>
  <c r="I187" s="1"/>
  <c r="E188" s="1"/>
  <c r="F188" l="1"/>
  <c r="G188" s="1"/>
  <c r="I188" s="1"/>
  <c r="E189" s="1"/>
  <c r="F189" l="1"/>
  <c r="G189" s="1"/>
  <c r="I189" s="1"/>
  <c r="E190" s="1"/>
  <c r="F190" l="1"/>
  <c r="D358" l="1"/>
  <c r="E358" s="1"/>
  <c r="F358" s="1"/>
  <c r="G358" s="1"/>
  <c r="C359" s="1"/>
  <c r="G190"/>
  <c r="I190" s="1"/>
  <c r="E191" s="1"/>
  <c r="F191" s="1"/>
  <c r="G191" s="1"/>
  <c r="I191" s="1"/>
  <c r="E192" s="1"/>
  <c r="F192" l="1"/>
  <c r="G192" s="1"/>
  <c r="I192" s="1"/>
  <c r="E193" s="1"/>
  <c r="F193" l="1"/>
  <c r="G193" s="1"/>
  <c r="I193" s="1"/>
  <c r="E194" s="1"/>
  <c r="F194" l="1"/>
  <c r="G194" s="1"/>
  <c r="I194" s="1"/>
  <c r="E195" s="1"/>
  <c r="F195" l="1"/>
  <c r="G195" s="1"/>
  <c r="I195" s="1"/>
  <c r="E196" s="1"/>
  <c r="F196" l="1"/>
  <c r="G196" s="1"/>
  <c r="I196" s="1"/>
  <c r="E197" s="1"/>
  <c r="F197" l="1"/>
  <c r="G197" s="1"/>
  <c r="I197" s="1"/>
  <c r="E198" s="1"/>
  <c r="F198" l="1"/>
  <c r="G198" s="1"/>
  <c r="I198" s="1"/>
  <c r="E199" s="1"/>
  <c r="F199" l="1"/>
  <c r="G199" s="1"/>
  <c r="I199" s="1"/>
  <c r="E200" s="1"/>
  <c r="F200" l="1"/>
  <c r="G200" s="1"/>
  <c r="I200" s="1"/>
  <c r="E201" s="1"/>
  <c r="F201" l="1"/>
  <c r="G201" s="1"/>
  <c r="I201" s="1"/>
  <c r="E202" s="1"/>
  <c r="F202" l="1"/>
  <c r="D359" l="1"/>
  <c r="E359" s="1"/>
  <c r="F359" s="1"/>
  <c r="G359" s="1"/>
  <c r="C360" s="1"/>
  <c r="G202"/>
  <c r="I202" s="1"/>
  <c r="E203" s="1"/>
  <c r="F203" s="1"/>
  <c r="G203" s="1"/>
  <c r="I203" s="1"/>
  <c r="E204" s="1"/>
  <c r="F204" l="1"/>
  <c r="G204" s="1"/>
  <c r="I204" s="1"/>
  <c r="E205" s="1"/>
  <c r="F205" l="1"/>
  <c r="G205" s="1"/>
  <c r="I205" s="1"/>
  <c r="E206" s="1"/>
  <c r="F206" l="1"/>
  <c r="G206" s="1"/>
  <c r="I206" s="1"/>
  <c r="E207" s="1"/>
  <c r="F207" l="1"/>
  <c r="G207" s="1"/>
  <c r="I207" s="1"/>
  <c r="E208" s="1"/>
  <c r="F208" l="1"/>
  <c r="G208" s="1"/>
  <c r="I208" s="1"/>
  <c r="E209" s="1"/>
  <c r="F209" l="1"/>
  <c r="G209" s="1"/>
  <c r="I209" s="1"/>
  <c r="E210" s="1"/>
  <c r="F210" l="1"/>
  <c r="G210" s="1"/>
  <c r="I210" s="1"/>
  <c r="E211" s="1"/>
  <c r="F211" l="1"/>
  <c r="G211" s="1"/>
  <c r="I211" s="1"/>
  <c r="E212" s="1"/>
  <c r="F212" l="1"/>
  <c r="G212" s="1"/>
  <c r="I212" s="1"/>
  <c r="E213" s="1"/>
  <c r="F213" l="1"/>
  <c r="G213" s="1"/>
  <c r="I213" s="1"/>
  <c r="E214" s="1"/>
  <c r="F214" l="1"/>
  <c r="D360" l="1"/>
  <c r="E360" s="1"/>
  <c r="F360" s="1"/>
  <c r="G360" s="1"/>
  <c r="C361" s="1"/>
  <c r="G214"/>
  <c r="I214" s="1"/>
  <c r="E215" s="1"/>
  <c r="F215" s="1"/>
  <c r="G215" s="1"/>
  <c r="I215" s="1"/>
  <c r="E216" s="1"/>
  <c r="F216" l="1"/>
  <c r="G216" s="1"/>
  <c r="I216" s="1"/>
  <c r="E217" s="1"/>
  <c r="F217" l="1"/>
  <c r="G217" s="1"/>
  <c r="I217" s="1"/>
  <c r="E218" s="1"/>
  <c r="F218" l="1"/>
  <c r="G218" s="1"/>
  <c r="I218" s="1"/>
  <c r="E219" s="1"/>
  <c r="F219" l="1"/>
  <c r="G219" s="1"/>
  <c r="I219" s="1"/>
  <c r="E220" s="1"/>
  <c r="F220" l="1"/>
  <c r="G220" s="1"/>
  <c r="I220" s="1"/>
  <c r="E221" s="1"/>
  <c r="F221" l="1"/>
  <c r="G221" s="1"/>
  <c r="I221" s="1"/>
  <c r="E222" s="1"/>
  <c r="F222" l="1"/>
  <c r="G222" s="1"/>
  <c r="I222" s="1"/>
  <c r="E223" s="1"/>
  <c r="F223" l="1"/>
  <c r="G223" s="1"/>
  <c r="I223" s="1"/>
  <c r="E224" s="1"/>
  <c r="F224" l="1"/>
  <c r="G224" s="1"/>
  <c r="I224" s="1"/>
  <c r="E225" s="1"/>
  <c r="F225" l="1"/>
  <c r="G225" s="1"/>
  <c r="I225" s="1"/>
  <c r="E226" s="1"/>
  <c r="F226" l="1"/>
  <c r="D361" l="1"/>
  <c r="E361" s="1"/>
  <c r="F361" s="1"/>
  <c r="G361" s="1"/>
  <c r="C362" s="1"/>
  <c r="G226"/>
  <c r="I226" s="1"/>
  <c r="E227" s="1"/>
  <c r="F227" s="1"/>
  <c r="G227" s="1"/>
  <c r="I227" s="1"/>
  <c r="E228" s="1"/>
  <c r="F228" l="1"/>
  <c r="G228" s="1"/>
  <c r="I228" s="1"/>
  <c r="E229" s="1"/>
  <c r="F229" l="1"/>
  <c r="G229" s="1"/>
  <c r="I229" s="1"/>
  <c r="E230" s="1"/>
  <c r="F230" l="1"/>
  <c r="G230" s="1"/>
  <c r="I230" s="1"/>
  <c r="E231" s="1"/>
  <c r="F231" l="1"/>
  <c r="G231" s="1"/>
  <c r="I231" s="1"/>
  <c r="E232" s="1"/>
  <c r="F232" l="1"/>
  <c r="G232" s="1"/>
  <c r="I232" s="1"/>
  <c r="E233" s="1"/>
  <c r="F233" l="1"/>
  <c r="G233" s="1"/>
  <c r="I233" s="1"/>
  <c r="E234" s="1"/>
  <c r="F234" l="1"/>
  <c r="G234" s="1"/>
  <c r="I234" s="1"/>
  <c r="E235" s="1"/>
  <c r="F235" l="1"/>
  <c r="G235" s="1"/>
  <c r="I235" s="1"/>
  <c r="E236" s="1"/>
  <c r="F236" l="1"/>
  <c r="G236" s="1"/>
  <c r="I236" s="1"/>
  <c r="E237" s="1"/>
  <c r="F237" l="1"/>
  <c r="G237" s="1"/>
  <c r="I237" s="1"/>
  <c r="E238" s="1"/>
  <c r="F238" l="1"/>
  <c r="D362" l="1"/>
  <c r="E362" s="1"/>
  <c r="F362" s="1"/>
  <c r="G362" s="1"/>
  <c r="C363" s="1"/>
  <c r="G238"/>
  <c r="I238" s="1"/>
  <c r="E239" s="1"/>
  <c r="F239" s="1"/>
  <c r="G239" s="1"/>
  <c r="I239" s="1"/>
  <c r="E240" s="1"/>
  <c r="F240" l="1"/>
  <c r="G240" s="1"/>
  <c r="I240" s="1"/>
  <c r="E241" s="1"/>
  <c r="F241" l="1"/>
  <c r="G241" s="1"/>
  <c r="I241" s="1"/>
  <c r="E242" s="1"/>
  <c r="F242" l="1"/>
  <c r="G242" s="1"/>
  <c r="I242" s="1"/>
  <c r="E243" s="1"/>
  <c r="F243" l="1"/>
  <c r="G243" s="1"/>
  <c r="I243" s="1"/>
  <c r="E244" s="1"/>
  <c r="F244" l="1"/>
  <c r="G244" s="1"/>
  <c r="I244" s="1"/>
  <c r="E245" s="1"/>
  <c r="F245" l="1"/>
  <c r="G245" s="1"/>
  <c r="I245" s="1"/>
  <c r="E246" s="1"/>
  <c r="F246" l="1"/>
  <c r="G246" s="1"/>
  <c r="I246" s="1"/>
  <c r="E247" s="1"/>
  <c r="F247" l="1"/>
  <c r="G247" s="1"/>
  <c r="I247" s="1"/>
  <c r="E248" s="1"/>
  <c r="F248" l="1"/>
  <c r="G248" s="1"/>
  <c r="I248" s="1"/>
  <c r="E249" s="1"/>
  <c r="F249" l="1"/>
  <c r="G249" s="1"/>
  <c r="I249" s="1"/>
  <c r="E250" s="1"/>
  <c r="F250" l="1"/>
  <c r="G250" s="1"/>
  <c r="I250" s="1"/>
  <c r="E251" s="1"/>
  <c r="D363" l="1"/>
  <c r="E363" s="1"/>
  <c r="F363" s="1"/>
  <c r="G363" s="1"/>
  <c r="C364" s="1"/>
  <c r="F251" l="1"/>
  <c r="G251" s="1"/>
  <c r="I251" s="1"/>
  <c r="E252" s="1"/>
  <c r="F252" l="1"/>
  <c r="G252" s="1"/>
  <c r="I252" s="1"/>
  <c r="E253" s="1"/>
  <c r="F253" l="1"/>
  <c r="G253" s="1"/>
  <c r="I253" s="1"/>
  <c r="E254" s="1"/>
  <c r="F254" l="1"/>
  <c r="G254" s="1"/>
  <c r="I254" s="1"/>
  <c r="E255" s="1"/>
  <c r="F255" l="1"/>
  <c r="G255" s="1"/>
  <c r="I255" s="1"/>
  <c r="E256" s="1"/>
  <c r="F256" l="1"/>
  <c r="G256" s="1"/>
  <c r="I256" s="1"/>
  <c r="E257" s="1"/>
  <c r="F257" l="1"/>
  <c r="G257" s="1"/>
  <c r="I257" s="1"/>
  <c r="E258" s="1"/>
  <c r="F258" l="1"/>
  <c r="G258" s="1"/>
  <c r="I258" s="1"/>
  <c r="E259" s="1"/>
  <c r="F259" l="1"/>
  <c r="G259" s="1"/>
  <c r="I259" s="1"/>
  <c r="E260" s="1"/>
  <c r="F260" l="1"/>
  <c r="G260" s="1"/>
  <c r="I260" s="1"/>
  <c r="E261" s="1"/>
  <c r="F261" l="1"/>
  <c r="G261" s="1"/>
  <c r="I261" s="1"/>
  <c r="E262" s="1"/>
  <c r="F262" l="1"/>
  <c r="G262" s="1"/>
  <c r="I262" s="1"/>
  <c r="E263" s="1"/>
  <c r="D364" l="1"/>
  <c r="E364" s="1"/>
  <c r="F364" s="1"/>
  <c r="G364" s="1"/>
  <c r="C365" s="1"/>
  <c r="F263" l="1"/>
  <c r="G263" s="1"/>
  <c r="I263" s="1"/>
  <c r="E264" s="1"/>
  <c r="F264" l="1"/>
  <c r="G264" s="1"/>
  <c r="I264" s="1"/>
  <c r="E265" s="1"/>
  <c r="F265" l="1"/>
  <c r="G265" s="1"/>
  <c r="I265" s="1"/>
  <c r="E266" s="1"/>
  <c r="F266" l="1"/>
  <c r="G266" s="1"/>
  <c r="I266" s="1"/>
  <c r="E267" s="1"/>
  <c r="F267" l="1"/>
  <c r="G267" s="1"/>
  <c r="I267" s="1"/>
  <c r="E268" s="1"/>
  <c r="F268" l="1"/>
  <c r="G268" s="1"/>
  <c r="I268" s="1"/>
  <c r="E269" s="1"/>
  <c r="F269" l="1"/>
  <c r="G269" s="1"/>
  <c r="I269" s="1"/>
  <c r="E270" s="1"/>
  <c r="F270" l="1"/>
  <c r="G270" s="1"/>
  <c r="I270" s="1"/>
  <c r="E271" s="1"/>
  <c r="F271" l="1"/>
  <c r="G271" s="1"/>
  <c r="I271" s="1"/>
  <c r="E272" s="1"/>
  <c r="F272" l="1"/>
  <c r="G272" s="1"/>
  <c r="I272" s="1"/>
  <c r="E273" s="1"/>
  <c r="F273" l="1"/>
  <c r="G273" s="1"/>
  <c r="I273" s="1"/>
  <c r="E274" s="1"/>
  <c r="F274" l="1"/>
  <c r="D365" l="1"/>
  <c r="E365" s="1"/>
  <c r="F365" s="1"/>
  <c r="G274"/>
  <c r="I274" s="1"/>
  <c r="D366" l="1"/>
  <c r="G365"/>
  <c r="F366"/>
  <c r="G34" i="3" l="1"/>
  <c r="I34" l="1"/>
  <c r="E35" s="1"/>
  <c r="F35" s="1"/>
  <c r="G35" l="1"/>
  <c r="I35" s="1"/>
  <c r="E36" s="1"/>
  <c r="F36" l="1"/>
  <c r="G36" s="1"/>
  <c r="I36" s="1"/>
  <c r="E37" s="1"/>
  <c r="F37" l="1"/>
  <c r="G37" s="1"/>
  <c r="I37" s="1"/>
  <c r="E38" s="1"/>
  <c r="F38" l="1"/>
  <c r="G38" s="1"/>
  <c r="I38" s="1"/>
  <c r="E39" s="1"/>
  <c r="F39" l="1"/>
  <c r="G39" s="1"/>
  <c r="I39" s="1"/>
  <c r="E40" s="1"/>
  <c r="F40" l="1"/>
  <c r="G40" s="1"/>
  <c r="I40" s="1"/>
  <c r="E41" s="1"/>
  <c r="F41" l="1"/>
  <c r="G41" l="1"/>
  <c r="I41" s="1"/>
  <c r="E42" s="1"/>
  <c r="F42" l="1"/>
  <c r="G42" s="1"/>
  <c r="I42" s="1"/>
  <c r="E43" s="1"/>
  <c r="F43" l="1"/>
  <c r="G43" s="1"/>
  <c r="I43" s="1"/>
  <c r="E44" s="1"/>
  <c r="F44" l="1"/>
  <c r="D316" s="1"/>
  <c r="E316" s="1"/>
  <c r="F316" s="1"/>
  <c r="G316" s="1"/>
  <c r="C317" s="1"/>
  <c r="G44" l="1"/>
  <c r="I44" s="1"/>
  <c r="E45" s="1"/>
  <c r="F45" s="1"/>
  <c r="G45" l="1"/>
  <c r="I45" s="1"/>
  <c r="E46" s="1"/>
  <c r="F46" l="1"/>
  <c r="G46" s="1"/>
  <c r="I46" s="1"/>
  <c r="E47" s="1"/>
  <c r="F47" l="1"/>
  <c r="G47" s="1"/>
  <c r="I47" s="1"/>
  <c r="E48" s="1"/>
  <c r="F48" l="1"/>
  <c r="G48" s="1"/>
  <c r="I48" s="1"/>
  <c r="E49" s="1"/>
  <c r="F49" s="1"/>
  <c r="G49" s="1"/>
  <c r="I49" s="1"/>
  <c r="E50" s="1"/>
  <c r="F50" l="1"/>
  <c r="G50" s="1"/>
  <c r="I50" s="1"/>
  <c r="E51" s="1"/>
  <c r="F51" l="1"/>
  <c r="G51" s="1"/>
  <c r="I51" s="1"/>
  <c r="E52" s="1"/>
  <c r="F52" l="1"/>
  <c r="G52" s="1"/>
  <c r="I52" s="1"/>
  <c r="E53" s="1"/>
  <c r="F53" l="1"/>
  <c r="G53" s="1"/>
  <c r="I53" s="1"/>
  <c r="E54" s="1"/>
  <c r="F54" l="1"/>
  <c r="G54" s="1"/>
  <c r="I54" s="1"/>
  <c r="E55" s="1"/>
  <c r="F55" l="1"/>
  <c r="G55" s="1"/>
  <c r="I55" s="1"/>
  <c r="E56" s="1"/>
  <c r="F56" l="1"/>
  <c r="D317" s="1"/>
  <c r="E317" s="1"/>
  <c r="F317" s="1"/>
  <c r="G317" s="1"/>
  <c r="C318" s="1"/>
  <c r="G56" l="1"/>
  <c r="I56" s="1"/>
  <c r="E57" s="1"/>
  <c r="F57" s="1"/>
  <c r="G57" l="1"/>
  <c r="I57" s="1"/>
  <c r="E58" s="1"/>
  <c r="F58" l="1"/>
  <c r="G58" l="1"/>
  <c r="I58" s="1"/>
  <c r="E59" s="1"/>
  <c r="F59" l="1"/>
  <c r="G59" l="1"/>
  <c r="I59" s="1"/>
  <c r="E60" s="1"/>
  <c r="F60" l="1"/>
  <c r="G60" s="1"/>
  <c r="I60" s="1"/>
  <c r="E61" s="1"/>
  <c r="F61" s="1"/>
  <c r="G61" s="1"/>
  <c r="I61" s="1"/>
  <c r="E62" s="1"/>
  <c r="F62" l="1"/>
  <c r="G62" s="1"/>
  <c r="I62" s="1"/>
  <c r="E63" s="1"/>
  <c r="F63" l="1"/>
  <c r="G63" s="1"/>
  <c r="I63" s="1"/>
  <c r="E64" s="1"/>
  <c r="F64" l="1"/>
  <c r="G64" s="1"/>
  <c r="I64" s="1"/>
  <c r="E65" s="1"/>
  <c r="F65" s="1"/>
  <c r="G65" s="1"/>
  <c r="I65" s="1"/>
  <c r="E66" s="1"/>
  <c r="F66" l="1"/>
  <c r="G66" s="1"/>
  <c r="I66" s="1"/>
  <c r="E67" s="1"/>
  <c r="F67" l="1"/>
  <c r="G67" s="1"/>
  <c r="I67" s="1"/>
  <c r="E68" s="1"/>
  <c r="F68" l="1"/>
  <c r="D318" s="1"/>
  <c r="E318" s="1"/>
  <c r="G68" l="1"/>
  <c r="I68" s="1"/>
  <c r="E69" s="1"/>
  <c r="F69" s="1"/>
  <c r="G318"/>
  <c r="C319" s="1"/>
  <c r="F318"/>
  <c r="G69" l="1"/>
  <c r="I69" s="1"/>
  <c r="E70" s="1"/>
  <c r="F70" s="1"/>
  <c r="G70" l="1"/>
  <c r="I70" s="1"/>
  <c r="E71" s="1"/>
  <c r="F71" l="1"/>
  <c r="G71" l="1"/>
  <c r="I71" s="1"/>
  <c r="E72" s="1"/>
  <c r="F72" l="1"/>
  <c r="G72" s="1"/>
  <c r="I72" s="1"/>
  <c r="E73" s="1"/>
  <c r="F73" s="1"/>
  <c r="G73" s="1"/>
  <c r="I73" s="1"/>
  <c r="E74" s="1"/>
  <c r="F74" l="1"/>
  <c r="G74" s="1"/>
  <c r="I74" s="1"/>
  <c r="E75" s="1"/>
  <c r="F75" l="1"/>
  <c r="G75" s="1"/>
  <c r="I75" s="1"/>
  <c r="E76" s="1"/>
  <c r="F76" l="1"/>
  <c r="G76" s="1"/>
  <c r="I76" s="1"/>
  <c r="E77" s="1"/>
  <c r="G77" l="1"/>
  <c r="I77" s="1"/>
  <c r="E78" s="1"/>
  <c r="F77"/>
  <c r="F78" l="1"/>
  <c r="G78" s="1"/>
  <c r="I78" s="1"/>
  <c r="E79" s="1"/>
  <c r="F79" l="1"/>
  <c r="G79" s="1"/>
  <c r="I79" s="1"/>
  <c r="E80" s="1"/>
  <c r="F80" l="1"/>
  <c r="D319" s="1"/>
  <c r="E319" l="1"/>
  <c r="F319" s="1"/>
  <c r="G319" s="1"/>
  <c r="C320" s="1"/>
  <c r="G80"/>
  <c r="I80" s="1"/>
  <c r="E81" s="1"/>
  <c r="F81" s="1"/>
  <c r="G81" l="1"/>
  <c r="I81" s="1"/>
  <c r="E82" s="1"/>
  <c r="F82" l="1"/>
  <c r="G82" l="1"/>
  <c r="I82" s="1"/>
  <c r="E83" s="1"/>
  <c r="F83" l="1"/>
  <c r="G83" l="1"/>
  <c r="I83" s="1"/>
  <c r="E84" s="1"/>
  <c r="F84" l="1"/>
  <c r="G84" s="1"/>
  <c r="I84" s="1"/>
  <c r="E85" s="1"/>
  <c r="F85" s="1"/>
  <c r="G85" s="1"/>
  <c r="I85" s="1"/>
  <c r="E86" s="1"/>
  <c r="F86" l="1"/>
  <c r="G86" s="1"/>
  <c r="I86" s="1"/>
  <c r="E87" s="1"/>
  <c r="F87" l="1"/>
  <c r="G87" s="1"/>
  <c r="I87" s="1"/>
  <c r="E88" s="1"/>
  <c r="F88" l="1"/>
  <c r="G88" s="1"/>
  <c r="I88" s="1"/>
  <c r="E89" s="1"/>
  <c r="F89" s="1"/>
  <c r="G89" s="1"/>
  <c r="I89" s="1"/>
  <c r="E90" s="1"/>
  <c r="F90" l="1"/>
  <c r="G90" s="1"/>
  <c r="I90" s="1"/>
  <c r="E91" s="1"/>
  <c r="F91" l="1"/>
  <c r="G91" s="1"/>
  <c r="I91" s="1"/>
  <c r="E92" s="1"/>
  <c r="F92" l="1"/>
  <c r="D320" s="1"/>
  <c r="E320" l="1"/>
  <c r="F320" s="1"/>
  <c r="G320" s="1"/>
  <c r="C321" s="1"/>
  <c r="G92"/>
  <c r="I92" s="1"/>
  <c r="E93" s="1"/>
  <c r="F93" s="1"/>
  <c r="G93" l="1"/>
  <c r="I93" s="1"/>
  <c r="E94" s="1"/>
  <c r="F94" l="1"/>
  <c r="G94" l="1"/>
  <c r="I94" s="1"/>
  <c r="E95" s="1"/>
  <c r="F95" l="1"/>
  <c r="G95" l="1"/>
  <c r="I95" s="1"/>
  <c r="E96" s="1"/>
  <c r="F96" l="1"/>
  <c r="G96" s="1"/>
  <c r="I96" s="1"/>
  <c r="E97" s="1"/>
  <c r="F97" s="1"/>
  <c r="G97" s="1"/>
  <c r="I97" s="1"/>
  <c r="E98" s="1"/>
  <c r="F98" l="1"/>
  <c r="G98" s="1"/>
  <c r="I98" s="1"/>
  <c r="E99" s="1"/>
  <c r="F99" l="1"/>
  <c r="G99" s="1"/>
  <c r="I99" s="1"/>
  <c r="E100" s="1"/>
  <c r="F100" l="1"/>
  <c r="G100" s="1"/>
  <c r="I100" s="1"/>
  <c r="E101" s="1"/>
  <c r="F101" s="1"/>
  <c r="G101" s="1"/>
  <c r="I101" s="1"/>
  <c r="E102" s="1"/>
  <c r="F102" l="1"/>
  <c r="G102" s="1"/>
  <c r="I102" s="1"/>
  <c r="E103" s="1"/>
  <c r="F103" l="1"/>
  <c r="G103" s="1"/>
  <c r="I103" s="1"/>
  <c r="E104" s="1"/>
  <c r="F104" l="1"/>
  <c r="D321" s="1"/>
  <c r="E321" l="1"/>
  <c r="F321" s="1"/>
  <c r="G321" s="1"/>
  <c r="C322" s="1"/>
  <c r="G104"/>
  <c r="I104" s="1"/>
  <c r="E105" s="1"/>
  <c r="F105" s="1"/>
  <c r="G105" l="1"/>
  <c r="I105" s="1"/>
  <c r="E106" s="1"/>
  <c r="F106" l="1"/>
  <c r="G106" l="1"/>
  <c r="I106" s="1"/>
  <c r="E107" s="1"/>
  <c r="F107" l="1"/>
  <c r="G107" l="1"/>
  <c r="I107" s="1"/>
  <c r="E108" s="1"/>
  <c r="F108" l="1"/>
  <c r="G108" s="1"/>
  <c r="I108" s="1"/>
  <c r="E109" s="1"/>
  <c r="F109" s="1"/>
  <c r="G109" s="1"/>
  <c r="I109" s="1"/>
  <c r="E110" s="1"/>
  <c r="F110" l="1"/>
  <c r="G110" s="1"/>
  <c r="I110" s="1"/>
  <c r="E111" s="1"/>
  <c r="F111" l="1"/>
  <c r="G111" s="1"/>
  <c r="I111" s="1"/>
  <c r="E112" s="1"/>
  <c r="F112" l="1"/>
  <c r="G112" s="1"/>
  <c r="I112" s="1"/>
  <c r="E113" s="1"/>
  <c r="F113" s="1"/>
  <c r="G113" s="1"/>
  <c r="I113" s="1"/>
  <c r="E114" s="1"/>
  <c r="F114" l="1"/>
  <c r="G114" s="1"/>
  <c r="I114" s="1"/>
  <c r="E115" s="1"/>
  <c r="F115" l="1"/>
  <c r="G115" s="1"/>
  <c r="I115" s="1"/>
  <c r="E116" s="1"/>
  <c r="F116" l="1"/>
  <c r="D322" s="1"/>
  <c r="E322" l="1"/>
  <c r="F322" s="1"/>
  <c r="G322" s="1"/>
  <c r="C323" s="1"/>
  <c r="G116"/>
  <c r="I116" s="1"/>
  <c r="E117" s="1"/>
  <c r="F117" s="1"/>
  <c r="G117" l="1"/>
  <c r="I117" s="1"/>
  <c r="E118" s="1"/>
  <c r="F118" l="1"/>
  <c r="G118" l="1"/>
  <c r="I118" s="1"/>
  <c r="E119" s="1"/>
  <c r="F119" l="1"/>
  <c r="G119" l="1"/>
  <c r="I119" s="1"/>
  <c r="E120" s="1"/>
  <c r="F120" l="1"/>
  <c r="G120" s="1"/>
  <c r="I120" s="1"/>
  <c r="E121" s="1"/>
  <c r="F121" s="1"/>
  <c r="G121" s="1"/>
  <c r="I121" s="1"/>
  <c r="E122" s="1"/>
  <c r="F122" l="1"/>
  <c r="G122" s="1"/>
  <c r="I122" s="1"/>
  <c r="E123" s="1"/>
  <c r="F123" l="1"/>
  <c r="G123" s="1"/>
  <c r="I123" s="1"/>
  <c r="E124" s="1"/>
  <c r="F124" l="1"/>
  <c r="G124" s="1"/>
  <c r="I124" s="1"/>
  <c r="E125" s="1"/>
  <c r="F125" s="1"/>
  <c r="G125" s="1"/>
  <c r="I125" s="1"/>
  <c r="E126" s="1"/>
  <c r="F126" l="1"/>
  <c r="G126" s="1"/>
  <c r="I126" s="1"/>
  <c r="E127" s="1"/>
  <c r="F127" l="1"/>
  <c r="G127" s="1"/>
  <c r="I127" s="1"/>
  <c r="E128" s="1"/>
  <c r="F128" l="1"/>
  <c r="D323" s="1"/>
  <c r="E323" l="1"/>
  <c r="F323" s="1"/>
  <c r="G323" s="1"/>
  <c r="C324" s="1"/>
  <c r="G128"/>
  <c r="I128" s="1"/>
  <c r="E129" s="1"/>
  <c r="F129" s="1"/>
  <c r="G129" l="1"/>
  <c r="I129" s="1"/>
  <c r="E130" s="1"/>
  <c r="F130" l="1"/>
  <c r="G130" l="1"/>
  <c r="I130" s="1"/>
  <c r="E131" s="1"/>
  <c r="F131" l="1"/>
  <c r="G131" s="1"/>
  <c r="I131" s="1"/>
  <c r="E132" s="1"/>
  <c r="F132" l="1"/>
  <c r="G132" s="1"/>
  <c r="I132" s="1"/>
  <c r="E133" s="1"/>
  <c r="F133" s="1"/>
  <c r="G133" s="1"/>
  <c r="I133" s="1"/>
  <c r="E134" s="1"/>
  <c r="F134" l="1"/>
  <c r="G134" s="1"/>
  <c r="I134" s="1"/>
  <c r="E135" s="1"/>
  <c r="F135" l="1"/>
  <c r="G135" s="1"/>
  <c r="I135" s="1"/>
  <c r="E136" s="1"/>
  <c r="F136" l="1"/>
  <c r="G136" s="1"/>
  <c r="I136" s="1"/>
  <c r="E137" s="1"/>
  <c r="F137" s="1"/>
  <c r="G137" s="1"/>
  <c r="I137" s="1"/>
  <c r="E138" s="1"/>
  <c r="F138" l="1"/>
  <c r="G138" s="1"/>
  <c r="I138" s="1"/>
  <c r="E139" s="1"/>
  <c r="F139" l="1"/>
  <c r="G139" s="1"/>
  <c r="I139" s="1"/>
  <c r="E140" s="1"/>
  <c r="F140" l="1"/>
  <c r="D324" s="1"/>
  <c r="E324" s="1"/>
  <c r="F324" s="1"/>
  <c r="G324" s="1"/>
  <c r="C325" s="1"/>
  <c r="G140" l="1"/>
  <c r="I140" s="1"/>
  <c r="E141" s="1"/>
  <c r="F141" s="1"/>
  <c r="G141" l="1"/>
  <c r="I141" s="1"/>
  <c r="E142" s="1"/>
  <c r="F142" l="1"/>
  <c r="G142" l="1"/>
  <c r="I142" s="1"/>
  <c r="E143" s="1"/>
  <c r="F143" l="1"/>
  <c r="G143" l="1"/>
  <c r="I143" s="1"/>
  <c r="E144" s="1"/>
  <c r="F144" l="1"/>
  <c r="G144" s="1"/>
  <c r="I144" s="1"/>
  <c r="E145" s="1"/>
  <c r="F145" s="1"/>
  <c r="G145" s="1"/>
  <c r="I145" s="1"/>
  <c r="E146" s="1"/>
  <c r="F146" l="1"/>
  <c r="G146" s="1"/>
  <c r="I146" s="1"/>
  <c r="E147" s="1"/>
  <c r="F147" l="1"/>
  <c r="G147" s="1"/>
  <c r="I147" s="1"/>
  <c r="E148" s="1"/>
  <c r="F148" l="1"/>
  <c r="G148" s="1"/>
  <c r="I148" s="1"/>
  <c r="E149" s="1"/>
  <c r="F149" s="1"/>
  <c r="G149" s="1"/>
  <c r="I149" s="1"/>
  <c r="E150" s="1"/>
  <c r="F150" l="1"/>
  <c r="G150" s="1"/>
  <c r="I150" s="1"/>
  <c r="E151" s="1"/>
  <c r="F151" l="1"/>
  <c r="G151" s="1"/>
  <c r="I151" s="1"/>
  <c r="E152" s="1"/>
  <c r="F152" l="1"/>
  <c r="D325" s="1"/>
  <c r="E325" s="1"/>
  <c r="F325" s="1"/>
  <c r="G325" s="1"/>
  <c r="C326" s="1"/>
  <c r="G152" l="1"/>
  <c r="I152" s="1"/>
  <c r="E153" s="1"/>
  <c r="F153" s="1"/>
  <c r="G153" l="1"/>
  <c r="I153" s="1"/>
  <c r="E154" s="1"/>
  <c r="F154" l="1"/>
  <c r="G154" l="1"/>
  <c r="I154" s="1"/>
  <c r="E155" s="1"/>
  <c r="F155" l="1"/>
  <c r="G155" l="1"/>
  <c r="I155" s="1"/>
  <c r="E156" s="1"/>
  <c r="F156" l="1"/>
  <c r="G156" s="1"/>
  <c r="I156" s="1"/>
  <c r="E157" s="1"/>
  <c r="F157" s="1"/>
  <c r="G157" s="1"/>
  <c r="I157" s="1"/>
  <c r="E158" s="1"/>
  <c r="F158" l="1"/>
  <c r="G158" s="1"/>
  <c r="I158" s="1"/>
  <c r="E159" s="1"/>
  <c r="F159" l="1"/>
  <c r="G159" s="1"/>
  <c r="I159" s="1"/>
  <c r="E160" s="1"/>
  <c r="F160" l="1"/>
  <c r="G160" s="1"/>
  <c r="I160" s="1"/>
  <c r="E161" s="1"/>
  <c r="F161" s="1"/>
  <c r="G161" s="1"/>
  <c r="I161" s="1"/>
  <c r="E162" s="1"/>
  <c r="F162" l="1"/>
  <c r="G162" s="1"/>
  <c r="I162" s="1"/>
  <c r="E163" s="1"/>
  <c r="F163" l="1"/>
  <c r="G163" s="1"/>
  <c r="I163" s="1"/>
  <c r="E164" s="1"/>
  <c r="F164" l="1"/>
  <c r="D326" s="1"/>
  <c r="E326" s="1"/>
  <c r="F326" s="1"/>
  <c r="G326" s="1"/>
  <c r="C327" s="1"/>
  <c r="G164" l="1"/>
  <c r="I164" s="1"/>
  <c r="E165" s="1"/>
  <c r="F165" s="1"/>
  <c r="G165" l="1"/>
  <c r="I165" s="1"/>
  <c r="E166" s="1"/>
  <c r="F166" l="1"/>
  <c r="G166" l="1"/>
  <c r="I166" s="1"/>
  <c r="E167" s="1"/>
  <c r="F167" l="1"/>
  <c r="G167" l="1"/>
  <c r="I167" s="1"/>
  <c r="E168" s="1"/>
  <c r="F168" l="1"/>
  <c r="G168" s="1"/>
  <c r="I168" s="1"/>
  <c r="E169" s="1"/>
  <c r="F169" s="1"/>
  <c r="G169" s="1"/>
  <c r="I169" s="1"/>
  <c r="E170" s="1"/>
  <c r="F170" l="1"/>
  <c r="G170" s="1"/>
  <c r="I170" s="1"/>
  <c r="E171" s="1"/>
  <c r="F171" l="1"/>
  <c r="G171" s="1"/>
  <c r="I171" s="1"/>
  <c r="E172" s="1"/>
  <c r="F172" l="1"/>
  <c r="G172" s="1"/>
  <c r="I172" s="1"/>
  <c r="E173" s="1"/>
  <c r="F173" s="1"/>
  <c r="G173" s="1"/>
  <c r="I173" s="1"/>
  <c r="E174" s="1"/>
  <c r="F174" l="1"/>
  <c r="G174" s="1"/>
  <c r="I174" s="1"/>
  <c r="E175" s="1"/>
  <c r="F175" l="1"/>
  <c r="G175" s="1"/>
  <c r="I175" s="1"/>
  <c r="E176" s="1"/>
  <c r="F176" l="1"/>
  <c r="D327" s="1"/>
  <c r="E327" s="1"/>
  <c r="F327" s="1"/>
  <c r="G327" s="1"/>
  <c r="C328" s="1"/>
  <c r="G176" l="1"/>
  <c r="I176" s="1"/>
  <c r="E177" s="1"/>
  <c r="F177" s="1"/>
  <c r="G177" l="1"/>
  <c r="I177" s="1"/>
  <c r="E178" s="1"/>
  <c r="F178" l="1"/>
  <c r="G178" l="1"/>
  <c r="I178" s="1"/>
  <c r="E179" s="1"/>
  <c r="F179" l="1"/>
  <c r="G179" l="1"/>
  <c r="I179" s="1"/>
  <c r="E180" s="1"/>
  <c r="F180" l="1"/>
  <c r="G180" s="1"/>
  <c r="I180" s="1"/>
  <c r="E181" s="1"/>
  <c r="F181" s="1"/>
  <c r="G181" s="1"/>
  <c r="I181" s="1"/>
  <c r="E182" s="1"/>
  <c r="F182" l="1"/>
  <c r="G182" s="1"/>
  <c r="I182" s="1"/>
  <c r="E183" s="1"/>
  <c r="F183" l="1"/>
  <c r="G183" s="1"/>
  <c r="I183" s="1"/>
  <c r="E184" s="1"/>
  <c r="F184" l="1"/>
  <c r="G184" s="1"/>
  <c r="I184" s="1"/>
  <c r="E185" s="1"/>
  <c r="F185" s="1"/>
  <c r="G185" s="1"/>
  <c r="I185" s="1"/>
  <c r="E186" s="1"/>
  <c r="F186" l="1"/>
  <c r="G186" s="1"/>
  <c r="I186" s="1"/>
  <c r="E187" s="1"/>
  <c r="F187" l="1"/>
  <c r="G187" s="1"/>
  <c r="I187" s="1"/>
  <c r="E188" s="1"/>
  <c r="F188" l="1"/>
  <c r="D328" s="1"/>
  <c r="E328" s="1"/>
  <c r="F328" s="1"/>
  <c r="G328" s="1"/>
  <c r="C329" s="1"/>
  <c r="G188" l="1"/>
  <c r="I188" s="1"/>
  <c r="E189" s="1"/>
  <c r="F189" s="1"/>
  <c r="G189" l="1"/>
  <c r="I189" s="1"/>
  <c r="E190" s="1"/>
  <c r="F190" l="1"/>
  <c r="G190" l="1"/>
  <c r="I190" s="1"/>
  <c r="E191" s="1"/>
  <c r="F191" l="1"/>
  <c r="G191" l="1"/>
  <c r="I191" s="1"/>
  <c r="E192" s="1"/>
  <c r="F192" l="1"/>
  <c r="G192" s="1"/>
  <c r="I192" s="1"/>
  <c r="E193" s="1"/>
  <c r="F193" s="1"/>
  <c r="G193" s="1"/>
  <c r="I193" s="1"/>
  <c r="E194" s="1"/>
  <c r="F194" l="1"/>
  <c r="G194" s="1"/>
  <c r="I194" s="1"/>
  <c r="E195" s="1"/>
  <c r="F195" l="1"/>
  <c r="G195" s="1"/>
  <c r="I195" s="1"/>
  <c r="E196" s="1"/>
  <c r="F196" l="1"/>
  <c r="G196" s="1"/>
  <c r="I196" s="1"/>
  <c r="E197" s="1"/>
  <c r="F197" s="1"/>
  <c r="G197" s="1"/>
  <c r="I197" s="1"/>
  <c r="E198" s="1"/>
  <c r="F198" l="1"/>
  <c r="G198" s="1"/>
  <c r="I198" s="1"/>
  <c r="E199" s="1"/>
  <c r="F199" l="1"/>
  <c r="G199" s="1"/>
  <c r="I199" s="1"/>
  <c r="E200" s="1"/>
  <c r="F200" l="1"/>
  <c r="D329" s="1"/>
  <c r="E329" s="1"/>
  <c r="F329" s="1"/>
  <c r="G329" s="1"/>
  <c r="C330" s="1"/>
  <c r="G200" l="1"/>
  <c r="I200" s="1"/>
  <c r="E201" s="1"/>
  <c r="F201" s="1"/>
  <c r="G201" l="1"/>
  <c r="I201" s="1"/>
  <c r="E202" s="1"/>
  <c r="F202" l="1"/>
  <c r="G202" l="1"/>
  <c r="I202" s="1"/>
  <c r="E203" s="1"/>
  <c r="F203" l="1"/>
  <c r="G203" l="1"/>
  <c r="I203" s="1"/>
  <c r="E204" s="1"/>
  <c r="F204" l="1"/>
  <c r="G204" s="1"/>
  <c r="I204" s="1"/>
  <c r="E205" s="1"/>
  <c r="F205" s="1"/>
  <c r="G205" s="1"/>
  <c r="I205" s="1"/>
  <c r="E206" s="1"/>
  <c r="F206" l="1"/>
  <c r="G206" s="1"/>
  <c r="I206" s="1"/>
  <c r="E207" s="1"/>
  <c r="F207" l="1"/>
  <c r="G207" s="1"/>
  <c r="I207" s="1"/>
  <c r="E208" s="1"/>
  <c r="F208" l="1"/>
  <c r="G208" s="1"/>
  <c r="I208" s="1"/>
  <c r="E209" s="1"/>
  <c r="F209" s="1"/>
  <c r="G209" s="1"/>
  <c r="I209" s="1"/>
  <c r="E210" s="1"/>
  <c r="F210" l="1"/>
  <c r="G210" s="1"/>
  <c r="I210" s="1"/>
  <c r="E211" s="1"/>
  <c r="F211" l="1"/>
  <c r="G211" s="1"/>
  <c r="I211" s="1"/>
  <c r="E212" s="1"/>
  <c r="F212" l="1"/>
  <c r="D330" s="1"/>
  <c r="E330" s="1"/>
  <c r="F330" s="1"/>
  <c r="G330" s="1"/>
  <c r="C331" s="1"/>
  <c r="G212" l="1"/>
  <c r="I212" s="1"/>
  <c r="E213" s="1"/>
  <c r="F213" s="1"/>
  <c r="G213" l="1"/>
  <c r="I213" s="1"/>
  <c r="E214" s="1"/>
  <c r="F214" l="1"/>
  <c r="G214" l="1"/>
  <c r="I214" s="1"/>
  <c r="E215" s="1"/>
  <c r="F215" l="1"/>
  <c r="G215" l="1"/>
  <c r="I215" s="1"/>
  <c r="E216" s="1"/>
  <c r="F216" l="1"/>
  <c r="G216" s="1"/>
  <c r="I216" s="1"/>
  <c r="E217" s="1"/>
  <c r="F217" s="1"/>
  <c r="G217" s="1"/>
  <c r="I217" s="1"/>
  <c r="E218" s="1"/>
  <c r="F218" l="1"/>
  <c r="G218" s="1"/>
  <c r="I218" s="1"/>
  <c r="E219" s="1"/>
  <c r="F219" l="1"/>
  <c r="G219" s="1"/>
  <c r="I219" s="1"/>
  <c r="E220" s="1"/>
  <c r="F220" l="1"/>
  <c r="G220" s="1"/>
  <c r="I220" s="1"/>
  <c r="E221" s="1"/>
  <c r="F221" s="1"/>
  <c r="G221" s="1"/>
  <c r="I221" s="1"/>
  <c r="E222" s="1"/>
  <c r="F222" l="1"/>
  <c r="G222" s="1"/>
  <c r="I222" s="1"/>
  <c r="E223" s="1"/>
  <c r="F223" l="1"/>
  <c r="G223" s="1"/>
  <c r="I223" s="1"/>
  <c r="E224" s="1"/>
  <c r="F224" l="1"/>
  <c r="D331" s="1"/>
  <c r="E331" s="1"/>
  <c r="F331" s="1"/>
  <c r="G331" s="1"/>
  <c r="C332" s="1"/>
  <c r="G224" l="1"/>
  <c r="I224" s="1"/>
  <c r="E225" s="1"/>
  <c r="F225" s="1"/>
  <c r="G225" l="1"/>
  <c r="I225" s="1"/>
  <c r="E226" s="1"/>
  <c r="F226" l="1"/>
  <c r="G226" l="1"/>
  <c r="I226" s="1"/>
  <c r="E227" s="1"/>
  <c r="F227" l="1"/>
  <c r="G227" l="1"/>
  <c r="I227" s="1"/>
  <c r="E228" s="1"/>
  <c r="F228" l="1"/>
  <c r="G228" s="1"/>
  <c r="I228" s="1"/>
  <c r="E229" s="1"/>
  <c r="F229" s="1"/>
  <c r="G229" s="1"/>
  <c r="I229" s="1"/>
  <c r="E230" s="1"/>
  <c r="F230" l="1"/>
  <c r="G230" s="1"/>
  <c r="I230" s="1"/>
  <c r="E231" s="1"/>
  <c r="F231" l="1"/>
  <c r="G231" s="1"/>
  <c r="I231" s="1"/>
  <c r="E232" s="1"/>
  <c r="F232" l="1"/>
  <c r="G232" s="1"/>
  <c r="I232" s="1"/>
  <c r="E233" s="1"/>
  <c r="F233" s="1"/>
  <c r="G233" s="1"/>
  <c r="I233" s="1"/>
  <c r="E234" s="1"/>
  <c r="F234" l="1"/>
  <c r="G234" s="1"/>
  <c r="I234" s="1"/>
  <c r="E235" s="1"/>
  <c r="F235" l="1"/>
  <c r="G235" s="1"/>
  <c r="I235" s="1"/>
  <c r="E236" s="1"/>
  <c r="F236" l="1"/>
  <c r="D332" s="1"/>
  <c r="E332" s="1"/>
  <c r="F332" s="1"/>
  <c r="G332" s="1"/>
  <c r="C333" s="1"/>
  <c r="G236" l="1"/>
  <c r="I236" s="1"/>
  <c r="E237" s="1"/>
  <c r="F237" s="1"/>
  <c r="G237" l="1"/>
  <c r="I237" s="1"/>
  <c r="E238" s="1"/>
  <c r="F238" l="1"/>
  <c r="G238" l="1"/>
  <c r="I238" s="1"/>
  <c r="E239" s="1"/>
  <c r="F239" l="1"/>
  <c r="G239" l="1"/>
  <c r="I239" s="1"/>
  <c r="E240" s="1"/>
  <c r="F240" l="1"/>
  <c r="G240" s="1"/>
  <c r="I240" s="1"/>
  <c r="E241" s="1"/>
  <c r="F241" s="1"/>
  <c r="G241" s="1"/>
  <c r="I241" s="1"/>
  <c r="E242" s="1"/>
  <c r="F242" l="1"/>
  <c r="G242" s="1"/>
  <c r="I242" s="1"/>
  <c r="E243" s="1"/>
  <c r="F243" l="1"/>
  <c r="G243" s="1"/>
  <c r="I243" s="1"/>
  <c r="E244" s="1"/>
  <c r="F244" l="1"/>
  <c r="G244" s="1"/>
  <c r="I244" s="1"/>
  <c r="E245" s="1"/>
  <c r="F245" s="1"/>
  <c r="G245" s="1"/>
  <c r="I245" s="1"/>
  <c r="E246" s="1"/>
  <c r="F246" l="1"/>
  <c r="G246" s="1"/>
  <c r="I246" s="1"/>
  <c r="E247" s="1"/>
  <c r="F247" l="1"/>
  <c r="G247" s="1"/>
  <c r="I247" s="1"/>
  <c r="E248" s="1"/>
  <c r="F248" l="1"/>
  <c r="D333" s="1"/>
  <c r="E333" s="1"/>
  <c r="F333" s="1"/>
  <c r="G333" s="1"/>
  <c r="C334" s="1"/>
  <c r="G248" l="1"/>
  <c r="I248" s="1"/>
  <c r="E249" s="1"/>
  <c r="F249" s="1"/>
  <c r="G249" l="1"/>
  <c r="I249" s="1"/>
  <c r="E250" s="1"/>
  <c r="F250" l="1"/>
  <c r="G250" l="1"/>
  <c r="I250" s="1"/>
  <c r="E251" s="1"/>
  <c r="F251" l="1"/>
  <c r="G251" l="1"/>
  <c r="I251" s="1"/>
  <c r="E252" s="1"/>
  <c r="F252" l="1"/>
  <c r="G252" s="1"/>
  <c r="I252" s="1"/>
  <c r="E253" s="1"/>
  <c r="F253" s="1"/>
  <c r="G253" s="1"/>
  <c r="I253" s="1"/>
  <c r="E254" s="1"/>
  <c r="F254" l="1"/>
  <c r="G254" s="1"/>
  <c r="I254" s="1"/>
  <c r="E255" s="1"/>
  <c r="F255" l="1"/>
  <c r="G255" s="1"/>
  <c r="I255" s="1"/>
  <c r="E256" s="1"/>
  <c r="F256" l="1"/>
  <c r="G256" s="1"/>
  <c r="I256" s="1"/>
  <c r="E257" s="1"/>
  <c r="F257" s="1"/>
  <c r="G257" s="1"/>
  <c r="I257" s="1"/>
  <c r="E258" s="1"/>
  <c r="F258" l="1"/>
  <c r="G258" s="1"/>
  <c r="I258" s="1"/>
  <c r="E259" s="1"/>
  <c r="F259" l="1"/>
  <c r="G259" s="1"/>
  <c r="I259" s="1"/>
  <c r="E260" s="1"/>
  <c r="F260" l="1"/>
  <c r="D334" s="1"/>
  <c r="E334" s="1"/>
  <c r="F334" s="1"/>
  <c r="G334" s="1"/>
  <c r="C335" s="1"/>
  <c r="G260" l="1"/>
  <c r="I260" s="1"/>
  <c r="E261" s="1"/>
  <c r="F261" s="1"/>
  <c r="G261" l="1"/>
  <c r="I261" s="1"/>
  <c r="E262" s="1"/>
  <c r="F262" l="1"/>
  <c r="G262" l="1"/>
  <c r="I262" s="1"/>
  <c r="E263" s="1"/>
  <c r="F263" l="1"/>
  <c r="G263" l="1"/>
  <c r="I263" s="1"/>
  <c r="E264" s="1"/>
  <c r="F264" l="1"/>
  <c r="G264" s="1"/>
  <c r="I264" s="1"/>
  <c r="E265" s="1"/>
  <c r="F265" s="1"/>
  <c r="G265" s="1"/>
  <c r="I265" s="1"/>
  <c r="E266" s="1"/>
  <c r="F266" l="1"/>
  <c r="G266" s="1"/>
  <c r="I266" s="1"/>
  <c r="E267" s="1"/>
  <c r="F267" l="1"/>
  <c r="G267" s="1"/>
  <c r="I267" s="1"/>
  <c r="E268" s="1"/>
  <c r="F268" l="1"/>
  <c r="G268" s="1"/>
  <c r="I268" s="1"/>
  <c r="E269" s="1"/>
  <c r="F269" s="1"/>
  <c r="G269" s="1"/>
  <c r="I269" s="1"/>
  <c r="E270" s="1"/>
  <c r="F270" l="1"/>
  <c r="G270" s="1"/>
  <c r="I270" s="1"/>
  <c r="E271" s="1"/>
  <c r="F271" l="1"/>
  <c r="G271" s="1"/>
  <c r="I271" s="1"/>
  <c r="E272" s="1"/>
  <c r="F272" l="1"/>
  <c r="D335" s="1"/>
  <c r="G272" l="1"/>
  <c r="I272" s="1"/>
  <c r="D336"/>
  <c r="E335"/>
  <c r="F335" l="1"/>
  <c r="F336" s="1"/>
  <c r="G335" l="1"/>
</calcChain>
</file>

<file path=xl/comments1.xml><?xml version="1.0" encoding="utf-8"?>
<comments xmlns="http://schemas.openxmlformats.org/spreadsheetml/2006/main">
  <authors>
    <author>Author</author>
  </authors>
  <commentList>
    <comment ref="C26" authorId="0">
      <text>
        <r>
          <rPr>
            <b/>
            <sz val="9"/>
            <color indexed="81"/>
            <rFont val="Tahoma"/>
            <family val="2"/>
          </rPr>
          <t>Author:</t>
        </r>
        <r>
          <rPr>
            <sz val="9"/>
            <color indexed="81"/>
            <rFont val="Tahoma"/>
            <family val="2"/>
          </rPr>
          <t xml:space="preserve">
As per banks guidelines repayment capacity % is considered.if banks policy states  40 % of income is required for survival of individual and balance 60 % can be utilised for repayment of loan therefore one need to put here 60 % as per banks policy.
otherwise can put 100%</t>
        </r>
      </text>
    </comment>
  </commentList>
</comments>
</file>

<file path=xl/comments2.xml><?xml version="1.0" encoding="utf-8"?>
<comments xmlns="http://schemas.openxmlformats.org/spreadsheetml/2006/main">
  <authors>
    <author>Author</author>
  </authors>
  <commentList>
    <comment ref="G8" authorId="0">
      <text>
        <r>
          <rPr>
            <b/>
            <sz val="9"/>
            <color indexed="81"/>
            <rFont val="Tahoma"/>
            <family val="2"/>
          </rPr>
          <t>Author:</t>
        </r>
        <r>
          <rPr>
            <sz val="9"/>
            <color indexed="81"/>
            <rFont val="Tahoma"/>
            <charset val="1"/>
          </rPr>
          <t xml:space="preserve">
As per banks guidelines repayment capacity % is considered.if banks policy states  40 % of income is required for survival of individual and balance 60 % can be utilised for repayment of loan therefore one need to put here 60 % as per banks policy.
otherwise can put 100%</t>
        </r>
      </text>
    </comment>
    <comment ref="C28" authorId="0">
      <text>
        <r>
          <rPr>
            <b/>
            <sz val="9"/>
            <color indexed="81"/>
            <rFont val="Tahoma"/>
            <family val="2"/>
          </rPr>
          <t>Author:</t>
        </r>
        <r>
          <rPr>
            <sz val="9"/>
            <color indexed="81"/>
            <rFont val="Tahoma"/>
            <family val="2"/>
          </rPr>
          <t xml:space="preserve">
As per banks guidelines repayment capacity % is considered.if banks policy states  40 % of income is required for survival of individual and balance 60 % can be utilised for repayment of loan therefore one need to put here 60 % as per banks policy.
otherwise can put 100%</t>
        </r>
      </text>
    </comment>
  </commentList>
</comments>
</file>

<file path=xl/comments3.xml><?xml version="1.0" encoding="utf-8"?>
<comments xmlns="http://schemas.openxmlformats.org/spreadsheetml/2006/main">
  <authors>
    <author>Author</author>
  </authors>
  <commentList>
    <comment ref="G8" authorId="0">
      <text>
        <r>
          <rPr>
            <b/>
            <sz val="9"/>
            <color indexed="81"/>
            <rFont val="Tahoma"/>
            <family val="2"/>
          </rPr>
          <t>Author:</t>
        </r>
        <r>
          <rPr>
            <sz val="9"/>
            <color indexed="81"/>
            <rFont val="Tahoma"/>
            <charset val="1"/>
          </rPr>
          <t xml:space="preserve">
As per banks guidelines repayment capacity % is considered.if banks policy states  40 % of income is required for survival of individual and balance 60 % can be utilised for repayment of loan therefore one need to put here 60 % as per banks policy.
otherwise can put 100%</t>
        </r>
      </text>
    </comment>
    <comment ref="C28" authorId="0">
      <text>
        <r>
          <rPr>
            <b/>
            <sz val="9"/>
            <color indexed="81"/>
            <rFont val="Tahoma"/>
            <family val="2"/>
          </rPr>
          <t>Author:</t>
        </r>
        <r>
          <rPr>
            <sz val="9"/>
            <color indexed="81"/>
            <rFont val="Tahoma"/>
            <family val="2"/>
          </rPr>
          <t xml:space="preserve">
As per banks guidelines repayment capacity % is considered.if banks policy states  40 % of income is required for survival of individual and balance 60 % can be utilised for repayment of loan therefore one need to put here 60 % as per banks policy.
otherwise can put 100%</t>
        </r>
      </text>
    </comment>
  </commentList>
</comments>
</file>

<file path=xl/sharedStrings.xml><?xml version="1.0" encoding="utf-8"?>
<sst xmlns="http://schemas.openxmlformats.org/spreadsheetml/2006/main" count="398" uniqueCount="88">
  <si>
    <t>FY 2013-14</t>
  </si>
  <si>
    <t>Total</t>
  </si>
  <si>
    <t>Average</t>
  </si>
  <si>
    <t>Repayment Capacity</t>
  </si>
  <si>
    <t>Repayment Capacity per Month</t>
  </si>
  <si>
    <t>Depreciation</t>
  </si>
  <si>
    <t>FY 2014-15</t>
  </si>
  <si>
    <t>Income Before Depreciation</t>
  </si>
  <si>
    <t>Joint Holder</t>
  </si>
  <si>
    <t>Period in Years</t>
  </si>
  <si>
    <t>Repayment Schedule</t>
  </si>
  <si>
    <t>Year</t>
  </si>
  <si>
    <t>PV Factor</t>
  </si>
  <si>
    <t>First Holder</t>
  </si>
  <si>
    <t>Add Interest Rs</t>
  </si>
  <si>
    <t>EMI Rs              (Per Annum)</t>
  </si>
  <si>
    <t>Closing Balance               Rs.</t>
  </si>
  <si>
    <t>Gross Sum                Rs</t>
  </si>
  <si>
    <t>Principle Amount                                    Rs.</t>
  </si>
  <si>
    <t xml:space="preserve">Name : </t>
  </si>
  <si>
    <t xml:space="preserve">Joint Name : </t>
  </si>
  <si>
    <t>Rate of Interest in %</t>
  </si>
  <si>
    <t xml:space="preserve">A B R &amp; Associates </t>
  </si>
  <si>
    <t>Chartered Accountants</t>
  </si>
  <si>
    <t xml:space="preserve">Date: </t>
  </si>
  <si>
    <t>Address : A-24, Omkar Bunglow, Ashok Society ,Durga Nagar, Off S B Road, Model Colony , Pune 411016</t>
  </si>
  <si>
    <t>Mobile No +91 9922132229                  Email : abhijitranpise@gmail.com               Website : www.abrca.com</t>
  </si>
  <si>
    <t>EMI per Month/ LAC</t>
  </si>
  <si>
    <t>EMI Per Year per LAC</t>
  </si>
  <si>
    <t>Principle Rs.</t>
  </si>
  <si>
    <t>Rs.</t>
  </si>
  <si>
    <t>Grand Total of Average Income</t>
  </si>
  <si>
    <t>Prepared By :  CA Abhijit Ranpise</t>
  </si>
  <si>
    <t>Loan Required Rs</t>
  </si>
  <si>
    <t>Period In No of Years</t>
  </si>
  <si>
    <t>Repayment capacity of Income as per Banks Policy (% of Income)</t>
  </si>
  <si>
    <t>Input</t>
  </si>
  <si>
    <t>Out Put</t>
  </si>
  <si>
    <t>Average Tax to Be Paid Rs.</t>
  </si>
  <si>
    <t>Name :</t>
  </si>
  <si>
    <t>EMI per Month Rs</t>
  </si>
  <si>
    <t>Date of Payment of Income Tax</t>
  </si>
  <si>
    <t>234A</t>
  </si>
  <si>
    <t>Due Date</t>
  </si>
  <si>
    <t>234C Total</t>
  </si>
  <si>
    <t>Total Interest</t>
  </si>
  <si>
    <t>Income Tax &amp; Interest                          Rs.</t>
  </si>
  <si>
    <t>Interest                                  Rs</t>
  </si>
  <si>
    <t>234C During The Financial year</t>
  </si>
  <si>
    <t>234B After Financial  year end</t>
  </si>
  <si>
    <t>Interest Amount Rs</t>
  </si>
  <si>
    <t>Difference in No of  Months</t>
  </si>
  <si>
    <t>Date of Payment / Date of filing</t>
  </si>
  <si>
    <t>MM/DD/YYYY</t>
  </si>
  <si>
    <t>Average Tax &amp; Interest to Be Paid Rs.</t>
  </si>
  <si>
    <t>Income Tax to Be paid for Income in Coumn F</t>
  </si>
  <si>
    <t>Rs</t>
  </si>
  <si>
    <t xml:space="preserve">Income Tax &amp; Interest Payable </t>
  </si>
  <si>
    <t xml:space="preserve"> </t>
  </si>
  <si>
    <t>Principle</t>
  </si>
  <si>
    <t>Depreciation                    Rs</t>
  </si>
  <si>
    <t>Total                                         Rs</t>
  </si>
  <si>
    <t>Income Before Depreciation                    Rs</t>
  </si>
  <si>
    <t>FY 2015-16</t>
  </si>
  <si>
    <t>LOAN ELIGIBILITY STATEMENT</t>
  </si>
  <si>
    <t>Loan Eligibility in Rs.</t>
  </si>
  <si>
    <t>No of Years</t>
  </si>
  <si>
    <t>Rate of Interest %</t>
  </si>
  <si>
    <t>Repayment Capacity In %</t>
  </si>
  <si>
    <t>Income Tax to Be paid for Income in Coumn E</t>
  </si>
  <si>
    <t>Income Tax Paid Rs. (Interest Not Considered)</t>
  </si>
  <si>
    <t>Interest on Income Tax Rs.</t>
  </si>
  <si>
    <t>Date of PAYMENT of Tax.for interest  (MM/DD/YYYY)</t>
  </si>
  <si>
    <t xml:space="preserve">Notes </t>
  </si>
  <si>
    <t>Put figures in only sky blue cells</t>
  </si>
  <si>
    <t>Surcharge on income tax ignored</t>
  </si>
  <si>
    <t>Suitable for Maximum of 20 Years loan</t>
  </si>
  <si>
    <t>EMI is calculated on Monthly reducing balance method</t>
  </si>
  <si>
    <t>Interest calculation on Income tax is considered on one time payment and filing of income tax return is considered on same date . i.e multiple payment dates for income  tax  is ignored for calculation of interest on income tax purpose.</t>
  </si>
  <si>
    <t>Depreciation is Non Cash Expenditure therfore it will added in income while calsulating average income.</t>
  </si>
  <si>
    <t>Principle o/s</t>
  </si>
  <si>
    <t>Interest</t>
  </si>
  <si>
    <t>P+I</t>
  </si>
  <si>
    <t>EMI</t>
  </si>
  <si>
    <t>Closing Principle O/s</t>
  </si>
  <si>
    <t>Principle O/s</t>
  </si>
  <si>
    <t>Closing O/s</t>
  </si>
  <si>
    <t xml:space="preserve">It is a dynamic excel sheet which has option to calculate loan amount eligibility for given amount of average income.
It also has facility to calculate loan eligibility on the basis of Income tax paid in last three financial years
It also gives amount of income one should have during three financial years for desired loan amount.
It calculates result on the basis of average income during three years.
Loan eligibility depends upon many factors such as Nature of business, Age of borrowers, Level of Security provided, banks policy for loan, purpose of loan, cibil score, credit rating, track record etc. , all these factors also affects loan eligibility criteria. These are difficult to incorporate in the sheet. Therefore this result of this calculator is not an assurance of loan amount from particular bank in particulars case.
This sheet is useful for individual assesses. Corporate assesses calculation will be different because of difference in tax rates etc.
</t>
  </si>
</sst>
</file>

<file path=xl/styles.xml><?xml version="1.0" encoding="utf-8"?>
<styleSheet xmlns="http://schemas.openxmlformats.org/spreadsheetml/2006/main">
  <numFmts count="8">
    <numFmt numFmtId="43" formatCode="_(* #,##0.00_);_(* \(#,##0.00\);_(* &quot;-&quot;??_);_(@_)"/>
    <numFmt numFmtId="164" formatCode="_(* #,##0.0000_);_(* \(#,##0.0000\);_(* &quot;-&quot;??_);_(@_)"/>
    <numFmt numFmtId="165" formatCode="[$-409]d\-mmm\-yyyy;@"/>
    <numFmt numFmtId="166" formatCode="_(* #,##0.00000_);_(* \(#,##0.00000\);_(* &quot;-&quot;??_);_(@_)"/>
    <numFmt numFmtId="167" formatCode="_(* #,##0.00000000000_);_(* \(#,##0.00000000000\);_(* &quot;-&quot;??_);_(@_)"/>
    <numFmt numFmtId="168" formatCode="_(* #,##0.000000000000_);_(* \(#,##0.000000000000\);_(* &quot;-&quot;??_);_(@_)"/>
    <numFmt numFmtId="169" formatCode="_(* #,##0_);_(* \(#,##0\);_(* &quot;-&quot;??_);_(@_)"/>
    <numFmt numFmtId="170" formatCode="0.0000%"/>
  </numFmts>
  <fonts count="15">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6"/>
      <color theme="1"/>
      <name val="Times New Roman"/>
      <family val="1"/>
    </font>
    <font>
      <sz val="9"/>
      <color indexed="81"/>
      <name val="Tahoma"/>
      <family val="2"/>
    </font>
    <font>
      <b/>
      <sz val="9"/>
      <color indexed="81"/>
      <name val="Tahoma"/>
      <family val="2"/>
    </font>
    <font>
      <sz val="14"/>
      <color theme="1"/>
      <name val="Calibri"/>
      <family val="2"/>
      <scheme val="minor"/>
    </font>
    <font>
      <sz val="12"/>
      <color theme="1"/>
      <name val="Calibri"/>
      <family val="2"/>
      <scheme val="minor"/>
    </font>
    <font>
      <sz val="10"/>
      <color theme="1"/>
      <name val="Calibri"/>
      <family val="2"/>
      <scheme val="minor"/>
    </font>
    <font>
      <sz val="11"/>
      <name val="Calibri"/>
      <family val="2"/>
      <scheme val="minor"/>
    </font>
    <font>
      <sz val="14"/>
      <color theme="1"/>
      <name val="Times New Roman"/>
      <family val="1"/>
    </font>
    <font>
      <sz val="9"/>
      <color indexed="81"/>
      <name val="Tahoma"/>
      <charset val="1"/>
    </font>
    <font>
      <sz val="9"/>
      <color theme="1"/>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7F61"/>
        <bgColor indexed="64"/>
      </patternFill>
    </fill>
    <fill>
      <patternFill patternType="solid">
        <fgColor theme="6"/>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0"/>
        <bgColor indexed="64"/>
      </patternFill>
    </fill>
  </fills>
  <borders count="1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217">
    <xf numFmtId="0" fontId="0" fillId="0" borderId="0" xfId="0"/>
    <xf numFmtId="0" fontId="0" fillId="0" borderId="0" xfId="0" applyProtection="1">
      <protection hidden="1"/>
    </xf>
    <xf numFmtId="0" fontId="1" fillId="0" borderId="14" xfId="0" applyFont="1" applyFill="1" applyBorder="1" applyAlignment="1" applyProtection="1">
      <protection hidden="1"/>
    </xf>
    <xf numFmtId="0" fontId="0" fillId="0" borderId="14" xfId="0" applyFill="1" applyBorder="1" applyAlignment="1" applyProtection="1">
      <protection hidden="1"/>
    </xf>
    <xf numFmtId="0" fontId="0" fillId="0" borderId="14" xfId="0" applyFill="1" applyBorder="1" applyAlignment="1" applyProtection="1">
      <alignment horizontal="right"/>
      <protection hidden="1"/>
    </xf>
    <xf numFmtId="0" fontId="0" fillId="4" borderId="14" xfId="0" applyFill="1" applyBorder="1" applyProtection="1">
      <protection hidden="1"/>
    </xf>
    <xf numFmtId="0" fontId="0" fillId="0" borderId="0" xfId="0" applyFill="1" applyAlignment="1" applyProtection="1">
      <alignment horizontal="center"/>
      <protection hidden="1"/>
    </xf>
    <xf numFmtId="0" fontId="0" fillId="0" borderId="2" xfId="0" applyFill="1" applyBorder="1" applyAlignment="1" applyProtection="1">
      <alignment horizontal="center"/>
      <protection hidden="1"/>
    </xf>
    <xf numFmtId="0" fontId="9" fillId="0" borderId="2" xfId="0" applyFont="1" applyFill="1" applyBorder="1" applyAlignment="1" applyProtection="1">
      <alignment horizontal="left" vertical="top"/>
      <protection hidden="1"/>
    </xf>
    <xf numFmtId="0" fontId="9" fillId="0" borderId="2" xfId="0" applyFont="1" applyFill="1" applyBorder="1" applyAlignment="1" applyProtection="1">
      <protection hidden="1"/>
    </xf>
    <xf numFmtId="43" fontId="0" fillId="0" borderId="0" xfId="0" applyNumberFormat="1" applyProtection="1">
      <protection hidden="1"/>
    </xf>
    <xf numFmtId="0" fontId="9" fillId="0" borderId="2" xfId="0" applyFont="1" applyFill="1" applyBorder="1" applyAlignment="1" applyProtection="1">
      <alignment horizontal="center"/>
      <protection hidden="1"/>
    </xf>
    <xf numFmtId="0" fontId="9" fillId="0" borderId="0" xfId="0" applyFont="1" applyFill="1" applyBorder="1" applyAlignment="1" applyProtection="1">
      <alignment horizontal="center"/>
      <protection hidden="1"/>
    </xf>
    <xf numFmtId="9" fontId="8" fillId="0" borderId="0" xfId="0" applyNumberFormat="1" applyFont="1" applyFill="1" applyBorder="1" applyAlignment="1" applyProtection="1">
      <alignment horizontal="center"/>
      <protection hidden="1"/>
    </xf>
    <xf numFmtId="165" fontId="10" fillId="0" borderId="0" xfId="0" applyNumberFormat="1" applyFont="1" applyFill="1" applyBorder="1" applyAlignment="1" applyProtection="1">
      <alignment vertical="center"/>
      <protection hidden="1"/>
    </xf>
    <xf numFmtId="0" fontId="0" fillId="0" borderId="2" xfId="0" applyBorder="1" applyProtection="1">
      <protection hidden="1"/>
    </xf>
    <xf numFmtId="165" fontId="0" fillId="4" borderId="2" xfId="0" applyNumberFormat="1" applyFill="1" applyBorder="1" applyProtection="1">
      <protection hidden="1"/>
    </xf>
    <xf numFmtId="43" fontId="3" fillId="8" borderId="2" xfId="1" applyFont="1" applyFill="1" applyBorder="1" applyAlignment="1" applyProtection="1">
      <alignment vertical="top"/>
      <protection hidden="1"/>
    </xf>
    <xf numFmtId="0" fontId="0" fillId="0" borderId="13" xfId="0" applyBorder="1" applyProtection="1">
      <protection hidden="1"/>
    </xf>
    <xf numFmtId="0" fontId="0" fillId="0" borderId="12" xfId="0" applyFill="1" applyBorder="1" applyProtection="1">
      <protection hidden="1"/>
    </xf>
    <xf numFmtId="43" fontId="0" fillId="0" borderId="12" xfId="0" applyNumberFormat="1" applyBorder="1" applyProtection="1">
      <protection hidden="1"/>
    </xf>
    <xf numFmtId="43" fontId="0" fillId="4" borderId="2" xfId="1" applyFont="1" applyFill="1" applyBorder="1" applyProtection="1">
      <protection hidden="1"/>
    </xf>
    <xf numFmtId="43" fontId="0" fillId="0" borderId="11" xfId="0" applyNumberFormat="1" applyBorder="1" applyProtection="1">
      <protection hidden="1"/>
    </xf>
    <xf numFmtId="14" fontId="0" fillId="4" borderId="2" xfId="0" applyNumberFormat="1" applyFill="1" applyBorder="1" applyProtection="1">
      <protection hidden="1"/>
    </xf>
    <xf numFmtId="0" fontId="9" fillId="0" borderId="2" xfId="0" applyFont="1" applyBorder="1" applyAlignment="1" applyProtection="1">
      <alignment horizontal="center" vertical="center"/>
      <protection hidden="1"/>
    </xf>
    <xf numFmtId="9" fontId="9" fillId="4" borderId="7" xfId="2" applyFont="1" applyFill="1" applyBorder="1" applyAlignment="1" applyProtection="1">
      <alignment horizontal="center" vertical="center"/>
      <protection hidden="1"/>
    </xf>
    <xf numFmtId="0" fontId="9" fillId="4" borderId="7" xfId="0" applyFont="1" applyFill="1" applyBorder="1" applyAlignment="1" applyProtection="1">
      <alignment horizontal="center" vertical="center"/>
      <protection hidden="1"/>
    </xf>
    <xf numFmtId="0" fontId="9" fillId="0" borderId="2" xfId="0" applyFont="1" applyBorder="1" applyAlignment="1" applyProtection="1">
      <alignment horizontal="center" vertical="center" wrapText="1"/>
      <protection hidden="1"/>
    </xf>
    <xf numFmtId="0" fontId="0" fillId="0" borderId="6" xfId="0" applyBorder="1" applyAlignment="1" applyProtection="1">
      <alignment vertical="top"/>
      <protection hidden="1"/>
    </xf>
    <xf numFmtId="0" fontId="1" fillId="0" borderId="2" xfId="0" applyFont="1" applyBorder="1" applyAlignment="1" applyProtection="1">
      <alignment vertical="top" wrapText="1"/>
      <protection hidden="1"/>
    </xf>
    <xf numFmtId="0" fontId="1" fillId="0" borderId="6" xfId="0" applyFont="1" applyBorder="1" applyAlignment="1" applyProtection="1">
      <alignment vertical="top" wrapText="1"/>
      <protection hidden="1"/>
    </xf>
    <xf numFmtId="0" fontId="0" fillId="0" borderId="2" xfId="0" applyBorder="1" applyAlignment="1" applyProtection="1">
      <alignment vertical="top" wrapText="1"/>
      <protection hidden="1"/>
    </xf>
    <xf numFmtId="43" fontId="0" fillId="0" borderId="7" xfId="1" applyFont="1" applyBorder="1" applyAlignment="1" applyProtection="1">
      <alignment wrapText="1"/>
      <protection hidden="1"/>
    </xf>
    <xf numFmtId="0" fontId="1" fillId="0" borderId="2" xfId="0" applyFont="1" applyFill="1" applyBorder="1" applyAlignment="1" applyProtection="1">
      <alignment wrapText="1"/>
      <protection hidden="1"/>
    </xf>
    <xf numFmtId="0" fontId="0" fillId="0" borderId="4" xfId="0" applyBorder="1" applyProtection="1">
      <protection hidden="1"/>
    </xf>
    <xf numFmtId="43" fontId="0" fillId="4" borderId="0" xfId="1" applyFont="1" applyFill="1" applyBorder="1" applyProtection="1">
      <protection hidden="1"/>
    </xf>
    <xf numFmtId="43" fontId="0" fillId="10" borderId="17" xfId="1" applyFont="1" applyFill="1" applyBorder="1" applyProtection="1">
      <protection hidden="1"/>
    </xf>
    <xf numFmtId="43" fontId="0" fillId="4" borderId="5" xfId="1" applyFont="1" applyFill="1" applyBorder="1" applyProtection="1">
      <protection hidden="1"/>
    </xf>
    <xf numFmtId="43" fontId="0" fillId="10" borderId="5" xfId="1" applyFont="1" applyFill="1" applyBorder="1" applyProtection="1">
      <protection hidden="1"/>
    </xf>
    <xf numFmtId="165" fontId="0" fillId="4" borderId="17" xfId="1" applyNumberFormat="1" applyFont="1" applyFill="1" applyBorder="1" applyAlignment="1" applyProtection="1">
      <alignment horizontal="center"/>
      <protection hidden="1"/>
    </xf>
    <xf numFmtId="43" fontId="0" fillId="0" borderId="11" xfId="1" applyFont="1" applyBorder="1" applyProtection="1">
      <protection hidden="1"/>
    </xf>
    <xf numFmtId="43" fontId="0" fillId="10" borderId="11" xfId="1" applyFont="1" applyFill="1" applyBorder="1" applyProtection="1">
      <protection hidden="1"/>
    </xf>
    <xf numFmtId="165" fontId="0" fillId="4" borderId="11" xfId="1" applyNumberFormat="1" applyFont="1" applyFill="1" applyBorder="1" applyAlignment="1" applyProtection="1">
      <alignment horizontal="center"/>
      <protection hidden="1"/>
    </xf>
    <xf numFmtId="43" fontId="0" fillId="4" borderId="16" xfId="1" applyFont="1" applyFill="1" applyBorder="1" applyProtection="1">
      <protection hidden="1"/>
    </xf>
    <xf numFmtId="43" fontId="0" fillId="10" borderId="13" xfId="1" applyFont="1" applyFill="1" applyBorder="1" applyProtection="1">
      <protection hidden="1"/>
    </xf>
    <xf numFmtId="43" fontId="0" fillId="4" borderId="10" xfId="1" applyFont="1" applyFill="1" applyBorder="1" applyProtection="1">
      <protection hidden="1"/>
    </xf>
    <xf numFmtId="165" fontId="0" fillId="4" borderId="13" xfId="1" applyNumberFormat="1" applyFont="1" applyFill="1" applyBorder="1" applyAlignment="1" applyProtection="1">
      <alignment horizontal="center"/>
      <protection hidden="1"/>
    </xf>
    <xf numFmtId="43" fontId="0" fillId="5" borderId="2" xfId="1" applyFont="1" applyFill="1" applyBorder="1" applyProtection="1">
      <protection hidden="1"/>
    </xf>
    <xf numFmtId="43" fontId="0" fillId="5" borderId="5" xfId="1" applyFont="1" applyFill="1" applyBorder="1" applyProtection="1">
      <protection hidden="1"/>
    </xf>
    <xf numFmtId="43" fontId="0" fillId="0" borderId="5" xfId="1" applyFont="1" applyBorder="1" applyProtection="1">
      <protection hidden="1"/>
    </xf>
    <xf numFmtId="0" fontId="0" fillId="3" borderId="6" xfId="0" applyFill="1" applyBorder="1" applyProtection="1">
      <protection hidden="1"/>
    </xf>
    <xf numFmtId="0" fontId="0" fillId="3" borderId="7" xfId="0" applyFill="1" applyBorder="1" applyProtection="1">
      <protection hidden="1"/>
    </xf>
    <xf numFmtId="43" fontId="0" fillId="3" borderId="2" xfId="1" applyFont="1" applyFill="1" applyBorder="1" applyProtection="1">
      <protection hidden="1"/>
    </xf>
    <xf numFmtId="43" fontId="0" fillId="3" borderId="7" xfId="1" applyFont="1" applyFill="1" applyBorder="1" applyProtection="1">
      <protection hidden="1"/>
    </xf>
    <xf numFmtId="43" fontId="0" fillId="0" borderId="2" xfId="1" applyFont="1" applyBorder="1" applyProtection="1">
      <protection hidden="1"/>
    </xf>
    <xf numFmtId="0" fontId="0" fillId="0" borderId="5" xfId="0" applyBorder="1" applyProtection="1">
      <protection hidden="1"/>
    </xf>
    <xf numFmtId="0" fontId="1" fillId="0" borderId="6" xfId="0" applyFont="1" applyBorder="1" applyProtection="1">
      <protection hidden="1"/>
    </xf>
    <xf numFmtId="0" fontId="0" fillId="3" borderId="8" xfId="0" applyFill="1" applyBorder="1" applyProtection="1">
      <protection hidden="1"/>
    </xf>
    <xf numFmtId="0" fontId="0" fillId="3" borderId="9" xfId="0" applyFill="1" applyBorder="1" applyProtection="1">
      <protection hidden="1"/>
    </xf>
    <xf numFmtId="43" fontId="0" fillId="3" borderId="12" xfId="1" applyFont="1" applyFill="1" applyBorder="1" applyProtection="1">
      <protection hidden="1"/>
    </xf>
    <xf numFmtId="43" fontId="0" fillId="3" borderId="9" xfId="1" applyFont="1" applyFill="1" applyBorder="1" applyProtection="1">
      <protection hidden="1"/>
    </xf>
    <xf numFmtId="9" fontId="0" fillId="0" borderId="5" xfId="0" applyNumberFormat="1" applyFill="1" applyBorder="1" applyProtection="1">
      <protection hidden="1"/>
    </xf>
    <xf numFmtId="43" fontId="0" fillId="0" borderId="0" xfId="1" applyFont="1" applyProtection="1">
      <protection hidden="1"/>
    </xf>
    <xf numFmtId="0" fontId="1" fillId="0" borderId="2" xfId="0" applyFont="1" applyBorder="1" applyAlignment="1" applyProtection="1">
      <alignment wrapText="1"/>
      <protection hidden="1"/>
    </xf>
    <xf numFmtId="43" fontId="0" fillId="0" borderId="0" xfId="1" applyFont="1" applyAlignment="1" applyProtection="1">
      <alignment wrapText="1"/>
      <protection hidden="1"/>
    </xf>
    <xf numFmtId="0" fontId="0" fillId="0" borderId="0" xfId="0" applyBorder="1" applyProtection="1">
      <protection hidden="1"/>
    </xf>
    <xf numFmtId="0" fontId="1" fillId="0" borderId="11" xfId="0" applyFont="1" applyBorder="1" applyProtection="1">
      <protection hidden="1"/>
    </xf>
    <xf numFmtId="0" fontId="0" fillId="0" borderId="11" xfId="0" applyBorder="1" applyProtection="1">
      <protection hidden="1"/>
    </xf>
    <xf numFmtId="164" fontId="0" fillId="0" borderId="11" xfId="1" applyNumberFormat="1" applyFont="1" applyBorder="1" applyProtection="1">
      <protection hidden="1"/>
    </xf>
    <xf numFmtId="43" fontId="0" fillId="0" borderId="17" xfId="1" applyFont="1" applyBorder="1" applyProtection="1">
      <protection hidden="1"/>
    </xf>
    <xf numFmtId="43" fontId="0" fillId="0" borderId="0" xfId="1" applyFont="1" applyFill="1" applyBorder="1" applyAlignment="1" applyProtection="1">
      <alignment vertical="top"/>
      <protection hidden="1"/>
    </xf>
    <xf numFmtId="43" fontId="0" fillId="0" borderId="0" xfId="1" applyFont="1" applyFill="1" applyBorder="1" applyAlignment="1" applyProtection="1">
      <alignment wrapText="1"/>
      <protection hidden="1"/>
    </xf>
    <xf numFmtId="0" fontId="0" fillId="0" borderId="0" xfId="0" applyFill="1" applyBorder="1" applyProtection="1">
      <protection hidden="1"/>
    </xf>
    <xf numFmtId="165" fontId="0" fillId="0" borderId="0" xfId="1" applyNumberFormat="1" applyFont="1" applyFill="1" applyBorder="1" applyAlignment="1" applyProtection="1">
      <alignment horizontal="center"/>
      <protection hidden="1"/>
    </xf>
    <xf numFmtId="0" fontId="3" fillId="2" borderId="2" xfId="0" applyFont="1" applyFill="1" applyBorder="1" applyAlignment="1" applyProtection="1">
      <alignment wrapText="1"/>
      <protection hidden="1"/>
    </xf>
    <xf numFmtId="0" fontId="0" fillId="0" borderId="2" xfId="0" applyBorder="1" applyAlignment="1" applyProtection="1">
      <alignment horizontal="center" vertical="center"/>
      <protection hidden="1"/>
    </xf>
    <xf numFmtId="43" fontId="0" fillId="0" borderId="1" xfId="1" applyFont="1" applyBorder="1" applyAlignment="1" applyProtection="1">
      <alignment horizontal="center" vertical="center" wrapText="1"/>
      <protection hidden="1"/>
    </xf>
    <xf numFmtId="43" fontId="0" fillId="0" borderId="2" xfId="1" applyFont="1" applyBorder="1" applyAlignment="1" applyProtection="1">
      <alignment horizontal="center" vertical="center" wrapText="1"/>
      <protection hidden="1"/>
    </xf>
    <xf numFmtId="165" fontId="10" fillId="0" borderId="2" xfId="0" applyNumberFormat="1" applyFont="1" applyFill="1" applyBorder="1" applyProtection="1">
      <protection hidden="1"/>
    </xf>
    <xf numFmtId="165" fontId="0" fillId="0" borderId="1" xfId="1" applyNumberFormat="1" applyFont="1" applyBorder="1" applyProtection="1">
      <protection hidden="1"/>
    </xf>
    <xf numFmtId="43" fontId="0" fillId="0" borderId="7" xfId="1" applyNumberFormat="1" applyFont="1" applyBorder="1" applyProtection="1">
      <protection hidden="1"/>
    </xf>
    <xf numFmtId="0" fontId="0" fillId="0" borderId="11" xfId="0" applyBorder="1" applyAlignment="1" applyProtection="1">
      <alignment wrapText="1"/>
      <protection hidden="1"/>
    </xf>
    <xf numFmtId="165" fontId="10" fillId="0" borderId="11" xfId="0" applyNumberFormat="1" applyFont="1" applyFill="1" applyBorder="1" applyProtection="1">
      <protection hidden="1"/>
    </xf>
    <xf numFmtId="165" fontId="0" fillId="0" borderId="18" xfId="1" applyNumberFormat="1" applyFont="1" applyBorder="1" applyProtection="1">
      <protection hidden="1"/>
    </xf>
    <xf numFmtId="43" fontId="0" fillId="0" borderId="5" xfId="1" applyNumberFormat="1" applyFont="1" applyBorder="1" applyProtection="1">
      <protection hidden="1"/>
    </xf>
    <xf numFmtId="9" fontId="0" fillId="0" borderId="15" xfId="0" applyNumberFormat="1" applyBorder="1" applyProtection="1">
      <protection hidden="1"/>
    </xf>
    <xf numFmtId="165" fontId="10" fillId="0" borderId="17" xfId="0" applyNumberFormat="1" applyFont="1" applyFill="1" applyBorder="1" applyProtection="1">
      <protection hidden="1"/>
    </xf>
    <xf numFmtId="165" fontId="0" fillId="0" borderId="17" xfId="1" applyNumberFormat="1" applyFont="1" applyBorder="1" applyProtection="1">
      <protection hidden="1"/>
    </xf>
    <xf numFmtId="43" fontId="0" fillId="0" borderId="3" xfId="1" applyNumberFormat="1" applyFont="1" applyBorder="1" applyProtection="1">
      <protection hidden="1"/>
    </xf>
    <xf numFmtId="9" fontId="0" fillId="0" borderId="4" xfId="0" applyNumberFormat="1" applyBorder="1" applyProtection="1">
      <protection hidden="1"/>
    </xf>
    <xf numFmtId="165" fontId="0" fillId="0" borderId="0" xfId="1" applyNumberFormat="1" applyFont="1" applyBorder="1" applyProtection="1">
      <protection hidden="1"/>
    </xf>
    <xf numFmtId="165" fontId="0" fillId="0" borderId="11" xfId="1" applyNumberFormat="1" applyFont="1" applyBorder="1" applyProtection="1">
      <protection hidden="1"/>
    </xf>
    <xf numFmtId="9" fontId="0" fillId="0" borderId="16" xfId="0" applyNumberFormat="1" applyBorder="1" applyProtection="1">
      <protection hidden="1"/>
    </xf>
    <xf numFmtId="165" fontId="10" fillId="0" borderId="13" xfId="0" applyNumberFormat="1" applyFont="1" applyFill="1" applyBorder="1" applyProtection="1">
      <protection hidden="1"/>
    </xf>
    <xf numFmtId="165" fontId="0" fillId="0" borderId="14" xfId="1" applyNumberFormat="1" applyFont="1" applyBorder="1" applyProtection="1">
      <protection hidden="1"/>
    </xf>
    <xf numFmtId="165" fontId="0" fillId="0" borderId="13" xfId="1" applyNumberFormat="1" applyFont="1" applyBorder="1" applyProtection="1">
      <protection hidden="1"/>
    </xf>
    <xf numFmtId="43" fontId="0" fillId="0" borderId="13" xfId="1" applyFont="1" applyBorder="1" applyProtection="1">
      <protection hidden="1"/>
    </xf>
    <xf numFmtId="43" fontId="0" fillId="0" borderId="10" xfId="1" applyNumberFormat="1" applyFont="1" applyBorder="1" applyProtection="1">
      <protection hidden="1"/>
    </xf>
    <xf numFmtId="43" fontId="0" fillId="0" borderId="0" xfId="1" applyFont="1" applyBorder="1" applyProtection="1">
      <protection hidden="1"/>
    </xf>
    <xf numFmtId="0" fontId="0" fillId="0" borderId="16" xfId="0" applyBorder="1" applyProtection="1">
      <protection hidden="1"/>
    </xf>
    <xf numFmtId="43" fontId="0" fillId="0" borderId="14" xfId="1" applyFont="1" applyBorder="1" applyProtection="1">
      <protection hidden="1"/>
    </xf>
    <xf numFmtId="43" fontId="11" fillId="9" borderId="2" xfId="1" applyFont="1" applyFill="1" applyBorder="1" applyProtection="1">
      <protection hidden="1"/>
    </xf>
    <xf numFmtId="43" fontId="11" fillId="9" borderId="7" xfId="1" applyNumberFormat="1" applyFont="1" applyFill="1" applyBorder="1" applyProtection="1">
      <protection hidden="1"/>
    </xf>
    <xf numFmtId="0" fontId="1" fillId="0" borderId="0" xfId="0" applyFont="1" applyProtection="1">
      <protection hidden="1"/>
    </xf>
    <xf numFmtId="0" fontId="1" fillId="0" borderId="6" xfId="0" applyFont="1" applyBorder="1" applyAlignment="1" applyProtection="1">
      <alignment horizontal="center" vertical="top" wrapText="1"/>
      <protection hidden="1"/>
    </xf>
    <xf numFmtId="0" fontId="1" fillId="0" borderId="2" xfId="0" applyFont="1" applyBorder="1" applyAlignment="1" applyProtection="1">
      <alignment horizontal="center" vertical="top" wrapText="1"/>
      <protection hidden="1"/>
    </xf>
    <xf numFmtId="0" fontId="1" fillId="0" borderId="7" xfId="0" applyFont="1" applyBorder="1" applyAlignment="1" applyProtection="1">
      <alignment horizontal="center" vertical="top" wrapText="1"/>
      <protection hidden="1"/>
    </xf>
    <xf numFmtId="0" fontId="1" fillId="0" borderId="2" xfId="0" applyFont="1" applyBorder="1" applyProtection="1">
      <protection hidden="1"/>
    </xf>
    <xf numFmtId="43" fontId="1" fillId="0" borderId="7" xfId="1" applyFont="1" applyBorder="1" applyProtection="1">
      <protection hidden="1"/>
    </xf>
    <xf numFmtId="0" fontId="0" fillId="0" borderId="14" xfId="0" applyFill="1" applyBorder="1" applyProtection="1">
      <protection hidden="1"/>
    </xf>
    <xf numFmtId="0" fontId="0" fillId="0" borderId="6" xfId="0" applyFill="1" applyBorder="1" applyAlignment="1" applyProtection="1">
      <alignment horizontal="center"/>
      <protection hidden="1"/>
    </xf>
    <xf numFmtId="0" fontId="0" fillId="0" borderId="6" xfId="0" applyBorder="1" applyProtection="1">
      <protection hidden="1"/>
    </xf>
    <xf numFmtId="0" fontId="1" fillId="0" borderId="6" xfId="0" applyFont="1" applyBorder="1" applyAlignment="1" applyProtection="1">
      <alignment horizontal="center" vertical="center" wrapText="1"/>
      <protection hidden="1"/>
    </xf>
    <xf numFmtId="0" fontId="1" fillId="0" borderId="2" xfId="0" applyFont="1" applyBorder="1" applyAlignment="1" applyProtection="1">
      <alignment horizontal="center" vertical="center" wrapText="1"/>
      <protection hidden="1"/>
    </xf>
    <xf numFmtId="0" fontId="1" fillId="0" borderId="2" xfId="0" applyFont="1" applyFill="1" applyBorder="1" applyAlignment="1" applyProtection="1">
      <alignment horizontal="center" vertical="center" wrapText="1"/>
      <protection hidden="1"/>
    </xf>
    <xf numFmtId="43" fontId="0" fillId="0" borderId="4" xfId="0" applyNumberFormat="1" applyBorder="1" applyProtection="1">
      <protection hidden="1"/>
    </xf>
    <xf numFmtId="43" fontId="0" fillId="0" borderId="4" xfId="1" applyFont="1" applyBorder="1" applyProtection="1">
      <protection hidden="1"/>
    </xf>
    <xf numFmtId="43" fontId="0" fillId="0" borderId="11" xfId="1" applyFont="1" applyFill="1" applyBorder="1" applyProtection="1">
      <protection hidden="1"/>
    </xf>
    <xf numFmtId="43" fontId="0" fillId="0" borderId="5" xfId="1" applyFont="1" applyFill="1" applyBorder="1" applyProtection="1">
      <protection hidden="1"/>
    </xf>
    <xf numFmtId="43" fontId="0" fillId="0" borderId="13" xfId="0" applyNumberFormat="1" applyBorder="1" applyProtection="1">
      <protection hidden="1"/>
    </xf>
    <xf numFmtId="43" fontId="0" fillId="0" borderId="13" xfId="1" applyFont="1" applyFill="1" applyBorder="1" applyProtection="1">
      <protection hidden="1"/>
    </xf>
    <xf numFmtId="43" fontId="5" fillId="2" borderId="1" xfId="1" applyFont="1" applyFill="1" applyBorder="1" applyAlignment="1" applyProtection="1">
      <alignment horizontal="right"/>
      <protection hidden="1"/>
    </xf>
    <xf numFmtId="43" fontId="0" fillId="10" borderId="0" xfId="1" applyFont="1" applyFill="1" applyBorder="1" applyProtection="1">
      <protection hidden="1"/>
    </xf>
    <xf numFmtId="43" fontId="0" fillId="4" borderId="17" xfId="1" applyFont="1" applyFill="1" applyBorder="1" applyProtection="1">
      <protection hidden="1"/>
    </xf>
    <xf numFmtId="43" fontId="0" fillId="4" borderId="11" xfId="1" applyFont="1" applyFill="1" applyBorder="1" applyProtection="1">
      <protection hidden="1"/>
    </xf>
    <xf numFmtId="43" fontId="0" fillId="10" borderId="16" xfId="1" applyFont="1" applyFill="1" applyBorder="1" applyProtection="1">
      <protection hidden="1"/>
    </xf>
    <xf numFmtId="43" fontId="0" fillId="4" borderId="13" xfId="1" applyFont="1" applyFill="1" applyBorder="1" applyProtection="1">
      <protection hidden="1"/>
    </xf>
    <xf numFmtId="168" fontId="0" fillId="0" borderId="11" xfId="1" applyNumberFormat="1" applyFont="1" applyBorder="1" applyProtection="1">
      <protection hidden="1"/>
    </xf>
    <xf numFmtId="166" fontId="0" fillId="0" borderId="0" xfId="1" applyNumberFormat="1" applyFont="1" applyProtection="1">
      <protection hidden="1"/>
    </xf>
    <xf numFmtId="43" fontId="0" fillId="0" borderId="5" xfId="0" applyNumberFormat="1" applyBorder="1" applyProtection="1">
      <protection hidden="1"/>
    </xf>
    <xf numFmtId="169" fontId="0" fillId="0" borderId="0" xfId="1" applyNumberFormat="1" applyFont="1" applyProtection="1">
      <protection hidden="1"/>
    </xf>
    <xf numFmtId="170" fontId="0" fillId="0" borderId="0" xfId="2" applyNumberFormat="1" applyFont="1" applyProtection="1">
      <protection hidden="1"/>
    </xf>
    <xf numFmtId="0" fontId="0" fillId="0" borderId="15" xfId="0" applyFill="1" applyBorder="1" applyProtection="1">
      <protection hidden="1"/>
    </xf>
    <xf numFmtId="0" fontId="0" fillId="0" borderId="3" xfId="0" applyFill="1" applyBorder="1" applyProtection="1">
      <protection hidden="1"/>
    </xf>
    <xf numFmtId="43" fontId="0" fillId="0" borderId="17" xfId="1" applyFont="1" applyFill="1" applyBorder="1" applyProtection="1">
      <protection hidden="1"/>
    </xf>
    <xf numFmtId="43" fontId="0" fillId="0" borderId="3" xfId="1" applyFont="1" applyFill="1" applyBorder="1" applyProtection="1">
      <protection hidden="1"/>
    </xf>
    <xf numFmtId="43" fontId="5" fillId="0" borderId="6" xfId="1" applyFont="1" applyFill="1" applyBorder="1" applyAlignment="1" applyProtection="1">
      <alignment horizontal="right"/>
      <protection hidden="1"/>
    </xf>
    <xf numFmtId="43" fontId="5" fillId="0" borderId="18" xfId="1" applyFont="1" applyFill="1" applyBorder="1" applyAlignment="1" applyProtection="1">
      <alignment horizontal="right"/>
      <protection hidden="1"/>
    </xf>
    <xf numFmtId="43" fontId="5" fillId="0" borderId="0" xfId="1" applyFont="1" applyFill="1" applyBorder="1" applyAlignment="1" applyProtection="1">
      <alignment horizontal="right"/>
      <protection hidden="1"/>
    </xf>
    <xf numFmtId="0" fontId="0" fillId="0" borderId="0" xfId="0" applyFill="1" applyBorder="1" applyAlignment="1" applyProtection="1">
      <alignment wrapText="1"/>
      <protection hidden="1"/>
    </xf>
    <xf numFmtId="0" fontId="0" fillId="0" borderId="0" xfId="0" applyFill="1" applyBorder="1" applyAlignment="1" applyProtection="1">
      <protection hidden="1"/>
    </xf>
    <xf numFmtId="0" fontId="0" fillId="0" borderId="0" xfId="0" applyFill="1" applyBorder="1" applyAlignment="1" applyProtection="1">
      <alignment vertical="center" wrapText="1"/>
      <protection hidden="1"/>
    </xf>
    <xf numFmtId="169" fontId="0" fillId="0" borderId="0" xfId="0" applyNumberFormat="1" applyProtection="1">
      <protection hidden="1"/>
    </xf>
    <xf numFmtId="167" fontId="14" fillId="0" borderId="17" xfId="1" applyNumberFormat="1" applyFont="1" applyBorder="1" applyProtection="1">
      <protection hidden="1"/>
    </xf>
    <xf numFmtId="169" fontId="0" fillId="0" borderId="5" xfId="1" applyNumberFormat="1" applyFont="1" applyBorder="1" applyProtection="1">
      <protection hidden="1"/>
    </xf>
    <xf numFmtId="169" fontId="1" fillId="0" borderId="7" xfId="1" applyNumberFormat="1" applyFont="1" applyBorder="1" applyProtection="1">
      <protection hidden="1"/>
    </xf>
    <xf numFmtId="169" fontId="0" fillId="5" borderId="2" xfId="1" applyNumberFormat="1" applyFont="1" applyFill="1" applyBorder="1" applyProtection="1">
      <protection hidden="1"/>
    </xf>
    <xf numFmtId="0" fontId="0" fillId="0" borderId="0" xfId="0" applyBorder="1" applyAlignment="1" applyProtection="1">
      <alignment wrapText="1"/>
      <protection hidden="1"/>
    </xf>
    <xf numFmtId="43" fontId="0" fillId="0" borderId="0" xfId="0" applyNumberFormat="1" applyBorder="1" applyAlignment="1" applyProtection="1">
      <alignment wrapText="1"/>
      <protection hidden="1"/>
    </xf>
    <xf numFmtId="43" fontId="0" fillId="10" borderId="11" xfId="0" applyNumberFormat="1" applyFill="1" applyBorder="1" applyProtection="1">
      <protection hidden="1"/>
    </xf>
    <xf numFmtId="0" fontId="4" fillId="0" borderId="0" xfId="0" applyFont="1" applyFill="1" applyAlignment="1" applyProtection="1">
      <alignment horizontal="center"/>
      <protection hidden="1"/>
    </xf>
    <xf numFmtId="0" fontId="1" fillId="0" borderId="0" xfId="0" applyFont="1" applyFill="1" applyAlignment="1" applyProtection="1">
      <alignment horizontal="center"/>
      <protection hidden="1"/>
    </xf>
    <xf numFmtId="0" fontId="0" fillId="0" borderId="0" xfId="0" applyFill="1" applyAlignment="1" applyProtection="1">
      <alignment horizontal="center"/>
      <protection hidden="1"/>
    </xf>
    <xf numFmtId="0" fontId="0" fillId="6" borderId="0" xfId="0" applyFill="1" applyAlignment="1" applyProtection="1">
      <alignment horizontal="center"/>
      <protection hidden="1"/>
    </xf>
    <xf numFmtId="2" fontId="8" fillId="4" borderId="2" xfId="0" applyNumberFormat="1" applyFont="1" applyFill="1" applyBorder="1" applyAlignment="1" applyProtection="1">
      <alignment horizontal="right"/>
      <protection hidden="1"/>
    </xf>
    <xf numFmtId="0" fontId="1" fillId="0" borderId="6" xfId="0" applyFont="1" applyFill="1" applyBorder="1" applyAlignment="1" applyProtection="1">
      <alignment horizontal="center"/>
      <protection hidden="1"/>
    </xf>
    <xf numFmtId="0" fontId="1" fillId="0" borderId="7" xfId="0" applyFont="1" applyFill="1" applyBorder="1" applyAlignment="1" applyProtection="1">
      <alignment horizontal="center"/>
      <protection hidden="1"/>
    </xf>
    <xf numFmtId="0" fontId="9" fillId="0" borderId="2" xfId="0" applyFont="1" applyFill="1" applyBorder="1" applyAlignment="1" applyProtection="1">
      <alignment horizontal="left" vertical="top" wrapText="1"/>
      <protection hidden="1"/>
    </xf>
    <xf numFmtId="9" fontId="8" fillId="4" borderId="2" xfId="0" applyNumberFormat="1" applyFont="1" applyFill="1" applyBorder="1" applyAlignment="1" applyProtection="1">
      <alignment horizontal="center" vertical="center" wrapText="1"/>
      <protection hidden="1"/>
    </xf>
    <xf numFmtId="43" fontId="3" fillId="8" borderId="16" xfId="1" applyFont="1" applyFill="1" applyBorder="1" applyAlignment="1" applyProtection="1">
      <alignment vertical="top"/>
      <protection hidden="1"/>
    </xf>
    <xf numFmtId="43" fontId="3" fillId="8" borderId="10" xfId="1" applyFont="1" applyFill="1" applyBorder="1" applyAlignment="1" applyProtection="1">
      <alignment vertical="top"/>
      <protection hidden="1"/>
    </xf>
    <xf numFmtId="0" fontId="0" fillId="0" borderId="0" xfId="0" applyAlignment="1" applyProtection="1">
      <alignment horizontal="right" vertical="top"/>
      <protection hidden="1"/>
    </xf>
    <xf numFmtId="0" fontId="0" fillId="0" borderId="0" xfId="0" applyAlignment="1" applyProtection="1">
      <alignment horizontal="left" vertical="top" wrapText="1"/>
      <protection hidden="1"/>
    </xf>
    <xf numFmtId="0" fontId="0" fillId="0" borderId="4" xfId="0" applyBorder="1" applyAlignment="1" applyProtection="1">
      <alignment horizontal="right" vertical="top" wrapText="1"/>
      <protection hidden="1"/>
    </xf>
    <xf numFmtId="0" fontId="0" fillId="0" borderId="17"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7"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7" borderId="1" xfId="0" applyFill="1" applyBorder="1" applyAlignment="1" applyProtection="1">
      <alignment horizontal="left"/>
      <protection hidden="1"/>
    </xf>
    <xf numFmtId="0" fontId="0" fillId="7" borderId="7" xfId="0" applyFill="1" applyBorder="1" applyAlignment="1" applyProtection="1">
      <alignment horizontal="left"/>
      <protection hidden="1"/>
    </xf>
    <xf numFmtId="0" fontId="0" fillId="0" borderId="17" xfId="0" applyBorder="1" applyAlignment="1" applyProtection="1">
      <alignment horizontal="left" wrapText="1"/>
      <protection hidden="1"/>
    </xf>
    <xf numFmtId="0" fontId="0" fillId="0" borderId="13" xfId="0" applyBorder="1" applyAlignment="1" applyProtection="1">
      <alignment horizontal="left" wrapText="1"/>
      <protection hidden="1"/>
    </xf>
    <xf numFmtId="0" fontId="0" fillId="0" borderId="6" xfId="0" applyFill="1" applyBorder="1" applyAlignment="1" applyProtection="1">
      <alignment horizontal="center"/>
      <protection hidden="1"/>
    </xf>
    <xf numFmtId="0" fontId="0" fillId="0" borderId="1" xfId="0" applyFill="1" applyBorder="1" applyAlignment="1" applyProtection="1">
      <alignment horizontal="center"/>
      <protection hidden="1"/>
    </xf>
    <xf numFmtId="0" fontId="0" fillId="0" borderId="7" xfId="0" applyFill="1" applyBorder="1" applyAlignment="1" applyProtection="1">
      <alignment horizontal="center"/>
      <protection hidden="1"/>
    </xf>
    <xf numFmtId="43" fontId="8" fillId="4" borderId="2" xfId="1" applyFont="1" applyFill="1" applyBorder="1" applyAlignment="1" applyProtection="1">
      <alignment horizontal="right"/>
      <protection hidden="1"/>
    </xf>
    <xf numFmtId="0" fontId="0" fillId="8" borderId="15" xfId="0" applyFill="1" applyBorder="1" applyAlignment="1" applyProtection="1">
      <alignment horizontal="left"/>
      <protection hidden="1"/>
    </xf>
    <xf numFmtId="0" fontId="0" fillId="8" borderId="3" xfId="0" applyFill="1" applyBorder="1" applyAlignment="1" applyProtection="1">
      <alignment horizontal="left"/>
      <protection hidden="1"/>
    </xf>
    <xf numFmtId="10" fontId="8" fillId="4" borderId="2" xfId="0" applyNumberFormat="1" applyFont="1" applyFill="1" applyBorder="1" applyAlignment="1" applyProtection="1">
      <alignment horizontal="right"/>
      <protection hidden="1"/>
    </xf>
    <xf numFmtId="0" fontId="0" fillId="0" borderId="0" xfId="0" applyAlignment="1" applyProtection="1">
      <alignment horizontal="left" vertical="top"/>
      <protection hidden="1"/>
    </xf>
    <xf numFmtId="10" fontId="0" fillId="0" borderId="15" xfId="0" applyNumberFormat="1" applyFill="1" applyBorder="1" applyAlignment="1" applyProtection="1">
      <alignment horizontal="center"/>
      <protection hidden="1"/>
    </xf>
    <xf numFmtId="10" fontId="0" fillId="0" borderId="3" xfId="0" applyNumberFormat="1" applyFill="1" applyBorder="1" applyAlignment="1" applyProtection="1">
      <alignment horizontal="center"/>
      <protection hidden="1"/>
    </xf>
    <xf numFmtId="1" fontId="0" fillId="0" borderId="6" xfId="0" applyNumberFormat="1" applyFill="1" applyBorder="1" applyAlignment="1" applyProtection="1">
      <alignment horizontal="center"/>
      <protection hidden="1"/>
    </xf>
    <xf numFmtId="0" fontId="0" fillId="0" borderId="6" xfId="0" applyBorder="1" applyAlignment="1" applyProtection="1">
      <alignment horizontal="center"/>
      <protection hidden="1"/>
    </xf>
    <xf numFmtId="0" fontId="0" fillId="0" borderId="7" xfId="0" applyBorder="1" applyAlignment="1" applyProtection="1">
      <alignment horizontal="center"/>
      <protection hidden="1"/>
    </xf>
    <xf numFmtId="43" fontId="5" fillId="2" borderId="6" xfId="1" applyFont="1" applyFill="1" applyBorder="1" applyAlignment="1" applyProtection="1">
      <alignment horizontal="right"/>
      <protection hidden="1"/>
    </xf>
    <xf numFmtId="43" fontId="5" fillId="2" borderId="1" xfId="1" applyFont="1" applyFill="1" applyBorder="1" applyAlignment="1" applyProtection="1">
      <alignment horizontal="right"/>
      <protection hidden="1"/>
    </xf>
    <xf numFmtId="43" fontId="12" fillId="2" borderId="6" xfId="1" applyFont="1" applyFill="1" applyBorder="1" applyAlignment="1" applyProtection="1">
      <alignment horizontal="right"/>
      <protection hidden="1"/>
    </xf>
    <xf numFmtId="43" fontId="12" fillId="2" borderId="7" xfId="1" applyFont="1" applyFill="1" applyBorder="1" applyAlignment="1" applyProtection="1">
      <alignment horizontal="right"/>
      <protection hidden="1"/>
    </xf>
    <xf numFmtId="0" fontId="0" fillId="0" borderId="11" xfId="0" applyBorder="1" applyAlignment="1" applyProtection="1">
      <alignment horizontal="center" vertical="center" wrapText="1"/>
      <protection hidden="1"/>
    </xf>
    <xf numFmtId="43" fontId="0" fillId="0" borderId="6" xfId="1" applyFont="1" applyFill="1" applyBorder="1" applyAlignment="1" applyProtection="1">
      <alignment horizontal="left"/>
      <protection hidden="1"/>
    </xf>
    <xf numFmtId="43" fontId="0" fillId="0" borderId="1" xfId="1" applyFont="1" applyFill="1" applyBorder="1" applyAlignment="1" applyProtection="1">
      <alignment horizontal="left"/>
      <protection hidden="1"/>
    </xf>
    <xf numFmtId="43" fontId="0" fillId="0" borderId="7" xfId="1" applyFont="1" applyFill="1" applyBorder="1" applyAlignment="1" applyProtection="1">
      <alignment horizontal="left"/>
      <protection hidden="1"/>
    </xf>
    <xf numFmtId="0" fontId="0" fillId="0" borderId="1" xfId="0" applyFill="1" applyBorder="1" applyAlignment="1" applyProtection="1">
      <alignment horizontal="left"/>
      <protection hidden="1"/>
    </xf>
    <xf numFmtId="0" fontId="0" fillId="0" borderId="7" xfId="0" applyFill="1" applyBorder="1" applyAlignment="1" applyProtection="1">
      <alignment horizontal="left"/>
      <protection hidden="1"/>
    </xf>
    <xf numFmtId="43" fontId="3" fillId="2" borderId="6" xfId="1" applyFont="1" applyFill="1" applyBorder="1" applyAlignment="1" applyProtection="1">
      <alignment horizontal="center"/>
      <protection hidden="1"/>
    </xf>
    <xf numFmtId="43" fontId="3" fillId="2" borderId="7" xfId="1" applyFont="1" applyFill="1" applyBorder="1" applyAlignment="1" applyProtection="1">
      <alignment horizontal="center"/>
      <protection hidden="1"/>
    </xf>
    <xf numFmtId="43" fontId="2" fillId="0" borderId="4" xfId="1" applyFont="1" applyBorder="1" applyAlignment="1" applyProtection="1">
      <alignment horizontal="center"/>
      <protection hidden="1"/>
    </xf>
    <xf numFmtId="43" fontId="2" fillId="0" borderId="5" xfId="1" applyFont="1" applyBorder="1" applyAlignment="1" applyProtection="1">
      <alignment horizontal="center"/>
      <protection hidden="1"/>
    </xf>
    <xf numFmtId="43" fontId="0" fillId="0" borderId="4" xfId="1" applyFont="1" applyBorder="1" applyAlignment="1" applyProtection="1">
      <alignment horizontal="center"/>
      <protection hidden="1"/>
    </xf>
    <xf numFmtId="43" fontId="0" fillId="0" borderId="5" xfId="1" applyFont="1" applyBorder="1" applyAlignment="1" applyProtection="1">
      <alignment horizontal="center"/>
      <protection hidden="1"/>
    </xf>
    <xf numFmtId="43" fontId="8" fillId="0" borderId="2" xfId="1" applyFont="1" applyFill="1" applyBorder="1" applyAlignment="1" applyProtection="1">
      <alignment horizontal="right"/>
      <protection hidden="1"/>
    </xf>
    <xf numFmtId="10" fontId="8" fillId="0" borderId="2" xfId="0" applyNumberFormat="1" applyFont="1" applyFill="1" applyBorder="1" applyAlignment="1" applyProtection="1">
      <alignment horizontal="right"/>
      <protection hidden="1"/>
    </xf>
    <xf numFmtId="1" fontId="8" fillId="0" borderId="2" xfId="0" applyNumberFormat="1" applyFont="1" applyFill="1" applyBorder="1" applyAlignment="1" applyProtection="1">
      <alignment horizontal="right"/>
      <protection hidden="1"/>
    </xf>
    <xf numFmtId="9" fontId="8" fillId="0" borderId="2" xfId="0" applyNumberFormat="1" applyFont="1" applyFill="1" applyBorder="1" applyAlignment="1" applyProtection="1">
      <alignment horizontal="center" vertical="center" wrapText="1"/>
      <protection hidden="1"/>
    </xf>
    <xf numFmtId="0" fontId="0" fillId="0" borderId="0" xfId="0" applyBorder="1" applyAlignment="1" applyProtection="1">
      <alignment horizontal="right" vertical="top" wrapText="1"/>
      <protection hidden="1"/>
    </xf>
    <xf numFmtId="0" fontId="0" fillId="4" borderId="6" xfId="0"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4" borderId="7" xfId="0" applyFill="1" applyBorder="1" applyAlignment="1" applyProtection="1">
      <alignment horizontal="center"/>
      <protection hidden="1"/>
    </xf>
    <xf numFmtId="0" fontId="0" fillId="4" borderId="6" xfId="0" applyFill="1" applyBorder="1" applyAlignment="1" applyProtection="1">
      <alignment horizontal="left"/>
      <protection hidden="1"/>
    </xf>
    <xf numFmtId="0" fontId="0" fillId="4" borderId="1" xfId="0" applyFill="1" applyBorder="1" applyAlignment="1" applyProtection="1">
      <alignment horizontal="left"/>
      <protection hidden="1"/>
    </xf>
    <xf numFmtId="0" fontId="0" fillId="4" borderId="7" xfId="0" applyFill="1" applyBorder="1" applyAlignment="1" applyProtection="1">
      <alignment horizontal="left"/>
      <protection hidden="1"/>
    </xf>
    <xf numFmtId="43" fontId="5" fillId="2" borderId="7" xfId="1" applyFont="1" applyFill="1" applyBorder="1" applyAlignment="1" applyProtection="1">
      <alignment horizontal="right"/>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wrapText="1"/>
      <protection hidden="1"/>
    </xf>
    <xf numFmtId="0" fontId="0" fillId="0" borderId="0" xfId="0" applyAlignment="1" applyProtection="1">
      <protection hidden="1"/>
    </xf>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FF7F6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FF00"/>
  </sheetPr>
  <dimension ref="B1:O64"/>
  <sheetViews>
    <sheetView workbookViewId="0">
      <selection activeCell="B1" sqref="B1:G1"/>
    </sheetView>
  </sheetViews>
  <sheetFormatPr defaultRowHeight="15"/>
  <cols>
    <col min="1" max="1" width="4.140625" style="1" customWidth="1"/>
    <col min="2" max="2" width="20" style="1" customWidth="1"/>
    <col min="3" max="3" width="15.28515625" style="1" customWidth="1"/>
    <col min="4" max="4" width="15.5703125" style="1" customWidth="1"/>
    <col min="5" max="5" width="16.5703125" style="1" customWidth="1"/>
    <col min="6" max="6" width="17.5703125" style="1" customWidth="1"/>
    <col min="7" max="7" width="16.28515625" style="1" customWidth="1"/>
    <col min="8" max="16384" width="9.140625" style="1"/>
  </cols>
  <sheetData>
    <row r="1" spans="2:15" ht="18.75">
      <c r="B1" s="150" t="s">
        <v>22</v>
      </c>
      <c r="C1" s="150"/>
      <c r="D1" s="150"/>
      <c r="E1" s="150"/>
      <c r="F1" s="150"/>
      <c r="G1" s="150"/>
    </row>
    <row r="2" spans="2:15">
      <c r="B2" s="151" t="s">
        <v>23</v>
      </c>
      <c r="C2" s="151"/>
      <c r="D2" s="151"/>
      <c r="E2" s="151"/>
      <c r="F2" s="151"/>
      <c r="G2" s="151"/>
      <c r="I2" s="1" t="s">
        <v>73</v>
      </c>
    </row>
    <row r="3" spans="2:15">
      <c r="B3" s="151" t="s">
        <v>25</v>
      </c>
      <c r="C3" s="151"/>
      <c r="D3" s="151"/>
      <c r="E3" s="151"/>
      <c r="F3" s="151"/>
      <c r="G3" s="151"/>
      <c r="H3" s="1">
        <v>1</v>
      </c>
      <c r="I3" s="179" t="s">
        <v>74</v>
      </c>
      <c r="J3" s="179"/>
      <c r="K3" s="179"/>
      <c r="L3" s="179"/>
      <c r="M3" s="179"/>
      <c r="N3" s="179"/>
      <c r="O3" s="179"/>
    </row>
    <row r="4" spans="2:15">
      <c r="B4" s="152" t="s">
        <v>26</v>
      </c>
      <c r="C4" s="152"/>
      <c r="D4" s="152"/>
      <c r="E4" s="152"/>
      <c r="F4" s="152"/>
      <c r="G4" s="152"/>
      <c r="H4" s="1">
        <v>2</v>
      </c>
      <c r="I4" s="179" t="s">
        <v>75</v>
      </c>
      <c r="J4" s="179"/>
      <c r="K4" s="179"/>
      <c r="L4" s="179"/>
      <c r="M4" s="179"/>
      <c r="N4" s="179"/>
      <c r="O4" s="179"/>
    </row>
    <row r="5" spans="2:15">
      <c r="B5" s="2" t="s">
        <v>32</v>
      </c>
      <c r="C5" s="3"/>
      <c r="D5" s="3"/>
      <c r="E5" s="3"/>
      <c r="F5" s="4" t="s">
        <v>24</v>
      </c>
      <c r="G5" s="5"/>
      <c r="H5" s="1">
        <v>3</v>
      </c>
      <c r="I5" s="179" t="s">
        <v>76</v>
      </c>
      <c r="J5" s="179"/>
      <c r="K5" s="179"/>
      <c r="L5" s="179"/>
      <c r="M5" s="179"/>
      <c r="N5" s="179"/>
      <c r="O5" s="179"/>
    </row>
    <row r="6" spans="2:15">
      <c r="H6" s="1">
        <v>4</v>
      </c>
      <c r="I6" s="179" t="s">
        <v>77</v>
      </c>
      <c r="J6" s="179"/>
      <c r="K6" s="179"/>
      <c r="L6" s="179"/>
      <c r="M6" s="179"/>
      <c r="N6" s="179"/>
      <c r="O6" s="179"/>
    </row>
    <row r="7" spans="2:15" ht="15" customHeight="1">
      <c r="B7" s="153" t="s">
        <v>64</v>
      </c>
      <c r="C7" s="153"/>
      <c r="D7" s="153"/>
      <c r="E7" s="153"/>
      <c r="F7" s="153"/>
      <c r="G7" s="153"/>
      <c r="H7" s="161">
        <v>5</v>
      </c>
      <c r="I7" s="162" t="s">
        <v>78</v>
      </c>
      <c r="J7" s="162"/>
      <c r="K7" s="162"/>
      <c r="L7" s="162"/>
      <c r="M7" s="162"/>
      <c r="N7" s="162"/>
      <c r="O7" s="162"/>
    </row>
    <row r="8" spans="2:15">
      <c r="B8" s="6"/>
      <c r="C8" s="6"/>
      <c r="D8" s="6"/>
      <c r="E8" s="6"/>
      <c r="F8" s="6"/>
      <c r="G8" s="6"/>
      <c r="H8" s="161"/>
      <c r="I8" s="162"/>
      <c r="J8" s="162"/>
      <c r="K8" s="162"/>
      <c r="L8" s="162"/>
      <c r="M8" s="162"/>
      <c r="N8" s="162"/>
      <c r="O8" s="162"/>
    </row>
    <row r="9" spans="2:15">
      <c r="B9" s="7" t="s">
        <v>39</v>
      </c>
      <c r="C9" s="168"/>
      <c r="D9" s="168"/>
      <c r="E9" s="168"/>
      <c r="F9" s="168"/>
      <c r="G9" s="169"/>
      <c r="H9" s="161"/>
      <c r="I9" s="162"/>
      <c r="J9" s="162"/>
      <c r="K9" s="162"/>
      <c r="L9" s="162"/>
      <c r="M9" s="162"/>
      <c r="N9" s="162"/>
      <c r="O9" s="162"/>
    </row>
    <row r="10" spans="2:15">
      <c r="B10" s="6"/>
      <c r="C10" s="6"/>
      <c r="D10" s="6"/>
      <c r="E10" s="6"/>
      <c r="F10" s="6"/>
      <c r="G10" s="6"/>
      <c r="H10" s="161"/>
      <c r="I10" s="162"/>
      <c r="J10" s="162"/>
      <c r="K10" s="162"/>
      <c r="L10" s="162"/>
      <c r="M10" s="162"/>
      <c r="N10" s="162"/>
      <c r="O10" s="162"/>
    </row>
    <row r="11" spans="2:15">
      <c r="B11" s="172" t="s">
        <v>36</v>
      </c>
      <c r="C11" s="173"/>
      <c r="D11" s="174"/>
      <c r="E11" s="6"/>
      <c r="F11" s="155" t="s">
        <v>37</v>
      </c>
      <c r="G11" s="156"/>
      <c r="H11" s="163">
        <v>6</v>
      </c>
      <c r="I11" s="162" t="s">
        <v>79</v>
      </c>
      <c r="J11" s="162"/>
      <c r="K11" s="162"/>
      <c r="L11" s="162"/>
      <c r="M11" s="162"/>
      <c r="N11" s="162"/>
      <c r="O11" s="162"/>
    </row>
    <row r="12" spans="2:15" ht="18.75">
      <c r="B12" s="8" t="s">
        <v>33</v>
      </c>
      <c r="C12" s="175">
        <v>1</v>
      </c>
      <c r="D12" s="175"/>
      <c r="E12" s="6"/>
      <c r="F12" s="176" t="s">
        <v>38</v>
      </c>
      <c r="G12" s="177"/>
      <c r="H12" s="163"/>
      <c r="I12" s="162"/>
      <c r="J12" s="162"/>
      <c r="K12" s="162"/>
      <c r="L12" s="162"/>
      <c r="M12" s="162"/>
      <c r="N12" s="162"/>
      <c r="O12" s="162"/>
    </row>
    <row r="13" spans="2:15" ht="18.75">
      <c r="B13" s="9" t="s">
        <v>21</v>
      </c>
      <c r="C13" s="178">
        <v>0.01</v>
      </c>
      <c r="D13" s="178"/>
      <c r="E13" s="6"/>
      <c r="F13" s="159">
        <f>+'loan amount to tax'!F13:G13</f>
        <v>0</v>
      </c>
      <c r="G13" s="160"/>
      <c r="I13" s="10"/>
    </row>
    <row r="14" spans="2:15" ht="18.75">
      <c r="B14" s="11" t="s">
        <v>34</v>
      </c>
      <c r="C14" s="154">
        <v>1</v>
      </c>
      <c r="D14" s="154"/>
      <c r="E14" s="6"/>
      <c r="F14" s="6"/>
      <c r="G14" s="6"/>
    </row>
    <row r="15" spans="2:15" ht="18.75">
      <c r="B15" s="12"/>
      <c r="C15" s="13"/>
      <c r="D15" s="13"/>
      <c r="E15" s="6"/>
      <c r="F15" s="155" t="s">
        <v>40</v>
      </c>
      <c r="G15" s="156"/>
    </row>
    <row r="16" spans="2:15" ht="15.75">
      <c r="B16" s="157" t="s">
        <v>35</v>
      </c>
      <c r="C16" s="157"/>
      <c r="D16" s="158">
        <v>1</v>
      </c>
      <c r="E16" s="6"/>
      <c r="F16" s="159">
        <f>+'loan amount to tax'!F16:G16</f>
        <v>8.378541155579694E-2</v>
      </c>
      <c r="G16" s="160"/>
    </row>
    <row r="17" spans="2:7">
      <c r="B17" s="157"/>
      <c r="C17" s="157"/>
      <c r="D17" s="158"/>
      <c r="E17" s="6"/>
      <c r="F17" s="6"/>
      <c r="G17" s="6"/>
    </row>
    <row r="19" spans="2:7">
      <c r="C19" s="14"/>
      <c r="D19" s="14"/>
    </row>
    <row r="20" spans="2:7">
      <c r="C20" s="14"/>
      <c r="D20" s="14"/>
    </row>
    <row r="21" spans="2:7">
      <c r="B21" s="170" t="s">
        <v>41</v>
      </c>
      <c r="C21" s="166" t="s">
        <v>53</v>
      </c>
      <c r="F21" s="170" t="s">
        <v>57</v>
      </c>
      <c r="G21" s="166" t="s">
        <v>56</v>
      </c>
    </row>
    <row r="22" spans="2:7">
      <c r="B22" s="171"/>
      <c r="C22" s="167"/>
      <c r="F22" s="171"/>
      <c r="G22" s="167"/>
    </row>
    <row r="23" spans="2:7" ht="15.75">
      <c r="B23" s="15" t="s">
        <v>0</v>
      </c>
      <c r="C23" s="16"/>
      <c r="F23" s="15" t="s">
        <v>0</v>
      </c>
      <c r="G23" s="17">
        <f>'loan amount to tax'!C20</f>
        <v>0</v>
      </c>
    </row>
    <row r="24" spans="2:7" ht="15.75">
      <c r="B24" s="18" t="s">
        <v>6</v>
      </c>
      <c r="C24" s="16"/>
      <c r="F24" s="18" t="s">
        <v>6</v>
      </c>
      <c r="G24" s="17">
        <f>'loan amount to tax'!C21</f>
        <v>0</v>
      </c>
    </row>
    <row r="25" spans="2:7" ht="15.75">
      <c r="B25" s="18" t="s">
        <v>63</v>
      </c>
      <c r="C25" s="16"/>
      <c r="F25" s="18" t="s">
        <v>63</v>
      </c>
      <c r="G25" s="17">
        <f>'loan amount to tax'!C22</f>
        <v>0</v>
      </c>
    </row>
    <row r="26" spans="2:7" ht="15.75" thickBot="1">
      <c r="F26" s="19" t="s">
        <v>1</v>
      </c>
      <c r="G26" s="20">
        <f>SUM(G23:G25)</f>
        <v>0</v>
      </c>
    </row>
    <row r="27" spans="2:7" ht="15.75" thickTop="1"/>
    <row r="28" spans="2:7">
      <c r="B28" s="164" t="s">
        <v>5</v>
      </c>
      <c r="C28" s="166" t="s">
        <v>30</v>
      </c>
    </row>
    <row r="29" spans="2:7">
      <c r="B29" s="165"/>
      <c r="C29" s="167"/>
    </row>
    <row r="30" spans="2:7">
      <c r="B30" s="15" t="s">
        <v>0</v>
      </c>
      <c r="C30" s="21"/>
    </row>
    <row r="31" spans="2:7">
      <c r="B31" s="18" t="s">
        <v>6</v>
      </c>
      <c r="C31" s="21"/>
    </row>
    <row r="32" spans="2:7">
      <c r="B32" s="18" t="s">
        <v>63</v>
      </c>
      <c r="C32" s="21"/>
    </row>
    <row r="47" spans="2:8" ht="15" customHeight="1">
      <c r="B47" s="162" t="s">
        <v>87</v>
      </c>
      <c r="C47" s="162"/>
      <c r="D47" s="162"/>
      <c r="E47" s="162"/>
      <c r="F47" s="162"/>
      <c r="G47" s="214"/>
      <c r="H47" s="214"/>
    </row>
    <row r="48" spans="2:8">
      <c r="B48" s="162"/>
      <c r="C48" s="162"/>
      <c r="D48" s="162"/>
      <c r="E48" s="162"/>
      <c r="F48" s="162"/>
      <c r="G48" s="214"/>
      <c r="H48" s="214"/>
    </row>
    <row r="49" spans="2:8">
      <c r="B49" s="162"/>
      <c r="C49" s="162"/>
      <c r="D49" s="162"/>
      <c r="E49" s="162"/>
      <c r="F49" s="162"/>
      <c r="G49" s="214"/>
      <c r="H49" s="214"/>
    </row>
    <row r="50" spans="2:8">
      <c r="B50" s="162"/>
      <c r="C50" s="162"/>
      <c r="D50" s="162"/>
      <c r="E50" s="162"/>
      <c r="F50" s="162"/>
      <c r="G50" s="214"/>
      <c r="H50" s="214"/>
    </row>
    <row r="51" spans="2:8">
      <c r="B51" s="162"/>
      <c r="C51" s="162"/>
      <c r="D51" s="162"/>
      <c r="E51" s="162"/>
      <c r="F51" s="162"/>
      <c r="G51" s="214"/>
      <c r="H51" s="214"/>
    </row>
    <row r="52" spans="2:8">
      <c r="B52" s="162"/>
      <c r="C52" s="162"/>
      <c r="D52" s="162"/>
      <c r="E52" s="162"/>
      <c r="F52" s="162"/>
      <c r="G52" s="214"/>
      <c r="H52" s="214"/>
    </row>
    <row r="53" spans="2:8">
      <c r="B53" s="162"/>
      <c r="C53" s="162"/>
      <c r="D53" s="162"/>
      <c r="E53" s="162"/>
      <c r="F53" s="162"/>
      <c r="G53" s="214"/>
      <c r="H53" s="214"/>
    </row>
    <row r="54" spans="2:8">
      <c r="B54" s="162"/>
      <c r="C54" s="162"/>
      <c r="D54" s="162"/>
      <c r="E54" s="162"/>
      <c r="F54" s="162"/>
      <c r="G54" s="214"/>
      <c r="H54" s="214"/>
    </row>
    <row r="55" spans="2:8">
      <c r="B55" s="162"/>
      <c r="C55" s="162"/>
      <c r="D55" s="162"/>
      <c r="E55" s="162"/>
      <c r="F55" s="162"/>
      <c r="G55" s="214"/>
      <c r="H55" s="214"/>
    </row>
    <row r="56" spans="2:8">
      <c r="B56" s="162"/>
      <c r="C56" s="162"/>
      <c r="D56" s="162"/>
      <c r="E56" s="162"/>
      <c r="F56" s="162"/>
      <c r="G56" s="214"/>
      <c r="H56" s="214"/>
    </row>
    <row r="57" spans="2:8">
      <c r="B57" s="162"/>
      <c r="C57" s="162"/>
      <c r="D57" s="162"/>
      <c r="E57" s="162"/>
      <c r="F57" s="162"/>
      <c r="G57" s="214"/>
      <c r="H57" s="214"/>
    </row>
    <row r="58" spans="2:8">
      <c r="B58" s="162"/>
      <c r="C58" s="162"/>
      <c r="D58" s="162"/>
      <c r="E58" s="162"/>
      <c r="F58" s="162"/>
      <c r="G58" s="214"/>
      <c r="H58" s="214"/>
    </row>
    <row r="59" spans="2:8">
      <c r="B59" s="162"/>
      <c r="C59" s="162"/>
      <c r="D59" s="162"/>
      <c r="E59" s="162"/>
      <c r="F59" s="162"/>
      <c r="G59" s="214"/>
      <c r="H59" s="214"/>
    </row>
    <row r="60" spans="2:8">
      <c r="B60" s="162"/>
      <c r="C60" s="162"/>
      <c r="D60" s="162"/>
      <c r="E60" s="162"/>
      <c r="F60" s="162"/>
      <c r="G60" s="214"/>
      <c r="H60" s="214"/>
    </row>
    <row r="61" spans="2:8">
      <c r="B61" s="162"/>
      <c r="C61" s="162"/>
      <c r="D61" s="162"/>
      <c r="E61" s="162"/>
      <c r="F61" s="162"/>
      <c r="G61" s="214"/>
      <c r="H61" s="214"/>
    </row>
    <row r="62" spans="2:8">
      <c r="B62" s="162"/>
      <c r="C62" s="162"/>
      <c r="D62" s="162"/>
      <c r="E62" s="162"/>
      <c r="F62" s="162"/>
      <c r="G62" s="214"/>
      <c r="H62" s="214"/>
    </row>
    <row r="63" spans="2:8">
      <c r="B63" s="162"/>
      <c r="C63" s="162"/>
      <c r="D63" s="162"/>
      <c r="E63" s="162"/>
      <c r="F63" s="162"/>
      <c r="G63" s="214"/>
      <c r="H63" s="214"/>
    </row>
    <row r="64" spans="2:8">
      <c r="B64" s="162"/>
      <c r="C64" s="162"/>
      <c r="D64" s="162"/>
      <c r="E64" s="162"/>
      <c r="F64" s="162"/>
      <c r="G64" s="214"/>
      <c r="H64" s="214"/>
    </row>
  </sheetData>
  <sheetProtection password="99D2" sheet="1" objects="1" scenarios="1"/>
  <protectedRanges>
    <protectedRange sqref="G5 C9:G9 C12:D14 D16:D17 C23:C25 C30:C32" name="Range1"/>
  </protectedRanges>
  <mergeCells count="32">
    <mergeCell ref="B47:F64"/>
    <mergeCell ref="I3:O3"/>
    <mergeCell ref="I4:O4"/>
    <mergeCell ref="I5:O5"/>
    <mergeCell ref="I6:O6"/>
    <mergeCell ref="I7:O10"/>
    <mergeCell ref="H7:H10"/>
    <mergeCell ref="I11:O12"/>
    <mergeCell ref="H11:H12"/>
    <mergeCell ref="B28:B29"/>
    <mergeCell ref="C28:C29"/>
    <mergeCell ref="C9:G9"/>
    <mergeCell ref="C21:C22"/>
    <mergeCell ref="F21:F22"/>
    <mergeCell ref="G21:G22"/>
    <mergeCell ref="B21:B22"/>
    <mergeCell ref="B11:D11"/>
    <mergeCell ref="F11:G11"/>
    <mergeCell ref="C12:D12"/>
    <mergeCell ref="F12:G12"/>
    <mergeCell ref="C13:D13"/>
    <mergeCell ref="F13:G13"/>
    <mergeCell ref="C14:D14"/>
    <mergeCell ref="F15:G15"/>
    <mergeCell ref="B16:C17"/>
    <mergeCell ref="D16:D17"/>
    <mergeCell ref="F16:G16"/>
    <mergeCell ref="B1:G1"/>
    <mergeCell ref="B2:G2"/>
    <mergeCell ref="B3:G3"/>
    <mergeCell ref="B4:G4"/>
    <mergeCell ref="B7:G7"/>
  </mergeCells>
  <dataValidations count="4">
    <dataValidation type="decimal" operator="greaterThanOrEqual" allowBlank="1" showInputMessage="1" showErrorMessage="1" sqref="D16:D17">
      <formula1>1</formula1>
    </dataValidation>
    <dataValidation type="whole" operator="greaterThanOrEqual" allowBlank="1" showInputMessage="1" showErrorMessage="1" sqref="C12:D12">
      <formula1>1</formula1>
    </dataValidation>
    <dataValidation operator="greaterThanOrEqual" allowBlank="1" showInputMessage="1" showErrorMessage="1" sqref="C13:D13"/>
    <dataValidation type="whole" allowBlank="1" showInputMessage="1" showErrorMessage="1" sqref="C14:D14">
      <formula1>1</formula1>
      <formula2>20</formula2>
    </dataValidation>
  </dataValidations>
  <pageMargins left="0.7" right="1.85"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sheetPr>
    <tabColor rgb="FFFFFF00"/>
  </sheetPr>
  <dimension ref="B1:Q362"/>
  <sheetViews>
    <sheetView topLeftCell="A324" zoomScaleNormal="100" workbookViewId="0">
      <selection activeCell="A346" sqref="A346"/>
    </sheetView>
  </sheetViews>
  <sheetFormatPr defaultRowHeight="15"/>
  <cols>
    <col min="1" max="1" width="3.85546875" style="1" customWidth="1"/>
    <col min="2" max="2" width="20" style="1" customWidth="1"/>
    <col min="3" max="3" width="15.85546875" style="1" customWidth="1"/>
    <col min="4" max="4" width="15.5703125" style="1" customWidth="1"/>
    <col min="5" max="5" width="16.5703125" style="1" customWidth="1"/>
    <col min="6" max="6" width="17.5703125" style="1" customWidth="1"/>
    <col min="7" max="7" width="16.28515625" style="1" customWidth="1"/>
    <col min="8" max="8" width="21" style="1" customWidth="1"/>
    <col min="9" max="9" width="19.42578125" style="1" customWidth="1"/>
    <col min="10" max="10" width="12.140625" style="1" bestFit="1" customWidth="1"/>
    <col min="11" max="11" width="9.140625" style="1"/>
    <col min="12" max="12" width="15.85546875" style="1" bestFit="1" customWidth="1"/>
    <col min="13" max="13" width="16.28515625" style="1" customWidth="1"/>
    <col min="14" max="16384" width="9.140625" style="1"/>
  </cols>
  <sheetData>
    <row r="1" spans="2:17" ht="18.75">
      <c r="B1" s="150" t="s">
        <v>22</v>
      </c>
      <c r="C1" s="150"/>
      <c r="D1" s="150"/>
      <c r="E1" s="150"/>
      <c r="F1" s="150"/>
      <c r="G1" s="150"/>
      <c r="L1" s="139"/>
      <c r="M1" s="139"/>
    </row>
    <row r="2" spans="2:17">
      <c r="B2" s="151" t="s">
        <v>23</v>
      </c>
      <c r="C2" s="151"/>
      <c r="D2" s="151"/>
      <c r="E2" s="151"/>
      <c r="F2" s="151"/>
      <c r="G2" s="151"/>
      <c r="K2" s="1" t="s">
        <v>73</v>
      </c>
    </row>
    <row r="3" spans="2:17">
      <c r="B3" s="151" t="s">
        <v>25</v>
      </c>
      <c r="C3" s="151"/>
      <c r="D3" s="151"/>
      <c r="E3" s="151"/>
      <c r="F3" s="151"/>
      <c r="G3" s="151"/>
      <c r="J3" s="1">
        <v>1</v>
      </c>
      <c r="K3" s="179" t="s">
        <v>74</v>
      </c>
      <c r="L3" s="179"/>
      <c r="M3" s="179"/>
      <c r="N3" s="179"/>
      <c r="O3" s="179"/>
      <c r="P3" s="179"/>
      <c r="Q3" s="179"/>
    </row>
    <row r="4" spans="2:17">
      <c r="B4" s="152" t="s">
        <v>26</v>
      </c>
      <c r="C4" s="152"/>
      <c r="D4" s="152"/>
      <c r="E4" s="152"/>
      <c r="F4" s="152"/>
      <c r="G4" s="152"/>
      <c r="J4" s="1">
        <v>2</v>
      </c>
      <c r="K4" s="179" t="s">
        <v>75</v>
      </c>
      <c r="L4" s="179"/>
      <c r="M4" s="179"/>
      <c r="N4" s="179"/>
      <c r="O4" s="179"/>
      <c r="P4" s="179"/>
      <c r="Q4" s="179"/>
    </row>
    <row r="5" spans="2:17">
      <c r="B5" s="2" t="s">
        <v>32</v>
      </c>
      <c r="C5" s="3"/>
      <c r="D5" s="3"/>
      <c r="E5" s="3"/>
      <c r="F5" s="4" t="s">
        <v>24</v>
      </c>
      <c r="G5" s="109">
        <f>Master!G5</f>
        <v>0</v>
      </c>
      <c r="J5" s="1">
        <v>3</v>
      </c>
      <c r="K5" s="179" t="s">
        <v>76</v>
      </c>
      <c r="L5" s="179"/>
      <c r="M5" s="179"/>
      <c r="N5" s="179"/>
      <c r="O5" s="179"/>
      <c r="P5" s="179"/>
      <c r="Q5" s="179"/>
    </row>
    <row r="6" spans="2:17">
      <c r="J6" s="1">
        <v>4</v>
      </c>
      <c r="K6" s="179" t="s">
        <v>77</v>
      </c>
      <c r="L6" s="179"/>
      <c r="M6" s="179"/>
      <c r="N6" s="179"/>
      <c r="O6" s="179"/>
      <c r="P6" s="179"/>
      <c r="Q6" s="179"/>
    </row>
    <row r="7" spans="2:17">
      <c r="B7" s="153" t="s">
        <v>64</v>
      </c>
      <c r="C7" s="153"/>
      <c r="D7" s="153"/>
      <c r="E7" s="153"/>
      <c r="F7" s="153"/>
      <c r="G7" s="153"/>
      <c r="J7" s="161">
        <v>5</v>
      </c>
      <c r="K7" s="162" t="s">
        <v>78</v>
      </c>
      <c r="L7" s="162"/>
      <c r="M7" s="162"/>
      <c r="N7" s="162"/>
      <c r="O7" s="162"/>
      <c r="P7" s="162"/>
      <c r="Q7" s="162"/>
    </row>
    <row r="8" spans="2:17">
      <c r="B8" s="6"/>
      <c r="C8" s="6"/>
      <c r="D8" s="6"/>
      <c r="E8" s="6"/>
      <c r="F8" s="6"/>
      <c r="G8" s="6"/>
      <c r="J8" s="161"/>
      <c r="K8" s="162"/>
      <c r="L8" s="162"/>
      <c r="M8" s="162"/>
      <c r="N8" s="162"/>
      <c r="O8" s="162"/>
      <c r="P8" s="162"/>
      <c r="Q8" s="162"/>
    </row>
    <row r="9" spans="2:17">
      <c r="B9" s="110" t="s">
        <v>39</v>
      </c>
      <c r="C9" s="193">
        <f>Master!C9:G9</f>
        <v>0</v>
      </c>
      <c r="D9" s="193"/>
      <c r="E9" s="193"/>
      <c r="F9" s="193"/>
      <c r="G9" s="194"/>
      <c r="J9" s="161"/>
      <c r="K9" s="162"/>
      <c r="L9" s="162"/>
      <c r="M9" s="162"/>
      <c r="N9" s="162"/>
      <c r="O9" s="162"/>
      <c r="P9" s="162"/>
      <c r="Q9" s="162"/>
    </row>
    <row r="10" spans="2:17">
      <c r="B10" s="6"/>
      <c r="C10" s="6"/>
      <c r="D10" s="6"/>
      <c r="E10" s="6"/>
      <c r="F10" s="6"/>
      <c r="G10" s="6"/>
      <c r="J10" s="161"/>
      <c r="K10" s="162"/>
      <c r="L10" s="162"/>
      <c r="M10" s="162"/>
      <c r="N10" s="162"/>
      <c r="O10" s="162"/>
      <c r="P10" s="162"/>
      <c r="Q10" s="162"/>
    </row>
    <row r="11" spans="2:17">
      <c r="B11" s="172" t="s">
        <v>36</v>
      </c>
      <c r="C11" s="173"/>
      <c r="D11" s="174"/>
      <c r="E11" s="6"/>
      <c r="F11" s="155" t="s">
        <v>37</v>
      </c>
      <c r="G11" s="156"/>
      <c r="J11" s="205">
        <v>6</v>
      </c>
      <c r="K11" s="162" t="s">
        <v>79</v>
      </c>
      <c r="L11" s="162"/>
      <c r="M11" s="162"/>
      <c r="N11" s="162"/>
      <c r="O11" s="162"/>
      <c r="P11" s="162"/>
      <c r="Q11" s="162"/>
    </row>
    <row r="12" spans="2:17" ht="18.75">
      <c r="B12" s="8" t="s">
        <v>33</v>
      </c>
      <c r="C12" s="201">
        <f>Master!C12:D12</f>
        <v>1</v>
      </c>
      <c r="D12" s="201"/>
      <c r="E12" s="6"/>
      <c r="F12" s="176" t="s">
        <v>54</v>
      </c>
      <c r="G12" s="177"/>
      <c r="J12" s="205"/>
      <c r="K12" s="162"/>
      <c r="L12" s="162"/>
      <c r="M12" s="162"/>
      <c r="N12" s="162"/>
      <c r="O12" s="162"/>
      <c r="P12" s="162"/>
      <c r="Q12" s="162"/>
    </row>
    <row r="13" spans="2:17" ht="18.75">
      <c r="B13" s="9" t="s">
        <v>21</v>
      </c>
      <c r="C13" s="202">
        <f>+Master!C13</f>
        <v>0.01</v>
      </c>
      <c r="D13" s="202"/>
      <c r="E13" s="6"/>
      <c r="F13" s="159">
        <f>+C23</f>
        <v>0</v>
      </c>
      <c r="G13" s="160"/>
    </row>
    <row r="14" spans="2:17" ht="18.75">
      <c r="B14" s="11" t="s">
        <v>34</v>
      </c>
      <c r="C14" s="203">
        <f>Master!C14:D14</f>
        <v>1</v>
      </c>
      <c r="D14" s="203"/>
      <c r="E14" s="6"/>
      <c r="F14" s="6"/>
      <c r="G14" s="6"/>
      <c r="K14" s="213"/>
      <c r="L14" s="214"/>
      <c r="M14" s="214"/>
      <c r="N14" s="214"/>
      <c r="O14" s="214"/>
      <c r="P14" s="214"/>
      <c r="Q14" s="214"/>
    </row>
    <row r="15" spans="2:17" ht="18.75">
      <c r="B15" s="12"/>
      <c r="C15" s="13"/>
      <c r="D15" s="13"/>
      <c r="E15" s="6"/>
      <c r="F15" s="155" t="s">
        <v>40</v>
      </c>
      <c r="G15" s="156"/>
      <c r="K15" s="214"/>
      <c r="L15" s="214"/>
      <c r="M15" s="214"/>
      <c r="N15" s="214"/>
      <c r="O15" s="214"/>
      <c r="P15" s="214"/>
      <c r="Q15" s="214"/>
    </row>
    <row r="16" spans="2:17" ht="18.75" customHeight="1">
      <c r="B16" s="157" t="s">
        <v>35</v>
      </c>
      <c r="C16" s="157"/>
      <c r="D16" s="204">
        <f>Master!D16:D17</f>
        <v>1</v>
      </c>
      <c r="E16" s="6"/>
      <c r="F16" s="159">
        <f>+H27</f>
        <v>8.378541155579694E-2</v>
      </c>
      <c r="G16" s="160"/>
      <c r="K16" s="214"/>
      <c r="L16" s="214"/>
      <c r="M16" s="214"/>
      <c r="N16" s="214"/>
      <c r="O16" s="214"/>
      <c r="P16" s="214"/>
      <c r="Q16" s="214"/>
    </row>
    <row r="17" spans="2:17" ht="18.75" customHeight="1">
      <c r="B17" s="157"/>
      <c r="C17" s="157"/>
      <c r="D17" s="204"/>
      <c r="E17" s="6"/>
      <c r="F17" s="6"/>
      <c r="G17" s="6"/>
      <c r="K17" s="214"/>
      <c r="L17" s="214"/>
      <c r="M17" s="214"/>
      <c r="N17" s="214"/>
      <c r="O17" s="214"/>
      <c r="P17" s="214"/>
      <c r="Q17" s="214"/>
    </row>
    <row r="18" spans="2:17">
      <c r="B18" s="15" t="s">
        <v>19</v>
      </c>
      <c r="C18" s="190">
        <f>C9</f>
        <v>0</v>
      </c>
      <c r="D18" s="191"/>
      <c r="E18" s="191"/>
      <c r="F18" s="191"/>
      <c r="G18" s="191"/>
      <c r="H18" s="192"/>
      <c r="K18" s="214"/>
      <c r="L18" s="214"/>
      <c r="M18" s="214"/>
      <c r="N18" s="214"/>
      <c r="O18" s="214"/>
      <c r="P18" s="214"/>
      <c r="Q18" s="214"/>
    </row>
    <row r="19" spans="2:17" ht="45">
      <c r="B19" s="111" t="s">
        <v>13</v>
      </c>
      <c r="C19" s="112" t="s">
        <v>46</v>
      </c>
      <c r="D19" s="113" t="s">
        <v>47</v>
      </c>
      <c r="E19" s="114" t="s">
        <v>55</v>
      </c>
      <c r="F19" s="113" t="s">
        <v>7</v>
      </c>
      <c r="G19" s="113" t="s">
        <v>5</v>
      </c>
      <c r="H19" s="75" t="s">
        <v>1</v>
      </c>
      <c r="K19" s="214"/>
      <c r="L19" s="214"/>
      <c r="M19" s="214"/>
      <c r="N19" s="214"/>
      <c r="O19" s="214"/>
      <c r="P19" s="214"/>
      <c r="Q19" s="214"/>
    </row>
    <row r="20" spans="2:17">
      <c r="B20" s="34" t="s">
        <v>0</v>
      </c>
      <c r="C20" s="115">
        <f>+E20+D20</f>
        <v>0</v>
      </c>
      <c r="D20" s="22">
        <f>+H287</f>
        <v>0</v>
      </c>
      <c r="E20" s="116">
        <f>IF(F20&gt;1000000,((F20-1000000)*30.9%+(1000000-500000)*20.6%+(500000-200000)*10.3%),IF(F20&gt;500000,((F20-500000)*20.6%+(500000-200000)*10.3%),IF(F20&gt;220000,((F20-220000)*10.3%),IF(F20&lt;=220000,(0)))))</f>
        <v>0</v>
      </c>
      <c r="F20" s="117">
        <f>+H20-G20</f>
        <v>1.0054249386695633</v>
      </c>
      <c r="G20" s="118">
        <f>Master!C30</f>
        <v>0</v>
      </c>
      <c r="H20" s="49">
        <f>+H23/3</f>
        <v>1.0054249386695633</v>
      </c>
      <c r="K20" s="214"/>
      <c r="L20" s="214"/>
      <c r="M20" s="214"/>
      <c r="N20" s="214"/>
      <c r="O20" s="214"/>
      <c r="P20" s="214"/>
      <c r="Q20" s="214"/>
    </row>
    <row r="21" spans="2:17">
      <c r="B21" s="34" t="s">
        <v>6</v>
      </c>
      <c r="C21" s="115">
        <f>+E21+D21</f>
        <v>0</v>
      </c>
      <c r="D21" s="22">
        <f>+H296</f>
        <v>0</v>
      </c>
      <c r="E21" s="40">
        <f>IF(F21&gt;1000000,((F21-1000000)*30.9%+(1000000-500000)*20.6%+(500000-250000)*10.3%),IF(F21&gt;500000,((F21-500000)*20.6%+(500000-250000)*10.3%),IF(F21&gt;270000,((F21-270000)*10.3%),IF(F21&lt;=270000,(0)))))</f>
        <v>0</v>
      </c>
      <c r="F21" s="117">
        <f>+H21-G21</f>
        <v>1.0054249386695633</v>
      </c>
      <c r="G21" s="118">
        <f>Master!C31</f>
        <v>0</v>
      </c>
      <c r="H21" s="49">
        <f>+H23/3</f>
        <v>1.0054249386695633</v>
      </c>
      <c r="K21" s="214"/>
      <c r="L21" s="214"/>
      <c r="M21" s="214"/>
      <c r="N21" s="214"/>
      <c r="O21" s="214"/>
      <c r="P21" s="214"/>
      <c r="Q21" s="214"/>
    </row>
    <row r="22" spans="2:17">
      <c r="B22" s="34" t="s">
        <v>63</v>
      </c>
      <c r="C22" s="115">
        <f>+E22+D22</f>
        <v>0</v>
      </c>
      <c r="D22" s="119">
        <f>+H305</f>
        <v>0</v>
      </c>
      <c r="E22" s="40">
        <f>IF(F22&gt;1000000,((F22-1000000)*30.9%+(1000000-500000)*20.6%+(500000-250000)*10.3%),IF(F22&gt;500000,((F22-500000)*20.6%+(500000-250000)*10.3%),IF(F22&gt;270000,((F22-270000)*10.3%),IF(F22&lt;=270000,(0)))))</f>
        <v>0</v>
      </c>
      <c r="F22" s="120">
        <f>+H22-G22</f>
        <v>1.0054249386695633</v>
      </c>
      <c r="G22" s="120">
        <f>Master!C32</f>
        <v>0</v>
      </c>
      <c r="H22" s="96">
        <f>+H23/3</f>
        <v>1.0054249386695633</v>
      </c>
      <c r="K22" s="214"/>
      <c r="L22" s="214"/>
      <c r="M22" s="214"/>
      <c r="N22" s="214"/>
      <c r="O22" s="214"/>
      <c r="P22" s="214"/>
      <c r="Q22" s="214"/>
    </row>
    <row r="23" spans="2:17">
      <c r="B23" s="34" t="s">
        <v>1</v>
      </c>
      <c r="C23" s="47">
        <f>SUM(C20:C22)</f>
        <v>0</v>
      </c>
      <c r="D23" s="47">
        <f t="shared" ref="D23" si="0">SUM(D20:D22)</f>
        <v>0</v>
      </c>
      <c r="E23" s="47">
        <f>SUM(E20:E22)</f>
        <v>0</v>
      </c>
      <c r="F23" s="40">
        <f>SUM(F20:F22)</f>
        <v>3.0162748160086901</v>
      </c>
      <c r="G23" s="49"/>
      <c r="H23" s="49">
        <f>+H24*3</f>
        <v>3.0162748160086901</v>
      </c>
      <c r="K23" s="214"/>
      <c r="L23" s="214"/>
      <c r="M23" s="214"/>
      <c r="N23" s="214"/>
      <c r="O23" s="214"/>
      <c r="P23" s="214"/>
      <c r="Q23" s="214"/>
    </row>
    <row r="24" spans="2:17">
      <c r="B24" s="50" t="s">
        <v>2</v>
      </c>
      <c r="C24" s="51"/>
      <c r="D24" s="51"/>
      <c r="E24" s="52">
        <f>+F23/3</f>
        <v>1.0054249386695633</v>
      </c>
      <c r="F24" s="53"/>
      <c r="G24" s="53"/>
      <c r="H24" s="53">
        <f>+H25</f>
        <v>1.0054249386695633</v>
      </c>
      <c r="J24" s="98"/>
      <c r="K24" s="214"/>
      <c r="L24" s="214"/>
      <c r="M24" s="214"/>
      <c r="N24" s="214"/>
      <c r="O24" s="214"/>
      <c r="P24" s="214"/>
      <c r="Q24" s="214"/>
    </row>
    <row r="25" spans="2:17" ht="15.75" thickBot="1">
      <c r="B25" s="57" t="s">
        <v>31</v>
      </c>
      <c r="C25" s="58"/>
      <c r="D25" s="58"/>
      <c r="E25" s="59"/>
      <c r="F25" s="60"/>
      <c r="G25" s="60"/>
      <c r="H25" s="60">
        <f>+H26/C26</f>
        <v>1.0054249386695633</v>
      </c>
      <c r="K25" s="214"/>
      <c r="L25" s="214"/>
      <c r="M25" s="214"/>
      <c r="N25" s="214"/>
      <c r="O25" s="214"/>
      <c r="P25" s="214"/>
      <c r="Q25" s="214"/>
    </row>
    <row r="26" spans="2:17" ht="15.75" thickTop="1">
      <c r="B26" s="34" t="s">
        <v>3</v>
      </c>
      <c r="C26" s="61">
        <f>+D16</f>
        <v>1</v>
      </c>
      <c r="D26" s="55"/>
      <c r="E26" s="40"/>
      <c r="F26" s="49"/>
      <c r="G26" s="49"/>
      <c r="H26" s="49">
        <f>+H27*12</f>
        <v>1.0054249386695633</v>
      </c>
      <c r="K26" s="214"/>
      <c r="L26" s="214"/>
      <c r="M26" s="214"/>
      <c r="N26" s="214"/>
      <c r="O26" s="214"/>
      <c r="P26" s="214"/>
      <c r="Q26" s="214"/>
    </row>
    <row r="27" spans="2:17">
      <c r="B27" s="34" t="s">
        <v>4</v>
      </c>
      <c r="C27" s="55"/>
      <c r="D27" s="55"/>
      <c r="E27" s="40"/>
      <c r="F27" s="49"/>
      <c r="G27" s="49"/>
      <c r="H27" s="49">
        <f>+G28/C276*C278</f>
        <v>8.378541155579694E-2</v>
      </c>
      <c r="K27" s="214"/>
      <c r="L27" s="214"/>
      <c r="M27" s="214"/>
      <c r="N27" s="214"/>
      <c r="O27" s="214"/>
      <c r="P27" s="214"/>
      <c r="Q27" s="214"/>
    </row>
    <row r="28" spans="2:17" ht="19.5" customHeight="1">
      <c r="B28" s="185" t="s">
        <v>65</v>
      </c>
      <c r="C28" s="186"/>
      <c r="D28" s="186"/>
      <c r="E28" s="186"/>
      <c r="F28" s="121"/>
      <c r="G28" s="187">
        <f>+C12</f>
        <v>1</v>
      </c>
      <c r="H28" s="188"/>
      <c r="K28" s="214"/>
      <c r="L28" s="214"/>
      <c r="M28" s="214"/>
      <c r="N28" s="214"/>
      <c r="O28" s="214"/>
      <c r="P28" s="214"/>
      <c r="Q28" s="214"/>
    </row>
    <row r="29" spans="2:17" ht="15" customHeight="1">
      <c r="E29" s="62"/>
      <c r="F29" s="62"/>
      <c r="G29" s="62"/>
    </row>
    <row r="30" spans="2:17">
      <c r="B30" s="63" t="s">
        <v>21</v>
      </c>
      <c r="C30" s="180">
        <f>+C13</f>
        <v>0.01</v>
      </c>
      <c r="D30" s="181"/>
      <c r="F30" s="62"/>
      <c r="G30" s="62"/>
    </row>
    <row r="31" spans="2:17">
      <c r="B31" s="63" t="s">
        <v>9</v>
      </c>
      <c r="C31" s="182">
        <f>+C14</f>
        <v>1</v>
      </c>
      <c r="D31" s="174"/>
      <c r="F31" s="62"/>
      <c r="G31" s="62"/>
    </row>
    <row r="32" spans="2:17" hidden="1">
      <c r="B32" s="66" t="s">
        <v>11</v>
      </c>
      <c r="C32" s="66" t="s">
        <v>12</v>
      </c>
      <c r="D32" s="55"/>
      <c r="E32" s="62" t="s">
        <v>80</v>
      </c>
      <c r="F32" s="62" t="s">
        <v>81</v>
      </c>
      <c r="G32" s="62" t="s">
        <v>82</v>
      </c>
      <c r="H32" s="1" t="s">
        <v>83</v>
      </c>
      <c r="I32" s="1" t="s">
        <v>84</v>
      </c>
    </row>
    <row r="33" spans="2:9" hidden="1">
      <c r="B33" s="67">
        <v>1</v>
      </c>
      <c r="C33" s="127">
        <f>IF(B33&lt;=$B$310,1/(1+$B$309),0)</f>
        <v>0.99916736053288935</v>
      </c>
      <c r="D33" s="129"/>
      <c r="E33" s="130">
        <f>+G28</f>
        <v>1</v>
      </c>
      <c r="F33" s="130">
        <f>(E33*$B$309)</f>
        <v>8.3333333333333339E-4</v>
      </c>
      <c r="G33" s="130">
        <f>E33+F33</f>
        <v>1.0008333333333332</v>
      </c>
      <c r="H33" s="142">
        <f>IF(B33&lt;=$B$310,$C$278/$C$276*$G$28,0)</f>
        <v>8.3785411555796926E-2</v>
      </c>
      <c r="I33" s="142">
        <f>+G33-H33</f>
        <v>0.91704792177753636</v>
      </c>
    </row>
    <row r="34" spans="2:9" hidden="1">
      <c r="B34" s="67">
        <v>2</v>
      </c>
      <c r="C34" s="127">
        <f t="shared" ref="C34:C97" si="1">IF(B34&lt;=$B$310,C33/(1+$B$309),0)</f>
        <v>0.99833541435426087</v>
      </c>
      <c r="D34" s="55"/>
      <c r="E34" s="130">
        <f>IF(B34&lt;=$B$310,I33,0)</f>
        <v>0.91704792177753636</v>
      </c>
      <c r="F34" s="130">
        <f t="shared" ref="F34:F97" si="2">(E34*$B$309)</f>
        <v>7.6420660148128039E-4</v>
      </c>
      <c r="G34" s="130">
        <f>+E34+F34</f>
        <v>0.9178121283790176</v>
      </c>
      <c r="H34" s="142">
        <f t="shared" ref="H34:H97" si="3">IF(B34&lt;=$B$310,$C$278/$C$276*$G$28,0)</f>
        <v>8.3785411555796926E-2</v>
      </c>
      <c r="I34" s="142">
        <f>+G34-H34</f>
        <v>0.83402671682322072</v>
      </c>
    </row>
    <row r="35" spans="2:9" hidden="1">
      <c r="B35" s="67">
        <v>3</v>
      </c>
      <c r="C35" s="127">
        <f t="shared" si="1"/>
        <v>0.99750416088685523</v>
      </c>
      <c r="D35" s="55"/>
      <c r="E35" s="130">
        <f t="shared" ref="E35:E98" si="4">IF(B35&lt;=$B$310,I34,0)</f>
        <v>0.83402671682322072</v>
      </c>
      <c r="F35" s="130">
        <f t="shared" si="2"/>
        <v>6.9502226401935065E-4</v>
      </c>
      <c r="G35" s="130">
        <f t="shared" ref="G35:G98" si="5">+E35+F35</f>
        <v>0.83472173908724001</v>
      </c>
      <c r="H35" s="142">
        <f t="shared" si="3"/>
        <v>8.3785411555796926E-2</v>
      </c>
      <c r="I35" s="142">
        <f t="shared" ref="I35:I98" si="6">+G35-H35</f>
        <v>0.75093632753144313</v>
      </c>
    </row>
    <row r="36" spans="2:9" hidden="1">
      <c r="B36" s="67">
        <v>4</v>
      </c>
      <c r="C36" s="127">
        <f t="shared" si="1"/>
        <v>0.99667359955389379</v>
      </c>
      <c r="D36" s="55"/>
      <c r="E36" s="130">
        <f t="shared" si="4"/>
        <v>0.75093632753144313</v>
      </c>
      <c r="F36" s="130">
        <f t="shared" si="2"/>
        <v>6.257802729428693E-4</v>
      </c>
      <c r="G36" s="130">
        <f t="shared" si="5"/>
        <v>0.75156210780438604</v>
      </c>
      <c r="H36" s="142">
        <f t="shared" si="3"/>
        <v>8.3785411555796926E-2</v>
      </c>
      <c r="I36" s="142">
        <f t="shared" si="6"/>
        <v>0.66777669624858915</v>
      </c>
    </row>
    <row r="37" spans="2:9" hidden="1">
      <c r="B37" s="67">
        <v>5</v>
      </c>
      <c r="C37" s="127">
        <f t="shared" si="1"/>
        <v>0.99584372977907798</v>
      </c>
      <c r="D37" s="55"/>
      <c r="E37" s="130">
        <f t="shared" si="4"/>
        <v>0.66777669624858915</v>
      </c>
      <c r="F37" s="130">
        <f t="shared" si="2"/>
        <v>5.5648058020715764E-4</v>
      </c>
      <c r="G37" s="130">
        <f t="shared" si="5"/>
        <v>0.66833317682879634</v>
      </c>
      <c r="H37" s="142">
        <f t="shared" si="3"/>
        <v>8.3785411555796926E-2</v>
      </c>
      <c r="I37" s="142">
        <f t="shared" si="6"/>
        <v>0.58454776527299945</v>
      </c>
    </row>
    <row r="38" spans="2:9" hidden="1">
      <c r="B38" s="67">
        <v>6</v>
      </c>
      <c r="C38" s="127">
        <f t="shared" si="1"/>
        <v>0.9950145509865892</v>
      </c>
      <c r="D38" s="55"/>
      <c r="E38" s="130">
        <f t="shared" si="4"/>
        <v>0.58454776527299945</v>
      </c>
      <c r="F38" s="130">
        <f t="shared" si="2"/>
        <v>4.8712313772749955E-4</v>
      </c>
      <c r="G38" s="130">
        <f t="shared" si="5"/>
        <v>0.58503488841072693</v>
      </c>
      <c r="H38" s="142">
        <f t="shared" si="3"/>
        <v>8.3785411555796926E-2</v>
      </c>
      <c r="I38" s="142">
        <f t="shared" si="6"/>
        <v>0.50124947685493004</v>
      </c>
    </row>
    <row r="39" spans="2:9" hidden="1">
      <c r="B39" s="67">
        <v>7</v>
      </c>
      <c r="C39" s="127">
        <f t="shared" si="1"/>
        <v>0.99418606260108833</v>
      </c>
      <c r="D39" s="55"/>
      <c r="E39" s="130">
        <f t="shared" si="4"/>
        <v>0.50124947685493004</v>
      </c>
      <c r="F39" s="130">
        <f t="shared" si="2"/>
        <v>4.1770789737910838E-4</v>
      </c>
      <c r="G39" s="130">
        <f t="shared" si="5"/>
        <v>0.5016671847523092</v>
      </c>
      <c r="H39" s="142">
        <f t="shared" si="3"/>
        <v>8.3785411555796926E-2</v>
      </c>
      <c r="I39" s="142">
        <f t="shared" si="6"/>
        <v>0.41788177319651226</v>
      </c>
    </row>
    <row r="40" spans="2:9" hidden="1">
      <c r="B40" s="67">
        <v>8</v>
      </c>
      <c r="C40" s="127">
        <f t="shared" si="1"/>
        <v>0.99335826404771532</v>
      </c>
      <c r="D40" s="55"/>
      <c r="E40" s="130">
        <f t="shared" si="4"/>
        <v>0.41788177319651226</v>
      </c>
      <c r="F40" s="130">
        <f t="shared" si="2"/>
        <v>3.4823481099709359E-4</v>
      </c>
      <c r="G40" s="130">
        <f t="shared" si="5"/>
        <v>0.41823000800750937</v>
      </c>
      <c r="H40" s="142">
        <f t="shared" si="3"/>
        <v>8.3785411555796926E-2</v>
      </c>
      <c r="I40" s="142">
        <f t="shared" si="6"/>
        <v>0.33444459645171243</v>
      </c>
    </row>
    <row r="41" spans="2:9" hidden="1">
      <c r="B41" s="67">
        <v>9</v>
      </c>
      <c r="C41" s="127">
        <f t="shared" si="1"/>
        <v>0.99253115475208864</v>
      </c>
      <c r="D41" s="55"/>
      <c r="E41" s="130">
        <f t="shared" si="4"/>
        <v>0.33444459645171243</v>
      </c>
      <c r="F41" s="130">
        <f t="shared" si="2"/>
        <v>2.7870383037642706E-4</v>
      </c>
      <c r="G41" s="130">
        <f t="shared" si="5"/>
        <v>0.33472330028208885</v>
      </c>
      <c r="H41" s="142">
        <f t="shared" si="3"/>
        <v>8.3785411555796926E-2</v>
      </c>
      <c r="I41" s="142">
        <f t="shared" si="6"/>
        <v>0.25093788872629191</v>
      </c>
    </row>
    <row r="42" spans="2:9" hidden="1">
      <c r="B42" s="67">
        <v>10</v>
      </c>
      <c r="C42" s="127">
        <f t="shared" si="1"/>
        <v>0.99170473414030513</v>
      </c>
      <c r="D42" s="55"/>
      <c r="E42" s="130">
        <f t="shared" si="4"/>
        <v>0.25093788872629191</v>
      </c>
      <c r="F42" s="130">
        <f t="shared" si="2"/>
        <v>2.0911490727190993E-4</v>
      </c>
      <c r="G42" s="130">
        <f t="shared" si="5"/>
        <v>0.25114700363356385</v>
      </c>
      <c r="H42" s="142">
        <f t="shared" si="3"/>
        <v>8.3785411555796926E-2</v>
      </c>
      <c r="I42" s="142">
        <f t="shared" si="6"/>
        <v>0.16736159207776691</v>
      </c>
    </row>
    <row r="43" spans="2:9" hidden="1">
      <c r="B43" s="67">
        <v>11</v>
      </c>
      <c r="C43" s="127">
        <f t="shared" si="1"/>
        <v>0.99087900163893949</v>
      </c>
      <c r="D43" s="55"/>
      <c r="E43" s="130">
        <f t="shared" si="4"/>
        <v>0.16736159207776691</v>
      </c>
      <c r="F43" s="130">
        <f t="shared" si="2"/>
        <v>1.3946799339813911E-4</v>
      </c>
      <c r="G43" s="130">
        <f t="shared" si="5"/>
        <v>0.16750106007116505</v>
      </c>
      <c r="H43" s="142">
        <f t="shared" si="3"/>
        <v>8.3785411555796926E-2</v>
      </c>
      <c r="I43" s="142">
        <f t="shared" si="6"/>
        <v>8.3715648515368127E-2</v>
      </c>
    </row>
    <row r="44" spans="2:9" hidden="1">
      <c r="B44" s="67">
        <v>12</v>
      </c>
      <c r="C44" s="127">
        <f t="shared" si="1"/>
        <v>0.9900539566750437</v>
      </c>
      <c r="D44" s="55"/>
      <c r="E44" s="130">
        <f t="shared" si="4"/>
        <v>8.3715648515368127E-2</v>
      </c>
      <c r="F44" s="130">
        <f t="shared" si="2"/>
        <v>6.9763040429473438E-5</v>
      </c>
      <c r="G44" s="130">
        <f t="shared" si="5"/>
        <v>8.3785411555797606E-2</v>
      </c>
      <c r="H44" s="142">
        <f t="shared" si="3"/>
        <v>8.3785411555796926E-2</v>
      </c>
      <c r="I44" s="142">
        <f t="shared" si="6"/>
        <v>6.8001160258290838E-16</v>
      </c>
    </row>
    <row r="45" spans="2:9" hidden="1">
      <c r="B45" s="67">
        <v>13</v>
      </c>
      <c r="C45" s="127">
        <f t="shared" si="1"/>
        <v>0</v>
      </c>
      <c r="D45" s="55"/>
      <c r="E45" s="130">
        <f t="shared" si="4"/>
        <v>0</v>
      </c>
      <c r="F45" s="130">
        <f t="shared" si="2"/>
        <v>0</v>
      </c>
      <c r="G45" s="130">
        <f t="shared" si="5"/>
        <v>0</v>
      </c>
      <c r="H45" s="142">
        <f t="shared" si="3"/>
        <v>0</v>
      </c>
      <c r="I45" s="142">
        <f t="shared" si="6"/>
        <v>0</v>
      </c>
    </row>
    <row r="46" spans="2:9" hidden="1">
      <c r="B46" s="67">
        <v>14</v>
      </c>
      <c r="C46" s="127">
        <f t="shared" si="1"/>
        <v>0</v>
      </c>
      <c r="D46" s="55"/>
      <c r="E46" s="130">
        <f t="shared" si="4"/>
        <v>0</v>
      </c>
      <c r="F46" s="130">
        <f t="shared" si="2"/>
        <v>0</v>
      </c>
      <c r="G46" s="130">
        <f t="shared" si="5"/>
        <v>0</v>
      </c>
      <c r="H46" s="142">
        <f t="shared" si="3"/>
        <v>0</v>
      </c>
      <c r="I46" s="142">
        <f t="shared" si="6"/>
        <v>0</v>
      </c>
    </row>
    <row r="47" spans="2:9" hidden="1">
      <c r="B47" s="67">
        <v>15</v>
      </c>
      <c r="C47" s="127">
        <f t="shared" si="1"/>
        <v>0</v>
      </c>
      <c r="D47" s="55"/>
      <c r="E47" s="130">
        <f t="shared" si="4"/>
        <v>0</v>
      </c>
      <c r="F47" s="130">
        <f t="shared" si="2"/>
        <v>0</v>
      </c>
      <c r="G47" s="130">
        <f t="shared" si="5"/>
        <v>0</v>
      </c>
      <c r="H47" s="142">
        <f t="shared" si="3"/>
        <v>0</v>
      </c>
      <c r="I47" s="142">
        <f t="shared" si="6"/>
        <v>0</v>
      </c>
    </row>
    <row r="48" spans="2:9" hidden="1">
      <c r="B48" s="67">
        <v>16</v>
      </c>
      <c r="C48" s="127">
        <f t="shared" si="1"/>
        <v>0</v>
      </c>
      <c r="D48" s="55"/>
      <c r="E48" s="130">
        <f t="shared" si="4"/>
        <v>0</v>
      </c>
      <c r="F48" s="130">
        <f t="shared" si="2"/>
        <v>0</v>
      </c>
      <c r="G48" s="130">
        <f t="shared" si="5"/>
        <v>0</v>
      </c>
      <c r="H48" s="142">
        <f t="shared" si="3"/>
        <v>0</v>
      </c>
      <c r="I48" s="142">
        <f t="shared" si="6"/>
        <v>0</v>
      </c>
    </row>
    <row r="49" spans="2:9" hidden="1">
      <c r="B49" s="67">
        <v>17</v>
      </c>
      <c r="C49" s="127">
        <f t="shared" si="1"/>
        <v>0</v>
      </c>
      <c r="D49" s="55"/>
      <c r="E49" s="130">
        <f t="shared" si="4"/>
        <v>0</v>
      </c>
      <c r="F49" s="130">
        <f t="shared" si="2"/>
        <v>0</v>
      </c>
      <c r="G49" s="130">
        <f t="shared" si="5"/>
        <v>0</v>
      </c>
      <c r="H49" s="142">
        <f t="shared" si="3"/>
        <v>0</v>
      </c>
      <c r="I49" s="142">
        <f t="shared" si="6"/>
        <v>0</v>
      </c>
    </row>
    <row r="50" spans="2:9" hidden="1">
      <c r="B50" s="67">
        <v>18</v>
      </c>
      <c r="C50" s="127">
        <f t="shared" si="1"/>
        <v>0</v>
      </c>
      <c r="D50" s="55"/>
      <c r="E50" s="130">
        <f t="shared" si="4"/>
        <v>0</v>
      </c>
      <c r="F50" s="130">
        <f t="shared" si="2"/>
        <v>0</v>
      </c>
      <c r="G50" s="130">
        <f t="shared" si="5"/>
        <v>0</v>
      </c>
      <c r="H50" s="142">
        <f t="shared" si="3"/>
        <v>0</v>
      </c>
      <c r="I50" s="142">
        <f t="shared" si="6"/>
        <v>0</v>
      </c>
    </row>
    <row r="51" spans="2:9" hidden="1">
      <c r="B51" s="67">
        <v>19</v>
      </c>
      <c r="C51" s="127">
        <f t="shared" si="1"/>
        <v>0</v>
      </c>
      <c r="D51" s="55"/>
      <c r="E51" s="130">
        <f t="shared" si="4"/>
        <v>0</v>
      </c>
      <c r="F51" s="130">
        <f t="shared" si="2"/>
        <v>0</v>
      </c>
      <c r="G51" s="130">
        <f t="shared" si="5"/>
        <v>0</v>
      </c>
      <c r="H51" s="142">
        <f t="shared" si="3"/>
        <v>0</v>
      </c>
      <c r="I51" s="142">
        <f t="shared" si="6"/>
        <v>0</v>
      </c>
    </row>
    <row r="52" spans="2:9" hidden="1">
      <c r="B52" s="67">
        <v>20</v>
      </c>
      <c r="C52" s="127">
        <f t="shared" si="1"/>
        <v>0</v>
      </c>
      <c r="D52" s="55"/>
      <c r="E52" s="130">
        <f t="shared" si="4"/>
        <v>0</v>
      </c>
      <c r="F52" s="130">
        <f t="shared" si="2"/>
        <v>0</v>
      </c>
      <c r="G52" s="130">
        <f t="shared" si="5"/>
        <v>0</v>
      </c>
      <c r="H52" s="142">
        <f t="shared" si="3"/>
        <v>0</v>
      </c>
      <c r="I52" s="142">
        <f t="shared" si="6"/>
        <v>0</v>
      </c>
    </row>
    <row r="53" spans="2:9" hidden="1">
      <c r="B53" s="67">
        <v>21</v>
      </c>
      <c r="C53" s="127">
        <f t="shared" si="1"/>
        <v>0</v>
      </c>
      <c r="D53" s="55"/>
      <c r="E53" s="130">
        <f t="shared" si="4"/>
        <v>0</v>
      </c>
      <c r="F53" s="130">
        <f t="shared" si="2"/>
        <v>0</v>
      </c>
      <c r="G53" s="130">
        <f t="shared" si="5"/>
        <v>0</v>
      </c>
      <c r="H53" s="142">
        <f t="shared" si="3"/>
        <v>0</v>
      </c>
      <c r="I53" s="142">
        <f t="shared" si="6"/>
        <v>0</v>
      </c>
    </row>
    <row r="54" spans="2:9" hidden="1">
      <c r="B54" s="67">
        <v>22</v>
      </c>
      <c r="C54" s="127">
        <f t="shared" si="1"/>
        <v>0</v>
      </c>
      <c r="D54" s="55"/>
      <c r="E54" s="130">
        <f t="shared" si="4"/>
        <v>0</v>
      </c>
      <c r="F54" s="130">
        <f t="shared" si="2"/>
        <v>0</v>
      </c>
      <c r="G54" s="130">
        <f t="shared" si="5"/>
        <v>0</v>
      </c>
      <c r="H54" s="142">
        <f t="shared" si="3"/>
        <v>0</v>
      </c>
      <c r="I54" s="142">
        <f t="shared" si="6"/>
        <v>0</v>
      </c>
    </row>
    <row r="55" spans="2:9" hidden="1">
      <c r="B55" s="67">
        <v>23</v>
      </c>
      <c r="C55" s="127">
        <f t="shared" si="1"/>
        <v>0</v>
      </c>
      <c r="D55" s="55"/>
      <c r="E55" s="130">
        <f t="shared" si="4"/>
        <v>0</v>
      </c>
      <c r="F55" s="130">
        <f t="shared" si="2"/>
        <v>0</v>
      </c>
      <c r="G55" s="130">
        <f t="shared" si="5"/>
        <v>0</v>
      </c>
      <c r="H55" s="142">
        <f t="shared" si="3"/>
        <v>0</v>
      </c>
      <c r="I55" s="142">
        <f t="shared" si="6"/>
        <v>0</v>
      </c>
    </row>
    <row r="56" spans="2:9" hidden="1">
      <c r="B56" s="67">
        <v>24</v>
      </c>
      <c r="C56" s="127">
        <f t="shared" si="1"/>
        <v>0</v>
      </c>
      <c r="D56" s="55"/>
      <c r="E56" s="130">
        <f t="shared" si="4"/>
        <v>0</v>
      </c>
      <c r="F56" s="130">
        <f t="shared" si="2"/>
        <v>0</v>
      </c>
      <c r="G56" s="130">
        <f t="shared" si="5"/>
        <v>0</v>
      </c>
      <c r="H56" s="142">
        <f t="shared" si="3"/>
        <v>0</v>
      </c>
      <c r="I56" s="142">
        <f t="shared" si="6"/>
        <v>0</v>
      </c>
    </row>
    <row r="57" spans="2:9" hidden="1">
      <c r="B57" s="67">
        <v>25</v>
      </c>
      <c r="C57" s="127">
        <f t="shared" si="1"/>
        <v>0</v>
      </c>
      <c r="D57" s="55"/>
      <c r="E57" s="130">
        <f t="shared" si="4"/>
        <v>0</v>
      </c>
      <c r="F57" s="130">
        <f t="shared" si="2"/>
        <v>0</v>
      </c>
      <c r="G57" s="130">
        <f t="shared" si="5"/>
        <v>0</v>
      </c>
      <c r="H57" s="142">
        <f t="shared" si="3"/>
        <v>0</v>
      </c>
      <c r="I57" s="142">
        <f t="shared" si="6"/>
        <v>0</v>
      </c>
    </row>
    <row r="58" spans="2:9" hidden="1">
      <c r="B58" s="67">
        <v>26</v>
      </c>
      <c r="C58" s="127">
        <f t="shared" si="1"/>
        <v>0</v>
      </c>
      <c r="D58" s="55"/>
      <c r="E58" s="130">
        <f t="shared" si="4"/>
        <v>0</v>
      </c>
      <c r="F58" s="130">
        <f t="shared" si="2"/>
        <v>0</v>
      </c>
      <c r="G58" s="130">
        <f t="shared" si="5"/>
        <v>0</v>
      </c>
      <c r="H58" s="142">
        <f t="shared" si="3"/>
        <v>0</v>
      </c>
      <c r="I58" s="142">
        <f t="shared" si="6"/>
        <v>0</v>
      </c>
    </row>
    <row r="59" spans="2:9" hidden="1">
      <c r="B59" s="67">
        <v>27</v>
      </c>
      <c r="C59" s="127">
        <f t="shared" si="1"/>
        <v>0</v>
      </c>
      <c r="D59" s="55"/>
      <c r="E59" s="130">
        <f t="shared" si="4"/>
        <v>0</v>
      </c>
      <c r="F59" s="130">
        <f t="shared" si="2"/>
        <v>0</v>
      </c>
      <c r="G59" s="130">
        <f t="shared" si="5"/>
        <v>0</v>
      </c>
      <c r="H59" s="142">
        <f t="shared" si="3"/>
        <v>0</v>
      </c>
      <c r="I59" s="142">
        <f t="shared" si="6"/>
        <v>0</v>
      </c>
    </row>
    <row r="60" spans="2:9" hidden="1">
      <c r="B60" s="67">
        <v>28</v>
      </c>
      <c r="C60" s="127">
        <f t="shared" si="1"/>
        <v>0</v>
      </c>
      <c r="D60" s="55"/>
      <c r="E60" s="130">
        <f t="shared" si="4"/>
        <v>0</v>
      </c>
      <c r="F60" s="130">
        <f t="shared" si="2"/>
        <v>0</v>
      </c>
      <c r="G60" s="130">
        <f t="shared" si="5"/>
        <v>0</v>
      </c>
      <c r="H60" s="142">
        <f t="shared" si="3"/>
        <v>0</v>
      </c>
      <c r="I60" s="142">
        <f t="shared" si="6"/>
        <v>0</v>
      </c>
    </row>
    <row r="61" spans="2:9" hidden="1">
      <c r="B61" s="67">
        <v>29</v>
      </c>
      <c r="C61" s="127">
        <f t="shared" si="1"/>
        <v>0</v>
      </c>
      <c r="D61" s="55"/>
      <c r="E61" s="130">
        <f t="shared" si="4"/>
        <v>0</v>
      </c>
      <c r="F61" s="130">
        <f t="shared" si="2"/>
        <v>0</v>
      </c>
      <c r="G61" s="130">
        <f t="shared" si="5"/>
        <v>0</v>
      </c>
      <c r="H61" s="142">
        <f t="shared" si="3"/>
        <v>0</v>
      </c>
      <c r="I61" s="142">
        <f t="shared" si="6"/>
        <v>0</v>
      </c>
    </row>
    <row r="62" spans="2:9" hidden="1">
      <c r="B62" s="67">
        <v>30</v>
      </c>
      <c r="C62" s="127">
        <f t="shared" si="1"/>
        <v>0</v>
      </c>
      <c r="D62" s="55"/>
      <c r="E62" s="130">
        <f t="shared" si="4"/>
        <v>0</v>
      </c>
      <c r="F62" s="130">
        <f t="shared" si="2"/>
        <v>0</v>
      </c>
      <c r="G62" s="130">
        <f t="shared" si="5"/>
        <v>0</v>
      </c>
      <c r="H62" s="142">
        <f t="shared" si="3"/>
        <v>0</v>
      </c>
      <c r="I62" s="142">
        <f t="shared" si="6"/>
        <v>0</v>
      </c>
    </row>
    <row r="63" spans="2:9" hidden="1">
      <c r="B63" s="67">
        <v>31</v>
      </c>
      <c r="C63" s="127">
        <f t="shared" si="1"/>
        <v>0</v>
      </c>
      <c r="D63" s="55"/>
      <c r="E63" s="130">
        <f t="shared" si="4"/>
        <v>0</v>
      </c>
      <c r="F63" s="130">
        <f t="shared" si="2"/>
        <v>0</v>
      </c>
      <c r="G63" s="130">
        <f t="shared" si="5"/>
        <v>0</v>
      </c>
      <c r="H63" s="142">
        <f t="shared" si="3"/>
        <v>0</v>
      </c>
      <c r="I63" s="142">
        <f t="shared" si="6"/>
        <v>0</v>
      </c>
    </row>
    <row r="64" spans="2:9" hidden="1">
      <c r="B64" s="67">
        <v>32</v>
      </c>
      <c r="C64" s="127">
        <f t="shared" si="1"/>
        <v>0</v>
      </c>
      <c r="D64" s="55"/>
      <c r="E64" s="130">
        <f t="shared" si="4"/>
        <v>0</v>
      </c>
      <c r="F64" s="130">
        <f t="shared" si="2"/>
        <v>0</v>
      </c>
      <c r="G64" s="130">
        <f t="shared" si="5"/>
        <v>0</v>
      </c>
      <c r="H64" s="142">
        <f t="shared" si="3"/>
        <v>0</v>
      </c>
      <c r="I64" s="142">
        <f t="shared" si="6"/>
        <v>0</v>
      </c>
    </row>
    <row r="65" spans="2:9" hidden="1">
      <c r="B65" s="67">
        <v>33</v>
      </c>
      <c r="C65" s="127">
        <f t="shared" si="1"/>
        <v>0</v>
      </c>
      <c r="D65" s="55"/>
      <c r="E65" s="130">
        <f t="shared" si="4"/>
        <v>0</v>
      </c>
      <c r="F65" s="130">
        <f t="shared" si="2"/>
        <v>0</v>
      </c>
      <c r="G65" s="130">
        <f t="shared" si="5"/>
        <v>0</v>
      </c>
      <c r="H65" s="142">
        <f t="shared" si="3"/>
        <v>0</v>
      </c>
      <c r="I65" s="142">
        <f t="shared" si="6"/>
        <v>0</v>
      </c>
    </row>
    <row r="66" spans="2:9" hidden="1">
      <c r="B66" s="67">
        <v>34</v>
      </c>
      <c r="C66" s="127">
        <f t="shared" si="1"/>
        <v>0</v>
      </c>
      <c r="D66" s="55"/>
      <c r="E66" s="130">
        <f t="shared" si="4"/>
        <v>0</v>
      </c>
      <c r="F66" s="130">
        <f t="shared" si="2"/>
        <v>0</v>
      </c>
      <c r="G66" s="130">
        <f t="shared" si="5"/>
        <v>0</v>
      </c>
      <c r="H66" s="142">
        <f t="shared" si="3"/>
        <v>0</v>
      </c>
      <c r="I66" s="142">
        <f t="shared" si="6"/>
        <v>0</v>
      </c>
    </row>
    <row r="67" spans="2:9" hidden="1">
      <c r="B67" s="67">
        <v>35</v>
      </c>
      <c r="C67" s="127">
        <f t="shared" si="1"/>
        <v>0</v>
      </c>
      <c r="D67" s="55"/>
      <c r="E67" s="130">
        <f t="shared" si="4"/>
        <v>0</v>
      </c>
      <c r="F67" s="130">
        <f t="shared" si="2"/>
        <v>0</v>
      </c>
      <c r="G67" s="130">
        <f t="shared" si="5"/>
        <v>0</v>
      </c>
      <c r="H67" s="142">
        <f t="shared" si="3"/>
        <v>0</v>
      </c>
      <c r="I67" s="142">
        <f t="shared" si="6"/>
        <v>0</v>
      </c>
    </row>
    <row r="68" spans="2:9" hidden="1">
      <c r="B68" s="67">
        <v>36</v>
      </c>
      <c r="C68" s="127">
        <f t="shared" si="1"/>
        <v>0</v>
      </c>
      <c r="D68" s="55"/>
      <c r="E68" s="130">
        <f t="shared" si="4"/>
        <v>0</v>
      </c>
      <c r="F68" s="130">
        <f t="shared" si="2"/>
        <v>0</v>
      </c>
      <c r="G68" s="130">
        <f t="shared" si="5"/>
        <v>0</v>
      </c>
      <c r="H68" s="142">
        <f t="shared" si="3"/>
        <v>0</v>
      </c>
      <c r="I68" s="142">
        <f t="shared" si="6"/>
        <v>0</v>
      </c>
    </row>
    <row r="69" spans="2:9" hidden="1">
      <c r="B69" s="67">
        <v>37</v>
      </c>
      <c r="C69" s="127">
        <f t="shared" si="1"/>
        <v>0</v>
      </c>
      <c r="D69" s="55"/>
      <c r="E69" s="130">
        <f t="shared" si="4"/>
        <v>0</v>
      </c>
      <c r="F69" s="130">
        <f t="shared" si="2"/>
        <v>0</v>
      </c>
      <c r="G69" s="130">
        <f t="shared" si="5"/>
        <v>0</v>
      </c>
      <c r="H69" s="142">
        <f t="shared" si="3"/>
        <v>0</v>
      </c>
      <c r="I69" s="142">
        <f t="shared" si="6"/>
        <v>0</v>
      </c>
    </row>
    <row r="70" spans="2:9" hidden="1">
      <c r="B70" s="67">
        <v>38</v>
      </c>
      <c r="C70" s="127">
        <f t="shared" si="1"/>
        <v>0</v>
      </c>
      <c r="D70" s="55"/>
      <c r="E70" s="130">
        <f t="shared" si="4"/>
        <v>0</v>
      </c>
      <c r="F70" s="130">
        <f t="shared" si="2"/>
        <v>0</v>
      </c>
      <c r="G70" s="130">
        <f t="shared" si="5"/>
        <v>0</v>
      </c>
      <c r="H70" s="142">
        <f t="shared" si="3"/>
        <v>0</v>
      </c>
      <c r="I70" s="142">
        <f t="shared" si="6"/>
        <v>0</v>
      </c>
    </row>
    <row r="71" spans="2:9" hidden="1">
      <c r="B71" s="67">
        <v>39</v>
      </c>
      <c r="C71" s="127">
        <f t="shared" si="1"/>
        <v>0</v>
      </c>
      <c r="D71" s="55"/>
      <c r="E71" s="130">
        <f t="shared" si="4"/>
        <v>0</v>
      </c>
      <c r="F71" s="130">
        <f t="shared" si="2"/>
        <v>0</v>
      </c>
      <c r="G71" s="130">
        <f t="shared" si="5"/>
        <v>0</v>
      </c>
      <c r="H71" s="142">
        <f t="shared" si="3"/>
        <v>0</v>
      </c>
      <c r="I71" s="142">
        <f t="shared" si="6"/>
        <v>0</v>
      </c>
    </row>
    <row r="72" spans="2:9" hidden="1">
      <c r="B72" s="67">
        <v>40</v>
      </c>
      <c r="C72" s="127">
        <f t="shared" si="1"/>
        <v>0</v>
      </c>
      <c r="D72" s="55"/>
      <c r="E72" s="130">
        <f t="shared" si="4"/>
        <v>0</v>
      </c>
      <c r="F72" s="130">
        <f t="shared" si="2"/>
        <v>0</v>
      </c>
      <c r="G72" s="130">
        <f t="shared" si="5"/>
        <v>0</v>
      </c>
      <c r="H72" s="142">
        <f t="shared" si="3"/>
        <v>0</v>
      </c>
      <c r="I72" s="142">
        <f t="shared" si="6"/>
        <v>0</v>
      </c>
    </row>
    <row r="73" spans="2:9" hidden="1">
      <c r="B73" s="67">
        <v>41</v>
      </c>
      <c r="C73" s="127">
        <f t="shared" si="1"/>
        <v>0</v>
      </c>
      <c r="D73" s="55"/>
      <c r="E73" s="130">
        <f t="shared" si="4"/>
        <v>0</v>
      </c>
      <c r="F73" s="130">
        <f t="shared" si="2"/>
        <v>0</v>
      </c>
      <c r="G73" s="130">
        <f t="shared" si="5"/>
        <v>0</v>
      </c>
      <c r="H73" s="142">
        <f t="shared" si="3"/>
        <v>0</v>
      </c>
      <c r="I73" s="142">
        <f t="shared" si="6"/>
        <v>0</v>
      </c>
    </row>
    <row r="74" spans="2:9" hidden="1">
      <c r="B74" s="67">
        <v>42</v>
      </c>
      <c r="C74" s="127">
        <f t="shared" si="1"/>
        <v>0</v>
      </c>
      <c r="D74" s="55"/>
      <c r="E74" s="130">
        <f t="shared" si="4"/>
        <v>0</v>
      </c>
      <c r="F74" s="130">
        <f t="shared" si="2"/>
        <v>0</v>
      </c>
      <c r="G74" s="130">
        <f t="shared" si="5"/>
        <v>0</v>
      </c>
      <c r="H74" s="142">
        <f t="shared" si="3"/>
        <v>0</v>
      </c>
      <c r="I74" s="142">
        <f t="shared" si="6"/>
        <v>0</v>
      </c>
    </row>
    <row r="75" spans="2:9" hidden="1">
      <c r="B75" s="67">
        <v>43</v>
      </c>
      <c r="C75" s="127">
        <f t="shared" si="1"/>
        <v>0</v>
      </c>
      <c r="D75" s="55"/>
      <c r="E75" s="130">
        <f t="shared" si="4"/>
        <v>0</v>
      </c>
      <c r="F75" s="130">
        <f t="shared" si="2"/>
        <v>0</v>
      </c>
      <c r="G75" s="130">
        <f t="shared" si="5"/>
        <v>0</v>
      </c>
      <c r="H75" s="142">
        <f t="shared" si="3"/>
        <v>0</v>
      </c>
      <c r="I75" s="142">
        <f t="shared" si="6"/>
        <v>0</v>
      </c>
    </row>
    <row r="76" spans="2:9" hidden="1">
      <c r="B76" s="67">
        <v>44</v>
      </c>
      <c r="C76" s="127">
        <f t="shared" si="1"/>
        <v>0</v>
      </c>
      <c r="D76" s="55"/>
      <c r="E76" s="130">
        <f t="shared" si="4"/>
        <v>0</v>
      </c>
      <c r="F76" s="130">
        <f t="shared" si="2"/>
        <v>0</v>
      </c>
      <c r="G76" s="130">
        <f t="shared" si="5"/>
        <v>0</v>
      </c>
      <c r="H76" s="142">
        <f t="shared" si="3"/>
        <v>0</v>
      </c>
      <c r="I76" s="142">
        <f t="shared" si="6"/>
        <v>0</v>
      </c>
    </row>
    <row r="77" spans="2:9" hidden="1">
      <c r="B77" s="67">
        <v>45</v>
      </c>
      <c r="C77" s="127">
        <f t="shared" si="1"/>
        <v>0</v>
      </c>
      <c r="D77" s="55"/>
      <c r="E77" s="130">
        <f t="shared" si="4"/>
        <v>0</v>
      </c>
      <c r="F77" s="130">
        <f t="shared" si="2"/>
        <v>0</v>
      </c>
      <c r="G77" s="130">
        <f t="shared" si="5"/>
        <v>0</v>
      </c>
      <c r="H77" s="142">
        <f t="shared" si="3"/>
        <v>0</v>
      </c>
      <c r="I77" s="142">
        <f t="shared" si="6"/>
        <v>0</v>
      </c>
    </row>
    <row r="78" spans="2:9" hidden="1">
      <c r="B78" s="67">
        <v>46</v>
      </c>
      <c r="C78" s="127">
        <f t="shared" si="1"/>
        <v>0</v>
      </c>
      <c r="D78" s="55"/>
      <c r="E78" s="130">
        <f t="shared" si="4"/>
        <v>0</v>
      </c>
      <c r="F78" s="130">
        <f t="shared" si="2"/>
        <v>0</v>
      </c>
      <c r="G78" s="130">
        <f t="shared" si="5"/>
        <v>0</v>
      </c>
      <c r="H78" s="142">
        <f t="shared" si="3"/>
        <v>0</v>
      </c>
      <c r="I78" s="142">
        <f t="shared" si="6"/>
        <v>0</v>
      </c>
    </row>
    <row r="79" spans="2:9" hidden="1">
      <c r="B79" s="67">
        <v>47</v>
      </c>
      <c r="C79" s="127">
        <f t="shared" si="1"/>
        <v>0</v>
      </c>
      <c r="D79" s="55"/>
      <c r="E79" s="130">
        <f t="shared" si="4"/>
        <v>0</v>
      </c>
      <c r="F79" s="130">
        <f t="shared" si="2"/>
        <v>0</v>
      </c>
      <c r="G79" s="130">
        <f t="shared" si="5"/>
        <v>0</v>
      </c>
      <c r="H79" s="142">
        <f t="shared" si="3"/>
        <v>0</v>
      </c>
      <c r="I79" s="142">
        <f t="shared" si="6"/>
        <v>0</v>
      </c>
    </row>
    <row r="80" spans="2:9" hidden="1">
      <c r="B80" s="67">
        <v>48</v>
      </c>
      <c r="C80" s="127">
        <f t="shared" si="1"/>
        <v>0</v>
      </c>
      <c r="D80" s="55"/>
      <c r="E80" s="130">
        <f t="shared" si="4"/>
        <v>0</v>
      </c>
      <c r="F80" s="130">
        <f t="shared" si="2"/>
        <v>0</v>
      </c>
      <c r="G80" s="130">
        <f t="shared" si="5"/>
        <v>0</v>
      </c>
      <c r="H80" s="142">
        <f t="shared" si="3"/>
        <v>0</v>
      </c>
      <c r="I80" s="142">
        <f t="shared" si="6"/>
        <v>0</v>
      </c>
    </row>
    <row r="81" spans="2:9" hidden="1">
      <c r="B81" s="67">
        <v>49</v>
      </c>
      <c r="C81" s="127">
        <f t="shared" si="1"/>
        <v>0</v>
      </c>
      <c r="D81" s="55"/>
      <c r="E81" s="130">
        <f t="shared" si="4"/>
        <v>0</v>
      </c>
      <c r="F81" s="130">
        <f t="shared" si="2"/>
        <v>0</v>
      </c>
      <c r="G81" s="130">
        <f t="shared" si="5"/>
        <v>0</v>
      </c>
      <c r="H81" s="142">
        <f t="shared" si="3"/>
        <v>0</v>
      </c>
      <c r="I81" s="142">
        <f t="shared" si="6"/>
        <v>0</v>
      </c>
    </row>
    <row r="82" spans="2:9" hidden="1">
      <c r="B82" s="67">
        <v>50</v>
      </c>
      <c r="C82" s="127">
        <f t="shared" si="1"/>
        <v>0</v>
      </c>
      <c r="D82" s="55"/>
      <c r="E82" s="130">
        <f t="shared" si="4"/>
        <v>0</v>
      </c>
      <c r="F82" s="130">
        <f t="shared" si="2"/>
        <v>0</v>
      </c>
      <c r="G82" s="130">
        <f t="shared" si="5"/>
        <v>0</v>
      </c>
      <c r="H82" s="142">
        <f t="shared" si="3"/>
        <v>0</v>
      </c>
      <c r="I82" s="142">
        <f t="shared" si="6"/>
        <v>0</v>
      </c>
    </row>
    <row r="83" spans="2:9" hidden="1">
      <c r="B83" s="67">
        <v>51</v>
      </c>
      <c r="C83" s="127">
        <f t="shared" si="1"/>
        <v>0</v>
      </c>
      <c r="D83" s="55"/>
      <c r="E83" s="130">
        <f t="shared" si="4"/>
        <v>0</v>
      </c>
      <c r="F83" s="130">
        <f t="shared" si="2"/>
        <v>0</v>
      </c>
      <c r="G83" s="130">
        <f t="shared" si="5"/>
        <v>0</v>
      </c>
      <c r="H83" s="142">
        <f t="shared" si="3"/>
        <v>0</v>
      </c>
      <c r="I83" s="142">
        <f t="shared" si="6"/>
        <v>0</v>
      </c>
    </row>
    <row r="84" spans="2:9" hidden="1">
      <c r="B84" s="67">
        <v>52</v>
      </c>
      <c r="C84" s="127">
        <f t="shared" si="1"/>
        <v>0</v>
      </c>
      <c r="D84" s="55"/>
      <c r="E84" s="130">
        <f t="shared" si="4"/>
        <v>0</v>
      </c>
      <c r="F84" s="130">
        <f t="shared" si="2"/>
        <v>0</v>
      </c>
      <c r="G84" s="130">
        <f t="shared" si="5"/>
        <v>0</v>
      </c>
      <c r="H84" s="142">
        <f t="shared" si="3"/>
        <v>0</v>
      </c>
      <c r="I84" s="142">
        <f t="shared" si="6"/>
        <v>0</v>
      </c>
    </row>
    <row r="85" spans="2:9" hidden="1">
      <c r="B85" s="67">
        <v>53</v>
      </c>
      <c r="C85" s="127">
        <f t="shared" si="1"/>
        <v>0</v>
      </c>
      <c r="D85" s="55"/>
      <c r="E85" s="130">
        <f t="shared" si="4"/>
        <v>0</v>
      </c>
      <c r="F85" s="130">
        <f t="shared" si="2"/>
        <v>0</v>
      </c>
      <c r="G85" s="130">
        <f t="shared" si="5"/>
        <v>0</v>
      </c>
      <c r="H85" s="142">
        <f t="shared" si="3"/>
        <v>0</v>
      </c>
      <c r="I85" s="142">
        <f t="shared" si="6"/>
        <v>0</v>
      </c>
    </row>
    <row r="86" spans="2:9" hidden="1">
      <c r="B86" s="67">
        <v>54</v>
      </c>
      <c r="C86" s="127">
        <f t="shared" si="1"/>
        <v>0</v>
      </c>
      <c r="D86" s="55"/>
      <c r="E86" s="130">
        <f t="shared" si="4"/>
        <v>0</v>
      </c>
      <c r="F86" s="130">
        <f t="shared" si="2"/>
        <v>0</v>
      </c>
      <c r="G86" s="130">
        <f t="shared" si="5"/>
        <v>0</v>
      </c>
      <c r="H86" s="142">
        <f t="shared" si="3"/>
        <v>0</v>
      </c>
      <c r="I86" s="142">
        <f t="shared" si="6"/>
        <v>0</v>
      </c>
    </row>
    <row r="87" spans="2:9" hidden="1">
      <c r="B87" s="67">
        <v>55</v>
      </c>
      <c r="C87" s="127">
        <f t="shared" si="1"/>
        <v>0</v>
      </c>
      <c r="D87" s="55"/>
      <c r="E87" s="130">
        <f t="shared" si="4"/>
        <v>0</v>
      </c>
      <c r="F87" s="130">
        <f t="shared" si="2"/>
        <v>0</v>
      </c>
      <c r="G87" s="130">
        <f t="shared" si="5"/>
        <v>0</v>
      </c>
      <c r="H87" s="142">
        <f t="shared" si="3"/>
        <v>0</v>
      </c>
      <c r="I87" s="142">
        <f t="shared" si="6"/>
        <v>0</v>
      </c>
    </row>
    <row r="88" spans="2:9" hidden="1">
      <c r="B88" s="67">
        <v>56</v>
      </c>
      <c r="C88" s="127">
        <f t="shared" si="1"/>
        <v>0</v>
      </c>
      <c r="D88" s="55"/>
      <c r="E88" s="130">
        <f t="shared" si="4"/>
        <v>0</v>
      </c>
      <c r="F88" s="130">
        <f t="shared" si="2"/>
        <v>0</v>
      </c>
      <c r="G88" s="130">
        <f t="shared" si="5"/>
        <v>0</v>
      </c>
      <c r="H88" s="142">
        <f t="shared" si="3"/>
        <v>0</v>
      </c>
      <c r="I88" s="142">
        <f t="shared" si="6"/>
        <v>0</v>
      </c>
    </row>
    <row r="89" spans="2:9" hidden="1">
      <c r="B89" s="67">
        <v>57</v>
      </c>
      <c r="C89" s="127">
        <f t="shared" si="1"/>
        <v>0</v>
      </c>
      <c r="D89" s="55"/>
      <c r="E89" s="130">
        <f t="shared" si="4"/>
        <v>0</v>
      </c>
      <c r="F89" s="130">
        <f t="shared" si="2"/>
        <v>0</v>
      </c>
      <c r="G89" s="130">
        <f t="shared" si="5"/>
        <v>0</v>
      </c>
      <c r="H89" s="142">
        <f t="shared" si="3"/>
        <v>0</v>
      </c>
      <c r="I89" s="142">
        <f t="shared" si="6"/>
        <v>0</v>
      </c>
    </row>
    <row r="90" spans="2:9" hidden="1">
      <c r="B90" s="67">
        <v>58</v>
      </c>
      <c r="C90" s="127">
        <f t="shared" si="1"/>
        <v>0</v>
      </c>
      <c r="D90" s="55"/>
      <c r="E90" s="130">
        <f t="shared" si="4"/>
        <v>0</v>
      </c>
      <c r="F90" s="130">
        <f t="shared" si="2"/>
        <v>0</v>
      </c>
      <c r="G90" s="130">
        <f t="shared" si="5"/>
        <v>0</v>
      </c>
      <c r="H90" s="142">
        <f t="shared" si="3"/>
        <v>0</v>
      </c>
      <c r="I90" s="142">
        <f t="shared" si="6"/>
        <v>0</v>
      </c>
    </row>
    <row r="91" spans="2:9" hidden="1">
      <c r="B91" s="67">
        <v>59</v>
      </c>
      <c r="C91" s="127">
        <f t="shared" si="1"/>
        <v>0</v>
      </c>
      <c r="D91" s="55"/>
      <c r="E91" s="130">
        <f t="shared" si="4"/>
        <v>0</v>
      </c>
      <c r="F91" s="130">
        <f t="shared" si="2"/>
        <v>0</v>
      </c>
      <c r="G91" s="130">
        <f t="shared" si="5"/>
        <v>0</v>
      </c>
      <c r="H91" s="142">
        <f t="shared" si="3"/>
        <v>0</v>
      </c>
      <c r="I91" s="142">
        <f t="shared" si="6"/>
        <v>0</v>
      </c>
    </row>
    <row r="92" spans="2:9" hidden="1">
      <c r="B92" s="67">
        <v>60</v>
      </c>
      <c r="C92" s="127">
        <f t="shared" si="1"/>
        <v>0</v>
      </c>
      <c r="D92" s="55"/>
      <c r="E92" s="130">
        <f t="shared" si="4"/>
        <v>0</v>
      </c>
      <c r="F92" s="130">
        <f t="shared" si="2"/>
        <v>0</v>
      </c>
      <c r="G92" s="130">
        <f t="shared" si="5"/>
        <v>0</v>
      </c>
      <c r="H92" s="142">
        <f t="shared" si="3"/>
        <v>0</v>
      </c>
      <c r="I92" s="142">
        <f t="shared" si="6"/>
        <v>0</v>
      </c>
    </row>
    <row r="93" spans="2:9" hidden="1">
      <c r="B93" s="67">
        <v>61</v>
      </c>
      <c r="C93" s="127">
        <f t="shared" si="1"/>
        <v>0</v>
      </c>
      <c r="D93" s="55"/>
      <c r="E93" s="130">
        <f t="shared" si="4"/>
        <v>0</v>
      </c>
      <c r="F93" s="130">
        <f t="shared" si="2"/>
        <v>0</v>
      </c>
      <c r="G93" s="130">
        <f t="shared" si="5"/>
        <v>0</v>
      </c>
      <c r="H93" s="142">
        <f t="shared" si="3"/>
        <v>0</v>
      </c>
      <c r="I93" s="142">
        <f t="shared" si="6"/>
        <v>0</v>
      </c>
    </row>
    <row r="94" spans="2:9" hidden="1">
      <c r="B94" s="67">
        <v>62</v>
      </c>
      <c r="C94" s="127">
        <f t="shared" si="1"/>
        <v>0</v>
      </c>
      <c r="D94" s="55"/>
      <c r="E94" s="130">
        <f t="shared" si="4"/>
        <v>0</v>
      </c>
      <c r="F94" s="130">
        <f t="shared" si="2"/>
        <v>0</v>
      </c>
      <c r="G94" s="130">
        <f t="shared" si="5"/>
        <v>0</v>
      </c>
      <c r="H94" s="142">
        <f t="shared" si="3"/>
        <v>0</v>
      </c>
      <c r="I94" s="142">
        <f t="shared" si="6"/>
        <v>0</v>
      </c>
    </row>
    <row r="95" spans="2:9" hidden="1">
      <c r="B95" s="67">
        <v>63</v>
      </c>
      <c r="C95" s="127">
        <f t="shared" si="1"/>
        <v>0</v>
      </c>
      <c r="D95" s="55"/>
      <c r="E95" s="130">
        <f t="shared" si="4"/>
        <v>0</v>
      </c>
      <c r="F95" s="130">
        <f t="shared" si="2"/>
        <v>0</v>
      </c>
      <c r="G95" s="130">
        <f t="shared" si="5"/>
        <v>0</v>
      </c>
      <c r="H95" s="142">
        <f t="shared" si="3"/>
        <v>0</v>
      </c>
      <c r="I95" s="142">
        <f t="shared" si="6"/>
        <v>0</v>
      </c>
    </row>
    <row r="96" spans="2:9" hidden="1">
      <c r="B96" s="67">
        <v>64</v>
      </c>
      <c r="C96" s="127">
        <f t="shared" si="1"/>
        <v>0</v>
      </c>
      <c r="D96" s="55"/>
      <c r="E96" s="130">
        <f t="shared" si="4"/>
        <v>0</v>
      </c>
      <c r="F96" s="130">
        <f t="shared" si="2"/>
        <v>0</v>
      </c>
      <c r="G96" s="130">
        <f t="shared" si="5"/>
        <v>0</v>
      </c>
      <c r="H96" s="142">
        <f t="shared" si="3"/>
        <v>0</v>
      </c>
      <c r="I96" s="142">
        <f t="shared" si="6"/>
        <v>0</v>
      </c>
    </row>
    <row r="97" spans="2:9" hidden="1">
      <c r="B97" s="67">
        <v>65</v>
      </c>
      <c r="C97" s="127">
        <f t="shared" si="1"/>
        <v>0</v>
      </c>
      <c r="D97" s="55"/>
      <c r="E97" s="130">
        <f t="shared" si="4"/>
        <v>0</v>
      </c>
      <c r="F97" s="130">
        <f t="shared" si="2"/>
        <v>0</v>
      </c>
      <c r="G97" s="130">
        <f t="shared" si="5"/>
        <v>0</v>
      </c>
      <c r="H97" s="142">
        <f t="shared" si="3"/>
        <v>0</v>
      </c>
      <c r="I97" s="142">
        <f t="shared" si="6"/>
        <v>0</v>
      </c>
    </row>
    <row r="98" spans="2:9" hidden="1">
      <c r="B98" s="67">
        <v>66</v>
      </c>
      <c r="C98" s="127">
        <f t="shared" ref="C98:C161" si="7">IF(B98&lt;=$B$310,C97/(1+$B$309),0)</f>
        <v>0</v>
      </c>
      <c r="D98" s="55"/>
      <c r="E98" s="130">
        <f t="shared" si="4"/>
        <v>0</v>
      </c>
      <c r="F98" s="130">
        <f t="shared" ref="F98:F161" si="8">(E98*$B$309)</f>
        <v>0</v>
      </c>
      <c r="G98" s="130">
        <f t="shared" si="5"/>
        <v>0</v>
      </c>
      <c r="H98" s="142">
        <f t="shared" ref="H98:H161" si="9">IF(B98&lt;=$B$310,$C$278/$C$276*$G$28,0)</f>
        <v>0</v>
      </c>
      <c r="I98" s="142">
        <f t="shared" si="6"/>
        <v>0</v>
      </c>
    </row>
    <row r="99" spans="2:9" hidden="1">
      <c r="B99" s="67">
        <v>67</v>
      </c>
      <c r="C99" s="127">
        <f t="shared" si="7"/>
        <v>0</v>
      </c>
      <c r="D99" s="55"/>
      <c r="E99" s="130">
        <f t="shared" ref="E99:E162" si="10">IF(B99&lt;=$B$310,I98,0)</f>
        <v>0</v>
      </c>
      <c r="F99" s="130">
        <f t="shared" si="8"/>
        <v>0</v>
      </c>
      <c r="G99" s="130">
        <f t="shared" ref="G99:G162" si="11">+E99+F99</f>
        <v>0</v>
      </c>
      <c r="H99" s="142">
        <f t="shared" si="9"/>
        <v>0</v>
      </c>
      <c r="I99" s="142">
        <f t="shared" ref="I99:I162" si="12">+G99-H99</f>
        <v>0</v>
      </c>
    </row>
    <row r="100" spans="2:9" hidden="1">
      <c r="B100" s="67">
        <v>68</v>
      </c>
      <c r="C100" s="127">
        <f t="shared" si="7"/>
        <v>0</v>
      </c>
      <c r="D100" s="55"/>
      <c r="E100" s="130">
        <f t="shared" si="10"/>
        <v>0</v>
      </c>
      <c r="F100" s="130">
        <f t="shared" si="8"/>
        <v>0</v>
      </c>
      <c r="G100" s="130">
        <f t="shared" si="11"/>
        <v>0</v>
      </c>
      <c r="H100" s="142">
        <f t="shared" si="9"/>
        <v>0</v>
      </c>
      <c r="I100" s="142">
        <f t="shared" si="12"/>
        <v>0</v>
      </c>
    </row>
    <row r="101" spans="2:9" hidden="1">
      <c r="B101" s="67">
        <v>69</v>
      </c>
      <c r="C101" s="127">
        <f t="shared" si="7"/>
        <v>0</v>
      </c>
      <c r="D101" s="55"/>
      <c r="E101" s="130">
        <f t="shared" si="10"/>
        <v>0</v>
      </c>
      <c r="F101" s="130">
        <f t="shared" si="8"/>
        <v>0</v>
      </c>
      <c r="G101" s="130">
        <f t="shared" si="11"/>
        <v>0</v>
      </c>
      <c r="H101" s="142">
        <f t="shared" si="9"/>
        <v>0</v>
      </c>
      <c r="I101" s="142">
        <f t="shared" si="12"/>
        <v>0</v>
      </c>
    </row>
    <row r="102" spans="2:9" hidden="1">
      <c r="B102" s="67">
        <v>70</v>
      </c>
      <c r="C102" s="127">
        <f t="shared" si="7"/>
        <v>0</v>
      </c>
      <c r="D102" s="55"/>
      <c r="E102" s="130">
        <f t="shared" si="10"/>
        <v>0</v>
      </c>
      <c r="F102" s="130">
        <f t="shared" si="8"/>
        <v>0</v>
      </c>
      <c r="G102" s="130">
        <f t="shared" si="11"/>
        <v>0</v>
      </c>
      <c r="H102" s="142">
        <f t="shared" si="9"/>
        <v>0</v>
      </c>
      <c r="I102" s="142">
        <f t="shared" si="12"/>
        <v>0</v>
      </c>
    </row>
    <row r="103" spans="2:9" hidden="1">
      <c r="B103" s="67">
        <v>71</v>
      </c>
      <c r="C103" s="127">
        <f t="shared" si="7"/>
        <v>0</v>
      </c>
      <c r="D103" s="55"/>
      <c r="E103" s="130">
        <f t="shared" si="10"/>
        <v>0</v>
      </c>
      <c r="F103" s="130">
        <f t="shared" si="8"/>
        <v>0</v>
      </c>
      <c r="G103" s="130">
        <f t="shared" si="11"/>
        <v>0</v>
      </c>
      <c r="H103" s="142">
        <f t="shared" si="9"/>
        <v>0</v>
      </c>
      <c r="I103" s="142">
        <f t="shared" si="12"/>
        <v>0</v>
      </c>
    </row>
    <row r="104" spans="2:9" hidden="1">
      <c r="B104" s="67">
        <v>72</v>
      </c>
      <c r="C104" s="127">
        <f t="shared" si="7"/>
        <v>0</v>
      </c>
      <c r="D104" s="55"/>
      <c r="E104" s="130">
        <f t="shared" si="10"/>
        <v>0</v>
      </c>
      <c r="F104" s="130">
        <f t="shared" si="8"/>
        <v>0</v>
      </c>
      <c r="G104" s="130">
        <f t="shared" si="11"/>
        <v>0</v>
      </c>
      <c r="H104" s="142">
        <f t="shared" si="9"/>
        <v>0</v>
      </c>
      <c r="I104" s="142">
        <f t="shared" si="12"/>
        <v>0</v>
      </c>
    </row>
    <row r="105" spans="2:9" hidden="1">
      <c r="B105" s="67">
        <v>73</v>
      </c>
      <c r="C105" s="127">
        <f t="shared" si="7"/>
        <v>0</v>
      </c>
      <c r="D105" s="55"/>
      <c r="E105" s="130">
        <f t="shared" si="10"/>
        <v>0</v>
      </c>
      <c r="F105" s="130">
        <f t="shared" si="8"/>
        <v>0</v>
      </c>
      <c r="G105" s="130">
        <f t="shared" si="11"/>
        <v>0</v>
      </c>
      <c r="H105" s="142">
        <f t="shared" si="9"/>
        <v>0</v>
      </c>
      <c r="I105" s="142">
        <f t="shared" si="12"/>
        <v>0</v>
      </c>
    </row>
    <row r="106" spans="2:9" hidden="1">
      <c r="B106" s="67">
        <v>74</v>
      </c>
      <c r="C106" s="127">
        <f t="shared" si="7"/>
        <v>0</v>
      </c>
      <c r="D106" s="55"/>
      <c r="E106" s="130">
        <f t="shared" si="10"/>
        <v>0</v>
      </c>
      <c r="F106" s="130">
        <f t="shared" si="8"/>
        <v>0</v>
      </c>
      <c r="G106" s="130">
        <f t="shared" si="11"/>
        <v>0</v>
      </c>
      <c r="H106" s="142">
        <f t="shared" si="9"/>
        <v>0</v>
      </c>
      <c r="I106" s="142">
        <f t="shared" si="12"/>
        <v>0</v>
      </c>
    </row>
    <row r="107" spans="2:9" hidden="1">
      <c r="B107" s="67">
        <v>75</v>
      </c>
      <c r="C107" s="127">
        <f t="shared" si="7"/>
        <v>0</v>
      </c>
      <c r="D107" s="55"/>
      <c r="E107" s="130">
        <f t="shared" si="10"/>
        <v>0</v>
      </c>
      <c r="F107" s="130">
        <f t="shared" si="8"/>
        <v>0</v>
      </c>
      <c r="G107" s="130">
        <f t="shared" si="11"/>
        <v>0</v>
      </c>
      <c r="H107" s="142">
        <f t="shared" si="9"/>
        <v>0</v>
      </c>
      <c r="I107" s="142">
        <f t="shared" si="12"/>
        <v>0</v>
      </c>
    </row>
    <row r="108" spans="2:9" hidden="1">
      <c r="B108" s="67">
        <v>76</v>
      </c>
      <c r="C108" s="127">
        <f t="shared" si="7"/>
        <v>0</v>
      </c>
      <c r="D108" s="55"/>
      <c r="E108" s="130">
        <f t="shared" si="10"/>
        <v>0</v>
      </c>
      <c r="F108" s="130">
        <f t="shared" si="8"/>
        <v>0</v>
      </c>
      <c r="G108" s="130">
        <f t="shared" si="11"/>
        <v>0</v>
      </c>
      <c r="H108" s="142">
        <f t="shared" si="9"/>
        <v>0</v>
      </c>
      <c r="I108" s="142">
        <f t="shared" si="12"/>
        <v>0</v>
      </c>
    </row>
    <row r="109" spans="2:9" hidden="1">
      <c r="B109" s="67">
        <v>77</v>
      </c>
      <c r="C109" s="127">
        <f t="shared" si="7"/>
        <v>0</v>
      </c>
      <c r="D109" s="55"/>
      <c r="E109" s="130">
        <f t="shared" si="10"/>
        <v>0</v>
      </c>
      <c r="F109" s="130">
        <f t="shared" si="8"/>
        <v>0</v>
      </c>
      <c r="G109" s="130">
        <f t="shared" si="11"/>
        <v>0</v>
      </c>
      <c r="H109" s="142">
        <f t="shared" si="9"/>
        <v>0</v>
      </c>
      <c r="I109" s="142">
        <f t="shared" si="12"/>
        <v>0</v>
      </c>
    </row>
    <row r="110" spans="2:9" hidden="1">
      <c r="B110" s="67">
        <v>78</v>
      </c>
      <c r="C110" s="127">
        <f t="shared" si="7"/>
        <v>0</v>
      </c>
      <c r="D110" s="55"/>
      <c r="E110" s="130">
        <f t="shared" si="10"/>
        <v>0</v>
      </c>
      <c r="F110" s="130">
        <f t="shared" si="8"/>
        <v>0</v>
      </c>
      <c r="G110" s="130">
        <f t="shared" si="11"/>
        <v>0</v>
      </c>
      <c r="H110" s="142">
        <f t="shared" si="9"/>
        <v>0</v>
      </c>
      <c r="I110" s="142">
        <f t="shared" si="12"/>
        <v>0</v>
      </c>
    </row>
    <row r="111" spans="2:9" hidden="1">
      <c r="B111" s="67">
        <v>79</v>
      </c>
      <c r="C111" s="127">
        <f t="shared" si="7"/>
        <v>0</v>
      </c>
      <c r="D111" s="55"/>
      <c r="E111" s="130">
        <f t="shared" si="10"/>
        <v>0</v>
      </c>
      <c r="F111" s="130">
        <f t="shared" si="8"/>
        <v>0</v>
      </c>
      <c r="G111" s="130">
        <f t="shared" si="11"/>
        <v>0</v>
      </c>
      <c r="H111" s="142">
        <f t="shared" si="9"/>
        <v>0</v>
      </c>
      <c r="I111" s="142">
        <f t="shared" si="12"/>
        <v>0</v>
      </c>
    </row>
    <row r="112" spans="2:9" hidden="1">
      <c r="B112" s="67">
        <v>80</v>
      </c>
      <c r="C112" s="127">
        <f t="shared" si="7"/>
        <v>0</v>
      </c>
      <c r="D112" s="55"/>
      <c r="E112" s="130">
        <f t="shared" si="10"/>
        <v>0</v>
      </c>
      <c r="F112" s="130">
        <f t="shared" si="8"/>
        <v>0</v>
      </c>
      <c r="G112" s="130">
        <f t="shared" si="11"/>
        <v>0</v>
      </c>
      <c r="H112" s="142">
        <f t="shared" si="9"/>
        <v>0</v>
      </c>
      <c r="I112" s="142">
        <f t="shared" si="12"/>
        <v>0</v>
      </c>
    </row>
    <row r="113" spans="2:9" hidden="1">
      <c r="B113" s="67">
        <v>81</v>
      </c>
      <c r="C113" s="127">
        <f t="shared" si="7"/>
        <v>0</v>
      </c>
      <c r="D113" s="55"/>
      <c r="E113" s="130">
        <f t="shared" si="10"/>
        <v>0</v>
      </c>
      <c r="F113" s="130">
        <f t="shared" si="8"/>
        <v>0</v>
      </c>
      <c r="G113" s="130">
        <f t="shared" si="11"/>
        <v>0</v>
      </c>
      <c r="H113" s="142">
        <f t="shared" si="9"/>
        <v>0</v>
      </c>
      <c r="I113" s="142">
        <f t="shared" si="12"/>
        <v>0</v>
      </c>
    </row>
    <row r="114" spans="2:9" hidden="1">
      <c r="B114" s="67">
        <v>82</v>
      </c>
      <c r="C114" s="127">
        <f t="shared" si="7"/>
        <v>0</v>
      </c>
      <c r="D114" s="55"/>
      <c r="E114" s="130">
        <f t="shared" si="10"/>
        <v>0</v>
      </c>
      <c r="F114" s="130">
        <f t="shared" si="8"/>
        <v>0</v>
      </c>
      <c r="G114" s="130">
        <f t="shared" si="11"/>
        <v>0</v>
      </c>
      <c r="H114" s="142">
        <f t="shared" si="9"/>
        <v>0</v>
      </c>
      <c r="I114" s="142">
        <f t="shared" si="12"/>
        <v>0</v>
      </c>
    </row>
    <row r="115" spans="2:9" hidden="1">
      <c r="B115" s="67">
        <v>83</v>
      </c>
      <c r="C115" s="127">
        <f t="shared" si="7"/>
        <v>0</v>
      </c>
      <c r="D115" s="55"/>
      <c r="E115" s="130">
        <f t="shared" si="10"/>
        <v>0</v>
      </c>
      <c r="F115" s="130">
        <f t="shared" si="8"/>
        <v>0</v>
      </c>
      <c r="G115" s="130">
        <f t="shared" si="11"/>
        <v>0</v>
      </c>
      <c r="H115" s="142">
        <f t="shared" si="9"/>
        <v>0</v>
      </c>
      <c r="I115" s="142">
        <f t="shared" si="12"/>
        <v>0</v>
      </c>
    </row>
    <row r="116" spans="2:9" hidden="1">
      <c r="B116" s="67">
        <v>84</v>
      </c>
      <c r="C116" s="127">
        <f t="shared" si="7"/>
        <v>0</v>
      </c>
      <c r="D116" s="55"/>
      <c r="E116" s="130">
        <f t="shared" si="10"/>
        <v>0</v>
      </c>
      <c r="F116" s="130">
        <f t="shared" si="8"/>
        <v>0</v>
      </c>
      <c r="G116" s="130">
        <f t="shared" si="11"/>
        <v>0</v>
      </c>
      <c r="H116" s="142">
        <f t="shared" si="9"/>
        <v>0</v>
      </c>
      <c r="I116" s="142">
        <f t="shared" si="12"/>
        <v>0</v>
      </c>
    </row>
    <row r="117" spans="2:9" hidden="1">
      <c r="B117" s="67">
        <v>85</v>
      </c>
      <c r="C117" s="127">
        <f t="shared" si="7"/>
        <v>0</v>
      </c>
      <c r="D117" s="55"/>
      <c r="E117" s="130">
        <f t="shared" si="10"/>
        <v>0</v>
      </c>
      <c r="F117" s="130">
        <f t="shared" si="8"/>
        <v>0</v>
      </c>
      <c r="G117" s="130">
        <f t="shared" si="11"/>
        <v>0</v>
      </c>
      <c r="H117" s="142">
        <f t="shared" si="9"/>
        <v>0</v>
      </c>
      <c r="I117" s="142">
        <f t="shared" si="12"/>
        <v>0</v>
      </c>
    </row>
    <row r="118" spans="2:9" hidden="1">
      <c r="B118" s="67">
        <v>86</v>
      </c>
      <c r="C118" s="127">
        <f t="shared" si="7"/>
        <v>0</v>
      </c>
      <c r="D118" s="55"/>
      <c r="E118" s="130">
        <f t="shared" si="10"/>
        <v>0</v>
      </c>
      <c r="F118" s="130">
        <f t="shared" si="8"/>
        <v>0</v>
      </c>
      <c r="G118" s="130">
        <f t="shared" si="11"/>
        <v>0</v>
      </c>
      <c r="H118" s="142">
        <f t="shared" si="9"/>
        <v>0</v>
      </c>
      <c r="I118" s="142">
        <f t="shared" si="12"/>
        <v>0</v>
      </c>
    </row>
    <row r="119" spans="2:9" hidden="1">
      <c r="B119" s="67">
        <v>87</v>
      </c>
      <c r="C119" s="127">
        <f t="shared" si="7"/>
        <v>0</v>
      </c>
      <c r="D119" s="55"/>
      <c r="E119" s="130">
        <f t="shared" si="10"/>
        <v>0</v>
      </c>
      <c r="F119" s="130">
        <f t="shared" si="8"/>
        <v>0</v>
      </c>
      <c r="G119" s="130">
        <f t="shared" si="11"/>
        <v>0</v>
      </c>
      <c r="H119" s="142">
        <f t="shared" si="9"/>
        <v>0</v>
      </c>
      <c r="I119" s="142">
        <f t="shared" si="12"/>
        <v>0</v>
      </c>
    </row>
    <row r="120" spans="2:9" hidden="1">
      <c r="B120" s="67">
        <v>88</v>
      </c>
      <c r="C120" s="127">
        <f t="shared" si="7"/>
        <v>0</v>
      </c>
      <c r="D120" s="55"/>
      <c r="E120" s="130">
        <f t="shared" si="10"/>
        <v>0</v>
      </c>
      <c r="F120" s="130">
        <f t="shared" si="8"/>
        <v>0</v>
      </c>
      <c r="G120" s="130">
        <f t="shared" si="11"/>
        <v>0</v>
      </c>
      <c r="H120" s="142">
        <f t="shared" si="9"/>
        <v>0</v>
      </c>
      <c r="I120" s="142">
        <f t="shared" si="12"/>
        <v>0</v>
      </c>
    </row>
    <row r="121" spans="2:9" hidden="1">
      <c r="B121" s="67">
        <v>89</v>
      </c>
      <c r="C121" s="127">
        <f t="shared" si="7"/>
        <v>0</v>
      </c>
      <c r="D121" s="55"/>
      <c r="E121" s="130">
        <f t="shared" si="10"/>
        <v>0</v>
      </c>
      <c r="F121" s="130">
        <f t="shared" si="8"/>
        <v>0</v>
      </c>
      <c r="G121" s="130">
        <f t="shared" si="11"/>
        <v>0</v>
      </c>
      <c r="H121" s="142">
        <f t="shared" si="9"/>
        <v>0</v>
      </c>
      <c r="I121" s="142">
        <f t="shared" si="12"/>
        <v>0</v>
      </c>
    </row>
    <row r="122" spans="2:9" hidden="1">
      <c r="B122" s="67">
        <v>90</v>
      </c>
      <c r="C122" s="127">
        <f t="shared" si="7"/>
        <v>0</v>
      </c>
      <c r="D122" s="55"/>
      <c r="E122" s="130">
        <f t="shared" si="10"/>
        <v>0</v>
      </c>
      <c r="F122" s="130">
        <f t="shared" si="8"/>
        <v>0</v>
      </c>
      <c r="G122" s="130">
        <f t="shared" si="11"/>
        <v>0</v>
      </c>
      <c r="H122" s="142">
        <f t="shared" si="9"/>
        <v>0</v>
      </c>
      <c r="I122" s="142">
        <f t="shared" si="12"/>
        <v>0</v>
      </c>
    </row>
    <row r="123" spans="2:9" hidden="1">
      <c r="B123" s="67">
        <v>91</v>
      </c>
      <c r="C123" s="127">
        <f t="shared" si="7"/>
        <v>0</v>
      </c>
      <c r="D123" s="55"/>
      <c r="E123" s="130">
        <f t="shared" si="10"/>
        <v>0</v>
      </c>
      <c r="F123" s="130">
        <f t="shared" si="8"/>
        <v>0</v>
      </c>
      <c r="G123" s="130">
        <f t="shared" si="11"/>
        <v>0</v>
      </c>
      <c r="H123" s="142">
        <f t="shared" si="9"/>
        <v>0</v>
      </c>
      <c r="I123" s="142">
        <f t="shared" si="12"/>
        <v>0</v>
      </c>
    </row>
    <row r="124" spans="2:9" hidden="1">
      <c r="B124" s="67">
        <v>92</v>
      </c>
      <c r="C124" s="127">
        <f t="shared" si="7"/>
        <v>0</v>
      </c>
      <c r="D124" s="55"/>
      <c r="E124" s="130">
        <f t="shared" si="10"/>
        <v>0</v>
      </c>
      <c r="F124" s="130">
        <f t="shared" si="8"/>
        <v>0</v>
      </c>
      <c r="G124" s="130">
        <f t="shared" si="11"/>
        <v>0</v>
      </c>
      <c r="H124" s="142">
        <f t="shared" si="9"/>
        <v>0</v>
      </c>
      <c r="I124" s="142">
        <f t="shared" si="12"/>
        <v>0</v>
      </c>
    </row>
    <row r="125" spans="2:9" hidden="1">
      <c r="B125" s="67">
        <v>93</v>
      </c>
      <c r="C125" s="127">
        <f t="shared" si="7"/>
        <v>0</v>
      </c>
      <c r="D125" s="55"/>
      <c r="E125" s="130">
        <f t="shared" si="10"/>
        <v>0</v>
      </c>
      <c r="F125" s="130">
        <f t="shared" si="8"/>
        <v>0</v>
      </c>
      <c r="G125" s="130">
        <f t="shared" si="11"/>
        <v>0</v>
      </c>
      <c r="H125" s="142">
        <f t="shared" si="9"/>
        <v>0</v>
      </c>
      <c r="I125" s="142">
        <f t="shared" si="12"/>
        <v>0</v>
      </c>
    </row>
    <row r="126" spans="2:9" hidden="1">
      <c r="B126" s="67">
        <v>94</v>
      </c>
      <c r="C126" s="127">
        <f t="shared" si="7"/>
        <v>0</v>
      </c>
      <c r="D126" s="55"/>
      <c r="E126" s="130">
        <f t="shared" si="10"/>
        <v>0</v>
      </c>
      <c r="F126" s="130">
        <f t="shared" si="8"/>
        <v>0</v>
      </c>
      <c r="G126" s="130">
        <f t="shared" si="11"/>
        <v>0</v>
      </c>
      <c r="H126" s="142">
        <f t="shared" si="9"/>
        <v>0</v>
      </c>
      <c r="I126" s="142">
        <f t="shared" si="12"/>
        <v>0</v>
      </c>
    </row>
    <row r="127" spans="2:9" hidden="1">
      <c r="B127" s="67">
        <v>95</v>
      </c>
      <c r="C127" s="127">
        <f t="shared" si="7"/>
        <v>0</v>
      </c>
      <c r="D127" s="55"/>
      <c r="E127" s="130">
        <f t="shared" si="10"/>
        <v>0</v>
      </c>
      <c r="F127" s="130">
        <f t="shared" si="8"/>
        <v>0</v>
      </c>
      <c r="G127" s="130">
        <f t="shared" si="11"/>
        <v>0</v>
      </c>
      <c r="H127" s="142">
        <f t="shared" si="9"/>
        <v>0</v>
      </c>
      <c r="I127" s="142">
        <f t="shared" si="12"/>
        <v>0</v>
      </c>
    </row>
    <row r="128" spans="2:9" hidden="1">
      <c r="B128" s="67">
        <v>96</v>
      </c>
      <c r="C128" s="127">
        <f t="shared" si="7"/>
        <v>0</v>
      </c>
      <c r="D128" s="55"/>
      <c r="E128" s="130">
        <f t="shared" si="10"/>
        <v>0</v>
      </c>
      <c r="F128" s="130">
        <f t="shared" si="8"/>
        <v>0</v>
      </c>
      <c r="G128" s="130">
        <f t="shared" si="11"/>
        <v>0</v>
      </c>
      <c r="H128" s="142">
        <f t="shared" si="9"/>
        <v>0</v>
      </c>
      <c r="I128" s="142">
        <f t="shared" si="12"/>
        <v>0</v>
      </c>
    </row>
    <row r="129" spans="2:9" hidden="1">
      <c r="B129" s="67">
        <v>97</v>
      </c>
      <c r="C129" s="127">
        <f t="shared" si="7"/>
        <v>0</v>
      </c>
      <c r="D129" s="55"/>
      <c r="E129" s="130">
        <f t="shared" si="10"/>
        <v>0</v>
      </c>
      <c r="F129" s="130">
        <f t="shared" si="8"/>
        <v>0</v>
      </c>
      <c r="G129" s="130">
        <f t="shared" si="11"/>
        <v>0</v>
      </c>
      <c r="H129" s="142">
        <f t="shared" si="9"/>
        <v>0</v>
      </c>
      <c r="I129" s="142">
        <f t="shared" si="12"/>
        <v>0</v>
      </c>
    </row>
    <row r="130" spans="2:9" hidden="1">
      <c r="B130" s="67">
        <v>98</v>
      </c>
      <c r="C130" s="127">
        <f t="shared" si="7"/>
        <v>0</v>
      </c>
      <c r="D130" s="55"/>
      <c r="E130" s="130">
        <f t="shared" si="10"/>
        <v>0</v>
      </c>
      <c r="F130" s="130">
        <f t="shared" si="8"/>
        <v>0</v>
      </c>
      <c r="G130" s="130">
        <f t="shared" si="11"/>
        <v>0</v>
      </c>
      <c r="H130" s="142">
        <f t="shared" si="9"/>
        <v>0</v>
      </c>
      <c r="I130" s="142">
        <f t="shared" si="12"/>
        <v>0</v>
      </c>
    </row>
    <row r="131" spans="2:9" hidden="1">
      <c r="B131" s="67">
        <v>99</v>
      </c>
      <c r="C131" s="127">
        <f t="shared" si="7"/>
        <v>0</v>
      </c>
      <c r="D131" s="55"/>
      <c r="E131" s="130">
        <f t="shared" si="10"/>
        <v>0</v>
      </c>
      <c r="F131" s="130">
        <f t="shared" si="8"/>
        <v>0</v>
      </c>
      <c r="G131" s="130">
        <f t="shared" si="11"/>
        <v>0</v>
      </c>
      <c r="H131" s="142">
        <f t="shared" si="9"/>
        <v>0</v>
      </c>
      <c r="I131" s="142">
        <f t="shared" si="12"/>
        <v>0</v>
      </c>
    </row>
    <row r="132" spans="2:9" hidden="1">
      <c r="B132" s="67">
        <v>100</v>
      </c>
      <c r="C132" s="127">
        <f t="shared" si="7"/>
        <v>0</v>
      </c>
      <c r="D132" s="55"/>
      <c r="E132" s="130">
        <f t="shared" si="10"/>
        <v>0</v>
      </c>
      <c r="F132" s="130">
        <f t="shared" si="8"/>
        <v>0</v>
      </c>
      <c r="G132" s="130">
        <f t="shared" si="11"/>
        <v>0</v>
      </c>
      <c r="H132" s="142">
        <f t="shared" si="9"/>
        <v>0</v>
      </c>
      <c r="I132" s="142">
        <f t="shared" si="12"/>
        <v>0</v>
      </c>
    </row>
    <row r="133" spans="2:9" hidden="1">
      <c r="B133" s="67">
        <v>101</v>
      </c>
      <c r="C133" s="127">
        <f t="shared" si="7"/>
        <v>0</v>
      </c>
      <c r="D133" s="55"/>
      <c r="E133" s="130">
        <f t="shared" si="10"/>
        <v>0</v>
      </c>
      <c r="F133" s="130">
        <f t="shared" si="8"/>
        <v>0</v>
      </c>
      <c r="G133" s="130">
        <f t="shared" si="11"/>
        <v>0</v>
      </c>
      <c r="H133" s="142">
        <f t="shared" si="9"/>
        <v>0</v>
      </c>
      <c r="I133" s="142">
        <f t="shared" si="12"/>
        <v>0</v>
      </c>
    </row>
    <row r="134" spans="2:9" hidden="1">
      <c r="B134" s="67">
        <v>102</v>
      </c>
      <c r="C134" s="127">
        <f t="shared" si="7"/>
        <v>0</v>
      </c>
      <c r="D134" s="55"/>
      <c r="E134" s="130">
        <f t="shared" si="10"/>
        <v>0</v>
      </c>
      <c r="F134" s="130">
        <f t="shared" si="8"/>
        <v>0</v>
      </c>
      <c r="G134" s="130">
        <f t="shared" si="11"/>
        <v>0</v>
      </c>
      <c r="H134" s="142">
        <f t="shared" si="9"/>
        <v>0</v>
      </c>
      <c r="I134" s="142">
        <f t="shared" si="12"/>
        <v>0</v>
      </c>
    </row>
    <row r="135" spans="2:9" hidden="1">
      <c r="B135" s="67">
        <v>103</v>
      </c>
      <c r="C135" s="127">
        <f t="shared" si="7"/>
        <v>0</v>
      </c>
      <c r="D135" s="55"/>
      <c r="E135" s="130">
        <f t="shared" si="10"/>
        <v>0</v>
      </c>
      <c r="F135" s="130">
        <f t="shared" si="8"/>
        <v>0</v>
      </c>
      <c r="G135" s="130">
        <f t="shared" si="11"/>
        <v>0</v>
      </c>
      <c r="H135" s="142">
        <f t="shared" si="9"/>
        <v>0</v>
      </c>
      <c r="I135" s="142">
        <f t="shared" si="12"/>
        <v>0</v>
      </c>
    </row>
    <row r="136" spans="2:9" hidden="1">
      <c r="B136" s="67">
        <v>104</v>
      </c>
      <c r="C136" s="127">
        <f t="shared" si="7"/>
        <v>0</v>
      </c>
      <c r="D136" s="55"/>
      <c r="E136" s="130">
        <f t="shared" si="10"/>
        <v>0</v>
      </c>
      <c r="F136" s="130">
        <f t="shared" si="8"/>
        <v>0</v>
      </c>
      <c r="G136" s="130">
        <f t="shared" si="11"/>
        <v>0</v>
      </c>
      <c r="H136" s="142">
        <f t="shared" si="9"/>
        <v>0</v>
      </c>
      <c r="I136" s="142">
        <f t="shared" si="12"/>
        <v>0</v>
      </c>
    </row>
    <row r="137" spans="2:9" hidden="1">
      <c r="B137" s="67">
        <v>105</v>
      </c>
      <c r="C137" s="127">
        <f t="shared" si="7"/>
        <v>0</v>
      </c>
      <c r="D137" s="55"/>
      <c r="E137" s="130">
        <f t="shared" si="10"/>
        <v>0</v>
      </c>
      <c r="F137" s="130">
        <f t="shared" si="8"/>
        <v>0</v>
      </c>
      <c r="G137" s="130">
        <f t="shared" si="11"/>
        <v>0</v>
      </c>
      <c r="H137" s="142">
        <f t="shared" si="9"/>
        <v>0</v>
      </c>
      <c r="I137" s="142">
        <f t="shared" si="12"/>
        <v>0</v>
      </c>
    </row>
    <row r="138" spans="2:9" hidden="1">
      <c r="B138" s="67">
        <v>106</v>
      </c>
      <c r="C138" s="127">
        <f t="shared" si="7"/>
        <v>0</v>
      </c>
      <c r="D138" s="55"/>
      <c r="E138" s="130">
        <f t="shared" si="10"/>
        <v>0</v>
      </c>
      <c r="F138" s="130">
        <f t="shared" si="8"/>
        <v>0</v>
      </c>
      <c r="G138" s="130">
        <f t="shared" si="11"/>
        <v>0</v>
      </c>
      <c r="H138" s="142">
        <f t="shared" si="9"/>
        <v>0</v>
      </c>
      <c r="I138" s="142">
        <f t="shared" si="12"/>
        <v>0</v>
      </c>
    </row>
    <row r="139" spans="2:9" hidden="1">
      <c r="B139" s="67">
        <v>107</v>
      </c>
      <c r="C139" s="127">
        <f t="shared" si="7"/>
        <v>0</v>
      </c>
      <c r="D139" s="55"/>
      <c r="E139" s="130">
        <f t="shared" si="10"/>
        <v>0</v>
      </c>
      <c r="F139" s="130">
        <f t="shared" si="8"/>
        <v>0</v>
      </c>
      <c r="G139" s="130">
        <f t="shared" si="11"/>
        <v>0</v>
      </c>
      <c r="H139" s="142">
        <f t="shared" si="9"/>
        <v>0</v>
      </c>
      <c r="I139" s="142">
        <f t="shared" si="12"/>
        <v>0</v>
      </c>
    </row>
    <row r="140" spans="2:9" hidden="1">
      <c r="B140" s="67">
        <v>108</v>
      </c>
      <c r="C140" s="127">
        <f t="shared" si="7"/>
        <v>0</v>
      </c>
      <c r="D140" s="55"/>
      <c r="E140" s="130">
        <f t="shared" si="10"/>
        <v>0</v>
      </c>
      <c r="F140" s="130">
        <f t="shared" si="8"/>
        <v>0</v>
      </c>
      <c r="G140" s="130">
        <f t="shared" si="11"/>
        <v>0</v>
      </c>
      <c r="H140" s="142">
        <f t="shared" si="9"/>
        <v>0</v>
      </c>
      <c r="I140" s="142">
        <f t="shared" si="12"/>
        <v>0</v>
      </c>
    </row>
    <row r="141" spans="2:9" hidden="1">
      <c r="B141" s="67">
        <v>109</v>
      </c>
      <c r="C141" s="127">
        <f t="shared" si="7"/>
        <v>0</v>
      </c>
      <c r="D141" s="55"/>
      <c r="E141" s="130">
        <f t="shared" si="10"/>
        <v>0</v>
      </c>
      <c r="F141" s="130">
        <f t="shared" si="8"/>
        <v>0</v>
      </c>
      <c r="G141" s="130">
        <f t="shared" si="11"/>
        <v>0</v>
      </c>
      <c r="H141" s="142">
        <f t="shared" si="9"/>
        <v>0</v>
      </c>
      <c r="I141" s="142">
        <f t="shared" si="12"/>
        <v>0</v>
      </c>
    </row>
    <row r="142" spans="2:9" hidden="1">
      <c r="B142" s="67">
        <v>110</v>
      </c>
      <c r="C142" s="127">
        <f t="shared" si="7"/>
        <v>0</v>
      </c>
      <c r="D142" s="55"/>
      <c r="E142" s="130">
        <f t="shared" si="10"/>
        <v>0</v>
      </c>
      <c r="F142" s="130">
        <f t="shared" si="8"/>
        <v>0</v>
      </c>
      <c r="G142" s="130">
        <f t="shared" si="11"/>
        <v>0</v>
      </c>
      <c r="H142" s="142">
        <f t="shared" si="9"/>
        <v>0</v>
      </c>
      <c r="I142" s="142">
        <f t="shared" si="12"/>
        <v>0</v>
      </c>
    </row>
    <row r="143" spans="2:9" hidden="1">
      <c r="B143" s="67">
        <v>111</v>
      </c>
      <c r="C143" s="127">
        <f t="shared" si="7"/>
        <v>0</v>
      </c>
      <c r="D143" s="55"/>
      <c r="E143" s="130">
        <f t="shared" si="10"/>
        <v>0</v>
      </c>
      <c r="F143" s="130">
        <f t="shared" si="8"/>
        <v>0</v>
      </c>
      <c r="G143" s="130">
        <f t="shared" si="11"/>
        <v>0</v>
      </c>
      <c r="H143" s="142">
        <f t="shared" si="9"/>
        <v>0</v>
      </c>
      <c r="I143" s="142">
        <f t="shared" si="12"/>
        <v>0</v>
      </c>
    </row>
    <row r="144" spans="2:9" hidden="1">
      <c r="B144" s="67">
        <v>112</v>
      </c>
      <c r="C144" s="127">
        <f t="shared" si="7"/>
        <v>0</v>
      </c>
      <c r="D144" s="55"/>
      <c r="E144" s="130">
        <f t="shared" si="10"/>
        <v>0</v>
      </c>
      <c r="F144" s="130">
        <f t="shared" si="8"/>
        <v>0</v>
      </c>
      <c r="G144" s="130">
        <f t="shared" si="11"/>
        <v>0</v>
      </c>
      <c r="H144" s="142">
        <f t="shared" si="9"/>
        <v>0</v>
      </c>
      <c r="I144" s="142">
        <f t="shared" si="12"/>
        <v>0</v>
      </c>
    </row>
    <row r="145" spans="2:9" hidden="1">
      <c r="B145" s="67">
        <v>113</v>
      </c>
      <c r="C145" s="127">
        <f t="shared" si="7"/>
        <v>0</v>
      </c>
      <c r="D145" s="55"/>
      <c r="E145" s="130">
        <f t="shared" si="10"/>
        <v>0</v>
      </c>
      <c r="F145" s="130">
        <f t="shared" si="8"/>
        <v>0</v>
      </c>
      <c r="G145" s="130">
        <f t="shared" si="11"/>
        <v>0</v>
      </c>
      <c r="H145" s="142">
        <f t="shared" si="9"/>
        <v>0</v>
      </c>
      <c r="I145" s="142">
        <f t="shared" si="12"/>
        <v>0</v>
      </c>
    </row>
    <row r="146" spans="2:9" hidden="1">
      <c r="B146" s="67">
        <v>114</v>
      </c>
      <c r="C146" s="127">
        <f t="shared" si="7"/>
        <v>0</v>
      </c>
      <c r="D146" s="55"/>
      <c r="E146" s="130">
        <f t="shared" si="10"/>
        <v>0</v>
      </c>
      <c r="F146" s="130">
        <f t="shared" si="8"/>
        <v>0</v>
      </c>
      <c r="G146" s="130">
        <f t="shared" si="11"/>
        <v>0</v>
      </c>
      <c r="H146" s="142">
        <f t="shared" si="9"/>
        <v>0</v>
      </c>
      <c r="I146" s="142">
        <f t="shared" si="12"/>
        <v>0</v>
      </c>
    </row>
    <row r="147" spans="2:9" hidden="1">
      <c r="B147" s="67">
        <v>115</v>
      </c>
      <c r="C147" s="127">
        <f t="shared" si="7"/>
        <v>0</v>
      </c>
      <c r="D147" s="55"/>
      <c r="E147" s="130">
        <f t="shared" si="10"/>
        <v>0</v>
      </c>
      <c r="F147" s="130">
        <f t="shared" si="8"/>
        <v>0</v>
      </c>
      <c r="G147" s="130">
        <f t="shared" si="11"/>
        <v>0</v>
      </c>
      <c r="H147" s="142">
        <f t="shared" si="9"/>
        <v>0</v>
      </c>
      <c r="I147" s="142">
        <f t="shared" si="12"/>
        <v>0</v>
      </c>
    </row>
    <row r="148" spans="2:9" hidden="1">
      <c r="B148" s="67">
        <v>116</v>
      </c>
      <c r="C148" s="127">
        <f t="shared" si="7"/>
        <v>0</v>
      </c>
      <c r="D148" s="55"/>
      <c r="E148" s="130">
        <f t="shared" si="10"/>
        <v>0</v>
      </c>
      <c r="F148" s="130">
        <f t="shared" si="8"/>
        <v>0</v>
      </c>
      <c r="G148" s="130">
        <f t="shared" si="11"/>
        <v>0</v>
      </c>
      <c r="H148" s="142">
        <f t="shared" si="9"/>
        <v>0</v>
      </c>
      <c r="I148" s="142">
        <f t="shared" si="12"/>
        <v>0</v>
      </c>
    </row>
    <row r="149" spans="2:9" hidden="1">
      <c r="B149" s="67">
        <v>117</v>
      </c>
      <c r="C149" s="127">
        <f t="shared" si="7"/>
        <v>0</v>
      </c>
      <c r="D149" s="55"/>
      <c r="E149" s="130">
        <f t="shared" si="10"/>
        <v>0</v>
      </c>
      <c r="F149" s="130">
        <f t="shared" si="8"/>
        <v>0</v>
      </c>
      <c r="G149" s="130">
        <f t="shared" si="11"/>
        <v>0</v>
      </c>
      <c r="H149" s="142">
        <f t="shared" si="9"/>
        <v>0</v>
      </c>
      <c r="I149" s="142">
        <f t="shared" si="12"/>
        <v>0</v>
      </c>
    </row>
    <row r="150" spans="2:9" hidden="1">
      <c r="B150" s="67">
        <v>118</v>
      </c>
      <c r="C150" s="127">
        <f t="shared" si="7"/>
        <v>0</v>
      </c>
      <c r="D150" s="55"/>
      <c r="E150" s="130">
        <f t="shared" si="10"/>
        <v>0</v>
      </c>
      <c r="F150" s="130">
        <f t="shared" si="8"/>
        <v>0</v>
      </c>
      <c r="G150" s="130">
        <f t="shared" si="11"/>
        <v>0</v>
      </c>
      <c r="H150" s="142">
        <f t="shared" si="9"/>
        <v>0</v>
      </c>
      <c r="I150" s="142">
        <f t="shared" si="12"/>
        <v>0</v>
      </c>
    </row>
    <row r="151" spans="2:9" hidden="1">
      <c r="B151" s="67">
        <v>119</v>
      </c>
      <c r="C151" s="127">
        <f t="shared" si="7"/>
        <v>0</v>
      </c>
      <c r="D151" s="55"/>
      <c r="E151" s="130">
        <f t="shared" si="10"/>
        <v>0</v>
      </c>
      <c r="F151" s="130">
        <f t="shared" si="8"/>
        <v>0</v>
      </c>
      <c r="G151" s="130">
        <f t="shared" si="11"/>
        <v>0</v>
      </c>
      <c r="H151" s="142">
        <f t="shared" si="9"/>
        <v>0</v>
      </c>
      <c r="I151" s="142">
        <f t="shared" si="12"/>
        <v>0</v>
      </c>
    </row>
    <row r="152" spans="2:9" hidden="1">
      <c r="B152" s="67">
        <v>120</v>
      </c>
      <c r="C152" s="127">
        <f t="shared" si="7"/>
        <v>0</v>
      </c>
      <c r="D152" s="55"/>
      <c r="E152" s="130">
        <f t="shared" si="10"/>
        <v>0</v>
      </c>
      <c r="F152" s="130">
        <f t="shared" si="8"/>
        <v>0</v>
      </c>
      <c r="G152" s="130">
        <f t="shared" si="11"/>
        <v>0</v>
      </c>
      <c r="H152" s="142">
        <f t="shared" si="9"/>
        <v>0</v>
      </c>
      <c r="I152" s="142">
        <f t="shared" si="12"/>
        <v>0</v>
      </c>
    </row>
    <row r="153" spans="2:9" hidden="1">
      <c r="B153" s="67">
        <v>121</v>
      </c>
      <c r="C153" s="127">
        <f t="shared" si="7"/>
        <v>0</v>
      </c>
      <c r="D153" s="55"/>
      <c r="E153" s="130">
        <f t="shared" si="10"/>
        <v>0</v>
      </c>
      <c r="F153" s="130">
        <f t="shared" si="8"/>
        <v>0</v>
      </c>
      <c r="G153" s="130">
        <f t="shared" si="11"/>
        <v>0</v>
      </c>
      <c r="H153" s="142">
        <f t="shared" si="9"/>
        <v>0</v>
      </c>
      <c r="I153" s="142">
        <f t="shared" si="12"/>
        <v>0</v>
      </c>
    </row>
    <row r="154" spans="2:9" hidden="1">
      <c r="B154" s="67">
        <v>122</v>
      </c>
      <c r="C154" s="127">
        <f t="shared" si="7"/>
        <v>0</v>
      </c>
      <c r="D154" s="55"/>
      <c r="E154" s="130">
        <f t="shared" si="10"/>
        <v>0</v>
      </c>
      <c r="F154" s="130">
        <f t="shared" si="8"/>
        <v>0</v>
      </c>
      <c r="G154" s="130">
        <f t="shared" si="11"/>
        <v>0</v>
      </c>
      <c r="H154" s="142">
        <f t="shared" si="9"/>
        <v>0</v>
      </c>
      <c r="I154" s="142">
        <f t="shared" si="12"/>
        <v>0</v>
      </c>
    </row>
    <row r="155" spans="2:9" hidden="1">
      <c r="B155" s="67">
        <v>123</v>
      </c>
      <c r="C155" s="127">
        <f t="shared" si="7"/>
        <v>0</v>
      </c>
      <c r="D155" s="55"/>
      <c r="E155" s="130">
        <f t="shared" si="10"/>
        <v>0</v>
      </c>
      <c r="F155" s="130">
        <f t="shared" si="8"/>
        <v>0</v>
      </c>
      <c r="G155" s="130">
        <f t="shared" si="11"/>
        <v>0</v>
      </c>
      <c r="H155" s="142">
        <f t="shared" si="9"/>
        <v>0</v>
      </c>
      <c r="I155" s="142">
        <f t="shared" si="12"/>
        <v>0</v>
      </c>
    </row>
    <row r="156" spans="2:9" hidden="1">
      <c r="B156" s="67">
        <v>124</v>
      </c>
      <c r="C156" s="127">
        <f t="shared" si="7"/>
        <v>0</v>
      </c>
      <c r="D156" s="55"/>
      <c r="E156" s="130">
        <f t="shared" si="10"/>
        <v>0</v>
      </c>
      <c r="F156" s="130">
        <f t="shared" si="8"/>
        <v>0</v>
      </c>
      <c r="G156" s="130">
        <f t="shared" si="11"/>
        <v>0</v>
      </c>
      <c r="H156" s="142">
        <f t="shared" si="9"/>
        <v>0</v>
      </c>
      <c r="I156" s="142">
        <f t="shared" si="12"/>
        <v>0</v>
      </c>
    </row>
    <row r="157" spans="2:9" hidden="1">
      <c r="B157" s="67">
        <v>125</v>
      </c>
      <c r="C157" s="127">
        <f t="shared" si="7"/>
        <v>0</v>
      </c>
      <c r="D157" s="55"/>
      <c r="E157" s="130">
        <f t="shared" si="10"/>
        <v>0</v>
      </c>
      <c r="F157" s="130">
        <f t="shared" si="8"/>
        <v>0</v>
      </c>
      <c r="G157" s="130">
        <f t="shared" si="11"/>
        <v>0</v>
      </c>
      <c r="H157" s="142">
        <f t="shared" si="9"/>
        <v>0</v>
      </c>
      <c r="I157" s="142">
        <f t="shared" si="12"/>
        <v>0</v>
      </c>
    </row>
    <row r="158" spans="2:9" hidden="1">
      <c r="B158" s="67">
        <v>126</v>
      </c>
      <c r="C158" s="127">
        <f t="shared" si="7"/>
        <v>0</v>
      </c>
      <c r="D158" s="55"/>
      <c r="E158" s="130">
        <f t="shared" si="10"/>
        <v>0</v>
      </c>
      <c r="F158" s="130">
        <f t="shared" si="8"/>
        <v>0</v>
      </c>
      <c r="G158" s="130">
        <f t="shared" si="11"/>
        <v>0</v>
      </c>
      <c r="H158" s="142">
        <f t="shared" si="9"/>
        <v>0</v>
      </c>
      <c r="I158" s="142">
        <f t="shared" si="12"/>
        <v>0</v>
      </c>
    </row>
    <row r="159" spans="2:9" hidden="1">
      <c r="B159" s="67">
        <v>127</v>
      </c>
      <c r="C159" s="127">
        <f t="shared" si="7"/>
        <v>0</v>
      </c>
      <c r="D159" s="55"/>
      <c r="E159" s="130">
        <f t="shared" si="10"/>
        <v>0</v>
      </c>
      <c r="F159" s="130">
        <f t="shared" si="8"/>
        <v>0</v>
      </c>
      <c r="G159" s="130">
        <f t="shared" si="11"/>
        <v>0</v>
      </c>
      <c r="H159" s="142">
        <f t="shared" si="9"/>
        <v>0</v>
      </c>
      <c r="I159" s="142">
        <f t="shared" si="12"/>
        <v>0</v>
      </c>
    </row>
    <row r="160" spans="2:9" hidden="1">
      <c r="B160" s="67">
        <v>128</v>
      </c>
      <c r="C160" s="127">
        <f t="shared" si="7"/>
        <v>0</v>
      </c>
      <c r="D160" s="55"/>
      <c r="E160" s="130">
        <f t="shared" si="10"/>
        <v>0</v>
      </c>
      <c r="F160" s="130">
        <f t="shared" si="8"/>
        <v>0</v>
      </c>
      <c r="G160" s="130">
        <f t="shared" si="11"/>
        <v>0</v>
      </c>
      <c r="H160" s="142">
        <f t="shared" si="9"/>
        <v>0</v>
      </c>
      <c r="I160" s="142">
        <f t="shared" si="12"/>
        <v>0</v>
      </c>
    </row>
    <row r="161" spans="2:9" hidden="1">
      <c r="B161" s="67">
        <v>129</v>
      </c>
      <c r="C161" s="127">
        <f t="shared" si="7"/>
        <v>0</v>
      </c>
      <c r="D161" s="55"/>
      <c r="E161" s="130">
        <f t="shared" si="10"/>
        <v>0</v>
      </c>
      <c r="F161" s="130">
        <f t="shared" si="8"/>
        <v>0</v>
      </c>
      <c r="G161" s="130">
        <f t="shared" si="11"/>
        <v>0</v>
      </c>
      <c r="H161" s="142">
        <f t="shared" si="9"/>
        <v>0</v>
      </c>
      <c r="I161" s="142">
        <f t="shared" si="12"/>
        <v>0</v>
      </c>
    </row>
    <row r="162" spans="2:9" hidden="1">
      <c r="B162" s="67">
        <v>130</v>
      </c>
      <c r="C162" s="127">
        <f t="shared" ref="C162:C225" si="13">IF(B162&lt;=$B$310,C161/(1+$B$309),0)</f>
        <v>0</v>
      </c>
      <c r="D162" s="55"/>
      <c r="E162" s="130">
        <f t="shared" si="10"/>
        <v>0</v>
      </c>
      <c r="F162" s="130">
        <f t="shared" ref="F162:F225" si="14">(E162*$B$309)</f>
        <v>0</v>
      </c>
      <c r="G162" s="130">
        <f t="shared" si="11"/>
        <v>0</v>
      </c>
      <c r="H162" s="142">
        <f t="shared" ref="H162:H225" si="15">IF(B162&lt;=$B$310,$C$278/$C$276*$G$28,0)</f>
        <v>0</v>
      </c>
      <c r="I162" s="142">
        <f t="shared" si="12"/>
        <v>0</v>
      </c>
    </row>
    <row r="163" spans="2:9" hidden="1">
      <c r="B163" s="67">
        <v>131</v>
      </c>
      <c r="C163" s="127">
        <f t="shared" si="13"/>
        <v>0</v>
      </c>
      <c r="D163" s="55"/>
      <c r="E163" s="130">
        <f t="shared" ref="E163:E226" si="16">IF(B163&lt;=$B$310,I162,0)</f>
        <v>0</v>
      </c>
      <c r="F163" s="130">
        <f t="shared" si="14"/>
        <v>0</v>
      </c>
      <c r="G163" s="130">
        <f t="shared" ref="G163:G226" si="17">+E163+F163</f>
        <v>0</v>
      </c>
      <c r="H163" s="142">
        <f t="shared" si="15"/>
        <v>0</v>
      </c>
      <c r="I163" s="142">
        <f t="shared" ref="I163:I226" si="18">+G163-H163</f>
        <v>0</v>
      </c>
    </row>
    <row r="164" spans="2:9" hidden="1">
      <c r="B164" s="67">
        <v>132</v>
      </c>
      <c r="C164" s="127">
        <f t="shared" si="13"/>
        <v>0</v>
      </c>
      <c r="D164" s="55"/>
      <c r="E164" s="130">
        <f t="shared" si="16"/>
        <v>0</v>
      </c>
      <c r="F164" s="130">
        <f t="shared" si="14"/>
        <v>0</v>
      </c>
      <c r="G164" s="130">
        <f t="shared" si="17"/>
        <v>0</v>
      </c>
      <c r="H164" s="142">
        <f t="shared" si="15"/>
        <v>0</v>
      </c>
      <c r="I164" s="142">
        <f t="shared" si="18"/>
        <v>0</v>
      </c>
    </row>
    <row r="165" spans="2:9" hidden="1">
      <c r="B165" s="67">
        <v>133</v>
      </c>
      <c r="C165" s="127">
        <f t="shared" si="13"/>
        <v>0</v>
      </c>
      <c r="D165" s="55"/>
      <c r="E165" s="130">
        <f t="shared" si="16"/>
        <v>0</v>
      </c>
      <c r="F165" s="130">
        <f t="shared" si="14"/>
        <v>0</v>
      </c>
      <c r="G165" s="130">
        <f t="shared" si="17"/>
        <v>0</v>
      </c>
      <c r="H165" s="142">
        <f t="shared" si="15"/>
        <v>0</v>
      </c>
      <c r="I165" s="142">
        <f t="shared" si="18"/>
        <v>0</v>
      </c>
    </row>
    <row r="166" spans="2:9" hidden="1">
      <c r="B166" s="67">
        <v>134</v>
      </c>
      <c r="C166" s="127">
        <f t="shared" si="13"/>
        <v>0</v>
      </c>
      <c r="D166" s="55"/>
      <c r="E166" s="130">
        <f t="shared" si="16"/>
        <v>0</v>
      </c>
      <c r="F166" s="130">
        <f t="shared" si="14"/>
        <v>0</v>
      </c>
      <c r="G166" s="130">
        <f t="shared" si="17"/>
        <v>0</v>
      </c>
      <c r="H166" s="142">
        <f t="shared" si="15"/>
        <v>0</v>
      </c>
      <c r="I166" s="142">
        <f t="shared" si="18"/>
        <v>0</v>
      </c>
    </row>
    <row r="167" spans="2:9" hidden="1">
      <c r="B167" s="67">
        <v>135</v>
      </c>
      <c r="C167" s="127">
        <f t="shared" si="13"/>
        <v>0</v>
      </c>
      <c r="D167" s="55"/>
      <c r="E167" s="130">
        <f t="shared" si="16"/>
        <v>0</v>
      </c>
      <c r="F167" s="130">
        <f t="shared" si="14"/>
        <v>0</v>
      </c>
      <c r="G167" s="130">
        <f t="shared" si="17"/>
        <v>0</v>
      </c>
      <c r="H167" s="142">
        <f t="shared" si="15"/>
        <v>0</v>
      </c>
      <c r="I167" s="142">
        <f t="shared" si="18"/>
        <v>0</v>
      </c>
    </row>
    <row r="168" spans="2:9" hidden="1">
      <c r="B168" s="67">
        <v>136</v>
      </c>
      <c r="C168" s="127">
        <f t="shared" si="13"/>
        <v>0</v>
      </c>
      <c r="D168" s="55"/>
      <c r="E168" s="130">
        <f t="shared" si="16"/>
        <v>0</v>
      </c>
      <c r="F168" s="130">
        <f t="shared" si="14"/>
        <v>0</v>
      </c>
      <c r="G168" s="130">
        <f t="shared" si="17"/>
        <v>0</v>
      </c>
      <c r="H168" s="142">
        <f t="shared" si="15"/>
        <v>0</v>
      </c>
      <c r="I168" s="142">
        <f t="shared" si="18"/>
        <v>0</v>
      </c>
    </row>
    <row r="169" spans="2:9" hidden="1">
      <c r="B169" s="67">
        <v>137</v>
      </c>
      <c r="C169" s="127">
        <f t="shared" si="13"/>
        <v>0</v>
      </c>
      <c r="D169" s="55"/>
      <c r="E169" s="130">
        <f t="shared" si="16"/>
        <v>0</v>
      </c>
      <c r="F169" s="130">
        <f t="shared" si="14"/>
        <v>0</v>
      </c>
      <c r="G169" s="130">
        <f t="shared" si="17"/>
        <v>0</v>
      </c>
      <c r="H169" s="142">
        <f t="shared" si="15"/>
        <v>0</v>
      </c>
      <c r="I169" s="142">
        <f t="shared" si="18"/>
        <v>0</v>
      </c>
    </row>
    <row r="170" spans="2:9" hidden="1">
      <c r="B170" s="67">
        <v>138</v>
      </c>
      <c r="C170" s="127">
        <f t="shared" si="13"/>
        <v>0</v>
      </c>
      <c r="D170" s="55"/>
      <c r="E170" s="130">
        <f t="shared" si="16"/>
        <v>0</v>
      </c>
      <c r="F170" s="130">
        <f t="shared" si="14"/>
        <v>0</v>
      </c>
      <c r="G170" s="130">
        <f t="shared" si="17"/>
        <v>0</v>
      </c>
      <c r="H170" s="142">
        <f t="shared" si="15"/>
        <v>0</v>
      </c>
      <c r="I170" s="142">
        <f t="shared" si="18"/>
        <v>0</v>
      </c>
    </row>
    <row r="171" spans="2:9" hidden="1">
      <c r="B171" s="67">
        <v>139</v>
      </c>
      <c r="C171" s="127">
        <f t="shared" si="13"/>
        <v>0</v>
      </c>
      <c r="D171" s="55"/>
      <c r="E171" s="130">
        <f t="shared" si="16"/>
        <v>0</v>
      </c>
      <c r="F171" s="130">
        <f t="shared" si="14"/>
        <v>0</v>
      </c>
      <c r="G171" s="130">
        <f t="shared" si="17"/>
        <v>0</v>
      </c>
      <c r="H171" s="142">
        <f t="shared" si="15"/>
        <v>0</v>
      </c>
      <c r="I171" s="142">
        <f t="shared" si="18"/>
        <v>0</v>
      </c>
    </row>
    <row r="172" spans="2:9" hidden="1">
      <c r="B172" s="67">
        <v>140</v>
      </c>
      <c r="C172" s="127">
        <f t="shared" si="13"/>
        <v>0</v>
      </c>
      <c r="D172" s="55"/>
      <c r="E172" s="130">
        <f t="shared" si="16"/>
        <v>0</v>
      </c>
      <c r="F172" s="130">
        <f t="shared" si="14"/>
        <v>0</v>
      </c>
      <c r="G172" s="130">
        <f t="shared" si="17"/>
        <v>0</v>
      </c>
      <c r="H172" s="142">
        <f t="shared" si="15"/>
        <v>0</v>
      </c>
      <c r="I172" s="142">
        <f t="shared" si="18"/>
        <v>0</v>
      </c>
    </row>
    <row r="173" spans="2:9" hidden="1">
      <c r="B173" s="67">
        <v>141</v>
      </c>
      <c r="C173" s="127">
        <f t="shared" si="13"/>
        <v>0</v>
      </c>
      <c r="D173" s="55"/>
      <c r="E173" s="130">
        <f t="shared" si="16"/>
        <v>0</v>
      </c>
      <c r="F173" s="130">
        <f t="shared" si="14"/>
        <v>0</v>
      </c>
      <c r="G173" s="130">
        <f t="shared" si="17"/>
        <v>0</v>
      </c>
      <c r="H173" s="142">
        <f t="shared" si="15"/>
        <v>0</v>
      </c>
      <c r="I173" s="142">
        <f t="shared" si="18"/>
        <v>0</v>
      </c>
    </row>
    <row r="174" spans="2:9" hidden="1">
      <c r="B174" s="67">
        <v>142</v>
      </c>
      <c r="C174" s="127">
        <f t="shared" si="13"/>
        <v>0</v>
      </c>
      <c r="D174" s="55"/>
      <c r="E174" s="130">
        <f t="shared" si="16"/>
        <v>0</v>
      </c>
      <c r="F174" s="130">
        <f t="shared" si="14"/>
        <v>0</v>
      </c>
      <c r="G174" s="130">
        <f t="shared" si="17"/>
        <v>0</v>
      </c>
      <c r="H174" s="142">
        <f t="shared" si="15"/>
        <v>0</v>
      </c>
      <c r="I174" s="142">
        <f t="shared" si="18"/>
        <v>0</v>
      </c>
    </row>
    <row r="175" spans="2:9" hidden="1">
      <c r="B175" s="67">
        <v>143</v>
      </c>
      <c r="C175" s="127">
        <f t="shared" si="13"/>
        <v>0</v>
      </c>
      <c r="D175" s="55"/>
      <c r="E175" s="130">
        <f t="shared" si="16"/>
        <v>0</v>
      </c>
      <c r="F175" s="130">
        <f t="shared" si="14"/>
        <v>0</v>
      </c>
      <c r="G175" s="130">
        <f t="shared" si="17"/>
        <v>0</v>
      </c>
      <c r="H175" s="142">
        <f t="shared" si="15"/>
        <v>0</v>
      </c>
      <c r="I175" s="142">
        <f t="shared" si="18"/>
        <v>0</v>
      </c>
    </row>
    <row r="176" spans="2:9" hidden="1">
      <c r="B176" s="67">
        <v>144</v>
      </c>
      <c r="C176" s="127">
        <f t="shared" si="13"/>
        <v>0</v>
      </c>
      <c r="D176" s="55"/>
      <c r="E176" s="130">
        <f t="shared" si="16"/>
        <v>0</v>
      </c>
      <c r="F176" s="130">
        <f t="shared" si="14"/>
        <v>0</v>
      </c>
      <c r="G176" s="130">
        <f t="shared" si="17"/>
        <v>0</v>
      </c>
      <c r="H176" s="142">
        <f t="shared" si="15"/>
        <v>0</v>
      </c>
      <c r="I176" s="142">
        <f t="shared" si="18"/>
        <v>0</v>
      </c>
    </row>
    <row r="177" spans="2:9" hidden="1">
      <c r="B177" s="67">
        <v>145</v>
      </c>
      <c r="C177" s="127">
        <f t="shared" si="13"/>
        <v>0</v>
      </c>
      <c r="D177" s="55"/>
      <c r="E177" s="130">
        <f t="shared" si="16"/>
        <v>0</v>
      </c>
      <c r="F177" s="130">
        <f t="shared" si="14"/>
        <v>0</v>
      </c>
      <c r="G177" s="130">
        <f t="shared" si="17"/>
        <v>0</v>
      </c>
      <c r="H177" s="142">
        <f t="shared" si="15"/>
        <v>0</v>
      </c>
      <c r="I177" s="142">
        <f t="shared" si="18"/>
        <v>0</v>
      </c>
    </row>
    <row r="178" spans="2:9" hidden="1">
      <c r="B178" s="67">
        <v>146</v>
      </c>
      <c r="C178" s="127">
        <f t="shared" si="13"/>
        <v>0</v>
      </c>
      <c r="D178" s="55"/>
      <c r="E178" s="130">
        <f t="shared" si="16"/>
        <v>0</v>
      </c>
      <c r="F178" s="130">
        <f t="shared" si="14"/>
        <v>0</v>
      </c>
      <c r="G178" s="130">
        <f t="shared" si="17"/>
        <v>0</v>
      </c>
      <c r="H178" s="142">
        <f t="shared" si="15"/>
        <v>0</v>
      </c>
      <c r="I178" s="142">
        <f t="shared" si="18"/>
        <v>0</v>
      </c>
    </row>
    <row r="179" spans="2:9" hidden="1">
      <c r="B179" s="67">
        <v>147</v>
      </c>
      <c r="C179" s="127">
        <f t="shared" si="13"/>
        <v>0</v>
      </c>
      <c r="D179" s="55"/>
      <c r="E179" s="130">
        <f t="shared" si="16"/>
        <v>0</v>
      </c>
      <c r="F179" s="130">
        <f t="shared" si="14"/>
        <v>0</v>
      </c>
      <c r="G179" s="130">
        <f t="shared" si="17"/>
        <v>0</v>
      </c>
      <c r="H179" s="142">
        <f t="shared" si="15"/>
        <v>0</v>
      </c>
      <c r="I179" s="142">
        <f t="shared" si="18"/>
        <v>0</v>
      </c>
    </row>
    <row r="180" spans="2:9" hidden="1">
      <c r="B180" s="67">
        <v>148</v>
      </c>
      <c r="C180" s="127">
        <f t="shared" si="13"/>
        <v>0</v>
      </c>
      <c r="D180" s="55"/>
      <c r="E180" s="130">
        <f t="shared" si="16"/>
        <v>0</v>
      </c>
      <c r="F180" s="130">
        <f t="shared" si="14"/>
        <v>0</v>
      </c>
      <c r="G180" s="130">
        <f t="shared" si="17"/>
        <v>0</v>
      </c>
      <c r="H180" s="142">
        <f t="shared" si="15"/>
        <v>0</v>
      </c>
      <c r="I180" s="142">
        <f t="shared" si="18"/>
        <v>0</v>
      </c>
    </row>
    <row r="181" spans="2:9" hidden="1">
      <c r="B181" s="67">
        <v>149</v>
      </c>
      <c r="C181" s="127">
        <f t="shared" si="13"/>
        <v>0</v>
      </c>
      <c r="D181" s="55"/>
      <c r="E181" s="130">
        <f t="shared" si="16"/>
        <v>0</v>
      </c>
      <c r="F181" s="130">
        <f t="shared" si="14"/>
        <v>0</v>
      </c>
      <c r="G181" s="130">
        <f t="shared" si="17"/>
        <v>0</v>
      </c>
      <c r="H181" s="142">
        <f t="shared" si="15"/>
        <v>0</v>
      </c>
      <c r="I181" s="142">
        <f t="shared" si="18"/>
        <v>0</v>
      </c>
    </row>
    <row r="182" spans="2:9" hidden="1">
      <c r="B182" s="67">
        <v>150</v>
      </c>
      <c r="C182" s="127">
        <f t="shared" si="13"/>
        <v>0</v>
      </c>
      <c r="D182" s="55"/>
      <c r="E182" s="130">
        <f t="shared" si="16"/>
        <v>0</v>
      </c>
      <c r="F182" s="130">
        <f t="shared" si="14"/>
        <v>0</v>
      </c>
      <c r="G182" s="130">
        <f t="shared" si="17"/>
        <v>0</v>
      </c>
      <c r="H182" s="142">
        <f t="shared" si="15"/>
        <v>0</v>
      </c>
      <c r="I182" s="142">
        <f t="shared" si="18"/>
        <v>0</v>
      </c>
    </row>
    <row r="183" spans="2:9" hidden="1">
      <c r="B183" s="67">
        <v>151</v>
      </c>
      <c r="C183" s="127">
        <f t="shared" si="13"/>
        <v>0</v>
      </c>
      <c r="D183" s="55"/>
      <c r="E183" s="130">
        <f t="shared" si="16"/>
        <v>0</v>
      </c>
      <c r="F183" s="130">
        <f t="shared" si="14"/>
        <v>0</v>
      </c>
      <c r="G183" s="130">
        <f t="shared" si="17"/>
        <v>0</v>
      </c>
      <c r="H183" s="142">
        <f t="shared" si="15"/>
        <v>0</v>
      </c>
      <c r="I183" s="142">
        <f t="shared" si="18"/>
        <v>0</v>
      </c>
    </row>
    <row r="184" spans="2:9" hidden="1">
      <c r="B184" s="67">
        <v>152</v>
      </c>
      <c r="C184" s="127">
        <f t="shared" si="13"/>
        <v>0</v>
      </c>
      <c r="D184" s="55"/>
      <c r="E184" s="130">
        <f t="shared" si="16"/>
        <v>0</v>
      </c>
      <c r="F184" s="130">
        <f t="shared" si="14"/>
        <v>0</v>
      </c>
      <c r="G184" s="130">
        <f t="shared" si="17"/>
        <v>0</v>
      </c>
      <c r="H184" s="142">
        <f t="shared" si="15"/>
        <v>0</v>
      </c>
      <c r="I184" s="142">
        <f t="shared" si="18"/>
        <v>0</v>
      </c>
    </row>
    <row r="185" spans="2:9" hidden="1">
      <c r="B185" s="67">
        <v>153</v>
      </c>
      <c r="C185" s="127">
        <f t="shared" si="13"/>
        <v>0</v>
      </c>
      <c r="D185" s="55"/>
      <c r="E185" s="130">
        <f t="shared" si="16"/>
        <v>0</v>
      </c>
      <c r="F185" s="130">
        <f t="shared" si="14"/>
        <v>0</v>
      </c>
      <c r="G185" s="130">
        <f t="shared" si="17"/>
        <v>0</v>
      </c>
      <c r="H185" s="142">
        <f t="shared" si="15"/>
        <v>0</v>
      </c>
      <c r="I185" s="142">
        <f t="shared" si="18"/>
        <v>0</v>
      </c>
    </row>
    <row r="186" spans="2:9" hidden="1">
      <c r="B186" s="67">
        <v>154</v>
      </c>
      <c r="C186" s="127">
        <f t="shared" si="13"/>
        <v>0</v>
      </c>
      <c r="D186" s="55"/>
      <c r="E186" s="130">
        <f t="shared" si="16"/>
        <v>0</v>
      </c>
      <c r="F186" s="130">
        <f t="shared" si="14"/>
        <v>0</v>
      </c>
      <c r="G186" s="130">
        <f t="shared" si="17"/>
        <v>0</v>
      </c>
      <c r="H186" s="142">
        <f t="shared" si="15"/>
        <v>0</v>
      </c>
      <c r="I186" s="142">
        <f t="shared" si="18"/>
        <v>0</v>
      </c>
    </row>
    <row r="187" spans="2:9" hidden="1">
      <c r="B187" s="67">
        <v>155</v>
      </c>
      <c r="C187" s="127">
        <f t="shared" si="13"/>
        <v>0</v>
      </c>
      <c r="D187" s="55"/>
      <c r="E187" s="130">
        <f t="shared" si="16"/>
        <v>0</v>
      </c>
      <c r="F187" s="130">
        <f t="shared" si="14"/>
        <v>0</v>
      </c>
      <c r="G187" s="130">
        <f t="shared" si="17"/>
        <v>0</v>
      </c>
      <c r="H187" s="142">
        <f t="shared" si="15"/>
        <v>0</v>
      </c>
      <c r="I187" s="142">
        <f t="shared" si="18"/>
        <v>0</v>
      </c>
    </row>
    <row r="188" spans="2:9" hidden="1">
      <c r="B188" s="67">
        <v>156</v>
      </c>
      <c r="C188" s="127">
        <f t="shared" si="13"/>
        <v>0</v>
      </c>
      <c r="D188" s="55"/>
      <c r="E188" s="130">
        <f t="shared" si="16"/>
        <v>0</v>
      </c>
      <c r="F188" s="130">
        <f t="shared" si="14"/>
        <v>0</v>
      </c>
      <c r="G188" s="130">
        <f t="shared" si="17"/>
        <v>0</v>
      </c>
      <c r="H188" s="142">
        <f t="shared" si="15"/>
        <v>0</v>
      </c>
      <c r="I188" s="142">
        <f t="shared" si="18"/>
        <v>0</v>
      </c>
    </row>
    <row r="189" spans="2:9" hidden="1">
      <c r="B189" s="67">
        <v>157</v>
      </c>
      <c r="C189" s="127">
        <f t="shared" si="13"/>
        <v>0</v>
      </c>
      <c r="D189" s="55"/>
      <c r="E189" s="130">
        <f t="shared" si="16"/>
        <v>0</v>
      </c>
      <c r="F189" s="130">
        <f t="shared" si="14"/>
        <v>0</v>
      </c>
      <c r="G189" s="130">
        <f t="shared" si="17"/>
        <v>0</v>
      </c>
      <c r="H189" s="142">
        <f t="shared" si="15"/>
        <v>0</v>
      </c>
      <c r="I189" s="142">
        <f t="shared" si="18"/>
        <v>0</v>
      </c>
    </row>
    <row r="190" spans="2:9" hidden="1">
      <c r="B190" s="67">
        <v>158</v>
      </c>
      <c r="C190" s="127">
        <f t="shared" si="13"/>
        <v>0</v>
      </c>
      <c r="D190" s="55"/>
      <c r="E190" s="130">
        <f t="shared" si="16"/>
        <v>0</v>
      </c>
      <c r="F190" s="130">
        <f t="shared" si="14"/>
        <v>0</v>
      </c>
      <c r="G190" s="130">
        <f t="shared" si="17"/>
        <v>0</v>
      </c>
      <c r="H190" s="142">
        <f t="shared" si="15"/>
        <v>0</v>
      </c>
      <c r="I190" s="142">
        <f t="shared" si="18"/>
        <v>0</v>
      </c>
    </row>
    <row r="191" spans="2:9" hidden="1">
      <c r="B191" s="67">
        <v>159</v>
      </c>
      <c r="C191" s="127">
        <f t="shared" si="13"/>
        <v>0</v>
      </c>
      <c r="D191" s="55"/>
      <c r="E191" s="130">
        <f t="shared" si="16"/>
        <v>0</v>
      </c>
      <c r="F191" s="130">
        <f t="shared" si="14"/>
        <v>0</v>
      </c>
      <c r="G191" s="130">
        <f t="shared" si="17"/>
        <v>0</v>
      </c>
      <c r="H191" s="142">
        <f t="shared" si="15"/>
        <v>0</v>
      </c>
      <c r="I191" s="142">
        <f t="shared" si="18"/>
        <v>0</v>
      </c>
    </row>
    <row r="192" spans="2:9" hidden="1">
      <c r="B192" s="67">
        <v>160</v>
      </c>
      <c r="C192" s="127">
        <f t="shared" si="13"/>
        <v>0</v>
      </c>
      <c r="D192" s="55"/>
      <c r="E192" s="130">
        <f t="shared" si="16"/>
        <v>0</v>
      </c>
      <c r="F192" s="130">
        <f t="shared" si="14"/>
        <v>0</v>
      </c>
      <c r="G192" s="130">
        <f t="shared" si="17"/>
        <v>0</v>
      </c>
      <c r="H192" s="142">
        <f t="shared" si="15"/>
        <v>0</v>
      </c>
      <c r="I192" s="142">
        <f t="shared" si="18"/>
        <v>0</v>
      </c>
    </row>
    <row r="193" spans="2:9" hidden="1">
      <c r="B193" s="67">
        <v>161</v>
      </c>
      <c r="C193" s="127">
        <f t="shared" si="13"/>
        <v>0</v>
      </c>
      <c r="D193" s="55"/>
      <c r="E193" s="130">
        <f t="shared" si="16"/>
        <v>0</v>
      </c>
      <c r="F193" s="130">
        <f t="shared" si="14"/>
        <v>0</v>
      </c>
      <c r="G193" s="130">
        <f t="shared" si="17"/>
        <v>0</v>
      </c>
      <c r="H193" s="142">
        <f t="shared" si="15"/>
        <v>0</v>
      </c>
      <c r="I193" s="142">
        <f t="shared" si="18"/>
        <v>0</v>
      </c>
    </row>
    <row r="194" spans="2:9" hidden="1">
      <c r="B194" s="67">
        <v>162</v>
      </c>
      <c r="C194" s="127">
        <f t="shared" si="13"/>
        <v>0</v>
      </c>
      <c r="D194" s="55"/>
      <c r="E194" s="130">
        <f t="shared" si="16"/>
        <v>0</v>
      </c>
      <c r="F194" s="130">
        <f t="shared" si="14"/>
        <v>0</v>
      </c>
      <c r="G194" s="130">
        <f t="shared" si="17"/>
        <v>0</v>
      </c>
      <c r="H194" s="142">
        <f t="shared" si="15"/>
        <v>0</v>
      </c>
      <c r="I194" s="142">
        <f t="shared" si="18"/>
        <v>0</v>
      </c>
    </row>
    <row r="195" spans="2:9" hidden="1">
      <c r="B195" s="67">
        <v>163</v>
      </c>
      <c r="C195" s="127">
        <f t="shared" si="13"/>
        <v>0</v>
      </c>
      <c r="D195" s="55"/>
      <c r="E195" s="130">
        <f t="shared" si="16"/>
        <v>0</v>
      </c>
      <c r="F195" s="130">
        <f t="shared" si="14"/>
        <v>0</v>
      </c>
      <c r="G195" s="130">
        <f t="shared" si="17"/>
        <v>0</v>
      </c>
      <c r="H195" s="142">
        <f t="shared" si="15"/>
        <v>0</v>
      </c>
      <c r="I195" s="142">
        <f t="shared" si="18"/>
        <v>0</v>
      </c>
    </row>
    <row r="196" spans="2:9" hidden="1">
      <c r="B196" s="67">
        <v>164</v>
      </c>
      <c r="C196" s="127">
        <f t="shared" si="13"/>
        <v>0</v>
      </c>
      <c r="D196" s="55"/>
      <c r="E196" s="130">
        <f t="shared" si="16"/>
        <v>0</v>
      </c>
      <c r="F196" s="130">
        <f t="shared" si="14"/>
        <v>0</v>
      </c>
      <c r="G196" s="130">
        <f t="shared" si="17"/>
        <v>0</v>
      </c>
      <c r="H196" s="142">
        <f t="shared" si="15"/>
        <v>0</v>
      </c>
      <c r="I196" s="142">
        <f t="shared" si="18"/>
        <v>0</v>
      </c>
    </row>
    <row r="197" spans="2:9" hidden="1">
      <c r="B197" s="67">
        <v>165</v>
      </c>
      <c r="C197" s="127">
        <f t="shared" si="13"/>
        <v>0</v>
      </c>
      <c r="D197" s="55"/>
      <c r="E197" s="130">
        <f t="shared" si="16"/>
        <v>0</v>
      </c>
      <c r="F197" s="130">
        <f t="shared" si="14"/>
        <v>0</v>
      </c>
      <c r="G197" s="130">
        <f t="shared" si="17"/>
        <v>0</v>
      </c>
      <c r="H197" s="142">
        <f t="shared" si="15"/>
        <v>0</v>
      </c>
      <c r="I197" s="142">
        <f t="shared" si="18"/>
        <v>0</v>
      </c>
    </row>
    <row r="198" spans="2:9" hidden="1">
      <c r="B198" s="67">
        <v>166</v>
      </c>
      <c r="C198" s="127">
        <f t="shared" si="13"/>
        <v>0</v>
      </c>
      <c r="D198" s="55"/>
      <c r="E198" s="130">
        <f t="shared" si="16"/>
        <v>0</v>
      </c>
      <c r="F198" s="130">
        <f t="shared" si="14"/>
        <v>0</v>
      </c>
      <c r="G198" s="130">
        <f t="shared" si="17"/>
        <v>0</v>
      </c>
      <c r="H198" s="142">
        <f t="shared" si="15"/>
        <v>0</v>
      </c>
      <c r="I198" s="142">
        <f t="shared" si="18"/>
        <v>0</v>
      </c>
    </row>
    <row r="199" spans="2:9" hidden="1">
      <c r="B199" s="67">
        <v>167</v>
      </c>
      <c r="C199" s="127">
        <f t="shared" si="13"/>
        <v>0</v>
      </c>
      <c r="D199" s="55"/>
      <c r="E199" s="130">
        <f t="shared" si="16"/>
        <v>0</v>
      </c>
      <c r="F199" s="130">
        <f t="shared" si="14"/>
        <v>0</v>
      </c>
      <c r="G199" s="130">
        <f t="shared" si="17"/>
        <v>0</v>
      </c>
      <c r="H199" s="142">
        <f t="shared" si="15"/>
        <v>0</v>
      </c>
      <c r="I199" s="142">
        <f t="shared" si="18"/>
        <v>0</v>
      </c>
    </row>
    <row r="200" spans="2:9" hidden="1">
      <c r="B200" s="67">
        <v>168</v>
      </c>
      <c r="C200" s="127">
        <f t="shared" si="13"/>
        <v>0</v>
      </c>
      <c r="D200" s="55"/>
      <c r="E200" s="130">
        <f t="shared" si="16"/>
        <v>0</v>
      </c>
      <c r="F200" s="130">
        <f t="shared" si="14"/>
        <v>0</v>
      </c>
      <c r="G200" s="130">
        <f t="shared" si="17"/>
        <v>0</v>
      </c>
      <c r="H200" s="142">
        <f t="shared" si="15"/>
        <v>0</v>
      </c>
      <c r="I200" s="142">
        <f t="shared" si="18"/>
        <v>0</v>
      </c>
    </row>
    <row r="201" spans="2:9" hidden="1">
      <c r="B201" s="67">
        <v>169</v>
      </c>
      <c r="C201" s="127">
        <f t="shared" si="13"/>
        <v>0</v>
      </c>
      <c r="D201" s="55"/>
      <c r="E201" s="130">
        <f t="shared" si="16"/>
        <v>0</v>
      </c>
      <c r="F201" s="130">
        <f t="shared" si="14"/>
        <v>0</v>
      </c>
      <c r="G201" s="130">
        <f t="shared" si="17"/>
        <v>0</v>
      </c>
      <c r="H201" s="142">
        <f t="shared" si="15"/>
        <v>0</v>
      </c>
      <c r="I201" s="142">
        <f t="shared" si="18"/>
        <v>0</v>
      </c>
    </row>
    <row r="202" spans="2:9" hidden="1">
      <c r="B202" s="67">
        <v>170</v>
      </c>
      <c r="C202" s="127">
        <f t="shared" si="13"/>
        <v>0</v>
      </c>
      <c r="D202" s="55"/>
      <c r="E202" s="130">
        <f t="shared" si="16"/>
        <v>0</v>
      </c>
      <c r="F202" s="130">
        <f t="shared" si="14"/>
        <v>0</v>
      </c>
      <c r="G202" s="130">
        <f t="shared" si="17"/>
        <v>0</v>
      </c>
      <c r="H202" s="142">
        <f t="shared" si="15"/>
        <v>0</v>
      </c>
      <c r="I202" s="142">
        <f t="shared" si="18"/>
        <v>0</v>
      </c>
    </row>
    <row r="203" spans="2:9" hidden="1">
      <c r="B203" s="67">
        <v>171</v>
      </c>
      <c r="C203" s="127">
        <f t="shared" si="13"/>
        <v>0</v>
      </c>
      <c r="D203" s="55"/>
      <c r="E203" s="130">
        <f t="shared" si="16"/>
        <v>0</v>
      </c>
      <c r="F203" s="130">
        <f t="shared" si="14"/>
        <v>0</v>
      </c>
      <c r="G203" s="130">
        <f t="shared" si="17"/>
        <v>0</v>
      </c>
      <c r="H203" s="142">
        <f t="shared" si="15"/>
        <v>0</v>
      </c>
      <c r="I203" s="142">
        <f t="shared" si="18"/>
        <v>0</v>
      </c>
    </row>
    <row r="204" spans="2:9" hidden="1">
      <c r="B204" s="67">
        <v>172</v>
      </c>
      <c r="C204" s="127">
        <f t="shared" si="13"/>
        <v>0</v>
      </c>
      <c r="D204" s="55"/>
      <c r="E204" s="130">
        <f t="shared" si="16"/>
        <v>0</v>
      </c>
      <c r="F204" s="130">
        <f t="shared" si="14"/>
        <v>0</v>
      </c>
      <c r="G204" s="130">
        <f t="shared" si="17"/>
        <v>0</v>
      </c>
      <c r="H204" s="142">
        <f t="shared" si="15"/>
        <v>0</v>
      </c>
      <c r="I204" s="142">
        <f t="shared" si="18"/>
        <v>0</v>
      </c>
    </row>
    <row r="205" spans="2:9" hidden="1">
      <c r="B205" s="67">
        <v>173</v>
      </c>
      <c r="C205" s="127">
        <f t="shared" si="13"/>
        <v>0</v>
      </c>
      <c r="D205" s="55"/>
      <c r="E205" s="130">
        <f t="shared" si="16"/>
        <v>0</v>
      </c>
      <c r="F205" s="130">
        <f t="shared" si="14"/>
        <v>0</v>
      </c>
      <c r="G205" s="130">
        <f t="shared" si="17"/>
        <v>0</v>
      </c>
      <c r="H205" s="142">
        <f t="shared" si="15"/>
        <v>0</v>
      </c>
      <c r="I205" s="142">
        <f t="shared" si="18"/>
        <v>0</v>
      </c>
    </row>
    <row r="206" spans="2:9" hidden="1">
      <c r="B206" s="67">
        <v>174</v>
      </c>
      <c r="C206" s="127">
        <f t="shared" si="13"/>
        <v>0</v>
      </c>
      <c r="D206" s="55"/>
      <c r="E206" s="130">
        <f t="shared" si="16"/>
        <v>0</v>
      </c>
      <c r="F206" s="130">
        <f t="shared" si="14"/>
        <v>0</v>
      </c>
      <c r="G206" s="130">
        <f t="shared" si="17"/>
        <v>0</v>
      </c>
      <c r="H206" s="142">
        <f t="shared" si="15"/>
        <v>0</v>
      </c>
      <c r="I206" s="142">
        <f t="shared" si="18"/>
        <v>0</v>
      </c>
    </row>
    <row r="207" spans="2:9" hidden="1">
      <c r="B207" s="67">
        <v>175</v>
      </c>
      <c r="C207" s="127">
        <f t="shared" si="13"/>
        <v>0</v>
      </c>
      <c r="D207" s="55"/>
      <c r="E207" s="130">
        <f t="shared" si="16"/>
        <v>0</v>
      </c>
      <c r="F207" s="130">
        <f t="shared" si="14"/>
        <v>0</v>
      </c>
      <c r="G207" s="130">
        <f t="shared" si="17"/>
        <v>0</v>
      </c>
      <c r="H207" s="142">
        <f t="shared" si="15"/>
        <v>0</v>
      </c>
      <c r="I207" s="142">
        <f t="shared" si="18"/>
        <v>0</v>
      </c>
    </row>
    <row r="208" spans="2:9" hidden="1">
      <c r="B208" s="67">
        <v>176</v>
      </c>
      <c r="C208" s="127">
        <f t="shared" si="13"/>
        <v>0</v>
      </c>
      <c r="D208" s="55"/>
      <c r="E208" s="130">
        <f t="shared" si="16"/>
        <v>0</v>
      </c>
      <c r="F208" s="130">
        <f t="shared" si="14"/>
        <v>0</v>
      </c>
      <c r="G208" s="130">
        <f t="shared" si="17"/>
        <v>0</v>
      </c>
      <c r="H208" s="142">
        <f t="shared" si="15"/>
        <v>0</v>
      </c>
      <c r="I208" s="142">
        <f t="shared" si="18"/>
        <v>0</v>
      </c>
    </row>
    <row r="209" spans="2:9" hidden="1">
      <c r="B209" s="67">
        <v>177</v>
      </c>
      <c r="C209" s="127">
        <f t="shared" si="13"/>
        <v>0</v>
      </c>
      <c r="D209" s="55"/>
      <c r="E209" s="130">
        <f t="shared" si="16"/>
        <v>0</v>
      </c>
      <c r="F209" s="130">
        <f t="shared" si="14"/>
        <v>0</v>
      </c>
      <c r="G209" s="130">
        <f t="shared" si="17"/>
        <v>0</v>
      </c>
      <c r="H209" s="142">
        <f t="shared" si="15"/>
        <v>0</v>
      </c>
      <c r="I209" s="142">
        <f t="shared" si="18"/>
        <v>0</v>
      </c>
    </row>
    <row r="210" spans="2:9" hidden="1">
      <c r="B210" s="67">
        <v>178</v>
      </c>
      <c r="C210" s="127">
        <f t="shared" si="13"/>
        <v>0</v>
      </c>
      <c r="D210" s="55"/>
      <c r="E210" s="130">
        <f t="shared" si="16"/>
        <v>0</v>
      </c>
      <c r="F210" s="130">
        <f t="shared" si="14"/>
        <v>0</v>
      </c>
      <c r="G210" s="130">
        <f t="shared" si="17"/>
        <v>0</v>
      </c>
      <c r="H210" s="142">
        <f t="shared" si="15"/>
        <v>0</v>
      </c>
      <c r="I210" s="142">
        <f t="shared" si="18"/>
        <v>0</v>
      </c>
    </row>
    <row r="211" spans="2:9" hidden="1">
      <c r="B211" s="67">
        <v>179</v>
      </c>
      <c r="C211" s="127">
        <f t="shared" si="13"/>
        <v>0</v>
      </c>
      <c r="D211" s="55"/>
      <c r="E211" s="130">
        <f t="shared" si="16"/>
        <v>0</v>
      </c>
      <c r="F211" s="130">
        <f t="shared" si="14"/>
        <v>0</v>
      </c>
      <c r="G211" s="130">
        <f t="shared" si="17"/>
        <v>0</v>
      </c>
      <c r="H211" s="142">
        <f t="shared" si="15"/>
        <v>0</v>
      </c>
      <c r="I211" s="142">
        <f t="shared" si="18"/>
        <v>0</v>
      </c>
    </row>
    <row r="212" spans="2:9" hidden="1">
      <c r="B212" s="67">
        <v>180</v>
      </c>
      <c r="C212" s="127">
        <f t="shared" si="13"/>
        <v>0</v>
      </c>
      <c r="D212" s="55"/>
      <c r="E212" s="130">
        <f t="shared" si="16"/>
        <v>0</v>
      </c>
      <c r="F212" s="130">
        <f t="shared" si="14"/>
        <v>0</v>
      </c>
      <c r="G212" s="130">
        <f t="shared" si="17"/>
        <v>0</v>
      </c>
      <c r="H212" s="142">
        <f t="shared" si="15"/>
        <v>0</v>
      </c>
      <c r="I212" s="142">
        <f t="shared" si="18"/>
        <v>0</v>
      </c>
    </row>
    <row r="213" spans="2:9" hidden="1">
      <c r="B213" s="67">
        <v>181</v>
      </c>
      <c r="C213" s="127">
        <f t="shared" si="13"/>
        <v>0</v>
      </c>
      <c r="D213" s="55"/>
      <c r="E213" s="130">
        <f t="shared" si="16"/>
        <v>0</v>
      </c>
      <c r="F213" s="130">
        <f t="shared" si="14"/>
        <v>0</v>
      </c>
      <c r="G213" s="130">
        <f t="shared" si="17"/>
        <v>0</v>
      </c>
      <c r="H213" s="142">
        <f t="shared" si="15"/>
        <v>0</v>
      </c>
      <c r="I213" s="142">
        <f t="shared" si="18"/>
        <v>0</v>
      </c>
    </row>
    <row r="214" spans="2:9" hidden="1">
      <c r="B214" s="67">
        <v>182</v>
      </c>
      <c r="C214" s="127">
        <f t="shared" si="13"/>
        <v>0</v>
      </c>
      <c r="D214" s="55"/>
      <c r="E214" s="130">
        <f t="shared" si="16"/>
        <v>0</v>
      </c>
      <c r="F214" s="130">
        <f t="shared" si="14"/>
        <v>0</v>
      </c>
      <c r="G214" s="130">
        <f t="shared" si="17"/>
        <v>0</v>
      </c>
      <c r="H214" s="142">
        <f t="shared" si="15"/>
        <v>0</v>
      </c>
      <c r="I214" s="142">
        <f t="shared" si="18"/>
        <v>0</v>
      </c>
    </row>
    <row r="215" spans="2:9" hidden="1">
      <c r="B215" s="67">
        <v>183</v>
      </c>
      <c r="C215" s="127">
        <f t="shared" si="13"/>
        <v>0</v>
      </c>
      <c r="D215" s="55"/>
      <c r="E215" s="130">
        <f t="shared" si="16"/>
        <v>0</v>
      </c>
      <c r="F215" s="130">
        <f t="shared" si="14"/>
        <v>0</v>
      </c>
      <c r="G215" s="130">
        <f t="shared" si="17"/>
        <v>0</v>
      </c>
      <c r="H215" s="142">
        <f t="shared" si="15"/>
        <v>0</v>
      </c>
      <c r="I215" s="142">
        <f t="shared" si="18"/>
        <v>0</v>
      </c>
    </row>
    <row r="216" spans="2:9" hidden="1">
      <c r="B216" s="67">
        <v>184</v>
      </c>
      <c r="C216" s="127">
        <f t="shared" si="13"/>
        <v>0</v>
      </c>
      <c r="D216" s="55"/>
      <c r="E216" s="130">
        <f t="shared" si="16"/>
        <v>0</v>
      </c>
      <c r="F216" s="130">
        <f t="shared" si="14"/>
        <v>0</v>
      </c>
      <c r="G216" s="130">
        <f t="shared" si="17"/>
        <v>0</v>
      </c>
      <c r="H216" s="142">
        <f t="shared" si="15"/>
        <v>0</v>
      </c>
      <c r="I216" s="142">
        <f t="shared" si="18"/>
        <v>0</v>
      </c>
    </row>
    <row r="217" spans="2:9" hidden="1">
      <c r="B217" s="67">
        <v>185</v>
      </c>
      <c r="C217" s="127">
        <f t="shared" si="13"/>
        <v>0</v>
      </c>
      <c r="D217" s="55"/>
      <c r="E217" s="130">
        <f t="shared" si="16"/>
        <v>0</v>
      </c>
      <c r="F217" s="130">
        <f t="shared" si="14"/>
        <v>0</v>
      </c>
      <c r="G217" s="130">
        <f t="shared" si="17"/>
        <v>0</v>
      </c>
      <c r="H217" s="142">
        <f t="shared" si="15"/>
        <v>0</v>
      </c>
      <c r="I217" s="142">
        <f t="shared" si="18"/>
        <v>0</v>
      </c>
    </row>
    <row r="218" spans="2:9" hidden="1">
      <c r="B218" s="67">
        <v>186</v>
      </c>
      <c r="C218" s="127">
        <f t="shared" si="13"/>
        <v>0</v>
      </c>
      <c r="D218" s="55"/>
      <c r="E218" s="130">
        <f t="shared" si="16"/>
        <v>0</v>
      </c>
      <c r="F218" s="130">
        <f t="shared" si="14"/>
        <v>0</v>
      </c>
      <c r="G218" s="130">
        <f t="shared" si="17"/>
        <v>0</v>
      </c>
      <c r="H218" s="142">
        <f t="shared" si="15"/>
        <v>0</v>
      </c>
      <c r="I218" s="142">
        <f t="shared" si="18"/>
        <v>0</v>
      </c>
    </row>
    <row r="219" spans="2:9" hidden="1">
      <c r="B219" s="67">
        <v>187</v>
      </c>
      <c r="C219" s="127">
        <f t="shared" si="13"/>
        <v>0</v>
      </c>
      <c r="D219" s="55"/>
      <c r="E219" s="130">
        <f t="shared" si="16"/>
        <v>0</v>
      </c>
      <c r="F219" s="130">
        <f t="shared" si="14"/>
        <v>0</v>
      </c>
      <c r="G219" s="130">
        <f t="shared" si="17"/>
        <v>0</v>
      </c>
      <c r="H219" s="142">
        <f t="shared" si="15"/>
        <v>0</v>
      </c>
      <c r="I219" s="142">
        <f t="shared" si="18"/>
        <v>0</v>
      </c>
    </row>
    <row r="220" spans="2:9" hidden="1">
      <c r="B220" s="67">
        <v>188</v>
      </c>
      <c r="C220" s="127">
        <f t="shared" si="13"/>
        <v>0</v>
      </c>
      <c r="D220" s="55"/>
      <c r="E220" s="130">
        <f t="shared" si="16"/>
        <v>0</v>
      </c>
      <c r="F220" s="130">
        <f t="shared" si="14"/>
        <v>0</v>
      </c>
      <c r="G220" s="130">
        <f t="shared" si="17"/>
        <v>0</v>
      </c>
      <c r="H220" s="142">
        <f t="shared" si="15"/>
        <v>0</v>
      </c>
      <c r="I220" s="142">
        <f t="shared" si="18"/>
        <v>0</v>
      </c>
    </row>
    <row r="221" spans="2:9" hidden="1">
      <c r="B221" s="67">
        <v>189</v>
      </c>
      <c r="C221" s="127">
        <f t="shared" si="13"/>
        <v>0</v>
      </c>
      <c r="D221" s="55"/>
      <c r="E221" s="130">
        <f t="shared" si="16"/>
        <v>0</v>
      </c>
      <c r="F221" s="130">
        <f t="shared" si="14"/>
        <v>0</v>
      </c>
      <c r="G221" s="130">
        <f t="shared" si="17"/>
        <v>0</v>
      </c>
      <c r="H221" s="142">
        <f t="shared" si="15"/>
        <v>0</v>
      </c>
      <c r="I221" s="142">
        <f t="shared" si="18"/>
        <v>0</v>
      </c>
    </row>
    <row r="222" spans="2:9" hidden="1">
      <c r="B222" s="67">
        <v>190</v>
      </c>
      <c r="C222" s="127">
        <f t="shared" si="13"/>
        <v>0</v>
      </c>
      <c r="D222" s="55"/>
      <c r="E222" s="130">
        <f t="shared" si="16"/>
        <v>0</v>
      </c>
      <c r="F222" s="130">
        <f t="shared" si="14"/>
        <v>0</v>
      </c>
      <c r="G222" s="130">
        <f t="shared" si="17"/>
        <v>0</v>
      </c>
      <c r="H222" s="142">
        <f t="shared" si="15"/>
        <v>0</v>
      </c>
      <c r="I222" s="142">
        <f t="shared" si="18"/>
        <v>0</v>
      </c>
    </row>
    <row r="223" spans="2:9" hidden="1">
      <c r="B223" s="67">
        <v>191</v>
      </c>
      <c r="C223" s="127">
        <f t="shared" si="13"/>
        <v>0</v>
      </c>
      <c r="D223" s="55"/>
      <c r="E223" s="130">
        <f t="shared" si="16"/>
        <v>0</v>
      </c>
      <c r="F223" s="130">
        <f t="shared" si="14"/>
        <v>0</v>
      </c>
      <c r="G223" s="130">
        <f t="shared" si="17"/>
        <v>0</v>
      </c>
      <c r="H223" s="142">
        <f t="shared" si="15"/>
        <v>0</v>
      </c>
      <c r="I223" s="142">
        <f t="shared" si="18"/>
        <v>0</v>
      </c>
    </row>
    <row r="224" spans="2:9" hidden="1">
      <c r="B224" s="67">
        <v>192</v>
      </c>
      <c r="C224" s="127">
        <f t="shared" si="13"/>
        <v>0</v>
      </c>
      <c r="D224" s="55"/>
      <c r="E224" s="130">
        <f t="shared" si="16"/>
        <v>0</v>
      </c>
      <c r="F224" s="130">
        <f t="shared" si="14"/>
        <v>0</v>
      </c>
      <c r="G224" s="130">
        <f t="shared" si="17"/>
        <v>0</v>
      </c>
      <c r="H224" s="142">
        <f t="shared" si="15"/>
        <v>0</v>
      </c>
      <c r="I224" s="142">
        <f t="shared" si="18"/>
        <v>0</v>
      </c>
    </row>
    <row r="225" spans="2:9" hidden="1">
      <c r="B225" s="67">
        <v>193</v>
      </c>
      <c r="C225" s="127">
        <f t="shared" si="13"/>
        <v>0</v>
      </c>
      <c r="D225" s="55"/>
      <c r="E225" s="130">
        <f t="shared" si="16"/>
        <v>0</v>
      </c>
      <c r="F225" s="130">
        <f t="shared" si="14"/>
        <v>0</v>
      </c>
      <c r="G225" s="130">
        <f t="shared" si="17"/>
        <v>0</v>
      </c>
      <c r="H225" s="142">
        <f t="shared" si="15"/>
        <v>0</v>
      </c>
      <c r="I225" s="142">
        <f t="shared" si="18"/>
        <v>0</v>
      </c>
    </row>
    <row r="226" spans="2:9" hidden="1">
      <c r="B226" s="67">
        <v>194</v>
      </c>
      <c r="C226" s="127">
        <f t="shared" ref="C226:C272" si="19">IF(B226&lt;=$B$310,C225/(1+$B$309),0)</f>
        <v>0</v>
      </c>
      <c r="D226" s="55"/>
      <c r="E226" s="130">
        <f t="shared" si="16"/>
        <v>0</v>
      </c>
      <c r="F226" s="130">
        <f t="shared" ref="F226:F272" si="20">(E226*$B$309)</f>
        <v>0</v>
      </c>
      <c r="G226" s="130">
        <f t="shared" si="17"/>
        <v>0</v>
      </c>
      <c r="H226" s="142">
        <f t="shared" ref="H226:H272" si="21">IF(B226&lt;=$B$310,$C$278/$C$276*$G$28,0)</f>
        <v>0</v>
      </c>
      <c r="I226" s="142">
        <f t="shared" si="18"/>
        <v>0</v>
      </c>
    </row>
    <row r="227" spans="2:9" hidden="1">
      <c r="B227" s="67">
        <v>195</v>
      </c>
      <c r="C227" s="127">
        <f t="shared" si="19"/>
        <v>0</v>
      </c>
      <c r="D227" s="55"/>
      <c r="E227" s="130">
        <f t="shared" ref="E227:E272" si="22">IF(B227&lt;=$B$310,I226,0)</f>
        <v>0</v>
      </c>
      <c r="F227" s="130">
        <f t="shared" si="20"/>
        <v>0</v>
      </c>
      <c r="G227" s="130">
        <f t="shared" ref="G227:G272" si="23">+E227+F227</f>
        <v>0</v>
      </c>
      <c r="H227" s="142">
        <f t="shared" si="21"/>
        <v>0</v>
      </c>
      <c r="I227" s="142">
        <f t="shared" ref="I227:I272" si="24">+G227-H227</f>
        <v>0</v>
      </c>
    </row>
    <row r="228" spans="2:9" hidden="1">
      <c r="B228" s="67">
        <v>196</v>
      </c>
      <c r="C228" s="127">
        <f t="shared" si="19"/>
        <v>0</v>
      </c>
      <c r="D228" s="55"/>
      <c r="E228" s="130">
        <f t="shared" si="22"/>
        <v>0</v>
      </c>
      <c r="F228" s="130">
        <f t="shared" si="20"/>
        <v>0</v>
      </c>
      <c r="G228" s="130">
        <f t="shared" si="23"/>
        <v>0</v>
      </c>
      <c r="H228" s="142">
        <f t="shared" si="21"/>
        <v>0</v>
      </c>
      <c r="I228" s="142">
        <f t="shared" si="24"/>
        <v>0</v>
      </c>
    </row>
    <row r="229" spans="2:9" hidden="1">
      <c r="B229" s="67">
        <v>197</v>
      </c>
      <c r="C229" s="127">
        <f t="shared" si="19"/>
        <v>0</v>
      </c>
      <c r="D229" s="55"/>
      <c r="E229" s="130">
        <f t="shared" si="22"/>
        <v>0</v>
      </c>
      <c r="F229" s="130">
        <f t="shared" si="20"/>
        <v>0</v>
      </c>
      <c r="G229" s="130">
        <f t="shared" si="23"/>
        <v>0</v>
      </c>
      <c r="H229" s="142">
        <f t="shared" si="21"/>
        <v>0</v>
      </c>
      <c r="I229" s="142">
        <f t="shared" si="24"/>
        <v>0</v>
      </c>
    </row>
    <row r="230" spans="2:9" hidden="1">
      <c r="B230" s="67">
        <v>198</v>
      </c>
      <c r="C230" s="127">
        <f t="shared" si="19"/>
        <v>0</v>
      </c>
      <c r="D230" s="55"/>
      <c r="E230" s="130">
        <f t="shared" si="22"/>
        <v>0</v>
      </c>
      <c r="F230" s="130">
        <f t="shared" si="20"/>
        <v>0</v>
      </c>
      <c r="G230" s="130">
        <f t="shared" si="23"/>
        <v>0</v>
      </c>
      <c r="H230" s="142">
        <f t="shared" si="21"/>
        <v>0</v>
      </c>
      <c r="I230" s="142">
        <f t="shared" si="24"/>
        <v>0</v>
      </c>
    </row>
    <row r="231" spans="2:9" hidden="1">
      <c r="B231" s="67">
        <v>199</v>
      </c>
      <c r="C231" s="127">
        <f t="shared" si="19"/>
        <v>0</v>
      </c>
      <c r="D231" s="55"/>
      <c r="E231" s="130">
        <f t="shared" si="22"/>
        <v>0</v>
      </c>
      <c r="F231" s="130">
        <f t="shared" si="20"/>
        <v>0</v>
      </c>
      <c r="G231" s="130">
        <f t="shared" si="23"/>
        <v>0</v>
      </c>
      <c r="H231" s="142">
        <f t="shared" si="21"/>
        <v>0</v>
      </c>
      <c r="I231" s="142">
        <f t="shared" si="24"/>
        <v>0</v>
      </c>
    </row>
    <row r="232" spans="2:9" hidden="1">
      <c r="B232" s="67">
        <v>200</v>
      </c>
      <c r="C232" s="127">
        <f t="shared" si="19"/>
        <v>0</v>
      </c>
      <c r="D232" s="55"/>
      <c r="E232" s="130">
        <f t="shared" si="22"/>
        <v>0</v>
      </c>
      <c r="F232" s="130">
        <f t="shared" si="20"/>
        <v>0</v>
      </c>
      <c r="G232" s="130">
        <f t="shared" si="23"/>
        <v>0</v>
      </c>
      <c r="H232" s="142">
        <f t="shared" si="21"/>
        <v>0</v>
      </c>
      <c r="I232" s="142">
        <f t="shared" si="24"/>
        <v>0</v>
      </c>
    </row>
    <row r="233" spans="2:9" hidden="1">
      <c r="B233" s="67">
        <v>201</v>
      </c>
      <c r="C233" s="127">
        <f t="shared" si="19"/>
        <v>0</v>
      </c>
      <c r="D233" s="55"/>
      <c r="E233" s="130">
        <f t="shared" si="22"/>
        <v>0</v>
      </c>
      <c r="F233" s="130">
        <f t="shared" si="20"/>
        <v>0</v>
      </c>
      <c r="G233" s="130">
        <f t="shared" si="23"/>
        <v>0</v>
      </c>
      <c r="H233" s="142">
        <f t="shared" si="21"/>
        <v>0</v>
      </c>
      <c r="I233" s="142">
        <f t="shared" si="24"/>
        <v>0</v>
      </c>
    </row>
    <row r="234" spans="2:9" hidden="1">
      <c r="B234" s="67">
        <v>202</v>
      </c>
      <c r="C234" s="127">
        <f t="shared" si="19"/>
        <v>0</v>
      </c>
      <c r="D234" s="55"/>
      <c r="E234" s="130">
        <f t="shared" si="22"/>
        <v>0</v>
      </c>
      <c r="F234" s="130">
        <f t="shared" si="20"/>
        <v>0</v>
      </c>
      <c r="G234" s="130">
        <f t="shared" si="23"/>
        <v>0</v>
      </c>
      <c r="H234" s="142">
        <f t="shared" si="21"/>
        <v>0</v>
      </c>
      <c r="I234" s="142">
        <f t="shared" si="24"/>
        <v>0</v>
      </c>
    </row>
    <row r="235" spans="2:9" hidden="1">
      <c r="B235" s="67">
        <v>203</v>
      </c>
      <c r="C235" s="127">
        <f t="shared" si="19"/>
        <v>0</v>
      </c>
      <c r="D235" s="55"/>
      <c r="E235" s="130">
        <f t="shared" si="22"/>
        <v>0</v>
      </c>
      <c r="F235" s="130">
        <f t="shared" si="20"/>
        <v>0</v>
      </c>
      <c r="G235" s="130">
        <f t="shared" si="23"/>
        <v>0</v>
      </c>
      <c r="H235" s="142">
        <f t="shared" si="21"/>
        <v>0</v>
      </c>
      <c r="I235" s="142">
        <f t="shared" si="24"/>
        <v>0</v>
      </c>
    </row>
    <row r="236" spans="2:9" hidden="1">
      <c r="B236" s="67">
        <v>204</v>
      </c>
      <c r="C236" s="127">
        <f t="shared" si="19"/>
        <v>0</v>
      </c>
      <c r="D236" s="55"/>
      <c r="E236" s="130">
        <f t="shared" si="22"/>
        <v>0</v>
      </c>
      <c r="F236" s="130">
        <f t="shared" si="20"/>
        <v>0</v>
      </c>
      <c r="G236" s="130">
        <f t="shared" si="23"/>
        <v>0</v>
      </c>
      <c r="H236" s="142">
        <f t="shared" si="21"/>
        <v>0</v>
      </c>
      <c r="I236" s="142">
        <f t="shared" si="24"/>
        <v>0</v>
      </c>
    </row>
    <row r="237" spans="2:9" hidden="1">
      <c r="B237" s="67">
        <v>205</v>
      </c>
      <c r="C237" s="127">
        <f t="shared" si="19"/>
        <v>0</v>
      </c>
      <c r="D237" s="55"/>
      <c r="E237" s="130">
        <f t="shared" si="22"/>
        <v>0</v>
      </c>
      <c r="F237" s="130">
        <f t="shared" si="20"/>
        <v>0</v>
      </c>
      <c r="G237" s="130">
        <f t="shared" si="23"/>
        <v>0</v>
      </c>
      <c r="H237" s="142">
        <f t="shared" si="21"/>
        <v>0</v>
      </c>
      <c r="I237" s="142">
        <f t="shared" si="24"/>
        <v>0</v>
      </c>
    </row>
    <row r="238" spans="2:9" hidden="1">
      <c r="B238" s="67">
        <v>206</v>
      </c>
      <c r="C238" s="127">
        <f t="shared" si="19"/>
        <v>0</v>
      </c>
      <c r="D238" s="55"/>
      <c r="E238" s="130">
        <f t="shared" si="22"/>
        <v>0</v>
      </c>
      <c r="F238" s="130">
        <f t="shared" si="20"/>
        <v>0</v>
      </c>
      <c r="G238" s="130">
        <f t="shared" si="23"/>
        <v>0</v>
      </c>
      <c r="H238" s="142">
        <f t="shared" si="21"/>
        <v>0</v>
      </c>
      <c r="I238" s="142">
        <f t="shared" si="24"/>
        <v>0</v>
      </c>
    </row>
    <row r="239" spans="2:9" hidden="1">
      <c r="B239" s="67">
        <v>207</v>
      </c>
      <c r="C239" s="127">
        <f t="shared" si="19"/>
        <v>0</v>
      </c>
      <c r="D239" s="55"/>
      <c r="E239" s="130">
        <f t="shared" si="22"/>
        <v>0</v>
      </c>
      <c r="F239" s="130">
        <f t="shared" si="20"/>
        <v>0</v>
      </c>
      <c r="G239" s="130">
        <f t="shared" si="23"/>
        <v>0</v>
      </c>
      <c r="H239" s="142">
        <f t="shared" si="21"/>
        <v>0</v>
      </c>
      <c r="I239" s="142">
        <f t="shared" si="24"/>
        <v>0</v>
      </c>
    </row>
    <row r="240" spans="2:9" hidden="1">
      <c r="B240" s="67">
        <v>208</v>
      </c>
      <c r="C240" s="127">
        <f t="shared" si="19"/>
        <v>0</v>
      </c>
      <c r="D240" s="55"/>
      <c r="E240" s="130">
        <f t="shared" si="22"/>
        <v>0</v>
      </c>
      <c r="F240" s="130">
        <f t="shared" si="20"/>
        <v>0</v>
      </c>
      <c r="G240" s="130">
        <f t="shared" si="23"/>
        <v>0</v>
      </c>
      <c r="H240" s="142">
        <f t="shared" si="21"/>
        <v>0</v>
      </c>
      <c r="I240" s="142">
        <f t="shared" si="24"/>
        <v>0</v>
      </c>
    </row>
    <row r="241" spans="2:9" hidden="1">
      <c r="B241" s="67">
        <v>209</v>
      </c>
      <c r="C241" s="127">
        <f t="shared" si="19"/>
        <v>0</v>
      </c>
      <c r="D241" s="55"/>
      <c r="E241" s="130">
        <f t="shared" si="22"/>
        <v>0</v>
      </c>
      <c r="F241" s="130">
        <f t="shared" si="20"/>
        <v>0</v>
      </c>
      <c r="G241" s="130">
        <f t="shared" si="23"/>
        <v>0</v>
      </c>
      <c r="H241" s="142">
        <f t="shared" si="21"/>
        <v>0</v>
      </c>
      <c r="I241" s="142">
        <f t="shared" si="24"/>
        <v>0</v>
      </c>
    </row>
    <row r="242" spans="2:9" hidden="1">
      <c r="B242" s="67">
        <v>210</v>
      </c>
      <c r="C242" s="127">
        <f t="shared" si="19"/>
        <v>0</v>
      </c>
      <c r="D242" s="55"/>
      <c r="E242" s="130">
        <f t="shared" si="22"/>
        <v>0</v>
      </c>
      <c r="F242" s="130">
        <f t="shared" si="20"/>
        <v>0</v>
      </c>
      <c r="G242" s="130">
        <f t="shared" si="23"/>
        <v>0</v>
      </c>
      <c r="H242" s="142">
        <f t="shared" si="21"/>
        <v>0</v>
      </c>
      <c r="I242" s="142">
        <f t="shared" si="24"/>
        <v>0</v>
      </c>
    </row>
    <row r="243" spans="2:9" hidden="1">
      <c r="B243" s="67">
        <v>211</v>
      </c>
      <c r="C243" s="127">
        <f t="shared" si="19"/>
        <v>0</v>
      </c>
      <c r="D243" s="55"/>
      <c r="E243" s="130">
        <f t="shared" si="22"/>
        <v>0</v>
      </c>
      <c r="F243" s="130">
        <f t="shared" si="20"/>
        <v>0</v>
      </c>
      <c r="G243" s="130">
        <f t="shared" si="23"/>
        <v>0</v>
      </c>
      <c r="H243" s="142">
        <f t="shared" si="21"/>
        <v>0</v>
      </c>
      <c r="I243" s="142">
        <f t="shared" si="24"/>
        <v>0</v>
      </c>
    </row>
    <row r="244" spans="2:9" hidden="1">
      <c r="B244" s="67">
        <v>212</v>
      </c>
      <c r="C244" s="127">
        <f t="shared" si="19"/>
        <v>0</v>
      </c>
      <c r="D244" s="55"/>
      <c r="E244" s="130">
        <f t="shared" si="22"/>
        <v>0</v>
      </c>
      <c r="F244" s="130">
        <f t="shared" si="20"/>
        <v>0</v>
      </c>
      <c r="G244" s="130">
        <f t="shared" si="23"/>
        <v>0</v>
      </c>
      <c r="H244" s="142">
        <f t="shared" si="21"/>
        <v>0</v>
      </c>
      <c r="I244" s="142">
        <f t="shared" si="24"/>
        <v>0</v>
      </c>
    </row>
    <row r="245" spans="2:9" hidden="1">
      <c r="B245" s="67">
        <v>213</v>
      </c>
      <c r="C245" s="127">
        <f t="shared" si="19"/>
        <v>0</v>
      </c>
      <c r="D245" s="55"/>
      <c r="E245" s="130">
        <f t="shared" si="22"/>
        <v>0</v>
      </c>
      <c r="F245" s="130">
        <f t="shared" si="20"/>
        <v>0</v>
      </c>
      <c r="G245" s="130">
        <f t="shared" si="23"/>
        <v>0</v>
      </c>
      <c r="H245" s="142">
        <f t="shared" si="21"/>
        <v>0</v>
      </c>
      <c r="I245" s="142">
        <f t="shared" si="24"/>
        <v>0</v>
      </c>
    </row>
    <row r="246" spans="2:9" hidden="1">
      <c r="B246" s="67">
        <v>214</v>
      </c>
      <c r="C246" s="127">
        <f t="shared" si="19"/>
        <v>0</v>
      </c>
      <c r="D246" s="55"/>
      <c r="E246" s="130">
        <f t="shared" si="22"/>
        <v>0</v>
      </c>
      <c r="F246" s="130">
        <f t="shared" si="20"/>
        <v>0</v>
      </c>
      <c r="G246" s="130">
        <f t="shared" si="23"/>
        <v>0</v>
      </c>
      <c r="H246" s="142">
        <f t="shared" si="21"/>
        <v>0</v>
      </c>
      <c r="I246" s="142">
        <f t="shared" si="24"/>
        <v>0</v>
      </c>
    </row>
    <row r="247" spans="2:9" hidden="1">
      <c r="B247" s="67">
        <v>215</v>
      </c>
      <c r="C247" s="127">
        <f t="shared" si="19"/>
        <v>0</v>
      </c>
      <c r="D247" s="55"/>
      <c r="E247" s="130">
        <f t="shared" si="22"/>
        <v>0</v>
      </c>
      <c r="F247" s="130">
        <f t="shared" si="20"/>
        <v>0</v>
      </c>
      <c r="G247" s="130">
        <f t="shared" si="23"/>
        <v>0</v>
      </c>
      <c r="H247" s="142">
        <f t="shared" si="21"/>
        <v>0</v>
      </c>
      <c r="I247" s="142">
        <f t="shared" si="24"/>
        <v>0</v>
      </c>
    </row>
    <row r="248" spans="2:9" hidden="1">
      <c r="B248" s="67">
        <v>216</v>
      </c>
      <c r="C248" s="127">
        <f t="shared" si="19"/>
        <v>0</v>
      </c>
      <c r="D248" s="55"/>
      <c r="E248" s="130">
        <f t="shared" si="22"/>
        <v>0</v>
      </c>
      <c r="F248" s="130">
        <f t="shared" si="20"/>
        <v>0</v>
      </c>
      <c r="G248" s="130">
        <f t="shared" si="23"/>
        <v>0</v>
      </c>
      <c r="H248" s="142">
        <f t="shared" si="21"/>
        <v>0</v>
      </c>
      <c r="I248" s="142">
        <f t="shared" si="24"/>
        <v>0</v>
      </c>
    </row>
    <row r="249" spans="2:9" hidden="1">
      <c r="B249" s="67">
        <v>217</v>
      </c>
      <c r="C249" s="127">
        <f t="shared" si="19"/>
        <v>0</v>
      </c>
      <c r="D249" s="55"/>
      <c r="E249" s="130">
        <f t="shared" si="22"/>
        <v>0</v>
      </c>
      <c r="F249" s="130">
        <f t="shared" si="20"/>
        <v>0</v>
      </c>
      <c r="G249" s="130">
        <f t="shared" si="23"/>
        <v>0</v>
      </c>
      <c r="H249" s="142">
        <f t="shared" si="21"/>
        <v>0</v>
      </c>
      <c r="I249" s="142">
        <f t="shared" si="24"/>
        <v>0</v>
      </c>
    </row>
    <row r="250" spans="2:9" hidden="1">
      <c r="B250" s="67">
        <v>218</v>
      </c>
      <c r="C250" s="127">
        <f t="shared" si="19"/>
        <v>0</v>
      </c>
      <c r="D250" s="55"/>
      <c r="E250" s="130">
        <f t="shared" si="22"/>
        <v>0</v>
      </c>
      <c r="F250" s="130">
        <f t="shared" si="20"/>
        <v>0</v>
      </c>
      <c r="G250" s="130">
        <f t="shared" si="23"/>
        <v>0</v>
      </c>
      <c r="H250" s="142">
        <f t="shared" si="21"/>
        <v>0</v>
      </c>
      <c r="I250" s="142">
        <f t="shared" si="24"/>
        <v>0</v>
      </c>
    </row>
    <row r="251" spans="2:9" hidden="1">
      <c r="B251" s="67">
        <v>219</v>
      </c>
      <c r="C251" s="127">
        <f t="shared" si="19"/>
        <v>0</v>
      </c>
      <c r="D251" s="55"/>
      <c r="E251" s="130">
        <f t="shared" si="22"/>
        <v>0</v>
      </c>
      <c r="F251" s="130">
        <f t="shared" si="20"/>
        <v>0</v>
      </c>
      <c r="G251" s="130">
        <f t="shared" si="23"/>
        <v>0</v>
      </c>
      <c r="H251" s="142">
        <f t="shared" si="21"/>
        <v>0</v>
      </c>
      <c r="I251" s="142">
        <f t="shared" si="24"/>
        <v>0</v>
      </c>
    </row>
    <row r="252" spans="2:9" hidden="1">
      <c r="B252" s="67">
        <v>220</v>
      </c>
      <c r="C252" s="127">
        <f t="shared" si="19"/>
        <v>0</v>
      </c>
      <c r="D252" s="55"/>
      <c r="E252" s="130">
        <f t="shared" si="22"/>
        <v>0</v>
      </c>
      <c r="F252" s="130">
        <f t="shared" si="20"/>
        <v>0</v>
      </c>
      <c r="G252" s="130">
        <f t="shared" si="23"/>
        <v>0</v>
      </c>
      <c r="H252" s="142">
        <f t="shared" si="21"/>
        <v>0</v>
      </c>
      <c r="I252" s="142">
        <f t="shared" si="24"/>
        <v>0</v>
      </c>
    </row>
    <row r="253" spans="2:9" hidden="1">
      <c r="B253" s="67">
        <v>221</v>
      </c>
      <c r="C253" s="127">
        <f t="shared" si="19"/>
        <v>0</v>
      </c>
      <c r="D253" s="55"/>
      <c r="E253" s="130">
        <f t="shared" si="22"/>
        <v>0</v>
      </c>
      <c r="F253" s="130">
        <f t="shared" si="20"/>
        <v>0</v>
      </c>
      <c r="G253" s="130">
        <f t="shared" si="23"/>
        <v>0</v>
      </c>
      <c r="H253" s="142">
        <f t="shared" si="21"/>
        <v>0</v>
      </c>
      <c r="I253" s="142">
        <f t="shared" si="24"/>
        <v>0</v>
      </c>
    </row>
    <row r="254" spans="2:9" hidden="1">
      <c r="B254" s="67">
        <v>222</v>
      </c>
      <c r="C254" s="127">
        <f t="shared" si="19"/>
        <v>0</v>
      </c>
      <c r="D254" s="55"/>
      <c r="E254" s="130">
        <f t="shared" si="22"/>
        <v>0</v>
      </c>
      <c r="F254" s="130">
        <f t="shared" si="20"/>
        <v>0</v>
      </c>
      <c r="G254" s="130">
        <f t="shared" si="23"/>
        <v>0</v>
      </c>
      <c r="H254" s="142">
        <f t="shared" si="21"/>
        <v>0</v>
      </c>
      <c r="I254" s="142">
        <f t="shared" si="24"/>
        <v>0</v>
      </c>
    </row>
    <row r="255" spans="2:9" hidden="1">
      <c r="B255" s="67">
        <v>223</v>
      </c>
      <c r="C255" s="127">
        <f t="shared" si="19"/>
        <v>0</v>
      </c>
      <c r="D255" s="55"/>
      <c r="E255" s="130">
        <f t="shared" si="22"/>
        <v>0</v>
      </c>
      <c r="F255" s="130">
        <f t="shared" si="20"/>
        <v>0</v>
      </c>
      <c r="G255" s="130">
        <f t="shared" si="23"/>
        <v>0</v>
      </c>
      <c r="H255" s="142">
        <f t="shared" si="21"/>
        <v>0</v>
      </c>
      <c r="I255" s="142">
        <f t="shared" si="24"/>
        <v>0</v>
      </c>
    </row>
    <row r="256" spans="2:9" hidden="1">
      <c r="B256" s="67">
        <v>224</v>
      </c>
      <c r="C256" s="127">
        <f t="shared" si="19"/>
        <v>0</v>
      </c>
      <c r="D256" s="55"/>
      <c r="E256" s="130">
        <f t="shared" si="22"/>
        <v>0</v>
      </c>
      <c r="F256" s="130">
        <f t="shared" si="20"/>
        <v>0</v>
      </c>
      <c r="G256" s="130">
        <f t="shared" si="23"/>
        <v>0</v>
      </c>
      <c r="H256" s="142">
        <f t="shared" si="21"/>
        <v>0</v>
      </c>
      <c r="I256" s="142">
        <f t="shared" si="24"/>
        <v>0</v>
      </c>
    </row>
    <row r="257" spans="2:9" hidden="1">
      <c r="B257" s="67">
        <v>225</v>
      </c>
      <c r="C257" s="127">
        <f t="shared" si="19"/>
        <v>0</v>
      </c>
      <c r="D257" s="55"/>
      <c r="E257" s="130">
        <f t="shared" si="22"/>
        <v>0</v>
      </c>
      <c r="F257" s="130">
        <f t="shared" si="20"/>
        <v>0</v>
      </c>
      <c r="G257" s="130">
        <f t="shared" si="23"/>
        <v>0</v>
      </c>
      <c r="H257" s="142">
        <f t="shared" si="21"/>
        <v>0</v>
      </c>
      <c r="I257" s="142">
        <f t="shared" si="24"/>
        <v>0</v>
      </c>
    </row>
    <row r="258" spans="2:9" hidden="1">
      <c r="B258" s="67">
        <v>226</v>
      </c>
      <c r="C258" s="127">
        <f t="shared" si="19"/>
        <v>0</v>
      </c>
      <c r="D258" s="55"/>
      <c r="E258" s="130">
        <f t="shared" si="22"/>
        <v>0</v>
      </c>
      <c r="F258" s="130">
        <f t="shared" si="20"/>
        <v>0</v>
      </c>
      <c r="G258" s="130">
        <f t="shared" si="23"/>
        <v>0</v>
      </c>
      <c r="H258" s="142">
        <f t="shared" si="21"/>
        <v>0</v>
      </c>
      <c r="I258" s="142">
        <f t="shared" si="24"/>
        <v>0</v>
      </c>
    </row>
    <row r="259" spans="2:9" hidden="1">
      <c r="B259" s="67">
        <v>227</v>
      </c>
      <c r="C259" s="127">
        <f t="shared" si="19"/>
        <v>0</v>
      </c>
      <c r="D259" s="55"/>
      <c r="E259" s="130">
        <f t="shared" si="22"/>
        <v>0</v>
      </c>
      <c r="F259" s="130">
        <f t="shared" si="20"/>
        <v>0</v>
      </c>
      <c r="G259" s="130">
        <f t="shared" si="23"/>
        <v>0</v>
      </c>
      <c r="H259" s="142">
        <f t="shared" si="21"/>
        <v>0</v>
      </c>
      <c r="I259" s="142">
        <f t="shared" si="24"/>
        <v>0</v>
      </c>
    </row>
    <row r="260" spans="2:9" hidden="1">
      <c r="B260" s="67">
        <v>228</v>
      </c>
      <c r="C260" s="127">
        <f t="shared" si="19"/>
        <v>0</v>
      </c>
      <c r="D260" s="55"/>
      <c r="E260" s="130">
        <f t="shared" si="22"/>
        <v>0</v>
      </c>
      <c r="F260" s="130">
        <f t="shared" si="20"/>
        <v>0</v>
      </c>
      <c r="G260" s="130">
        <f t="shared" si="23"/>
        <v>0</v>
      </c>
      <c r="H260" s="142">
        <f t="shared" si="21"/>
        <v>0</v>
      </c>
      <c r="I260" s="142">
        <f t="shared" si="24"/>
        <v>0</v>
      </c>
    </row>
    <row r="261" spans="2:9" hidden="1">
      <c r="B261" s="67">
        <v>229</v>
      </c>
      <c r="C261" s="127">
        <f t="shared" si="19"/>
        <v>0</v>
      </c>
      <c r="D261" s="55"/>
      <c r="E261" s="130">
        <f t="shared" si="22"/>
        <v>0</v>
      </c>
      <c r="F261" s="130">
        <f t="shared" si="20"/>
        <v>0</v>
      </c>
      <c r="G261" s="130">
        <f t="shared" si="23"/>
        <v>0</v>
      </c>
      <c r="H261" s="142">
        <f t="shared" si="21"/>
        <v>0</v>
      </c>
      <c r="I261" s="142">
        <f t="shared" si="24"/>
        <v>0</v>
      </c>
    </row>
    <row r="262" spans="2:9" hidden="1">
      <c r="B262" s="67">
        <v>230</v>
      </c>
      <c r="C262" s="127">
        <f t="shared" si="19"/>
        <v>0</v>
      </c>
      <c r="D262" s="55"/>
      <c r="E262" s="130">
        <f t="shared" si="22"/>
        <v>0</v>
      </c>
      <c r="F262" s="130">
        <f t="shared" si="20"/>
        <v>0</v>
      </c>
      <c r="G262" s="130">
        <f t="shared" si="23"/>
        <v>0</v>
      </c>
      <c r="H262" s="142">
        <f t="shared" si="21"/>
        <v>0</v>
      </c>
      <c r="I262" s="142">
        <f t="shared" si="24"/>
        <v>0</v>
      </c>
    </row>
    <row r="263" spans="2:9" hidden="1">
      <c r="B263" s="67">
        <v>231</v>
      </c>
      <c r="C263" s="127">
        <f t="shared" si="19"/>
        <v>0</v>
      </c>
      <c r="D263" s="55"/>
      <c r="E263" s="130">
        <f t="shared" si="22"/>
        <v>0</v>
      </c>
      <c r="F263" s="130">
        <f t="shared" si="20"/>
        <v>0</v>
      </c>
      <c r="G263" s="130">
        <f t="shared" si="23"/>
        <v>0</v>
      </c>
      <c r="H263" s="142">
        <f t="shared" si="21"/>
        <v>0</v>
      </c>
      <c r="I263" s="142">
        <f t="shared" si="24"/>
        <v>0</v>
      </c>
    </row>
    <row r="264" spans="2:9" hidden="1">
      <c r="B264" s="67">
        <v>232</v>
      </c>
      <c r="C264" s="127">
        <f t="shared" si="19"/>
        <v>0</v>
      </c>
      <c r="D264" s="55"/>
      <c r="E264" s="130">
        <f t="shared" si="22"/>
        <v>0</v>
      </c>
      <c r="F264" s="130">
        <f t="shared" si="20"/>
        <v>0</v>
      </c>
      <c r="G264" s="130">
        <f t="shared" si="23"/>
        <v>0</v>
      </c>
      <c r="H264" s="142">
        <f t="shared" si="21"/>
        <v>0</v>
      </c>
      <c r="I264" s="142">
        <f t="shared" si="24"/>
        <v>0</v>
      </c>
    </row>
    <row r="265" spans="2:9" hidden="1">
      <c r="B265" s="67">
        <v>233</v>
      </c>
      <c r="C265" s="127">
        <f t="shared" si="19"/>
        <v>0</v>
      </c>
      <c r="D265" s="55"/>
      <c r="E265" s="130">
        <f t="shared" si="22"/>
        <v>0</v>
      </c>
      <c r="F265" s="130">
        <f t="shared" si="20"/>
        <v>0</v>
      </c>
      <c r="G265" s="130">
        <f t="shared" si="23"/>
        <v>0</v>
      </c>
      <c r="H265" s="142">
        <f t="shared" si="21"/>
        <v>0</v>
      </c>
      <c r="I265" s="142">
        <f t="shared" si="24"/>
        <v>0</v>
      </c>
    </row>
    <row r="266" spans="2:9" hidden="1">
      <c r="B266" s="67">
        <v>234</v>
      </c>
      <c r="C266" s="127">
        <f t="shared" si="19"/>
        <v>0</v>
      </c>
      <c r="D266" s="55"/>
      <c r="E266" s="130">
        <f t="shared" si="22"/>
        <v>0</v>
      </c>
      <c r="F266" s="130">
        <f t="shared" si="20"/>
        <v>0</v>
      </c>
      <c r="G266" s="130">
        <f t="shared" si="23"/>
        <v>0</v>
      </c>
      <c r="H266" s="142">
        <f t="shared" si="21"/>
        <v>0</v>
      </c>
      <c r="I266" s="142">
        <f t="shared" si="24"/>
        <v>0</v>
      </c>
    </row>
    <row r="267" spans="2:9" hidden="1">
      <c r="B267" s="67">
        <v>235</v>
      </c>
      <c r="C267" s="127">
        <f t="shared" si="19"/>
        <v>0</v>
      </c>
      <c r="D267" s="55"/>
      <c r="E267" s="130">
        <f t="shared" si="22"/>
        <v>0</v>
      </c>
      <c r="F267" s="130">
        <f t="shared" si="20"/>
        <v>0</v>
      </c>
      <c r="G267" s="130">
        <f t="shared" si="23"/>
        <v>0</v>
      </c>
      <c r="H267" s="142">
        <f t="shared" si="21"/>
        <v>0</v>
      </c>
      <c r="I267" s="142">
        <f t="shared" si="24"/>
        <v>0</v>
      </c>
    </row>
    <row r="268" spans="2:9" hidden="1">
      <c r="B268" s="67">
        <v>236</v>
      </c>
      <c r="C268" s="127">
        <f t="shared" si="19"/>
        <v>0</v>
      </c>
      <c r="D268" s="55"/>
      <c r="E268" s="130">
        <f t="shared" si="22"/>
        <v>0</v>
      </c>
      <c r="F268" s="130">
        <f t="shared" si="20"/>
        <v>0</v>
      </c>
      <c r="G268" s="130">
        <f t="shared" si="23"/>
        <v>0</v>
      </c>
      <c r="H268" s="142">
        <f t="shared" si="21"/>
        <v>0</v>
      </c>
      <c r="I268" s="142">
        <f t="shared" si="24"/>
        <v>0</v>
      </c>
    </row>
    <row r="269" spans="2:9" hidden="1">
      <c r="B269" s="67">
        <v>237</v>
      </c>
      <c r="C269" s="127">
        <f t="shared" si="19"/>
        <v>0</v>
      </c>
      <c r="D269" s="55"/>
      <c r="E269" s="130">
        <f t="shared" si="22"/>
        <v>0</v>
      </c>
      <c r="F269" s="130">
        <f t="shared" si="20"/>
        <v>0</v>
      </c>
      <c r="G269" s="130">
        <f t="shared" si="23"/>
        <v>0</v>
      </c>
      <c r="H269" s="142">
        <f t="shared" si="21"/>
        <v>0</v>
      </c>
      <c r="I269" s="142">
        <f t="shared" si="24"/>
        <v>0</v>
      </c>
    </row>
    <row r="270" spans="2:9" hidden="1">
      <c r="B270" s="67">
        <v>238</v>
      </c>
      <c r="C270" s="127">
        <f t="shared" si="19"/>
        <v>0</v>
      </c>
      <c r="D270" s="55"/>
      <c r="E270" s="130">
        <f t="shared" si="22"/>
        <v>0</v>
      </c>
      <c r="F270" s="130">
        <f t="shared" si="20"/>
        <v>0</v>
      </c>
      <c r="G270" s="130">
        <f t="shared" si="23"/>
        <v>0</v>
      </c>
      <c r="H270" s="142">
        <f t="shared" si="21"/>
        <v>0</v>
      </c>
      <c r="I270" s="142">
        <f t="shared" si="24"/>
        <v>0</v>
      </c>
    </row>
    <row r="271" spans="2:9" hidden="1">
      <c r="B271" s="67">
        <v>239</v>
      </c>
      <c r="C271" s="127">
        <f t="shared" si="19"/>
        <v>0</v>
      </c>
      <c r="D271" s="55"/>
      <c r="E271" s="130">
        <f t="shared" si="22"/>
        <v>0</v>
      </c>
      <c r="F271" s="130">
        <f t="shared" si="20"/>
        <v>0</v>
      </c>
      <c r="G271" s="130">
        <f t="shared" si="23"/>
        <v>0</v>
      </c>
      <c r="H271" s="142">
        <f t="shared" si="21"/>
        <v>0</v>
      </c>
      <c r="I271" s="142">
        <f t="shared" si="24"/>
        <v>0</v>
      </c>
    </row>
    <row r="272" spans="2:9" hidden="1">
      <c r="B272" s="67">
        <v>240</v>
      </c>
      <c r="C272" s="127">
        <f t="shared" si="19"/>
        <v>0</v>
      </c>
      <c r="D272" s="55"/>
      <c r="E272" s="130">
        <f t="shared" si="22"/>
        <v>0</v>
      </c>
      <c r="F272" s="130">
        <f t="shared" si="20"/>
        <v>0</v>
      </c>
      <c r="G272" s="130">
        <f t="shared" si="23"/>
        <v>0</v>
      </c>
      <c r="H272" s="142">
        <f t="shared" si="21"/>
        <v>0</v>
      </c>
      <c r="I272" s="142">
        <f t="shared" si="24"/>
        <v>0</v>
      </c>
    </row>
    <row r="273" spans="2:10" hidden="1">
      <c r="B273" s="67"/>
      <c r="C273" s="127"/>
      <c r="D273" s="55"/>
      <c r="E273" s="62"/>
      <c r="F273" s="62"/>
      <c r="G273" s="62"/>
    </row>
    <row r="274" spans="2:10" hidden="1">
      <c r="B274" s="15" t="s">
        <v>12</v>
      </c>
      <c r="C274" s="143">
        <f>SUM(C33:C273)</f>
        <v>11.935251989948746</v>
      </c>
      <c r="D274" s="55"/>
      <c r="E274" s="62"/>
      <c r="F274" s="62"/>
      <c r="G274" s="62"/>
    </row>
    <row r="275" spans="2:10">
      <c r="B275" s="67"/>
      <c r="C275" s="183" t="s">
        <v>30</v>
      </c>
      <c r="D275" s="184"/>
      <c r="E275" s="62"/>
      <c r="F275" s="62"/>
      <c r="G275" s="62"/>
    </row>
    <row r="276" spans="2:10">
      <c r="B276" s="67" t="s">
        <v>59</v>
      </c>
      <c r="C276" s="197">
        <v>100000</v>
      </c>
      <c r="D276" s="198"/>
      <c r="E276" s="62"/>
      <c r="F276" s="62"/>
      <c r="G276" s="62"/>
    </row>
    <row r="277" spans="2:10">
      <c r="B277" s="67" t="s">
        <v>28</v>
      </c>
      <c r="C277" s="199">
        <f>+C276/C274</f>
        <v>8378.5411555796927</v>
      </c>
      <c r="D277" s="200"/>
      <c r="E277" s="62"/>
      <c r="F277" s="62"/>
      <c r="G277" s="62"/>
    </row>
    <row r="278" spans="2:10" ht="31.5">
      <c r="B278" s="74" t="s">
        <v>27</v>
      </c>
      <c r="C278" s="195">
        <f>+C277</f>
        <v>8378.5411555796927</v>
      </c>
      <c r="D278" s="196"/>
      <c r="E278" s="62"/>
      <c r="F278" s="62"/>
      <c r="G278" s="62"/>
    </row>
    <row r="279" spans="2:10">
      <c r="B279" s="1" t="s">
        <v>58</v>
      </c>
      <c r="E279" s="62"/>
      <c r="F279" s="62"/>
      <c r="G279" s="62"/>
    </row>
    <row r="280" spans="2:10" ht="30" hidden="1">
      <c r="B280" s="15" t="s">
        <v>0</v>
      </c>
      <c r="C280" s="15"/>
      <c r="D280" s="75" t="s">
        <v>43</v>
      </c>
      <c r="E280" s="76" t="s">
        <v>52</v>
      </c>
      <c r="F280" s="76"/>
      <c r="G280" s="77" t="s">
        <v>51</v>
      </c>
      <c r="H280" s="32" t="s">
        <v>50</v>
      </c>
    </row>
    <row r="281" spans="2:10" hidden="1">
      <c r="B281" s="34"/>
      <c r="C281" s="15" t="s">
        <v>42</v>
      </c>
      <c r="D281" s="78">
        <v>41851</v>
      </c>
      <c r="E281" s="79">
        <f>Master!C23</f>
        <v>0</v>
      </c>
      <c r="F281" s="79"/>
      <c r="G281" s="54">
        <f>IF(E281&gt;D281,ROUND(((E281-D281)/30),0),0)</f>
        <v>0</v>
      </c>
      <c r="H281" s="80">
        <f>ROUNDUP(E20*1%*G281,0)</f>
        <v>0</v>
      </c>
      <c r="J281" s="10"/>
    </row>
    <row r="282" spans="2:10" ht="45" hidden="1">
      <c r="B282" s="34"/>
      <c r="C282" s="81" t="s">
        <v>49</v>
      </c>
      <c r="D282" s="82">
        <v>41730</v>
      </c>
      <c r="E282" s="79">
        <f>Master!C23</f>
        <v>0</v>
      </c>
      <c r="F282" s="83"/>
      <c r="G282" s="69">
        <f>IF(E282&gt;D282,ROUND(((E282-D282)/30),0),0)</f>
        <v>0</v>
      </c>
      <c r="H282" s="84">
        <f>ROUNDUP(E20*1%*G282,0)</f>
        <v>0</v>
      </c>
    </row>
    <row r="283" spans="2:10" hidden="1">
      <c r="B283" s="164" t="s">
        <v>48</v>
      </c>
      <c r="C283" s="85">
        <v>0.3</v>
      </c>
      <c r="D283" s="86">
        <v>41532</v>
      </c>
      <c r="E283" s="83">
        <v>41729</v>
      </c>
      <c r="F283" s="87">
        <f>+Master!$C$23</f>
        <v>0</v>
      </c>
      <c r="G283" s="69">
        <f>ROUNDUP(IF(F283&gt;=E283,((F283-D283)/30),IF(F283&lt;D283,0,IF(F283&lt;E283,(F283-D283)/30,0))),0)</f>
        <v>0</v>
      </c>
      <c r="H283" s="88">
        <f>ROUNDUP(($E$20*C283)*1%*G283,0)</f>
        <v>0</v>
      </c>
    </row>
    <row r="284" spans="2:10" hidden="1">
      <c r="B284" s="189"/>
      <c r="C284" s="89">
        <v>0.3</v>
      </c>
      <c r="D284" s="82">
        <v>41623</v>
      </c>
      <c r="E284" s="90">
        <v>41729</v>
      </c>
      <c r="F284" s="91">
        <f>+Master!$C$23</f>
        <v>0</v>
      </c>
      <c r="G284" s="40">
        <f>ROUNDUP(IF(F284&gt;=E284,(E284-D284)/30,IF(F284&lt;D284,0,IF(F284&lt;E284,(F284-D284)/30,0))),0)</f>
        <v>0</v>
      </c>
      <c r="H284" s="84">
        <f>ROUNDUP(($E$20*C284)*1%*G284,0)</f>
        <v>0</v>
      </c>
    </row>
    <row r="285" spans="2:10" hidden="1">
      <c r="B285" s="165"/>
      <c r="C285" s="92">
        <v>0.4</v>
      </c>
      <c r="D285" s="93">
        <v>41713</v>
      </c>
      <c r="E285" s="94">
        <v>41729</v>
      </c>
      <c r="F285" s="95">
        <f>+Master!$C$23</f>
        <v>0</v>
      </c>
      <c r="G285" s="96">
        <f>ROUNDUP(IF(F285&gt;=E285,(E285-D285)/30,IF(F285&lt;D285,0,IF(F285&lt;E285,(F285-D285)/30,0))),0)</f>
        <v>0</v>
      </c>
      <c r="H285" s="97">
        <f>ROUNDUP(($E$20*C285)*1%*G285,0)</f>
        <v>0</v>
      </c>
    </row>
    <row r="286" spans="2:10" hidden="1">
      <c r="B286" s="34"/>
      <c r="C286" s="67"/>
      <c r="D286" s="67"/>
      <c r="E286" s="98"/>
      <c r="F286" s="98"/>
      <c r="G286" s="40" t="s">
        <v>44</v>
      </c>
      <c r="H286" s="84">
        <f>SUM(H283:H285)</f>
        <v>0</v>
      </c>
    </row>
    <row r="287" spans="2:10" hidden="1">
      <c r="B287" s="99"/>
      <c r="C287" s="18"/>
      <c r="D287" s="18"/>
      <c r="E287" s="100"/>
      <c r="F287" s="100"/>
      <c r="G287" s="101" t="s">
        <v>45</v>
      </c>
      <c r="H287" s="102">
        <f>+H281+H282+H286</f>
        <v>0</v>
      </c>
    </row>
    <row r="288" spans="2:10" hidden="1">
      <c r="E288" s="62"/>
      <c r="F288" s="62"/>
      <c r="G288" s="62"/>
      <c r="H288" s="62"/>
    </row>
    <row r="289" spans="2:8" ht="30" hidden="1">
      <c r="B289" s="15" t="s">
        <v>6</v>
      </c>
      <c r="C289" s="15"/>
      <c r="D289" s="75" t="s">
        <v>43</v>
      </c>
      <c r="E289" s="76" t="s">
        <v>52</v>
      </c>
      <c r="F289" s="76"/>
      <c r="G289" s="77" t="s">
        <v>51</v>
      </c>
      <c r="H289" s="32" t="s">
        <v>50</v>
      </c>
    </row>
    <row r="290" spans="2:8" hidden="1">
      <c r="B290" s="34"/>
      <c r="C290" s="15" t="s">
        <v>42</v>
      </c>
      <c r="D290" s="78">
        <v>42216</v>
      </c>
      <c r="E290" s="79">
        <f>+Master!C24</f>
        <v>0</v>
      </c>
      <c r="F290" s="79"/>
      <c r="G290" s="54">
        <f>IF(E290&gt;D290,ROUND(((E290-D290)/30),0),0)</f>
        <v>0</v>
      </c>
      <c r="H290" s="80">
        <f>ROUNDUP(E21*1%*G290,0)</f>
        <v>0</v>
      </c>
    </row>
    <row r="291" spans="2:8" ht="45" hidden="1">
      <c r="B291" s="34"/>
      <c r="C291" s="81" t="s">
        <v>49</v>
      </c>
      <c r="D291" s="82">
        <v>42095</v>
      </c>
      <c r="E291" s="90">
        <f>+Master!C24</f>
        <v>0</v>
      </c>
      <c r="F291" s="90"/>
      <c r="G291" s="69">
        <f>IF(E291&gt;D291,ROUND(((E291-D291)/30),0),0)</f>
        <v>0</v>
      </c>
      <c r="H291" s="84">
        <f>ROUNDUP(21*1%*G291,0)</f>
        <v>0</v>
      </c>
    </row>
    <row r="292" spans="2:8" hidden="1">
      <c r="B292" s="164" t="s">
        <v>48</v>
      </c>
      <c r="C292" s="85">
        <v>0.3</v>
      </c>
      <c r="D292" s="86">
        <v>41897</v>
      </c>
      <c r="E292" s="83">
        <v>42094</v>
      </c>
      <c r="F292" s="87">
        <f>+Master!$C$24</f>
        <v>0</v>
      </c>
      <c r="G292" s="69">
        <f>ROUNDUP(IF(F292&gt;=E292,(E292-D292)/30,IF(F292&lt;D292,0,IF(F292&lt;E292,(F292-D292)/30,0))),0)</f>
        <v>0</v>
      </c>
      <c r="H292" s="88">
        <f>ROUNDUP(($E$21*C292)*1%*G292,0)</f>
        <v>0</v>
      </c>
    </row>
    <row r="293" spans="2:8" hidden="1">
      <c r="B293" s="189"/>
      <c r="C293" s="89">
        <v>0.3</v>
      </c>
      <c r="D293" s="82">
        <v>41988</v>
      </c>
      <c r="E293" s="90">
        <v>42094</v>
      </c>
      <c r="F293" s="91">
        <f>+Master!$C$24</f>
        <v>0</v>
      </c>
      <c r="G293" s="40">
        <f>ROUNDUP(IF(F293&gt;=E293,(E293-D293)/30,IF(F293&lt;D293,0,IF(F293&lt;E293,(F293-D293)/30,0))),0)</f>
        <v>0</v>
      </c>
      <c r="H293" s="84">
        <f>ROUNDUP(($E$21*C293)*1%*G293,0)</f>
        <v>0</v>
      </c>
    </row>
    <row r="294" spans="2:8" hidden="1">
      <c r="B294" s="165"/>
      <c r="C294" s="92">
        <v>0.4</v>
      </c>
      <c r="D294" s="93">
        <v>42078</v>
      </c>
      <c r="E294" s="94">
        <v>42094</v>
      </c>
      <c r="F294" s="95">
        <f>+Master!$C$24</f>
        <v>0</v>
      </c>
      <c r="G294" s="96">
        <f>ROUNDUP(IF(F294&gt;=E294,(E294-D294)/30,IF(F294&lt;D294,0,IF(F294&lt;E294,(F294-D294)/30,0))),0)</f>
        <v>0</v>
      </c>
      <c r="H294" s="97">
        <f>ROUNDUP(($E$21*C294)*1%*G294,0)</f>
        <v>0</v>
      </c>
    </row>
    <row r="295" spans="2:8" hidden="1">
      <c r="B295" s="34"/>
      <c r="C295" s="67"/>
      <c r="D295" s="67"/>
      <c r="E295" s="98"/>
      <c r="F295" s="98"/>
      <c r="G295" s="40" t="s">
        <v>44</v>
      </c>
      <c r="H295" s="84">
        <f>SUM(H292:H294)</f>
        <v>0</v>
      </c>
    </row>
    <row r="296" spans="2:8" hidden="1">
      <c r="B296" s="99"/>
      <c r="C296" s="18"/>
      <c r="D296" s="18"/>
      <c r="E296" s="100"/>
      <c r="F296" s="100"/>
      <c r="G296" s="101" t="s">
        <v>45</v>
      </c>
      <c r="H296" s="102">
        <f>+H290+H291+H295</f>
        <v>0</v>
      </c>
    </row>
    <row r="297" spans="2:8" hidden="1">
      <c r="E297" s="62"/>
      <c r="F297" s="62"/>
      <c r="G297" s="62"/>
      <c r="H297" s="62"/>
    </row>
    <row r="298" spans="2:8" ht="30" hidden="1">
      <c r="B298" s="15" t="s">
        <v>63</v>
      </c>
      <c r="C298" s="15"/>
      <c r="D298" s="75" t="s">
        <v>43</v>
      </c>
      <c r="E298" s="76" t="s">
        <v>52</v>
      </c>
      <c r="F298" s="76"/>
      <c r="G298" s="77" t="s">
        <v>51</v>
      </c>
      <c r="H298" s="32" t="s">
        <v>50</v>
      </c>
    </row>
    <row r="299" spans="2:8" hidden="1">
      <c r="B299" s="34"/>
      <c r="C299" s="15" t="s">
        <v>42</v>
      </c>
      <c r="D299" s="78">
        <v>42582</v>
      </c>
      <c r="E299" s="79">
        <f>+Master!C25</f>
        <v>0</v>
      </c>
      <c r="F299" s="79"/>
      <c r="G299" s="54">
        <f>IF(E299&gt;D299,ROUND(((E299-D299)/30),0),0)</f>
        <v>0</v>
      </c>
      <c r="H299" s="80">
        <f>ROUNDUP(E22*1%*G299,0)</f>
        <v>0</v>
      </c>
    </row>
    <row r="300" spans="2:8" ht="45" hidden="1">
      <c r="B300" s="34"/>
      <c r="C300" s="81" t="s">
        <v>49</v>
      </c>
      <c r="D300" s="82">
        <v>42461</v>
      </c>
      <c r="E300" s="90">
        <f>+Master!C25</f>
        <v>0</v>
      </c>
      <c r="F300" s="90"/>
      <c r="G300" s="69">
        <f>IF(E300&gt;D300,ROUND(((E300-D300)/30),0),0)</f>
        <v>0</v>
      </c>
      <c r="H300" s="80">
        <f>ROUNDUP(E22*1%*G300,0)</f>
        <v>0</v>
      </c>
    </row>
    <row r="301" spans="2:8" hidden="1">
      <c r="B301" s="164" t="s">
        <v>48</v>
      </c>
      <c r="C301" s="85">
        <v>0.3</v>
      </c>
      <c r="D301" s="86">
        <v>42262</v>
      </c>
      <c r="E301" s="83">
        <v>42460</v>
      </c>
      <c r="F301" s="87">
        <f>+Master!$C$25</f>
        <v>0</v>
      </c>
      <c r="G301" s="69">
        <f>ROUNDUP(IF(F301&gt;=E301,(E301-D301)/30,IF(F301&lt;D301,0,IF(F301&lt;E301,(F301-D301)/30,0))),0)</f>
        <v>0</v>
      </c>
      <c r="H301" s="88">
        <f>ROUNDUP(($E$22*C301)*1%*G301,0)</f>
        <v>0</v>
      </c>
    </row>
    <row r="302" spans="2:8" hidden="1">
      <c r="B302" s="189"/>
      <c r="C302" s="89">
        <v>0.3</v>
      </c>
      <c r="D302" s="82">
        <v>42353</v>
      </c>
      <c r="E302" s="90">
        <v>42460</v>
      </c>
      <c r="F302" s="91">
        <f>+Master!$C$25</f>
        <v>0</v>
      </c>
      <c r="G302" s="40">
        <f>ROUNDUP(IF(F302&gt;=E302,(E302-D302)/30,IF(F302&lt;D302,0,IF(F302&lt;E302,(F302-D302)/30,0))),0)</f>
        <v>0</v>
      </c>
      <c r="H302" s="84">
        <f>ROUNDUP(($E$22*C302)*1%*G302,0)</f>
        <v>0</v>
      </c>
    </row>
    <row r="303" spans="2:8" hidden="1">
      <c r="B303" s="165"/>
      <c r="C303" s="92">
        <v>0.4</v>
      </c>
      <c r="D303" s="93">
        <v>42444</v>
      </c>
      <c r="E303" s="94">
        <v>42460</v>
      </c>
      <c r="F303" s="95">
        <f>+Master!$C$25</f>
        <v>0</v>
      </c>
      <c r="G303" s="96">
        <f>ROUNDUP(IF(F303&gt;=E303,(E303-D303)/30,IF(F303&lt;D303,0,IF(F303&lt;E303,(F303-D303)/30,0))),0)</f>
        <v>0</v>
      </c>
      <c r="H303" s="97">
        <f>ROUNDUP(($E$22*C303)*1%*G303,0)</f>
        <v>0</v>
      </c>
    </row>
    <row r="304" spans="2:8" hidden="1">
      <c r="B304" s="34"/>
      <c r="C304" s="67"/>
      <c r="D304" s="67"/>
      <c r="E304" s="98"/>
      <c r="F304" s="98"/>
      <c r="G304" s="40" t="s">
        <v>44</v>
      </c>
      <c r="H304" s="84">
        <f>SUM(H301:H303)</f>
        <v>0</v>
      </c>
    </row>
    <row r="305" spans="2:13" hidden="1">
      <c r="B305" s="99"/>
      <c r="C305" s="18"/>
      <c r="D305" s="18"/>
      <c r="E305" s="100"/>
      <c r="F305" s="100"/>
      <c r="G305" s="101" t="s">
        <v>45</v>
      </c>
      <c r="H305" s="102">
        <f>+H299+H300+H304</f>
        <v>0</v>
      </c>
    </row>
    <row r="306" spans="2:13" hidden="1">
      <c r="E306" s="62"/>
      <c r="F306" s="62"/>
      <c r="G306" s="62"/>
    </row>
    <row r="307" spans="2:13">
      <c r="E307" s="62"/>
      <c r="F307" s="62"/>
      <c r="G307" s="62"/>
    </row>
    <row r="308" spans="2:13">
      <c r="E308" s="62"/>
      <c r="F308" s="62"/>
      <c r="G308" s="62"/>
    </row>
    <row r="309" spans="2:13" hidden="1">
      <c r="B309" s="128">
        <f>+C30/12</f>
        <v>8.3333333333333339E-4</v>
      </c>
      <c r="E309" s="62"/>
      <c r="F309" s="62"/>
      <c r="G309" s="62"/>
    </row>
    <row r="310" spans="2:13" hidden="1">
      <c r="B310" s="62">
        <f>+C31*12</f>
        <v>12</v>
      </c>
      <c r="E310" s="62"/>
      <c r="F310" s="62"/>
      <c r="G310" s="62"/>
    </row>
    <row r="311" spans="2:13">
      <c r="B311" s="62"/>
      <c r="E311" s="62"/>
      <c r="F311" s="62"/>
      <c r="G311" s="62"/>
    </row>
    <row r="312" spans="2:13">
      <c r="B312" s="62"/>
      <c r="E312" s="62"/>
      <c r="F312" s="62"/>
      <c r="G312" s="62"/>
    </row>
    <row r="313" spans="2:13">
      <c r="B313" s="62"/>
      <c r="E313" s="62"/>
      <c r="F313" s="62"/>
      <c r="G313" s="62"/>
    </row>
    <row r="314" spans="2:13">
      <c r="C314" s="103" t="s">
        <v>10</v>
      </c>
    </row>
    <row r="315" spans="2:13" ht="45">
      <c r="B315" s="104" t="s">
        <v>11</v>
      </c>
      <c r="C315" s="105" t="s">
        <v>18</v>
      </c>
      <c r="D315" s="105" t="s">
        <v>14</v>
      </c>
      <c r="E315" s="105" t="s">
        <v>17</v>
      </c>
      <c r="F315" s="105" t="s">
        <v>15</v>
      </c>
      <c r="G315" s="106" t="s">
        <v>16</v>
      </c>
      <c r="I315" s="162" t="s">
        <v>87</v>
      </c>
      <c r="J315" s="179"/>
      <c r="K315" s="179"/>
      <c r="L315" s="179"/>
      <c r="M315" s="179"/>
    </row>
    <row r="316" spans="2:13">
      <c r="B316" s="67">
        <v>1</v>
      </c>
      <c r="C316" s="144">
        <f>+G28</f>
        <v>1</v>
      </c>
      <c r="D316" s="144">
        <f>ROUND(SUM(F33:F44),0)</f>
        <v>0</v>
      </c>
      <c r="E316" s="144">
        <f>+C316+D316</f>
        <v>1</v>
      </c>
      <c r="F316" s="144">
        <f>ROUND(IF(E316&gt;0,($C$277*12/100000)*$G$28,0),0)</f>
        <v>1</v>
      </c>
      <c r="G316" s="144">
        <f>+E316-F316</f>
        <v>0</v>
      </c>
      <c r="I316" s="179"/>
      <c r="J316" s="179"/>
      <c r="K316" s="179"/>
      <c r="L316" s="179"/>
      <c r="M316" s="179"/>
    </row>
    <row r="317" spans="2:13">
      <c r="B317" s="67">
        <v>2</v>
      </c>
      <c r="C317" s="144">
        <f>IF(G316&gt;0,G316,0)</f>
        <v>0</v>
      </c>
      <c r="D317" s="144">
        <f>SUM(F45:F56)</f>
        <v>0</v>
      </c>
      <c r="E317" s="144">
        <f>+C317+D317</f>
        <v>0</v>
      </c>
      <c r="F317" s="144">
        <f>ROUND(IF(E317&gt;0,($C$277*12/100000)*$G$28,0),0)</f>
        <v>0</v>
      </c>
      <c r="G317" s="144">
        <f>+E317-F317</f>
        <v>0</v>
      </c>
      <c r="I317" s="179"/>
      <c r="J317" s="179"/>
      <c r="K317" s="179"/>
      <c r="L317" s="179"/>
      <c r="M317" s="179"/>
    </row>
    <row r="318" spans="2:13">
      <c r="B318" s="67">
        <v>3</v>
      </c>
      <c r="C318" s="144">
        <f t="shared" ref="C318:C335" si="25">IF(G317&gt;0,G317,0)</f>
        <v>0</v>
      </c>
      <c r="D318" s="144">
        <f>SUM(F57:F68)</f>
        <v>0</v>
      </c>
      <c r="E318" s="144">
        <f t="shared" ref="E318:E335" si="26">+C318+D318</f>
        <v>0</v>
      </c>
      <c r="F318" s="144">
        <f t="shared" ref="F318:F320" si="27">IF(E318&gt;0,($C$277*12/100000)*$G$28,0)</f>
        <v>0</v>
      </c>
      <c r="G318" s="144">
        <f t="shared" ref="G318:G335" si="28">+E318-F318</f>
        <v>0</v>
      </c>
      <c r="I318" s="179"/>
      <c r="J318" s="179"/>
      <c r="K318" s="179"/>
      <c r="L318" s="179"/>
      <c r="M318" s="179"/>
    </row>
    <row r="319" spans="2:13">
      <c r="B319" s="67">
        <v>4</v>
      </c>
      <c r="C319" s="144">
        <f t="shared" si="25"/>
        <v>0</v>
      </c>
      <c r="D319" s="144">
        <f>SUM(F69:F80)</f>
        <v>0</v>
      </c>
      <c r="E319" s="144">
        <f t="shared" si="26"/>
        <v>0</v>
      </c>
      <c r="F319" s="144">
        <f t="shared" si="27"/>
        <v>0</v>
      </c>
      <c r="G319" s="144">
        <f t="shared" si="28"/>
        <v>0</v>
      </c>
      <c r="I319" s="179"/>
      <c r="J319" s="179"/>
      <c r="K319" s="179"/>
      <c r="L319" s="179"/>
      <c r="M319" s="179"/>
    </row>
    <row r="320" spans="2:13">
      <c r="B320" s="67">
        <v>5</v>
      </c>
      <c r="C320" s="144">
        <f t="shared" si="25"/>
        <v>0</v>
      </c>
      <c r="D320" s="144">
        <f>SUM(F81:F92)</f>
        <v>0</v>
      </c>
      <c r="E320" s="144">
        <f t="shared" si="26"/>
        <v>0</v>
      </c>
      <c r="F320" s="144">
        <f t="shared" si="27"/>
        <v>0</v>
      </c>
      <c r="G320" s="144">
        <f t="shared" si="28"/>
        <v>0</v>
      </c>
      <c r="I320" s="179"/>
      <c r="J320" s="179"/>
      <c r="K320" s="179"/>
      <c r="L320" s="179"/>
      <c r="M320" s="179"/>
    </row>
    <row r="321" spans="2:13">
      <c r="B321" s="67">
        <v>6</v>
      </c>
      <c r="C321" s="144">
        <f t="shared" si="25"/>
        <v>0</v>
      </c>
      <c r="D321" s="144">
        <f>SUM(F93:F104)</f>
        <v>0</v>
      </c>
      <c r="E321" s="144">
        <f t="shared" si="26"/>
        <v>0</v>
      </c>
      <c r="F321" s="144">
        <f t="shared" ref="F321:F335" si="29">IF(E321&gt;0,($C$277/100000)*$G$28,0)*12</f>
        <v>0</v>
      </c>
      <c r="G321" s="144">
        <f t="shared" si="28"/>
        <v>0</v>
      </c>
      <c r="I321" s="179"/>
      <c r="J321" s="179"/>
      <c r="K321" s="179"/>
      <c r="L321" s="179"/>
      <c r="M321" s="179"/>
    </row>
    <row r="322" spans="2:13">
      <c r="B322" s="67">
        <v>7</v>
      </c>
      <c r="C322" s="144">
        <f t="shared" si="25"/>
        <v>0</v>
      </c>
      <c r="D322" s="144">
        <f>SUM(F105:F116)</f>
        <v>0</v>
      </c>
      <c r="E322" s="144">
        <f t="shared" si="26"/>
        <v>0</v>
      </c>
      <c r="F322" s="144">
        <f t="shared" si="29"/>
        <v>0</v>
      </c>
      <c r="G322" s="144">
        <f t="shared" si="28"/>
        <v>0</v>
      </c>
      <c r="I322" s="179"/>
      <c r="J322" s="179"/>
      <c r="K322" s="179"/>
      <c r="L322" s="179"/>
      <c r="M322" s="179"/>
    </row>
    <row r="323" spans="2:13">
      <c r="B323" s="67">
        <v>8</v>
      </c>
      <c r="C323" s="144">
        <f t="shared" si="25"/>
        <v>0</v>
      </c>
      <c r="D323" s="144">
        <f>SUM(F117:F128)</f>
        <v>0</v>
      </c>
      <c r="E323" s="144">
        <f t="shared" si="26"/>
        <v>0</v>
      </c>
      <c r="F323" s="144">
        <f t="shared" si="29"/>
        <v>0</v>
      </c>
      <c r="G323" s="144">
        <f t="shared" si="28"/>
        <v>0</v>
      </c>
      <c r="I323" s="179"/>
      <c r="J323" s="179"/>
      <c r="K323" s="179"/>
      <c r="L323" s="179"/>
      <c r="M323" s="179"/>
    </row>
    <row r="324" spans="2:13">
      <c r="B324" s="67">
        <v>9</v>
      </c>
      <c r="C324" s="144">
        <f t="shared" si="25"/>
        <v>0</v>
      </c>
      <c r="D324" s="144">
        <f>SUM(F129:F140)</f>
        <v>0</v>
      </c>
      <c r="E324" s="144">
        <f t="shared" si="26"/>
        <v>0</v>
      </c>
      <c r="F324" s="144">
        <f t="shared" si="29"/>
        <v>0</v>
      </c>
      <c r="G324" s="144">
        <f t="shared" si="28"/>
        <v>0</v>
      </c>
      <c r="I324" s="179"/>
      <c r="J324" s="179"/>
      <c r="K324" s="179"/>
      <c r="L324" s="179"/>
      <c r="M324" s="179"/>
    </row>
    <row r="325" spans="2:13">
      <c r="B325" s="67">
        <v>10</v>
      </c>
      <c r="C325" s="144">
        <f t="shared" si="25"/>
        <v>0</v>
      </c>
      <c r="D325" s="144">
        <f>SUM(F141:F152)</f>
        <v>0</v>
      </c>
      <c r="E325" s="144">
        <f t="shared" si="26"/>
        <v>0</v>
      </c>
      <c r="F325" s="144">
        <f t="shared" si="29"/>
        <v>0</v>
      </c>
      <c r="G325" s="144">
        <f t="shared" si="28"/>
        <v>0</v>
      </c>
      <c r="I325" s="179"/>
      <c r="J325" s="179"/>
      <c r="K325" s="179"/>
      <c r="L325" s="179"/>
      <c r="M325" s="179"/>
    </row>
    <row r="326" spans="2:13">
      <c r="B326" s="67">
        <v>11</v>
      </c>
      <c r="C326" s="144">
        <f t="shared" si="25"/>
        <v>0</v>
      </c>
      <c r="D326" s="144">
        <f>SUM(F153:F164)</f>
        <v>0</v>
      </c>
      <c r="E326" s="144">
        <f t="shared" si="26"/>
        <v>0</v>
      </c>
      <c r="F326" s="144">
        <f t="shared" si="29"/>
        <v>0</v>
      </c>
      <c r="G326" s="144">
        <f t="shared" si="28"/>
        <v>0</v>
      </c>
      <c r="I326" s="179"/>
      <c r="J326" s="179"/>
      <c r="K326" s="179"/>
      <c r="L326" s="179"/>
      <c r="M326" s="179"/>
    </row>
    <row r="327" spans="2:13">
      <c r="B327" s="67">
        <v>12</v>
      </c>
      <c r="C327" s="144">
        <f t="shared" si="25"/>
        <v>0</v>
      </c>
      <c r="D327" s="144">
        <f>SUM(F165:F176)</f>
        <v>0</v>
      </c>
      <c r="E327" s="144">
        <f t="shared" si="26"/>
        <v>0</v>
      </c>
      <c r="F327" s="144">
        <f t="shared" si="29"/>
        <v>0</v>
      </c>
      <c r="G327" s="144">
        <f t="shared" si="28"/>
        <v>0</v>
      </c>
      <c r="I327" s="179"/>
      <c r="J327" s="179"/>
      <c r="K327" s="179"/>
      <c r="L327" s="179"/>
      <c r="M327" s="179"/>
    </row>
    <row r="328" spans="2:13">
      <c r="B328" s="67">
        <v>13</v>
      </c>
      <c r="C328" s="144">
        <f t="shared" si="25"/>
        <v>0</v>
      </c>
      <c r="D328" s="144">
        <f>SUM(F177:F188)</f>
        <v>0</v>
      </c>
      <c r="E328" s="144">
        <f t="shared" si="26"/>
        <v>0</v>
      </c>
      <c r="F328" s="144">
        <f t="shared" si="29"/>
        <v>0</v>
      </c>
      <c r="G328" s="144">
        <f t="shared" si="28"/>
        <v>0</v>
      </c>
      <c r="I328" s="179"/>
      <c r="J328" s="179"/>
      <c r="K328" s="179"/>
      <c r="L328" s="179"/>
      <c r="M328" s="179"/>
    </row>
    <row r="329" spans="2:13">
      <c r="B329" s="67">
        <v>14</v>
      </c>
      <c r="C329" s="144">
        <f t="shared" si="25"/>
        <v>0</v>
      </c>
      <c r="D329" s="144">
        <f>SUM(F189:F200)</f>
        <v>0</v>
      </c>
      <c r="E329" s="144">
        <f t="shared" si="26"/>
        <v>0</v>
      </c>
      <c r="F329" s="144">
        <f t="shared" si="29"/>
        <v>0</v>
      </c>
      <c r="G329" s="144">
        <f t="shared" si="28"/>
        <v>0</v>
      </c>
      <c r="I329" s="179"/>
      <c r="J329" s="179"/>
      <c r="K329" s="179"/>
      <c r="L329" s="179"/>
      <c r="M329" s="179"/>
    </row>
    <row r="330" spans="2:13">
      <c r="B330" s="67">
        <v>15</v>
      </c>
      <c r="C330" s="144">
        <f t="shared" si="25"/>
        <v>0</v>
      </c>
      <c r="D330" s="144">
        <f>SUM(F201:F212)</f>
        <v>0</v>
      </c>
      <c r="E330" s="144">
        <f t="shared" si="26"/>
        <v>0</v>
      </c>
      <c r="F330" s="144">
        <f t="shared" si="29"/>
        <v>0</v>
      </c>
      <c r="G330" s="144">
        <f t="shared" si="28"/>
        <v>0</v>
      </c>
      <c r="I330" s="179"/>
      <c r="J330" s="179"/>
      <c r="K330" s="179"/>
      <c r="L330" s="179"/>
      <c r="M330" s="179"/>
    </row>
    <row r="331" spans="2:13">
      <c r="B331" s="67">
        <v>16</v>
      </c>
      <c r="C331" s="144">
        <f t="shared" si="25"/>
        <v>0</v>
      </c>
      <c r="D331" s="144">
        <f>SUM(F213:F224)</f>
        <v>0</v>
      </c>
      <c r="E331" s="144">
        <f t="shared" si="26"/>
        <v>0</v>
      </c>
      <c r="F331" s="144">
        <f t="shared" si="29"/>
        <v>0</v>
      </c>
      <c r="G331" s="144">
        <f t="shared" si="28"/>
        <v>0</v>
      </c>
      <c r="I331" s="179"/>
      <c r="J331" s="179"/>
      <c r="K331" s="179"/>
      <c r="L331" s="179"/>
      <c r="M331" s="179"/>
    </row>
    <row r="332" spans="2:13">
      <c r="B332" s="67">
        <v>17</v>
      </c>
      <c r="C332" s="144">
        <f t="shared" si="25"/>
        <v>0</v>
      </c>
      <c r="D332" s="144">
        <f>SUM(F225:F236)</f>
        <v>0</v>
      </c>
      <c r="E332" s="144">
        <f t="shared" si="26"/>
        <v>0</v>
      </c>
      <c r="F332" s="144">
        <f t="shared" si="29"/>
        <v>0</v>
      </c>
      <c r="G332" s="144">
        <f t="shared" si="28"/>
        <v>0</v>
      </c>
      <c r="I332" s="179"/>
      <c r="J332" s="179"/>
      <c r="K332" s="179"/>
      <c r="L332" s="179"/>
      <c r="M332" s="179"/>
    </row>
    <row r="333" spans="2:13">
      <c r="B333" s="67">
        <v>18</v>
      </c>
      <c r="C333" s="144">
        <f t="shared" si="25"/>
        <v>0</v>
      </c>
      <c r="D333" s="144">
        <f>SUM(F237:F248)</f>
        <v>0</v>
      </c>
      <c r="E333" s="144">
        <f t="shared" si="26"/>
        <v>0</v>
      </c>
      <c r="F333" s="144">
        <f t="shared" si="29"/>
        <v>0</v>
      </c>
      <c r="G333" s="144">
        <f t="shared" si="28"/>
        <v>0</v>
      </c>
      <c r="I333" s="179"/>
      <c r="J333" s="179"/>
      <c r="K333" s="179"/>
      <c r="L333" s="179"/>
      <c r="M333" s="179"/>
    </row>
    <row r="334" spans="2:13">
      <c r="B334" s="67">
        <v>19</v>
      </c>
      <c r="C334" s="144">
        <f t="shared" si="25"/>
        <v>0</v>
      </c>
      <c r="D334" s="144">
        <f>SUM(F249:F260)</f>
        <v>0</v>
      </c>
      <c r="E334" s="144">
        <f t="shared" si="26"/>
        <v>0</v>
      </c>
      <c r="F334" s="144">
        <f t="shared" si="29"/>
        <v>0</v>
      </c>
      <c r="G334" s="144">
        <f t="shared" si="28"/>
        <v>0</v>
      </c>
    </row>
    <row r="335" spans="2:13">
      <c r="B335" s="67">
        <v>20</v>
      </c>
      <c r="C335" s="144">
        <f t="shared" si="25"/>
        <v>0</v>
      </c>
      <c r="D335" s="144">
        <f>SUM(F261:F272)</f>
        <v>0</v>
      </c>
      <c r="E335" s="144">
        <f t="shared" si="26"/>
        <v>0</v>
      </c>
      <c r="F335" s="144">
        <f t="shared" si="29"/>
        <v>0</v>
      </c>
      <c r="G335" s="144">
        <f t="shared" si="28"/>
        <v>0</v>
      </c>
    </row>
    <row r="336" spans="2:13">
      <c r="B336" s="107"/>
      <c r="C336" s="145" t="s">
        <v>1</v>
      </c>
      <c r="D336" s="146">
        <f>SUM(D316:D335)</f>
        <v>0</v>
      </c>
      <c r="E336" s="146"/>
      <c r="F336" s="146">
        <f>SUM(F316:F335)</f>
        <v>1</v>
      </c>
      <c r="G336" s="145"/>
    </row>
    <row r="340" spans="7:8" ht="36.75" customHeight="1"/>
    <row r="348" spans="7:8" ht="15" customHeight="1">
      <c r="G348" s="214"/>
      <c r="H348" s="214"/>
    </row>
    <row r="349" spans="7:8">
      <c r="G349" s="214"/>
      <c r="H349" s="214"/>
    </row>
    <row r="350" spans="7:8">
      <c r="G350" s="214"/>
      <c r="H350" s="214"/>
    </row>
    <row r="351" spans="7:8">
      <c r="G351" s="214"/>
      <c r="H351" s="214"/>
    </row>
    <row r="352" spans="7:8">
      <c r="G352" s="214"/>
      <c r="H352" s="214"/>
    </row>
    <row r="353" spans="2:8">
      <c r="G353" s="214"/>
      <c r="H353" s="214"/>
    </row>
    <row r="354" spans="2:8">
      <c r="G354" s="214"/>
      <c r="H354" s="214"/>
    </row>
    <row r="355" spans="2:8">
      <c r="G355" s="214"/>
      <c r="H355" s="214"/>
    </row>
    <row r="356" spans="2:8">
      <c r="G356" s="214"/>
      <c r="H356" s="214"/>
    </row>
    <row r="357" spans="2:8">
      <c r="G357" s="214"/>
      <c r="H357" s="214"/>
    </row>
    <row r="358" spans="2:8">
      <c r="G358" s="214"/>
      <c r="H358" s="214"/>
    </row>
    <row r="359" spans="2:8">
      <c r="G359" s="214"/>
      <c r="H359" s="214"/>
    </row>
    <row r="360" spans="2:8">
      <c r="G360" s="214"/>
      <c r="H360" s="214"/>
    </row>
    <row r="361" spans="2:8">
      <c r="G361" s="214"/>
      <c r="H361" s="214"/>
    </row>
    <row r="362" spans="2:8">
      <c r="B362" s="214"/>
      <c r="C362" s="214"/>
      <c r="D362" s="214"/>
      <c r="E362" s="214"/>
      <c r="F362" s="214"/>
      <c r="G362" s="214"/>
      <c r="H362" s="214"/>
    </row>
  </sheetData>
  <sheetProtection password="99D2" sheet="1" objects="1" scenarios="1" insertColumns="0" insertRows="0" deleteColumns="0" deleteRows="0"/>
  <mergeCells count="38">
    <mergeCell ref="I315:M333"/>
    <mergeCell ref="B283:B285"/>
    <mergeCell ref="B292:B294"/>
    <mergeCell ref="B301:B303"/>
    <mergeCell ref="C18:H18"/>
    <mergeCell ref="B1:G1"/>
    <mergeCell ref="B7:G7"/>
    <mergeCell ref="C9:G9"/>
    <mergeCell ref="C278:D278"/>
    <mergeCell ref="C276:D276"/>
    <mergeCell ref="C277:D277"/>
    <mergeCell ref="F16:G16"/>
    <mergeCell ref="C12:D12"/>
    <mergeCell ref="C13:D13"/>
    <mergeCell ref="C14:D14"/>
    <mergeCell ref="B16:C17"/>
    <mergeCell ref="D16:D17"/>
    <mergeCell ref="B2:G2"/>
    <mergeCell ref="B3:G3"/>
    <mergeCell ref="B4:G4"/>
    <mergeCell ref="K3:Q3"/>
    <mergeCell ref="K4:Q4"/>
    <mergeCell ref="K5:Q5"/>
    <mergeCell ref="B11:D11"/>
    <mergeCell ref="F11:G11"/>
    <mergeCell ref="F12:G12"/>
    <mergeCell ref="F13:G13"/>
    <mergeCell ref="K6:Q6"/>
    <mergeCell ref="J7:J10"/>
    <mergeCell ref="K7:Q10"/>
    <mergeCell ref="J11:J12"/>
    <mergeCell ref="K11:Q12"/>
    <mergeCell ref="F15:G15"/>
    <mergeCell ref="C30:D30"/>
    <mergeCell ref="C31:D31"/>
    <mergeCell ref="C275:D275"/>
    <mergeCell ref="B28:E28"/>
    <mergeCell ref="G28:H28"/>
  </mergeCells>
  <pageMargins left="0.53" right="0.23" top="0.34" bottom="0.31" header="0.3" footer="0.3"/>
  <pageSetup scale="95" orientation="landscape" verticalDpi="0" r:id="rId1"/>
  <legacyDrawing r:id="rId2"/>
</worksheet>
</file>

<file path=xl/worksheets/sheet3.xml><?xml version="1.0" encoding="utf-8"?>
<worksheet xmlns="http://schemas.openxmlformats.org/spreadsheetml/2006/main" xmlns:r="http://schemas.openxmlformats.org/officeDocument/2006/relationships">
  <sheetPr>
    <tabColor theme="5" tint="0.59999389629810485"/>
  </sheetPr>
  <dimension ref="B1:R370"/>
  <sheetViews>
    <sheetView zoomScaleNormal="100" workbookViewId="0"/>
  </sheetViews>
  <sheetFormatPr defaultRowHeight="15"/>
  <cols>
    <col min="1" max="1" width="3.85546875" style="1" customWidth="1"/>
    <col min="2" max="2" width="20" style="1" customWidth="1"/>
    <col min="3" max="3" width="15.85546875" style="1" customWidth="1"/>
    <col min="4" max="4" width="16.7109375" style="1" customWidth="1"/>
    <col min="5" max="5" width="16.5703125" style="1" customWidth="1"/>
    <col min="6" max="6" width="16.7109375" style="1" customWidth="1"/>
    <col min="7" max="7" width="16.28515625" style="1" customWidth="1"/>
    <col min="8" max="8" width="14.42578125" style="1" customWidth="1"/>
    <col min="9" max="9" width="17.5703125" style="1" customWidth="1"/>
    <col min="10" max="10" width="12.140625" style="1" bestFit="1" customWidth="1"/>
    <col min="11" max="11" width="9.140625" style="1"/>
    <col min="12" max="12" width="15.85546875" style="1" bestFit="1" customWidth="1"/>
    <col min="13" max="13" width="16.28515625" style="1" customWidth="1"/>
    <col min="14" max="16384" width="9.140625" style="1"/>
  </cols>
  <sheetData>
    <row r="1" spans="2:18" ht="18.75" customHeight="1">
      <c r="B1" s="150" t="s">
        <v>22</v>
      </c>
      <c r="C1" s="150"/>
      <c r="D1" s="150"/>
      <c r="E1" s="150"/>
      <c r="F1" s="150"/>
      <c r="G1" s="150"/>
      <c r="L1" s="1" t="s">
        <v>73</v>
      </c>
    </row>
    <row r="2" spans="2:18">
      <c r="B2" s="151" t="s">
        <v>23</v>
      </c>
      <c r="C2" s="151"/>
      <c r="D2" s="151"/>
      <c r="E2" s="151"/>
      <c r="F2" s="151"/>
      <c r="G2" s="151"/>
      <c r="K2" s="1">
        <v>1</v>
      </c>
      <c r="L2" s="179" t="s">
        <v>74</v>
      </c>
      <c r="M2" s="179"/>
      <c r="N2" s="179"/>
      <c r="O2" s="179"/>
      <c r="P2" s="179"/>
      <c r="Q2" s="179"/>
      <c r="R2" s="179"/>
    </row>
    <row r="3" spans="2:18">
      <c r="B3" s="151" t="s">
        <v>25</v>
      </c>
      <c r="C3" s="151"/>
      <c r="D3" s="151"/>
      <c r="E3" s="151"/>
      <c r="F3" s="151"/>
      <c r="G3" s="151"/>
      <c r="K3" s="1">
        <v>2</v>
      </c>
      <c r="L3" s="179" t="s">
        <v>75</v>
      </c>
      <c r="M3" s="179"/>
      <c r="N3" s="179"/>
      <c r="O3" s="179"/>
      <c r="P3" s="179"/>
      <c r="Q3" s="179"/>
      <c r="R3" s="179"/>
    </row>
    <row r="4" spans="2:18" ht="15" customHeight="1">
      <c r="B4" s="152" t="s">
        <v>26</v>
      </c>
      <c r="C4" s="152"/>
      <c r="D4" s="152"/>
      <c r="E4" s="152"/>
      <c r="F4" s="152"/>
      <c r="G4" s="152"/>
      <c r="K4" s="1">
        <v>3</v>
      </c>
      <c r="L4" s="179" t="s">
        <v>76</v>
      </c>
      <c r="M4" s="179"/>
      <c r="N4" s="179"/>
      <c r="O4" s="179"/>
      <c r="P4" s="179"/>
      <c r="Q4" s="179"/>
      <c r="R4" s="179"/>
    </row>
    <row r="5" spans="2:18">
      <c r="B5" s="2" t="s">
        <v>32</v>
      </c>
      <c r="C5" s="3"/>
      <c r="D5" s="3"/>
      <c r="E5" s="3"/>
      <c r="F5" s="4" t="s">
        <v>24</v>
      </c>
      <c r="G5" s="23">
        <v>42007</v>
      </c>
      <c r="K5" s="1">
        <v>4</v>
      </c>
      <c r="L5" s="179" t="s">
        <v>77</v>
      </c>
      <c r="M5" s="179"/>
      <c r="N5" s="179"/>
      <c r="O5" s="179"/>
      <c r="P5" s="179"/>
      <c r="Q5" s="179"/>
      <c r="R5" s="179"/>
    </row>
    <row r="6" spans="2:18">
      <c r="K6" s="161">
        <v>5</v>
      </c>
      <c r="L6" s="162" t="s">
        <v>78</v>
      </c>
      <c r="M6" s="162"/>
      <c r="N6" s="162"/>
      <c r="O6" s="162"/>
      <c r="P6" s="162"/>
      <c r="Q6" s="162"/>
      <c r="R6" s="162"/>
    </row>
    <row r="7" spans="2:18">
      <c r="B7" s="153" t="s">
        <v>64</v>
      </c>
      <c r="C7" s="153"/>
      <c r="D7" s="153"/>
      <c r="E7" s="153"/>
      <c r="F7" s="153"/>
      <c r="G7" s="153"/>
      <c r="K7" s="161"/>
      <c r="L7" s="162"/>
      <c r="M7" s="162"/>
      <c r="N7" s="162"/>
      <c r="O7" s="162"/>
      <c r="P7" s="162"/>
      <c r="Q7" s="162"/>
      <c r="R7" s="162"/>
    </row>
    <row r="8" spans="2:18" ht="31.5">
      <c r="B8" s="24" t="s">
        <v>67</v>
      </c>
      <c r="C8" s="25">
        <v>0.01</v>
      </c>
      <c r="D8" s="24" t="s">
        <v>66</v>
      </c>
      <c r="E8" s="26">
        <v>1</v>
      </c>
      <c r="F8" s="27" t="s">
        <v>68</v>
      </c>
      <c r="G8" s="25">
        <v>1</v>
      </c>
      <c r="K8" s="161"/>
      <c r="L8" s="162"/>
      <c r="M8" s="162"/>
      <c r="N8" s="162"/>
      <c r="O8" s="162"/>
      <c r="P8" s="162"/>
      <c r="Q8" s="162"/>
      <c r="R8" s="162"/>
    </row>
    <row r="9" spans="2:18">
      <c r="K9" s="161"/>
      <c r="L9" s="162"/>
      <c r="M9" s="162"/>
      <c r="N9" s="162"/>
      <c r="O9" s="162"/>
      <c r="P9" s="162"/>
      <c r="Q9" s="162"/>
      <c r="R9" s="162"/>
    </row>
    <row r="10" spans="2:18">
      <c r="B10" s="15" t="s">
        <v>19</v>
      </c>
      <c r="C10" s="209"/>
      <c r="D10" s="210"/>
      <c r="E10" s="210"/>
      <c r="F10" s="210"/>
      <c r="G10" s="211"/>
      <c r="K10" s="205">
        <v>6</v>
      </c>
      <c r="L10" s="162" t="s">
        <v>79</v>
      </c>
      <c r="M10" s="162"/>
      <c r="N10" s="162"/>
      <c r="O10" s="162"/>
      <c r="P10" s="162"/>
      <c r="Q10" s="162"/>
      <c r="R10" s="162"/>
    </row>
    <row r="11" spans="2:18" ht="75">
      <c r="B11" s="28" t="s">
        <v>13</v>
      </c>
      <c r="C11" s="29" t="s">
        <v>71</v>
      </c>
      <c r="D11" s="30" t="s">
        <v>70</v>
      </c>
      <c r="E11" s="29" t="s">
        <v>62</v>
      </c>
      <c r="F11" s="29" t="s">
        <v>60</v>
      </c>
      <c r="G11" s="31" t="s">
        <v>61</v>
      </c>
      <c r="H11" s="32" t="s">
        <v>72</v>
      </c>
      <c r="I11" s="33" t="s">
        <v>69</v>
      </c>
      <c r="K11" s="205"/>
      <c r="L11" s="162"/>
      <c r="M11" s="162"/>
      <c r="N11" s="162"/>
      <c r="O11" s="162"/>
      <c r="P11" s="162"/>
      <c r="Q11" s="162"/>
      <c r="R11" s="162"/>
    </row>
    <row r="12" spans="2:18">
      <c r="B12" s="34" t="s">
        <v>0</v>
      </c>
      <c r="C12" s="22">
        <f>+H292</f>
        <v>0</v>
      </c>
      <c r="D12" s="35">
        <v>0</v>
      </c>
      <c r="E12" s="36">
        <f>IF(D12&gt;133900,(D12-133900)/30.9%+1000000,IF(D12&gt;30900,(D12-30900)/20.6%+500000,IF(D12&gt;0,(D12/10.3%)+220000,IF(D11&lt;=0,(0),))))</f>
        <v>0</v>
      </c>
      <c r="F12" s="37">
        <v>0</v>
      </c>
      <c r="G12" s="38">
        <f>+E12+F12</f>
        <v>0</v>
      </c>
      <c r="H12" s="39"/>
      <c r="I12" s="40">
        <f>IF(E12&gt;1000000,((E12-1000000)*30.9%+(1000000-500000)*20.6%+(500000-200000)*10.3%),IF(E12&gt;500000,((E12-500000)*20.6%+(500000-200000)*10.3%),IF(E12&gt;220000,((E12-220000)*10.3%),IF(E12&lt;=220000,(0)))))</f>
        <v>0</v>
      </c>
      <c r="L12" s="213"/>
      <c r="M12" s="214"/>
      <c r="N12" s="214"/>
      <c r="O12" s="214"/>
      <c r="P12" s="214"/>
      <c r="Q12" s="214"/>
      <c r="R12" s="214"/>
    </row>
    <row r="13" spans="2:18">
      <c r="B13" s="34" t="s">
        <v>6</v>
      </c>
      <c r="C13" s="22">
        <f>+H301</f>
        <v>0</v>
      </c>
      <c r="D13" s="35">
        <v>0</v>
      </c>
      <c r="E13" s="41">
        <f>IF(D13&gt;128750,(D13-128750)/30.9%+1000000,IF(D13&gt;25750,(D13-25750)/20.6%+500000,IF(D13&gt;0,(D13/10.3%)+270000,IF(D11&lt;=0,(0),))))</f>
        <v>0</v>
      </c>
      <c r="F13" s="37">
        <v>0</v>
      </c>
      <c r="G13" s="38">
        <f t="shared" ref="G13:G14" si="0">+E13+F13</f>
        <v>0</v>
      </c>
      <c r="H13" s="42"/>
      <c r="I13" s="40">
        <f>IF(E13&gt;1000000,((E13-1000000)*30.9%+(1000000-500000)*20.6%+(500000-250000)*10.3%),IF(E13&gt;500000,((E13-500000)*20.6%+(500000-250000)*10.3%),IF(E13&gt;270000,((E13-270000)*10.3%),IF(E13&lt;=270000,(0)))))</f>
        <v>0</v>
      </c>
      <c r="L13" s="214"/>
      <c r="M13" s="214"/>
      <c r="N13" s="214"/>
      <c r="O13" s="214"/>
      <c r="P13" s="214"/>
      <c r="Q13" s="214"/>
      <c r="R13" s="214"/>
    </row>
    <row r="14" spans="2:18">
      <c r="B14" s="34" t="s">
        <v>63</v>
      </c>
      <c r="C14" s="22">
        <f>+H310</f>
        <v>0</v>
      </c>
      <c r="D14" s="43">
        <v>0</v>
      </c>
      <c r="E14" s="44">
        <f>IF(D14&gt;128750,(D14-128750)/30.9%+1000000,IF(D14&gt;25750,(D14-25750)/20.6%+500000,IF(D14&gt;0,(D14/10.3%)+270000,IF(D12&lt;=0,(0),))))</f>
        <v>0</v>
      </c>
      <c r="F14" s="45">
        <v>0</v>
      </c>
      <c r="G14" s="44">
        <f t="shared" si="0"/>
        <v>0</v>
      </c>
      <c r="H14" s="46"/>
      <c r="I14" s="40">
        <f>IF(E14&gt;1000000,((E14-1000000)*30.9%+(1000000-500000)*20.6%+(500000-250000)*10.3%),IF(E14&gt;500000,((E14-500000)*20.6%+(500000-250000)*10.3%),IF(E14&gt;270000,((E14-270000)*10.3%),IF(E14&lt;=270000,(0)))))</f>
        <v>0</v>
      </c>
      <c r="L14" s="214"/>
      <c r="M14" s="214"/>
      <c r="N14" s="214"/>
      <c r="O14" s="214"/>
      <c r="P14" s="214"/>
      <c r="Q14" s="214"/>
      <c r="R14" s="214"/>
    </row>
    <row r="15" spans="2:18">
      <c r="B15" s="34" t="s">
        <v>1</v>
      </c>
      <c r="C15" s="47">
        <f>SUM(C12:C14)</f>
        <v>0</v>
      </c>
      <c r="D15" s="48">
        <f>SUM(D12:D14)</f>
        <v>0</v>
      </c>
      <c r="E15" s="40">
        <f>SUM(E12:E14)</f>
        <v>0</v>
      </c>
      <c r="F15" s="49"/>
      <c r="G15" s="49">
        <f>SUM(G12:G14)</f>
        <v>0</v>
      </c>
      <c r="I15" s="47">
        <f>SUM(I12:I14)</f>
        <v>0</v>
      </c>
      <c r="K15" s="140"/>
      <c r="L15" s="214"/>
      <c r="M15" s="214"/>
      <c r="N15" s="214"/>
      <c r="O15" s="214"/>
      <c r="P15" s="214"/>
      <c r="Q15" s="214"/>
      <c r="R15" s="214"/>
    </row>
    <row r="16" spans="2:18">
      <c r="B16" s="50" t="s">
        <v>2</v>
      </c>
      <c r="C16" s="51"/>
      <c r="D16" s="51"/>
      <c r="E16" s="52">
        <f>+E15/3</f>
        <v>0</v>
      </c>
      <c r="F16" s="53"/>
      <c r="G16" s="53">
        <f>+G15/3</f>
        <v>0</v>
      </c>
      <c r="I16" s="54"/>
      <c r="L16" s="214"/>
      <c r="M16" s="214"/>
      <c r="N16" s="214"/>
      <c r="O16" s="214"/>
      <c r="P16" s="214"/>
      <c r="Q16" s="214"/>
      <c r="R16" s="214"/>
    </row>
    <row r="17" spans="2:18">
      <c r="B17" s="34"/>
      <c r="C17" s="55"/>
      <c r="D17" s="55"/>
      <c r="E17" s="40"/>
      <c r="F17" s="49"/>
      <c r="G17" s="49"/>
      <c r="L17" s="214"/>
      <c r="M17" s="214"/>
      <c r="N17" s="214"/>
      <c r="O17" s="214"/>
      <c r="P17" s="214"/>
      <c r="Q17" s="214"/>
      <c r="R17" s="214"/>
    </row>
    <row r="18" spans="2:18">
      <c r="B18" s="15" t="s">
        <v>20</v>
      </c>
      <c r="C18" s="206"/>
      <c r="D18" s="207"/>
      <c r="E18" s="207"/>
      <c r="F18" s="207"/>
      <c r="G18" s="208"/>
      <c r="L18" s="214"/>
      <c r="M18" s="214"/>
      <c r="N18" s="214"/>
      <c r="O18" s="214"/>
      <c r="P18" s="214"/>
      <c r="Q18" s="214"/>
      <c r="R18" s="214"/>
    </row>
    <row r="19" spans="2:18" ht="75">
      <c r="B19" s="56" t="s">
        <v>8</v>
      </c>
      <c r="C19" s="29" t="s">
        <v>71</v>
      </c>
      <c r="D19" s="30" t="s">
        <v>70</v>
      </c>
      <c r="E19" s="29" t="s">
        <v>62</v>
      </c>
      <c r="F19" s="29" t="s">
        <v>60</v>
      </c>
      <c r="G19" s="31" t="s">
        <v>61</v>
      </c>
      <c r="H19" s="32" t="s">
        <v>72</v>
      </c>
      <c r="I19" s="33" t="s">
        <v>69</v>
      </c>
      <c r="K19" s="141"/>
      <c r="L19" s="214"/>
      <c r="M19" s="214"/>
      <c r="N19" s="214"/>
      <c r="O19" s="214"/>
      <c r="P19" s="214"/>
      <c r="Q19" s="214"/>
      <c r="R19" s="214"/>
    </row>
    <row r="20" spans="2:18">
      <c r="B20" s="34" t="s">
        <v>0</v>
      </c>
      <c r="C20" s="22">
        <f>+H320</f>
        <v>0</v>
      </c>
      <c r="D20" s="35"/>
      <c r="E20" s="36">
        <f>IF(D20&gt;133900,(D20-133900)/30.9%+1000000,IF(D20&gt;30900,(D20-30900)/20.6%+500000,IF(D20&gt;0,(D20/10.3%)+220000,IF(D19&lt;=0,(0),))))</f>
        <v>0</v>
      </c>
      <c r="F20" s="37"/>
      <c r="G20" s="38">
        <f>+E20+F20</f>
        <v>0</v>
      </c>
      <c r="H20" s="39"/>
      <c r="I20" s="40">
        <f>IF(E20&gt;1000000,((E20-1000000)*30.9%+(1000000-500000)*20.6%+(500000-200000)*10.3%),IF(E20&gt;500000,((E20-500000)*20.6%+(500000-200000)*10.3%),IF(E20&gt;220000,((E20-220000)*10.3%),IF(E20&lt;=220000,(0)))))</f>
        <v>0</v>
      </c>
      <c r="L20" s="214"/>
      <c r="M20" s="214"/>
      <c r="N20" s="214"/>
      <c r="O20" s="214"/>
      <c r="P20" s="214"/>
      <c r="Q20" s="214"/>
      <c r="R20" s="214"/>
    </row>
    <row r="21" spans="2:18">
      <c r="B21" s="34" t="s">
        <v>6</v>
      </c>
      <c r="C21" s="22">
        <f>+H329</f>
        <v>0</v>
      </c>
      <c r="D21" s="35"/>
      <c r="E21" s="41">
        <f>IF(D21&gt;128750,(D21-128750)/30.9%+1000000,IF(D21&gt;25750,(D21-25750)/20.6%+500000,IF(D21&gt;0,(D21/10.3%)+270000,IF(D19&lt;=0,(0),))))</f>
        <v>0</v>
      </c>
      <c r="F21" s="37"/>
      <c r="G21" s="38">
        <f t="shared" ref="G21:G22" si="1">+E21+F21</f>
        <v>0</v>
      </c>
      <c r="H21" s="42"/>
      <c r="I21" s="40">
        <f>IF(E21&gt;1000000,((E21-1000000)*30.9%+(1000000-500000)*20.6%+(500000-250000)*10.3%),IF(E21&gt;500000,((E21-500000)*20.6%+(500000-250000)*10.3%),IF(E21&gt;270000,((E21-270000)*10.3%),IF(E21&lt;=270000,(0)))))</f>
        <v>0</v>
      </c>
      <c r="L21" s="214"/>
      <c r="M21" s="214"/>
      <c r="N21" s="214"/>
      <c r="O21" s="214"/>
      <c r="P21" s="214"/>
      <c r="Q21" s="214"/>
      <c r="R21" s="214"/>
    </row>
    <row r="22" spans="2:18">
      <c r="B22" s="34" t="s">
        <v>63</v>
      </c>
      <c r="C22" s="22">
        <f>+H338</f>
        <v>0</v>
      </c>
      <c r="D22" s="43"/>
      <c r="E22" s="44">
        <f>IF(D22&gt;128750,(D22-128750)/30.9%+1000000,IF(D22&gt;25750,(D22-25750)/20.6%+500000,IF(D22&gt;0,(D22/10.3%)+270000,IF(D20&lt;=0,(0),))))</f>
        <v>0</v>
      </c>
      <c r="F22" s="45"/>
      <c r="G22" s="44">
        <f t="shared" si="1"/>
        <v>0</v>
      </c>
      <c r="H22" s="46"/>
      <c r="I22" s="40">
        <f>IF(E22&gt;1000000,((E22-1000000)*30.9%+(1000000-500000)*20.6%+(500000-250000)*10.3%),IF(E22&gt;500000,((E22-500000)*20.6%+(500000-250000)*10.3%),IF(E22&gt;270000,((E22-270000)*10.3%),IF(E22&lt;=270000,(0)))))</f>
        <v>0</v>
      </c>
      <c r="L22" s="214"/>
      <c r="M22" s="214"/>
      <c r="N22" s="214"/>
      <c r="O22" s="214"/>
      <c r="P22" s="214"/>
      <c r="Q22" s="214"/>
      <c r="R22" s="214"/>
    </row>
    <row r="23" spans="2:18">
      <c r="B23" s="34" t="s">
        <v>1</v>
      </c>
      <c r="C23" s="47">
        <f>SUM(C20:C22)</f>
        <v>0</v>
      </c>
      <c r="D23" s="48">
        <f>SUM(D20:D22)</f>
        <v>0</v>
      </c>
      <c r="E23" s="40">
        <f>SUM(E20:E22)</f>
        <v>0</v>
      </c>
      <c r="F23" s="49"/>
      <c r="G23" s="49">
        <f>SUM(G20:G22)</f>
        <v>0</v>
      </c>
      <c r="I23" s="47">
        <f>SUM(I20:I22)</f>
        <v>0</v>
      </c>
      <c r="L23" s="214"/>
      <c r="M23" s="214"/>
      <c r="N23" s="214"/>
      <c r="O23" s="214"/>
      <c r="P23" s="214"/>
      <c r="Q23" s="214"/>
      <c r="R23" s="214"/>
    </row>
    <row r="24" spans="2:18">
      <c r="B24" s="50" t="s">
        <v>2</v>
      </c>
      <c r="C24" s="51"/>
      <c r="D24" s="51"/>
      <c r="E24" s="52">
        <f>+E23/3</f>
        <v>0</v>
      </c>
      <c r="F24" s="53"/>
      <c r="G24" s="53">
        <f>+G23/3</f>
        <v>0</v>
      </c>
      <c r="I24" s="15"/>
      <c r="L24" s="214"/>
      <c r="M24" s="214"/>
      <c r="N24" s="214"/>
      <c r="O24" s="214"/>
      <c r="P24" s="214"/>
      <c r="Q24" s="214"/>
      <c r="R24" s="214"/>
    </row>
    <row r="25" spans="2:18">
      <c r="B25" s="132"/>
      <c r="C25" s="133"/>
      <c r="D25" s="133"/>
      <c r="E25" s="134"/>
      <c r="F25" s="135"/>
      <c r="G25" s="135"/>
      <c r="I25" s="65"/>
      <c r="L25" s="214"/>
      <c r="M25" s="214"/>
      <c r="N25" s="214"/>
      <c r="O25" s="214"/>
      <c r="P25" s="214"/>
      <c r="Q25" s="214"/>
      <c r="R25" s="214"/>
    </row>
    <row r="26" spans="2:18" ht="15.75" thickBot="1">
      <c r="B26" s="57" t="s">
        <v>31</v>
      </c>
      <c r="C26" s="58"/>
      <c r="D26" s="58"/>
      <c r="E26" s="59">
        <f>+E24+E16</f>
        <v>0</v>
      </c>
      <c r="F26" s="60"/>
      <c r="G26" s="60">
        <f>+G24+G16</f>
        <v>0</v>
      </c>
    </row>
    <row r="27" spans="2:18" ht="15.75" thickTop="1">
      <c r="B27" s="34"/>
      <c r="C27" s="55"/>
      <c r="D27" s="55"/>
      <c r="E27" s="40"/>
      <c r="F27" s="49"/>
      <c r="G27" s="49"/>
    </row>
    <row r="28" spans="2:18">
      <c r="B28" s="34" t="s">
        <v>3</v>
      </c>
      <c r="C28" s="61">
        <f>+G8</f>
        <v>1</v>
      </c>
      <c r="D28" s="55"/>
      <c r="E28" s="40"/>
      <c r="F28" s="49"/>
      <c r="G28" s="49">
        <f>+G26*C28</f>
        <v>0</v>
      </c>
    </row>
    <row r="29" spans="2:18">
      <c r="B29" s="34" t="s">
        <v>4</v>
      </c>
      <c r="C29" s="55"/>
      <c r="D29" s="55"/>
      <c r="E29" s="40"/>
      <c r="F29" s="49"/>
      <c r="G29" s="49">
        <f>+G28/12</f>
        <v>0</v>
      </c>
    </row>
    <row r="30" spans="2:18" ht="24.75" customHeight="1">
      <c r="B30" s="185" t="s">
        <v>65</v>
      </c>
      <c r="C30" s="186"/>
      <c r="D30" s="186"/>
      <c r="E30" s="186"/>
      <c r="F30" s="185">
        <f>+G29/C280*100000</f>
        <v>0</v>
      </c>
      <c r="G30" s="212"/>
    </row>
    <row r="31" spans="2:18" ht="24.75" customHeight="1">
      <c r="B31" s="136"/>
      <c r="C31" s="137"/>
      <c r="D31" s="137"/>
      <c r="E31" s="138"/>
      <c r="F31" s="138"/>
      <c r="G31" s="138"/>
      <c r="I31" s="72"/>
      <c r="J31" s="72"/>
      <c r="K31" s="72"/>
      <c r="L31" s="72"/>
      <c r="M31" s="72"/>
      <c r="N31" s="72"/>
    </row>
    <row r="32" spans="2:18">
      <c r="B32" s="63" t="s">
        <v>21</v>
      </c>
      <c r="C32" s="180">
        <f>+C8</f>
        <v>0.01</v>
      </c>
      <c r="D32" s="181"/>
      <c r="F32" s="62"/>
      <c r="G32" s="64"/>
      <c r="I32" s="139"/>
      <c r="J32" s="139"/>
      <c r="K32" s="139"/>
      <c r="L32" s="139"/>
      <c r="M32" s="139"/>
      <c r="N32" s="139"/>
    </row>
    <row r="33" spans="2:14" ht="18" customHeight="1">
      <c r="B33" s="63" t="s">
        <v>9</v>
      </c>
      <c r="C33" s="172">
        <f>+E8</f>
        <v>1</v>
      </c>
      <c r="D33" s="174"/>
      <c r="F33" s="65"/>
      <c r="G33" s="62"/>
      <c r="I33" s="139"/>
      <c r="J33" s="139"/>
      <c r="K33" s="139"/>
      <c r="L33" s="139"/>
      <c r="M33" s="139"/>
      <c r="N33" s="139"/>
    </row>
    <row r="34" spans="2:14" hidden="1">
      <c r="B34" s="66" t="s">
        <v>11</v>
      </c>
      <c r="C34" s="66" t="s">
        <v>12</v>
      </c>
      <c r="D34" s="55"/>
      <c r="E34" s="62" t="s">
        <v>85</v>
      </c>
      <c r="F34" s="34" t="s">
        <v>81</v>
      </c>
      <c r="G34" s="62" t="s">
        <v>82</v>
      </c>
      <c r="H34" s="1" t="s">
        <v>83</v>
      </c>
      <c r="I34" s="1" t="s">
        <v>86</v>
      </c>
    </row>
    <row r="35" spans="2:14" hidden="1">
      <c r="B35" s="67">
        <v>1</v>
      </c>
      <c r="C35" s="68">
        <f>IF(B35&lt;=$B$283,1/(1+$B$282),0)</f>
        <v>0.99916736053288935</v>
      </c>
      <c r="D35" s="55"/>
      <c r="E35" s="62">
        <f>+F30</f>
        <v>0</v>
      </c>
      <c r="F35" s="62">
        <f t="shared" ref="F35:F98" si="2">+E35*$B$282</f>
        <v>0</v>
      </c>
      <c r="G35" s="130">
        <f>+E35+F35</f>
        <v>0</v>
      </c>
      <c r="H35" s="10">
        <f>IF(B35&lt;=$B$283,$C$279/$C$278*$F$30,0)</f>
        <v>0</v>
      </c>
      <c r="I35" s="148">
        <f>+G35-H35</f>
        <v>0</v>
      </c>
      <c r="J35" s="147"/>
      <c r="K35" s="147"/>
      <c r="L35" s="147"/>
      <c r="M35" s="147"/>
      <c r="N35" s="147"/>
    </row>
    <row r="36" spans="2:14" hidden="1">
      <c r="B36" s="67">
        <v>2</v>
      </c>
      <c r="C36" s="68">
        <f t="shared" ref="C36:C99" si="3">IF(B36&lt;=$B$283,C35/(1+$B$282),0)</f>
        <v>0.99833541435426087</v>
      </c>
      <c r="D36" s="55"/>
      <c r="E36" s="62">
        <f>IF(B36&lt;=$B$283,I35,0)</f>
        <v>0</v>
      </c>
      <c r="F36" s="62">
        <f t="shared" si="2"/>
        <v>0</v>
      </c>
      <c r="G36" s="130">
        <f t="shared" ref="G36:G99" si="4">+E36+F36</f>
        <v>0</v>
      </c>
      <c r="H36" s="10">
        <f t="shared" ref="H36:H99" si="5">IF(B36&lt;=$B$283,$C$279/$C$278*$F$30,0)</f>
        <v>0</v>
      </c>
      <c r="I36" s="148">
        <f t="shared" ref="I36:I99" si="6">+G36-H36</f>
        <v>0</v>
      </c>
      <c r="J36" s="147"/>
      <c r="K36" s="147"/>
      <c r="L36" s="147"/>
      <c r="M36" s="147"/>
      <c r="N36" s="147"/>
    </row>
    <row r="37" spans="2:14" hidden="1">
      <c r="B37" s="67">
        <v>3</v>
      </c>
      <c r="C37" s="68">
        <f t="shared" si="3"/>
        <v>0.99750416088685523</v>
      </c>
      <c r="D37" s="55"/>
      <c r="E37" s="62">
        <f t="shared" ref="E37:E100" si="7">IF(B37&lt;=$B$283,I36,0)</f>
        <v>0</v>
      </c>
      <c r="F37" s="62">
        <f t="shared" si="2"/>
        <v>0</v>
      </c>
      <c r="G37" s="130">
        <f t="shared" si="4"/>
        <v>0</v>
      </c>
      <c r="H37" s="10">
        <f t="shared" si="5"/>
        <v>0</v>
      </c>
      <c r="I37" s="148">
        <f t="shared" si="6"/>
        <v>0</v>
      </c>
      <c r="J37" s="147"/>
      <c r="K37" s="147"/>
      <c r="L37" s="147"/>
      <c r="M37" s="147"/>
      <c r="N37" s="147"/>
    </row>
    <row r="38" spans="2:14" hidden="1">
      <c r="B38" s="67">
        <v>4</v>
      </c>
      <c r="C38" s="68">
        <f t="shared" si="3"/>
        <v>0.99667359955389379</v>
      </c>
      <c r="D38" s="55"/>
      <c r="E38" s="62">
        <f t="shared" si="7"/>
        <v>0</v>
      </c>
      <c r="F38" s="62">
        <f t="shared" si="2"/>
        <v>0</v>
      </c>
      <c r="G38" s="130">
        <f t="shared" si="4"/>
        <v>0</v>
      </c>
      <c r="H38" s="10">
        <f t="shared" si="5"/>
        <v>0</v>
      </c>
      <c r="I38" s="148">
        <f t="shared" si="6"/>
        <v>0</v>
      </c>
    </row>
    <row r="39" spans="2:14" hidden="1">
      <c r="B39" s="67">
        <v>5</v>
      </c>
      <c r="C39" s="68">
        <f t="shared" si="3"/>
        <v>0.99584372977907798</v>
      </c>
      <c r="D39" s="55"/>
      <c r="E39" s="62">
        <f t="shared" si="7"/>
        <v>0</v>
      </c>
      <c r="F39" s="62">
        <f t="shared" si="2"/>
        <v>0</v>
      </c>
      <c r="G39" s="130">
        <f t="shared" si="4"/>
        <v>0</v>
      </c>
      <c r="H39" s="10">
        <f t="shared" si="5"/>
        <v>0</v>
      </c>
      <c r="I39" s="148">
        <f t="shared" si="6"/>
        <v>0</v>
      </c>
    </row>
    <row r="40" spans="2:14" hidden="1">
      <c r="B40" s="67">
        <v>6</v>
      </c>
      <c r="C40" s="68">
        <f t="shared" si="3"/>
        <v>0.9950145509865892</v>
      </c>
      <c r="D40" s="55"/>
      <c r="E40" s="62">
        <f t="shared" si="7"/>
        <v>0</v>
      </c>
      <c r="F40" s="62">
        <f t="shared" si="2"/>
        <v>0</v>
      </c>
      <c r="G40" s="130">
        <f t="shared" si="4"/>
        <v>0</v>
      </c>
      <c r="H40" s="10">
        <f t="shared" si="5"/>
        <v>0</v>
      </c>
      <c r="I40" s="148">
        <f t="shared" si="6"/>
        <v>0</v>
      </c>
    </row>
    <row r="41" spans="2:14" hidden="1">
      <c r="B41" s="67">
        <v>7</v>
      </c>
      <c r="C41" s="68">
        <f t="shared" si="3"/>
        <v>0.99418606260108833</v>
      </c>
      <c r="D41" s="55"/>
      <c r="E41" s="62">
        <f t="shared" si="7"/>
        <v>0</v>
      </c>
      <c r="F41" s="62">
        <f t="shared" si="2"/>
        <v>0</v>
      </c>
      <c r="G41" s="130">
        <f t="shared" si="4"/>
        <v>0</v>
      </c>
      <c r="H41" s="10">
        <f t="shared" si="5"/>
        <v>0</v>
      </c>
      <c r="I41" s="148">
        <f t="shared" si="6"/>
        <v>0</v>
      </c>
    </row>
    <row r="42" spans="2:14" hidden="1">
      <c r="B42" s="67">
        <v>8</v>
      </c>
      <c r="C42" s="68">
        <f t="shared" si="3"/>
        <v>0.99335826404771532</v>
      </c>
      <c r="D42" s="55"/>
      <c r="E42" s="62">
        <f t="shared" si="7"/>
        <v>0</v>
      </c>
      <c r="F42" s="62">
        <f t="shared" si="2"/>
        <v>0</v>
      </c>
      <c r="G42" s="130">
        <f t="shared" si="4"/>
        <v>0</v>
      </c>
      <c r="H42" s="10">
        <f t="shared" si="5"/>
        <v>0</v>
      </c>
      <c r="I42" s="148">
        <f t="shared" si="6"/>
        <v>0</v>
      </c>
    </row>
    <row r="43" spans="2:14" hidden="1">
      <c r="B43" s="67">
        <v>9</v>
      </c>
      <c r="C43" s="68">
        <f t="shared" si="3"/>
        <v>0.99253115475208864</v>
      </c>
      <c r="D43" s="55"/>
      <c r="E43" s="62">
        <f t="shared" si="7"/>
        <v>0</v>
      </c>
      <c r="F43" s="62">
        <f t="shared" si="2"/>
        <v>0</v>
      </c>
      <c r="G43" s="130">
        <f t="shared" si="4"/>
        <v>0</v>
      </c>
      <c r="H43" s="10">
        <f t="shared" si="5"/>
        <v>0</v>
      </c>
      <c r="I43" s="148">
        <f t="shared" si="6"/>
        <v>0</v>
      </c>
    </row>
    <row r="44" spans="2:14" hidden="1">
      <c r="B44" s="67">
        <v>10</v>
      </c>
      <c r="C44" s="68">
        <f t="shared" si="3"/>
        <v>0.99170473414030513</v>
      </c>
      <c r="D44" s="55"/>
      <c r="E44" s="62">
        <f t="shared" si="7"/>
        <v>0</v>
      </c>
      <c r="F44" s="62">
        <f t="shared" si="2"/>
        <v>0</v>
      </c>
      <c r="G44" s="130">
        <f t="shared" si="4"/>
        <v>0</v>
      </c>
      <c r="H44" s="10">
        <f t="shared" si="5"/>
        <v>0</v>
      </c>
      <c r="I44" s="148">
        <f t="shared" si="6"/>
        <v>0</v>
      </c>
    </row>
    <row r="45" spans="2:14" hidden="1">
      <c r="B45" s="67">
        <v>11</v>
      </c>
      <c r="C45" s="68">
        <f t="shared" si="3"/>
        <v>0.99087900163893949</v>
      </c>
      <c r="D45" s="55"/>
      <c r="E45" s="62">
        <f t="shared" si="7"/>
        <v>0</v>
      </c>
      <c r="F45" s="62">
        <f t="shared" si="2"/>
        <v>0</v>
      </c>
      <c r="G45" s="130">
        <f t="shared" si="4"/>
        <v>0</v>
      </c>
      <c r="H45" s="10">
        <f t="shared" si="5"/>
        <v>0</v>
      </c>
      <c r="I45" s="148">
        <f t="shared" si="6"/>
        <v>0</v>
      </c>
    </row>
    <row r="46" spans="2:14" hidden="1">
      <c r="B46" s="67">
        <v>12</v>
      </c>
      <c r="C46" s="68">
        <f t="shared" si="3"/>
        <v>0.9900539566750437</v>
      </c>
      <c r="D46" s="55"/>
      <c r="E46" s="62">
        <f t="shared" si="7"/>
        <v>0</v>
      </c>
      <c r="F46" s="62">
        <f t="shared" si="2"/>
        <v>0</v>
      </c>
      <c r="G46" s="130">
        <f t="shared" si="4"/>
        <v>0</v>
      </c>
      <c r="H46" s="10">
        <f t="shared" si="5"/>
        <v>0</v>
      </c>
      <c r="I46" s="148">
        <f t="shared" si="6"/>
        <v>0</v>
      </c>
    </row>
    <row r="47" spans="2:14" hidden="1">
      <c r="B47" s="67">
        <v>13</v>
      </c>
      <c r="C47" s="68">
        <f t="shared" si="3"/>
        <v>0</v>
      </c>
      <c r="D47" s="55"/>
      <c r="E47" s="62">
        <f t="shared" si="7"/>
        <v>0</v>
      </c>
      <c r="F47" s="62">
        <f t="shared" si="2"/>
        <v>0</v>
      </c>
      <c r="G47" s="130">
        <f t="shared" si="4"/>
        <v>0</v>
      </c>
      <c r="H47" s="10">
        <f t="shared" si="5"/>
        <v>0</v>
      </c>
      <c r="I47" s="148">
        <f t="shared" si="6"/>
        <v>0</v>
      </c>
    </row>
    <row r="48" spans="2:14" hidden="1">
      <c r="B48" s="67">
        <v>14</v>
      </c>
      <c r="C48" s="68">
        <f t="shared" si="3"/>
        <v>0</v>
      </c>
      <c r="D48" s="55"/>
      <c r="E48" s="62">
        <f t="shared" si="7"/>
        <v>0</v>
      </c>
      <c r="F48" s="62">
        <f t="shared" si="2"/>
        <v>0</v>
      </c>
      <c r="G48" s="130">
        <f t="shared" si="4"/>
        <v>0</v>
      </c>
      <c r="H48" s="10">
        <f t="shared" si="5"/>
        <v>0</v>
      </c>
      <c r="I48" s="148">
        <f t="shared" si="6"/>
        <v>0</v>
      </c>
    </row>
    <row r="49" spans="2:9" hidden="1">
      <c r="B49" s="67">
        <v>15</v>
      </c>
      <c r="C49" s="68">
        <f t="shared" si="3"/>
        <v>0</v>
      </c>
      <c r="D49" s="55"/>
      <c r="E49" s="62">
        <f t="shared" si="7"/>
        <v>0</v>
      </c>
      <c r="F49" s="62">
        <f t="shared" si="2"/>
        <v>0</v>
      </c>
      <c r="G49" s="130">
        <f t="shared" si="4"/>
        <v>0</v>
      </c>
      <c r="H49" s="10">
        <f t="shared" si="5"/>
        <v>0</v>
      </c>
      <c r="I49" s="148">
        <f t="shared" si="6"/>
        <v>0</v>
      </c>
    </row>
    <row r="50" spans="2:9" hidden="1">
      <c r="B50" s="67">
        <v>16</v>
      </c>
      <c r="C50" s="68">
        <f t="shared" si="3"/>
        <v>0</v>
      </c>
      <c r="D50" s="55"/>
      <c r="E50" s="62">
        <f t="shared" si="7"/>
        <v>0</v>
      </c>
      <c r="F50" s="62">
        <f t="shared" si="2"/>
        <v>0</v>
      </c>
      <c r="G50" s="130">
        <f t="shared" si="4"/>
        <v>0</v>
      </c>
      <c r="H50" s="10">
        <f t="shared" si="5"/>
        <v>0</v>
      </c>
      <c r="I50" s="148">
        <f t="shared" si="6"/>
        <v>0</v>
      </c>
    </row>
    <row r="51" spans="2:9" hidden="1">
      <c r="B51" s="67">
        <v>17</v>
      </c>
      <c r="C51" s="68">
        <f t="shared" si="3"/>
        <v>0</v>
      </c>
      <c r="D51" s="55"/>
      <c r="E51" s="62">
        <f t="shared" si="7"/>
        <v>0</v>
      </c>
      <c r="F51" s="62">
        <f t="shared" si="2"/>
        <v>0</v>
      </c>
      <c r="G51" s="130">
        <f t="shared" si="4"/>
        <v>0</v>
      </c>
      <c r="H51" s="10">
        <f t="shared" si="5"/>
        <v>0</v>
      </c>
      <c r="I51" s="148">
        <f t="shared" si="6"/>
        <v>0</v>
      </c>
    </row>
    <row r="52" spans="2:9" hidden="1">
      <c r="B52" s="67">
        <v>18</v>
      </c>
      <c r="C52" s="68">
        <f t="shared" si="3"/>
        <v>0</v>
      </c>
      <c r="D52" s="55"/>
      <c r="E52" s="62">
        <f t="shared" si="7"/>
        <v>0</v>
      </c>
      <c r="F52" s="62">
        <f t="shared" si="2"/>
        <v>0</v>
      </c>
      <c r="G52" s="130">
        <f t="shared" si="4"/>
        <v>0</v>
      </c>
      <c r="H52" s="10">
        <f t="shared" si="5"/>
        <v>0</v>
      </c>
      <c r="I52" s="148">
        <f t="shared" si="6"/>
        <v>0</v>
      </c>
    </row>
    <row r="53" spans="2:9" hidden="1">
      <c r="B53" s="67">
        <v>19</v>
      </c>
      <c r="C53" s="68">
        <f t="shared" si="3"/>
        <v>0</v>
      </c>
      <c r="D53" s="55"/>
      <c r="E53" s="62">
        <f t="shared" si="7"/>
        <v>0</v>
      </c>
      <c r="F53" s="62">
        <f t="shared" si="2"/>
        <v>0</v>
      </c>
      <c r="G53" s="130">
        <f t="shared" si="4"/>
        <v>0</v>
      </c>
      <c r="H53" s="10">
        <f t="shared" si="5"/>
        <v>0</v>
      </c>
      <c r="I53" s="148">
        <f t="shared" si="6"/>
        <v>0</v>
      </c>
    </row>
    <row r="54" spans="2:9" hidden="1">
      <c r="B54" s="67">
        <v>20</v>
      </c>
      <c r="C54" s="68">
        <f t="shared" si="3"/>
        <v>0</v>
      </c>
      <c r="D54" s="55"/>
      <c r="E54" s="62">
        <f t="shared" si="7"/>
        <v>0</v>
      </c>
      <c r="F54" s="62">
        <f t="shared" si="2"/>
        <v>0</v>
      </c>
      <c r="G54" s="130">
        <f t="shared" si="4"/>
        <v>0</v>
      </c>
      <c r="H54" s="10">
        <f t="shared" si="5"/>
        <v>0</v>
      </c>
      <c r="I54" s="148">
        <f t="shared" si="6"/>
        <v>0</v>
      </c>
    </row>
    <row r="55" spans="2:9" hidden="1">
      <c r="B55" s="67">
        <v>21</v>
      </c>
      <c r="C55" s="68">
        <f t="shared" si="3"/>
        <v>0</v>
      </c>
      <c r="D55" s="55"/>
      <c r="E55" s="62">
        <f t="shared" si="7"/>
        <v>0</v>
      </c>
      <c r="F55" s="62">
        <f t="shared" si="2"/>
        <v>0</v>
      </c>
      <c r="G55" s="130">
        <f t="shared" si="4"/>
        <v>0</v>
      </c>
      <c r="H55" s="10">
        <f t="shared" si="5"/>
        <v>0</v>
      </c>
      <c r="I55" s="148">
        <f t="shared" si="6"/>
        <v>0</v>
      </c>
    </row>
    <row r="56" spans="2:9" hidden="1">
      <c r="B56" s="67">
        <v>22</v>
      </c>
      <c r="C56" s="68">
        <f t="shared" si="3"/>
        <v>0</v>
      </c>
      <c r="D56" s="55"/>
      <c r="E56" s="62">
        <f t="shared" si="7"/>
        <v>0</v>
      </c>
      <c r="F56" s="62">
        <f t="shared" si="2"/>
        <v>0</v>
      </c>
      <c r="G56" s="130">
        <f t="shared" si="4"/>
        <v>0</v>
      </c>
      <c r="H56" s="10">
        <f t="shared" si="5"/>
        <v>0</v>
      </c>
      <c r="I56" s="148">
        <f t="shared" si="6"/>
        <v>0</v>
      </c>
    </row>
    <row r="57" spans="2:9" hidden="1">
      <c r="B57" s="67">
        <v>23</v>
      </c>
      <c r="C57" s="68">
        <f t="shared" si="3"/>
        <v>0</v>
      </c>
      <c r="D57" s="55"/>
      <c r="E57" s="62">
        <f t="shared" si="7"/>
        <v>0</v>
      </c>
      <c r="F57" s="62">
        <f t="shared" si="2"/>
        <v>0</v>
      </c>
      <c r="G57" s="130">
        <f t="shared" si="4"/>
        <v>0</v>
      </c>
      <c r="H57" s="10">
        <f t="shared" si="5"/>
        <v>0</v>
      </c>
      <c r="I57" s="148">
        <f t="shared" si="6"/>
        <v>0</v>
      </c>
    </row>
    <row r="58" spans="2:9" hidden="1">
      <c r="B58" s="67">
        <v>24</v>
      </c>
      <c r="C58" s="68">
        <f t="shared" si="3"/>
        <v>0</v>
      </c>
      <c r="D58" s="55"/>
      <c r="E58" s="62">
        <f t="shared" si="7"/>
        <v>0</v>
      </c>
      <c r="F58" s="62">
        <f t="shared" si="2"/>
        <v>0</v>
      </c>
      <c r="G58" s="130">
        <f t="shared" si="4"/>
        <v>0</v>
      </c>
      <c r="H58" s="10">
        <f t="shared" si="5"/>
        <v>0</v>
      </c>
      <c r="I58" s="148">
        <f t="shared" si="6"/>
        <v>0</v>
      </c>
    </row>
    <row r="59" spans="2:9" hidden="1">
      <c r="B59" s="67">
        <v>25</v>
      </c>
      <c r="C59" s="68">
        <f t="shared" si="3"/>
        <v>0</v>
      </c>
      <c r="D59" s="55"/>
      <c r="E59" s="62">
        <f t="shared" si="7"/>
        <v>0</v>
      </c>
      <c r="F59" s="62">
        <f t="shared" si="2"/>
        <v>0</v>
      </c>
      <c r="G59" s="130">
        <f t="shared" si="4"/>
        <v>0</v>
      </c>
      <c r="H59" s="10">
        <f t="shared" si="5"/>
        <v>0</v>
      </c>
      <c r="I59" s="148">
        <f t="shared" si="6"/>
        <v>0</v>
      </c>
    </row>
    <row r="60" spans="2:9" hidden="1">
      <c r="B60" s="67">
        <v>26</v>
      </c>
      <c r="C60" s="68">
        <f t="shared" si="3"/>
        <v>0</v>
      </c>
      <c r="D60" s="55"/>
      <c r="E60" s="62">
        <f t="shared" si="7"/>
        <v>0</v>
      </c>
      <c r="F60" s="62">
        <f t="shared" si="2"/>
        <v>0</v>
      </c>
      <c r="G60" s="130">
        <f t="shared" si="4"/>
        <v>0</v>
      </c>
      <c r="H60" s="10">
        <f t="shared" si="5"/>
        <v>0</v>
      </c>
      <c r="I60" s="148">
        <f t="shared" si="6"/>
        <v>0</v>
      </c>
    </row>
    <row r="61" spans="2:9" hidden="1">
      <c r="B61" s="67">
        <v>27</v>
      </c>
      <c r="C61" s="68">
        <f t="shared" si="3"/>
        <v>0</v>
      </c>
      <c r="D61" s="55"/>
      <c r="E61" s="62">
        <f t="shared" si="7"/>
        <v>0</v>
      </c>
      <c r="F61" s="62">
        <f t="shared" si="2"/>
        <v>0</v>
      </c>
      <c r="G61" s="130">
        <f t="shared" si="4"/>
        <v>0</v>
      </c>
      <c r="H61" s="10">
        <f t="shared" si="5"/>
        <v>0</v>
      </c>
      <c r="I61" s="148">
        <f t="shared" si="6"/>
        <v>0</v>
      </c>
    </row>
    <row r="62" spans="2:9" hidden="1">
      <c r="B62" s="67">
        <v>28</v>
      </c>
      <c r="C62" s="68">
        <f t="shared" si="3"/>
        <v>0</v>
      </c>
      <c r="D62" s="55"/>
      <c r="E62" s="62">
        <f t="shared" si="7"/>
        <v>0</v>
      </c>
      <c r="F62" s="62">
        <f t="shared" si="2"/>
        <v>0</v>
      </c>
      <c r="G62" s="130">
        <f t="shared" si="4"/>
        <v>0</v>
      </c>
      <c r="H62" s="10">
        <f t="shared" si="5"/>
        <v>0</v>
      </c>
      <c r="I62" s="148">
        <f t="shared" si="6"/>
        <v>0</v>
      </c>
    </row>
    <row r="63" spans="2:9" hidden="1">
      <c r="B63" s="67">
        <v>29</v>
      </c>
      <c r="C63" s="68">
        <f t="shared" si="3"/>
        <v>0</v>
      </c>
      <c r="D63" s="55"/>
      <c r="E63" s="62">
        <f t="shared" si="7"/>
        <v>0</v>
      </c>
      <c r="F63" s="62">
        <f t="shared" si="2"/>
        <v>0</v>
      </c>
      <c r="G63" s="130">
        <f t="shared" si="4"/>
        <v>0</v>
      </c>
      <c r="H63" s="10">
        <f t="shared" si="5"/>
        <v>0</v>
      </c>
      <c r="I63" s="148">
        <f t="shared" si="6"/>
        <v>0</v>
      </c>
    </row>
    <row r="64" spans="2:9" hidden="1">
      <c r="B64" s="67">
        <v>30</v>
      </c>
      <c r="C64" s="68">
        <f t="shared" si="3"/>
        <v>0</v>
      </c>
      <c r="D64" s="55"/>
      <c r="E64" s="62">
        <f t="shared" si="7"/>
        <v>0</v>
      </c>
      <c r="F64" s="62">
        <f t="shared" si="2"/>
        <v>0</v>
      </c>
      <c r="G64" s="130">
        <f t="shared" si="4"/>
        <v>0</v>
      </c>
      <c r="H64" s="10">
        <f t="shared" si="5"/>
        <v>0</v>
      </c>
      <c r="I64" s="148">
        <f t="shared" si="6"/>
        <v>0</v>
      </c>
    </row>
    <row r="65" spans="2:9" hidden="1">
      <c r="B65" s="67">
        <v>31</v>
      </c>
      <c r="C65" s="68">
        <f t="shared" si="3"/>
        <v>0</v>
      </c>
      <c r="D65" s="55"/>
      <c r="E65" s="62">
        <f t="shared" si="7"/>
        <v>0</v>
      </c>
      <c r="F65" s="62">
        <f t="shared" si="2"/>
        <v>0</v>
      </c>
      <c r="G65" s="130">
        <f t="shared" si="4"/>
        <v>0</v>
      </c>
      <c r="H65" s="10">
        <f t="shared" si="5"/>
        <v>0</v>
      </c>
      <c r="I65" s="148">
        <f t="shared" si="6"/>
        <v>0</v>
      </c>
    </row>
    <row r="66" spans="2:9" hidden="1">
      <c r="B66" s="67">
        <v>32</v>
      </c>
      <c r="C66" s="68">
        <f t="shared" si="3"/>
        <v>0</v>
      </c>
      <c r="D66" s="55"/>
      <c r="E66" s="62">
        <f t="shared" si="7"/>
        <v>0</v>
      </c>
      <c r="F66" s="62">
        <f t="shared" si="2"/>
        <v>0</v>
      </c>
      <c r="G66" s="130">
        <f t="shared" si="4"/>
        <v>0</v>
      </c>
      <c r="H66" s="10">
        <f t="shared" si="5"/>
        <v>0</v>
      </c>
      <c r="I66" s="148">
        <f t="shared" si="6"/>
        <v>0</v>
      </c>
    </row>
    <row r="67" spans="2:9" hidden="1">
      <c r="B67" s="67">
        <v>33</v>
      </c>
      <c r="C67" s="68">
        <f t="shared" si="3"/>
        <v>0</v>
      </c>
      <c r="D67" s="55"/>
      <c r="E67" s="62">
        <f t="shared" si="7"/>
        <v>0</v>
      </c>
      <c r="F67" s="62">
        <f t="shared" si="2"/>
        <v>0</v>
      </c>
      <c r="G67" s="130">
        <f t="shared" si="4"/>
        <v>0</v>
      </c>
      <c r="H67" s="10">
        <f t="shared" si="5"/>
        <v>0</v>
      </c>
      <c r="I67" s="148">
        <f t="shared" si="6"/>
        <v>0</v>
      </c>
    </row>
    <row r="68" spans="2:9" hidden="1">
      <c r="B68" s="67">
        <v>34</v>
      </c>
      <c r="C68" s="68">
        <f t="shared" si="3"/>
        <v>0</v>
      </c>
      <c r="D68" s="55"/>
      <c r="E68" s="62">
        <f t="shared" si="7"/>
        <v>0</v>
      </c>
      <c r="F68" s="62">
        <f t="shared" si="2"/>
        <v>0</v>
      </c>
      <c r="G68" s="130">
        <f t="shared" si="4"/>
        <v>0</v>
      </c>
      <c r="H68" s="10">
        <f t="shared" si="5"/>
        <v>0</v>
      </c>
      <c r="I68" s="148">
        <f t="shared" si="6"/>
        <v>0</v>
      </c>
    </row>
    <row r="69" spans="2:9" hidden="1">
      <c r="B69" s="67">
        <v>35</v>
      </c>
      <c r="C69" s="68">
        <f t="shared" si="3"/>
        <v>0</v>
      </c>
      <c r="D69" s="55"/>
      <c r="E69" s="62">
        <f t="shared" si="7"/>
        <v>0</v>
      </c>
      <c r="F69" s="62">
        <f t="shared" si="2"/>
        <v>0</v>
      </c>
      <c r="G69" s="130">
        <f t="shared" si="4"/>
        <v>0</v>
      </c>
      <c r="H69" s="10">
        <f t="shared" si="5"/>
        <v>0</v>
      </c>
      <c r="I69" s="148">
        <f t="shared" si="6"/>
        <v>0</v>
      </c>
    </row>
    <row r="70" spans="2:9" hidden="1">
      <c r="B70" s="67">
        <v>36</v>
      </c>
      <c r="C70" s="68">
        <f t="shared" si="3"/>
        <v>0</v>
      </c>
      <c r="D70" s="55"/>
      <c r="E70" s="62">
        <f t="shared" si="7"/>
        <v>0</v>
      </c>
      <c r="F70" s="62">
        <f t="shared" si="2"/>
        <v>0</v>
      </c>
      <c r="G70" s="130">
        <f t="shared" si="4"/>
        <v>0</v>
      </c>
      <c r="H70" s="10">
        <f t="shared" si="5"/>
        <v>0</v>
      </c>
      <c r="I70" s="148">
        <f t="shared" si="6"/>
        <v>0</v>
      </c>
    </row>
    <row r="71" spans="2:9" hidden="1">
      <c r="B71" s="67">
        <v>37</v>
      </c>
      <c r="C71" s="68">
        <f t="shared" si="3"/>
        <v>0</v>
      </c>
      <c r="D71" s="55"/>
      <c r="E71" s="62">
        <f t="shared" si="7"/>
        <v>0</v>
      </c>
      <c r="F71" s="62">
        <f t="shared" si="2"/>
        <v>0</v>
      </c>
      <c r="G71" s="130">
        <f t="shared" si="4"/>
        <v>0</v>
      </c>
      <c r="H71" s="10">
        <f t="shared" si="5"/>
        <v>0</v>
      </c>
      <c r="I71" s="148">
        <f t="shared" si="6"/>
        <v>0</v>
      </c>
    </row>
    <row r="72" spans="2:9" hidden="1">
      <c r="B72" s="67">
        <v>38</v>
      </c>
      <c r="C72" s="68">
        <f t="shared" si="3"/>
        <v>0</v>
      </c>
      <c r="D72" s="55"/>
      <c r="E72" s="62">
        <f t="shared" si="7"/>
        <v>0</v>
      </c>
      <c r="F72" s="62">
        <f t="shared" si="2"/>
        <v>0</v>
      </c>
      <c r="G72" s="130">
        <f t="shared" si="4"/>
        <v>0</v>
      </c>
      <c r="H72" s="10">
        <f t="shared" si="5"/>
        <v>0</v>
      </c>
      <c r="I72" s="148">
        <f t="shared" si="6"/>
        <v>0</v>
      </c>
    </row>
    <row r="73" spans="2:9" hidden="1">
      <c r="B73" s="67">
        <v>39</v>
      </c>
      <c r="C73" s="68">
        <f t="shared" si="3"/>
        <v>0</v>
      </c>
      <c r="D73" s="55"/>
      <c r="E73" s="62">
        <f t="shared" si="7"/>
        <v>0</v>
      </c>
      <c r="F73" s="62">
        <f t="shared" si="2"/>
        <v>0</v>
      </c>
      <c r="G73" s="130">
        <f t="shared" si="4"/>
        <v>0</v>
      </c>
      <c r="H73" s="10">
        <f t="shared" si="5"/>
        <v>0</v>
      </c>
      <c r="I73" s="148">
        <f t="shared" si="6"/>
        <v>0</v>
      </c>
    </row>
    <row r="74" spans="2:9" hidden="1">
      <c r="B74" s="67">
        <v>40</v>
      </c>
      <c r="C74" s="68">
        <f t="shared" si="3"/>
        <v>0</v>
      </c>
      <c r="D74" s="55"/>
      <c r="E74" s="62">
        <f t="shared" si="7"/>
        <v>0</v>
      </c>
      <c r="F74" s="62">
        <f t="shared" si="2"/>
        <v>0</v>
      </c>
      <c r="G74" s="130">
        <f t="shared" si="4"/>
        <v>0</v>
      </c>
      <c r="H74" s="10">
        <f t="shared" si="5"/>
        <v>0</v>
      </c>
      <c r="I74" s="148">
        <f t="shared" si="6"/>
        <v>0</v>
      </c>
    </row>
    <row r="75" spans="2:9" hidden="1">
      <c r="B75" s="67">
        <v>41</v>
      </c>
      <c r="C75" s="68">
        <f t="shared" si="3"/>
        <v>0</v>
      </c>
      <c r="D75" s="55"/>
      <c r="E75" s="62">
        <f t="shared" si="7"/>
        <v>0</v>
      </c>
      <c r="F75" s="62">
        <f t="shared" si="2"/>
        <v>0</v>
      </c>
      <c r="G75" s="130">
        <f t="shared" si="4"/>
        <v>0</v>
      </c>
      <c r="H75" s="10">
        <f t="shared" si="5"/>
        <v>0</v>
      </c>
      <c r="I75" s="148">
        <f t="shared" si="6"/>
        <v>0</v>
      </c>
    </row>
    <row r="76" spans="2:9" hidden="1">
      <c r="B76" s="67">
        <v>42</v>
      </c>
      <c r="C76" s="68">
        <f t="shared" si="3"/>
        <v>0</v>
      </c>
      <c r="D76" s="55"/>
      <c r="E76" s="62">
        <f t="shared" si="7"/>
        <v>0</v>
      </c>
      <c r="F76" s="62">
        <f t="shared" si="2"/>
        <v>0</v>
      </c>
      <c r="G76" s="130">
        <f t="shared" si="4"/>
        <v>0</v>
      </c>
      <c r="H76" s="10">
        <f t="shared" si="5"/>
        <v>0</v>
      </c>
      <c r="I76" s="148">
        <f t="shared" si="6"/>
        <v>0</v>
      </c>
    </row>
    <row r="77" spans="2:9" hidden="1">
      <c r="B77" s="67">
        <v>43</v>
      </c>
      <c r="C77" s="68">
        <f t="shared" si="3"/>
        <v>0</v>
      </c>
      <c r="D77" s="55"/>
      <c r="E77" s="62">
        <f t="shared" si="7"/>
        <v>0</v>
      </c>
      <c r="F77" s="62">
        <f t="shared" si="2"/>
        <v>0</v>
      </c>
      <c r="G77" s="130">
        <f t="shared" si="4"/>
        <v>0</v>
      </c>
      <c r="H77" s="10">
        <f t="shared" si="5"/>
        <v>0</v>
      </c>
      <c r="I77" s="148">
        <f t="shared" si="6"/>
        <v>0</v>
      </c>
    </row>
    <row r="78" spans="2:9" hidden="1">
      <c r="B78" s="67">
        <v>44</v>
      </c>
      <c r="C78" s="68">
        <f t="shared" si="3"/>
        <v>0</v>
      </c>
      <c r="D78" s="55"/>
      <c r="E78" s="62">
        <f t="shared" si="7"/>
        <v>0</v>
      </c>
      <c r="F78" s="62">
        <f t="shared" si="2"/>
        <v>0</v>
      </c>
      <c r="G78" s="130">
        <f t="shared" si="4"/>
        <v>0</v>
      </c>
      <c r="H78" s="10">
        <f t="shared" si="5"/>
        <v>0</v>
      </c>
      <c r="I78" s="148">
        <f t="shared" si="6"/>
        <v>0</v>
      </c>
    </row>
    <row r="79" spans="2:9" hidden="1">
      <c r="B79" s="67">
        <v>45</v>
      </c>
      <c r="C79" s="68">
        <f t="shared" si="3"/>
        <v>0</v>
      </c>
      <c r="D79" s="55"/>
      <c r="E79" s="62">
        <f t="shared" si="7"/>
        <v>0</v>
      </c>
      <c r="F79" s="62">
        <f t="shared" si="2"/>
        <v>0</v>
      </c>
      <c r="G79" s="130">
        <f t="shared" si="4"/>
        <v>0</v>
      </c>
      <c r="H79" s="10">
        <f t="shared" si="5"/>
        <v>0</v>
      </c>
      <c r="I79" s="148">
        <f t="shared" si="6"/>
        <v>0</v>
      </c>
    </row>
    <row r="80" spans="2:9" hidden="1">
      <c r="B80" s="67">
        <v>46</v>
      </c>
      <c r="C80" s="68">
        <f t="shared" si="3"/>
        <v>0</v>
      </c>
      <c r="D80" s="55"/>
      <c r="E80" s="62">
        <f t="shared" si="7"/>
        <v>0</v>
      </c>
      <c r="F80" s="62">
        <f t="shared" si="2"/>
        <v>0</v>
      </c>
      <c r="G80" s="130">
        <f t="shared" si="4"/>
        <v>0</v>
      </c>
      <c r="H80" s="10">
        <f t="shared" si="5"/>
        <v>0</v>
      </c>
      <c r="I80" s="148">
        <f t="shared" si="6"/>
        <v>0</v>
      </c>
    </row>
    <row r="81" spans="2:9" hidden="1">
      <c r="B81" s="67">
        <v>47</v>
      </c>
      <c r="C81" s="68">
        <f t="shared" si="3"/>
        <v>0</v>
      </c>
      <c r="D81" s="55"/>
      <c r="E81" s="62">
        <f t="shared" si="7"/>
        <v>0</v>
      </c>
      <c r="F81" s="62">
        <f t="shared" si="2"/>
        <v>0</v>
      </c>
      <c r="G81" s="130">
        <f t="shared" si="4"/>
        <v>0</v>
      </c>
      <c r="H81" s="10">
        <f t="shared" si="5"/>
        <v>0</v>
      </c>
      <c r="I81" s="148">
        <f t="shared" si="6"/>
        <v>0</v>
      </c>
    </row>
    <row r="82" spans="2:9" hidden="1">
      <c r="B82" s="67">
        <v>48</v>
      </c>
      <c r="C82" s="68">
        <f t="shared" si="3"/>
        <v>0</v>
      </c>
      <c r="D82" s="55"/>
      <c r="E82" s="62">
        <f t="shared" si="7"/>
        <v>0</v>
      </c>
      <c r="F82" s="62">
        <f t="shared" si="2"/>
        <v>0</v>
      </c>
      <c r="G82" s="130">
        <f t="shared" si="4"/>
        <v>0</v>
      </c>
      <c r="H82" s="10">
        <f t="shared" si="5"/>
        <v>0</v>
      </c>
      <c r="I82" s="148">
        <f t="shared" si="6"/>
        <v>0</v>
      </c>
    </row>
    <row r="83" spans="2:9" hidden="1">
      <c r="B83" s="67">
        <v>49</v>
      </c>
      <c r="C83" s="68">
        <f t="shared" si="3"/>
        <v>0</v>
      </c>
      <c r="D83" s="55"/>
      <c r="E83" s="62">
        <f t="shared" si="7"/>
        <v>0</v>
      </c>
      <c r="F83" s="62">
        <f t="shared" si="2"/>
        <v>0</v>
      </c>
      <c r="G83" s="130">
        <f t="shared" si="4"/>
        <v>0</v>
      </c>
      <c r="H83" s="10">
        <f t="shared" si="5"/>
        <v>0</v>
      </c>
      <c r="I83" s="148">
        <f t="shared" si="6"/>
        <v>0</v>
      </c>
    </row>
    <row r="84" spans="2:9" hidden="1">
      <c r="B84" s="67">
        <v>50</v>
      </c>
      <c r="C84" s="68">
        <f t="shared" si="3"/>
        <v>0</v>
      </c>
      <c r="D84" s="55"/>
      <c r="E84" s="62">
        <f t="shared" si="7"/>
        <v>0</v>
      </c>
      <c r="F84" s="62">
        <f t="shared" si="2"/>
        <v>0</v>
      </c>
      <c r="G84" s="130">
        <f t="shared" si="4"/>
        <v>0</v>
      </c>
      <c r="H84" s="10">
        <f t="shared" si="5"/>
        <v>0</v>
      </c>
      <c r="I84" s="148">
        <f t="shared" si="6"/>
        <v>0</v>
      </c>
    </row>
    <row r="85" spans="2:9" hidden="1">
      <c r="B85" s="67">
        <v>51</v>
      </c>
      <c r="C85" s="68">
        <f t="shared" si="3"/>
        <v>0</v>
      </c>
      <c r="D85" s="55"/>
      <c r="E85" s="62">
        <f t="shared" si="7"/>
        <v>0</v>
      </c>
      <c r="F85" s="62">
        <f t="shared" si="2"/>
        <v>0</v>
      </c>
      <c r="G85" s="130">
        <f t="shared" si="4"/>
        <v>0</v>
      </c>
      <c r="H85" s="10">
        <f t="shared" si="5"/>
        <v>0</v>
      </c>
      <c r="I85" s="148">
        <f t="shared" si="6"/>
        <v>0</v>
      </c>
    </row>
    <row r="86" spans="2:9" hidden="1">
      <c r="B86" s="67">
        <v>52</v>
      </c>
      <c r="C86" s="68">
        <f t="shared" si="3"/>
        <v>0</v>
      </c>
      <c r="D86" s="55"/>
      <c r="E86" s="62">
        <f t="shared" si="7"/>
        <v>0</v>
      </c>
      <c r="F86" s="62">
        <f t="shared" si="2"/>
        <v>0</v>
      </c>
      <c r="G86" s="130">
        <f t="shared" si="4"/>
        <v>0</v>
      </c>
      <c r="H86" s="10">
        <f t="shared" si="5"/>
        <v>0</v>
      </c>
      <c r="I86" s="148">
        <f t="shared" si="6"/>
        <v>0</v>
      </c>
    </row>
    <row r="87" spans="2:9" hidden="1">
      <c r="B87" s="67">
        <v>53</v>
      </c>
      <c r="C87" s="68">
        <f t="shared" si="3"/>
        <v>0</v>
      </c>
      <c r="D87" s="55"/>
      <c r="E87" s="62">
        <f t="shared" si="7"/>
        <v>0</v>
      </c>
      <c r="F87" s="62">
        <f t="shared" si="2"/>
        <v>0</v>
      </c>
      <c r="G87" s="130">
        <f t="shared" si="4"/>
        <v>0</v>
      </c>
      <c r="H87" s="10">
        <f t="shared" si="5"/>
        <v>0</v>
      </c>
      <c r="I87" s="148">
        <f t="shared" si="6"/>
        <v>0</v>
      </c>
    </row>
    <row r="88" spans="2:9" hidden="1">
      <c r="B88" s="67">
        <v>54</v>
      </c>
      <c r="C88" s="68">
        <f t="shared" si="3"/>
        <v>0</v>
      </c>
      <c r="D88" s="55"/>
      <c r="E88" s="62">
        <f t="shared" si="7"/>
        <v>0</v>
      </c>
      <c r="F88" s="62">
        <f t="shared" si="2"/>
        <v>0</v>
      </c>
      <c r="G88" s="130">
        <f t="shared" si="4"/>
        <v>0</v>
      </c>
      <c r="H88" s="10">
        <f t="shared" si="5"/>
        <v>0</v>
      </c>
      <c r="I88" s="148">
        <f t="shared" si="6"/>
        <v>0</v>
      </c>
    </row>
    <row r="89" spans="2:9" hidden="1">
      <c r="B89" s="67">
        <v>55</v>
      </c>
      <c r="C89" s="68">
        <f t="shared" si="3"/>
        <v>0</v>
      </c>
      <c r="D89" s="55"/>
      <c r="E89" s="62">
        <f t="shared" si="7"/>
        <v>0</v>
      </c>
      <c r="F89" s="62">
        <f t="shared" si="2"/>
        <v>0</v>
      </c>
      <c r="G89" s="130">
        <f t="shared" si="4"/>
        <v>0</v>
      </c>
      <c r="H89" s="10">
        <f t="shared" si="5"/>
        <v>0</v>
      </c>
      <c r="I89" s="148">
        <f t="shared" si="6"/>
        <v>0</v>
      </c>
    </row>
    <row r="90" spans="2:9" hidden="1">
      <c r="B90" s="67">
        <v>56</v>
      </c>
      <c r="C90" s="68">
        <f t="shared" si="3"/>
        <v>0</v>
      </c>
      <c r="D90" s="55"/>
      <c r="E90" s="62">
        <f t="shared" si="7"/>
        <v>0</v>
      </c>
      <c r="F90" s="62">
        <f t="shared" si="2"/>
        <v>0</v>
      </c>
      <c r="G90" s="130">
        <f t="shared" si="4"/>
        <v>0</v>
      </c>
      <c r="H90" s="10">
        <f t="shared" si="5"/>
        <v>0</v>
      </c>
      <c r="I90" s="148">
        <f t="shared" si="6"/>
        <v>0</v>
      </c>
    </row>
    <row r="91" spans="2:9" hidden="1">
      <c r="B91" s="67">
        <v>57</v>
      </c>
      <c r="C91" s="68">
        <f t="shared" si="3"/>
        <v>0</v>
      </c>
      <c r="D91" s="55"/>
      <c r="E91" s="62">
        <f t="shared" si="7"/>
        <v>0</v>
      </c>
      <c r="F91" s="62">
        <f t="shared" si="2"/>
        <v>0</v>
      </c>
      <c r="G91" s="130">
        <f t="shared" si="4"/>
        <v>0</v>
      </c>
      <c r="H91" s="10">
        <f t="shared" si="5"/>
        <v>0</v>
      </c>
      <c r="I91" s="148">
        <f t="shared" si="6"/>
        <v>0</v>
      </c>
    </row>
    <row r="92" spans="2:9" hidden="1">
      <c r="B92" s="67">
        <v>58</v>
      </c>
      <c r="C92" s="68">
        <f t="shared" si="3"/>
        <v>0</v>
      </c>
      <c r="D92" s="55"/>
      <c r="E92" s="62">
        <f t="shared" si="7"/>
        <v>0</v>
      </c>
      <c r="F92" s="62">
        <f t="shared" si="2"/>
        <v>0</v>
      </c>
      <c r="G92" s="130">
        <f t="shared" si="4"/>
        <v>0</v>
      </c>
      <c r="H92" s="10">
        <f t="shared" si="5"/>
        <v>0</v>
      </c>
      <c r="I92" s="148">
        <f t="shared" si="6"/>
        <v>0</v>
      </c>
    </row>
    <row r="93" spans="2:9" hidden="1">
      <c r="B93" s="67">
        <v>59</v>
      </c>
      <c r="C93" s="68">
        <f t="shared" si="3"/>
        <v>0</v>
      </c>
      <c r="D93" s="55"/>
      <c r="E93" s="62">
        <f t="shared" si="7"/>
        <v>0</v>
      </c>
      <c r="F93" s="62">
        <f t="shared" si="2"/>
        <v>0</v>
      </c>
      <c r="G93" s="130">
        <f t="shared" si="4"/>
        <v>0</v>
      </c>
      <c r="H93" s="10">
        <f t="shared" si="5"/>
        <v>0</v>
      </c>
      <c r="I93" s="148">
        <f t="shared" si="6"/>
        <v>0</v>
      </c>
    </row>
    <row r="94" spans="2:9" hidden="1">
      <c r="B94" s="67">
        <v>60</v>
      </c>
      <c r="C94" s="68">
        <f t="shared" si="3"/>
        <v>0</v>
      </c>
      <c r="D94" s="55"/>
      <c r="E94" s="62">
        <f t="shared" si="7"/>
        <v>0</v>
      </c>
      <c r="F94" s="62">
        <f t="shared" si="2"/>
        <v>0</v>
      </c>
      <c r="G94" s="130">
        <f t="shared" si="4"/>
        <v>0</v>
      </c>
      <c r="H94" s="10">
        <f t="shared" si="5"/>
        <v>0</v>
      </c>
      <c r="I94" s="148">
        <f t="shared" si="6"/>
        <v>0</v>
      </c>
    </row>
    <row r="95" spans="2:9" hidden="1">
      <c r="B95" s="67">
        <v>61</v>
      </c>
      <c r="C95" s="68">
        <f t="shared" si="3"/>
        <v>0</v>
      </c>
      <c r="D95" s="55"/>
      <c r="E95" s="62">
        <f t="shared" si="7"/>
        <v>0</v>
      </c>
      <c r="F95" s="62">
        <f t="shared" si="2"/>
        <v>0</v>
      </c>
      <c r="G95" s="130">
        <f t="shared" si="4"/>
        <v>0</v>
      </c>
      <c r="H95" s="10">
        <f t="shared" si="5"/>
        <v>0</v>
      </c>
      <c r="I95" s="148">
        <f t="shared" si="6"/>
        <v>0</v>
      </c>
    </row>
    <row r="96" spans="2:9" hidden="1">
      <c r="B96" s="67">
        <v>62</v>
      </c>
      <c r="C96" s="68">
        <f t="shared" si="3"/>
        <v>0</v>
      </c>
      <c r="D96" s="55"/>
      <c r="E96" s="62">
        <f t="shared" si="7"/>
        <v>0</v>
      </c>
      <c r="F96" s="62">
        <f t="shared" si="2"/>
        <v>0</v>
      </c>
      <c r="G96" s="130">
        <f t="shared" si="4"/>
        <v>0</v>
      </c>
      <c r="H96" s="10">
        <f t="shared" si="5"/>
        <v>0</v>
      </c>
      <c r="I96" s="148">
        <f t="shared" si="6"/>
        <v>0</v>
      </c>
    </row>
    <row r="97" spans="2:9" hidden="1">
      <c r="B97" s="67">
        <v>63</v>
      </c>
      <c r="C97" s="68">
        <f t="shared" si="3"/>
        <v>0</v>
      </c>
      <c r="D97" s="55"/>
      <c r="E97" s="62">
        <f t="shared" si="7"/>
        <v>0</v>
      </c>
      <c r="F97" s="62">
        <f t="shared" si="2"/>
        <v>0</v>
      </c>
      <c r="G97" s="130">
        <f t="shared" si="4"/>
        <v>0</v>
      </c>
      <c r="H97" s="10">
        <f t="shared" si="5"/>
        <v>0</v>
      </c>
      <c r="I97" s="148">
        <f t="shared" si="6"/>
        <v>0</v>
      </c>
    </row>
    <row r="98" spans="2:9" hidden="1">
      <c r="B98" s="67">
        <v>64</v>
      </c>
      <c r="C98" s="68">
        <f t="shared" si="3"/>
        <v>0</v>
      </c>
      <c r="D98" s="55"/>
      <c r="E98" s="62">
        <f t="shared" si="7"/>
        <v>0</v>
      </c>
      <c r="F98" s="62">
        <f t="shared" si="2"/>
        <v>0</v>
      </c>
      <c r="G98" s="130">
        <f t="shared" si="4"/>
        <v>0</v>
      </c>
      <c r="H98" s="10">
        <f t="shared" si="5"/>
        <v>0</v>
      </c>
      <c r="I98" s="148">
        <f t="shared" si="6"/>
        <v>0</v>
      </c>
    </row>
    <row r="99" spans="2:9" hidden="1">
      <c r="B99" s="67">
        <v>65</v>
      </c>
      <c r="C99" s="68">
        <f t="shared" si="3"/>
        <v>0</v>
      </c>
      <c r="D99" s="55"/>
      <c r="E99" s="62">
        <f t="shared" si="7"/>
        <v>0</v>
      </c>
      <c r="F99" s="62">
        <f t="shared" ref="F99:F162" si="8">+E99*$B$282</f>
        <v>0</v>
      </c>
      <c r="G99" s="130">
        <f t="shared" si="4"/>
        <v>0</v>
      </c>
      <c r="H99" s="10">
        <f t="shared" si="5"/>
        <v>0</v>
      </c>
      <c r="I99" s="148">
        <f t="shared" si="6"/>
        <v>0</v>
      </c>
    </row>
    <row r="100" spans="2:9" hidden="1">
      <c r="B100" s="67">
        <v>66</v>
      </c>
      <c r="C100" s="68">
        <f t="shared" ref="C100:C163" si="9">IF(B100&lt;=$B$283,C99/(1+$B$282),0)</f>
        <v>0</v>
      </c>
      <c r="D100" s="55"/>
      <c r="E100" s="62">
        <f t="shared" si="7"/>
        <v>0</v>
      </c>
      <c r="F100" s="62">
        <f t="shared" si="8"/>
        <v>0</v>
      </c>
      <c r="G100" s="130">
        <f t="shared" ref="G100:G163" si="10">+E100+F100</f>
        <v>0</v>
      </c>
      <c r="H100" s="10">
        <f t="shared" ref="H100:H163" si="11">IF(B100&lt;=$B$283,$C$279/$C$278*$F$30,0)</f>
        <v>0</v>
      </c>
      <c r="I100" s="148">
        <f t="shared" ref="I100:I163" si="12">+G100-H100</f>
        <v>0</v>
      </c>
    </row>
    <row r="101" spans="2:9" hidden="1">
      <c r="B101" s="67">
        <v>67</v>
      </c>
      <c r="C101" s="68">
        <f t="shared" si="9"/>
        <v>0</v>
      </c>
      <c r="D101" s="55"/>
      <c r="E101" s="62">
        <f t="shared" ref="E101:E164" si="13">IF(B101&lt;=$B$283,I100,0)</f>
        <v>0</v>
      </c>
      <c r="F101" s="62">
        <f t="shared" si="8"/>
        <v>0</v>
      </c>
      <c r="G101" s="130">
        <f t="shared" si="10"/>
        <v>0</v>
      </c>
      <c r="H101" s="10">
        <f t="shared" si="11"/>
        <v>0</v>
      </c>
      <c r="I101" s="148">
        <f t="shared" si="12"/>
        <v>0</v>
      </c>
    </row>
    <row r="102" spans="2:9" hidden="1">
      <c r="B102" s="67">
        <v>68</v>
      </c>
      <c r="C102" s="68">
        <f t="shared" si="9"/>
        <v>0</v>
      </c>
      <c r="D102" s="55"/>
      <c r="E102" s="62">
        <f t="shared" si="13"/>
        <v>0</v>
      </c>
      <c r="F102" s="62">
        <f t="shared" si="8"/>
        <v>0</v>
      </c>
      <c r="G102" s="130">
        <f t="shared" si="10"/>
        <v>0</v>
      </c>
      <c r="H102" s="10">
        <f t="shared" si="11"/>
        <v>0</v>
      </c>
      <c r="I102" s="148">
        <f t="shared" si="12"/>
        <v>0</v>
      </c>
    </row>
    <row r="103" spans="2:9" hidden="1">
      <c r="B103" s="67">
        <v>69</v>
      </c>
      <c r="C103" s="68">
        <f t="shared" si="9"/>
        <v>0</v>
      </c>
      <c r="D103" s="55"/>
      <c r="E103" s="62">
        <f t="shared" si="13"/>
        <v>0</v>
      </c>
      <c r="F103" s="62">
        <f t="shared" si="8"/>
        <v>0</v>
      </c>
      <c r="G103" s="130">
        <f t="shared" si="10"/>
        <v>0</v>
      </c>
      <c r="H103" s="10">
        <f t="shared" si="11"/>
        <v>0</v>
      </c>
      <c r="I103" s="148">
        <f t="shared" si="12"/>
        <v>0</v>
      </c>
    </row>
    <row r="104" spans="2:9" hidden="1">
      <c r="B104" s="67">
        <v>70</v>
      </c>
      <c r="C104" s="68">
        <f t="shared" si="9"/>
        <v>0</v>
      </c>
      <c r="D104" s="55"/>
      <c r="E104" s="62">
        <f t="shared" si="13"/>
        <v>0</v>
      </c>
      <c r="F104" s="62">
        <f t="shared" si="8"/>
        <v>0</v>
      </c>
      <c r="G104" s="130">
        <f t="shared" si="10"/>
        <v>0</v>
      </c>
      <c r="H104" s="10">
        <f t="shared" si="11"/>
        <v>0</v>
      </c>
      <c r="I104" s="148">
        <f t="shared" si="12"/>
        <v>0</v>
      </c>
    </row>
    <row r="105" spans="2:9" hidden="1">
      <c r="B105" s="67">
        <v>71</v>
      </c>
      <c r="C105" s="68">
        <f t="shared" si="9"/>
        <v>0</v>
      </c>
      <c r="D105" s="55"/>
      <c r="E105" s="62">
        <f t="shared" si="13"/>
        <v>0</v>
      </c>
      <c r="F105" s="62">
        <f t="shared" si="8"/>
        <v>0</v>
      </c>
      <c r="G105" s="130">
        <f t="shared" si="10"/>
        <v>0</v>
      </c>
      <c r="H105" s="10">
        <f t="shared" si="11"/>
        <v>0</v>
      </c>
      <c r="I105" s="148">
        <f t="shared" si="12"/>
        <v>0</v>
      </c>
    </row>
    <row r="106" spans="2:9" hidden="1">
      <c r="B106" s="67">
        <v>72</v>
      </c>
      <c r="C106" s="68">
        <f t="shared" si="9"/>
        <v>0</v>
      </c>
      <c r="D106" s="55"/>
      <c r="E106" s="62">
        <f t="shared" si="13"/>
        <v>0</v>
      </c>
      <c r="F106" s="62">
        <f t="shared" si="8"/>
        <v>0</v>
      </c>
      <c r="G106" s="130">
        <f t="shared" si="10"/>
        <v>0</v>
      </c>
      <c r="H106" s="10">
        <f t="shared" si="11"/>
        <v>0</v>
      </c>
      <c r="I106" s="148">
        <f t="shared" si="12"/>
        <v>0</v>
      </c>
    </row>
    <row r="107" spans="2:9" hidden="1">
      <c r="B107" s="67">
        <v>73</v>
      </c>
      <c r="C107" s="68">
        <f t="shared" si="9"/>
        <v>0</v>
      </c>
      <c r="D107" s="55"/>
      <c r="E107" s="62">
        <f t="shared" si="13"/>
        <v>0</v>
      </c>
      <c r="F107" s="62">
        <f t="shared" si="8"/>
        <v>0</v>
      </c>
      <c r="G107" s="130">
        <f t="shared" si="10"/>
        <v>0</v>
      </c>
      <c r="H107" s="10">
        <f t="shared" si="11"/>
        <v>0</v>
      </c>
      <c r="I107" s="148">
        <f t="shared" si="12"/>
        <v>0</v>
      </c>
    </row>
    <row r="108" spans="2:9" hidden="1">
      <c r="B108" s="67">
        <v>74</v>
      </c>
      <c r="C108" s="68">
        <f t="shared" si="9"/>
        <v>0</v>
      </c>
      <c r="D108" s="55"/>
      <c r="E108" s="62">
        <f t="shared" si="13"/>
        <v>0</v>
      </c>
      <c r="F108" s="62">
        <f t="shared" si="8"/>
        <v>0</v>
      </c>
      <c r="G108" s="130">
        <f t="shared" si="10"/>
        <v>0</v>
      </c>
      <c r="H108" s="10">
        <f t="shared" si="11"/>
        <v>0</v>
      </c>
      <c r="I108" s="148">
        <f t="shared" si="12"/>
        <v>0</v>
      </c>
    </row>
    <row r="109" spans="2:9" hidden="1">
      <c r="B109" s="67">
        <v>75</v>
      </c>
      <c r="C109" s="68">
        <f t="shared" si="9"/>
        <v>0</v>
      </c>
      <c r="D109" s="55"/>
      <c r="E109" s="62">
        <f t="shared" si="13"/>
        <v>0</v>
      </c>
      <c r="F109" s="62">
        <f t="shared" si="8"/>
        <v>0</v>
      </c>
      <c r="G109" s="130">
        <f t="shared" si="10"/>
        <v>0</v>
      </c>
      <c r="H109" s="10">
        <f t="shared" si="11"/>
        <v>0</v>
      </c>
      <c r="I109" s="148">
        <f t="shared" si="12"/>
        <v>0</v>
      </c>
    </row>
    <row r="110" spans="2:9" hidden="1">
      <c r="B110" s="67">
        <v>76</v>
      </c>
      <c r="C110" s="68">
        <f t="shared" si="9"/>
        <v>0</v>
      </c>
      <c r="D110" s="55"/>
      <c r="E110" s="62">
        <f t="shared" si="13"/>
        <v>0</v>
      </c>
      <c r="F110" s="62">
        <f t="shared" si="8"/>
        <v>0</v>
      </c>
      <c r="G110" s="130">
        <f t="shared" si="10"/>
        <v>0</v>
      </c>
      <c r="H110" s="10">
        <f t="shared" si="11"/>
        <v>0</v>
      </c>
      <c r="I110" s="148">
        <f t="shared" si="12"/>
        <v>0</v>
      </c>
    </row>
    <row r="111" spans="2:9" hidden="1">
      <c r="B111" s="67">
        <v>77</v>
      </c>
      <c r="C111" s="68">
        <f t="shared" si="9"/>
        <v>0</v>
      </c>
      <c r="D111" s="55"/>
      <c r="E111" s="62">
        <f t="shared" si="13"/>
        <v>0</v>
      </c>
      <c r="F111" s="62">
        <f t="shared" si="8"/>
        <v>0</v>
      </c>
      <c r="G111" s="130">
        <f t="shared" si="10"/>
        <v>0</v>
      </c>
      <c r="H111" s="10">
        <f t="shared" si="11"/>
        <v>0</v>
      </c>
      <c r="I111" s="148">
        <f t="shared" si="12"/>
        <v>0</v>
      </c>
    </row>
    <row r="112" spans="2:9" hidden="1">
      <c r="B112" s="67">
        <v>78</v>
      </c>
      <c r="C112" s="68">
        <f t="shared" si="9"/>
        <v>0</v>
      </c>
      <c r="D112" s="55"/>
      <c r="E112" s="62">
        <f t="shared" si="13"/>
        <v>0</v>
      </c>
      <c r="F112" s="62">
        <f t="shared" si="8"/>
        <v>0</v>
      </c>
      <c r="G112" s="130">
        <f t="shared" si="10"/>
        <v>0</v>
      </c>
      <c r="H112" s="10">
        <f t="shared" si="11"/>
        <v>0</v>
      </c>
      <c r="I112" s="148">
        <f t="shared" si="12"/>
        <v>0</v>
      </c>
    </row>
    <row r="113" spans="2:9" hidden="1">
      <c r="B113" s="67">
        <v>79</v>
      </c>
      <c r="C113" s="68">
        <f t="shared" si="9"/>
        <v>0</v>
      </c>
      <c r="D113" s="55"/>
      <c r="E113" s="62">
        <f t="shared" si="13"/>
        <v>0</v>
      </c>
      <c r="F113" s="62">
        <f t="shared" si="8"/>
        <v>0</v>
      </c>
      <c r="G113" s="130">
        <f t="shared" si="10"/>
        <v>0</v>
      </c>
      <c r="H113" s="10">
        <f t="shared" si="11"/>
        <v>0</v>
      </c>
      <c r="I113" s="148">
        <f t="shared" si="12"/>
        <v>0</v>
      </c>
    </row>
    <row r="114" spans="2:9" hidden="1">
      <c r="B114" s="67">
        <v>80</v>
      </c>
      <c r="C114" s="68">
        <f t="shared" si="9"/>
        <v>0</v>
      </c>
      <c r="D114" s="55"/>
      <c r="E114" s="62">
        <f t="shared" si="13"/>
        <v>0</v>
      </c>
      <c r="F114" s="62">
        <f t="shared" si="8"/>
        <v>0</v>
      </c>
      <c r="G114" s="130">
        <f t="shared" si="10"/>
        <v>0</v>
      </c>
      <c r="H114" s="10">
        <f t="shared" si="11"/>
        <v>0</v>
      </c>
      <c r="I114" s="148">
        <f t="shared" si="12"/>
        <v>0</v>
      </c>
    </row>
    <row r="115" spans="2:9" hidden="1">
      <c r="B115" s="67">
        <v>81</v>
      </c>
      <c r="C115" s="68">
        <f t="shared" si="9"/>
        <v>0</v>
      </c>
      <c r="D115" s="55"/>
      <c r="E115" s="62">
        <f t="shared" si="13"/>
        <v>0</v>
      </c>
      <c r="F115" s="62">
        <f t="shared" si="8"/>
        <v>0</v>
      </c>
      <c r="G115" s="130">
        <f t="shared" si="10"/>
        <v>0</v>
      </c>
      <c r="H115" s="10">
        <f t="shared" si="11"/>
        <v>0</v>
      </c>
      <c r="I115" s="148">
        <f t="shared" si="12"/>
        <v>0</v>
      </c>
    </row>
    <row r="116" spans="2:9" hidden="1">
      <c r="B116" s="67">
        <v>82</v>
      </c>
      <c r="C116" s="68">
        <f t="shared" si="9"/>
        <v>0</v>
      </c>
      <c r="D116" s="55"/>
      <c r="E116" s="62">
        <f t="shared" si="13"/>
        <v>0</v>
      </c>
      <c r="F116" s="62">
        <f t="shared" si="8"/>
        <v>0</v>
      </c>
      <c r="G116" s="130">
        <f t="shared" si="10"/>
        <v>0</v>
      </c>
      <c r="H116" s="10">
        <f t="shared" si="11"/>
        <v>0</v>
      </c>
      <c r="I116" s="148">
        <f t="shared" si="12"/>
        <v>0</v>
      </c>
    </row>
    <row r="117" spans="2:9" hidden="1">
      <c r="B117" s="67">
        <v>83</v>
      </c>
      <c r="C117" s="68">
        <f t="shared" si="9"/>
        <v>0</v>
      </c>
      <c r="D117" s="55"/>
      <c r="E117" s="62">
        <f t="shared" si="13"/>
        <v>0</v>
      </c>
      <c r="F117" s="62">
        <f t="shared" si="8"/>
        <v>0</v>
      </c>
      <c r="G117" s="130">
        <f t="shared" si="10"/>
        <v>0</v>
      </c>
      <c r="H117" s="10">
        <f t="shared" si="11"/>
        <v>0</v>
      </c>
      <c r="I117" s="148">
        <f t="shared" si="12"/>
        <v>0</v>
      </c>
    </row>
    <row r="118" spans="2:9" hidden="1">
      <c r="B118" s="67">
        <v>84</v>
      </c>
      <c r="C118" s="68">
        <f t="shared" si="9"/>
        <v>0</v>
      </c>
      <c r="D118" s="55"/>
      <c r="E118" s="62">
        <f t="shared" si="13"/>
        <v>0</v>
      </c>
      <c r="F118" s="62">
        <f t="shared" si="8"/>
        <v>0</v>
      </c>
      <c r="G118" s="130">
        <f t="shared" si="10"/>
        <v>0</v>
      </c>
      <c r="H118" s="10">
        <f t="shared" si="11"/>
        <v>0</v>
      </c>
      <c r="I118" s="148">
        <f t="shared" si="12"/>
        <v>0</v>
      </c>
    </row>
    <row r="119" spans="2:9" hidden="1">
      <c r="B119" s="67">
        <v>85</v>
      </c>
      <c r="C119" s="68">
        <f t="shared" si="9"/>
        <v>0</v>
      </c>
      <c r="D119" s="55"/>
      <c r="E119" s="62">
        <f t="shared" si="13"/>
        <v>0</v>
      </c>
      <c r="F119" s="62">
        <f t="shared" si="8"/>
        <v>0</v>
      </c>
      <c r="G119" s="130">
        <f t="shared" si="10"/>
        <v>0</v>
      </c>
      <c r="H119" s="10">
        <f t="shared" si="11"/>
        <v>0</v>
      </c>
      <c r="I119" s="148">
        <f t="shared" si="12"/>
        <v>0</v>
      </c>
    </row>
    <row r="120" spans="2:9" hidden="1">
      <c r="B120" s="67">
        <v>86</v>
      </c>
      <c r="C120" s="68">
        <f t="shared" si="9"/>
        <v>0</v>
      </c>
      <c r="D120" s="55"/>
      <c r="E120" s="62">
        <f t="shared" si="13"/>
        <v>0</v>
      </c>
      <c r="F120" s="62">
        <f t="shared" si="8"/>
        <v>0</v>
      </c>
      <c r="G120" s="130">
        <f t="shared" si="10"/>
        <v>0</v>
      </c>
      <c r="H120" s="10">
        <f t="shared" si="11"/>
        <v>0</v>
      </c>
      <c r="I120" s="148">
        <f t="shared" si="12"/>
        <v>0</v>
      </c>
    </row>
    <row r="121" spans="2:9" hidden="1">
      <c r="B121" s="67">
        <v>87</v>
      </c>
      <c r="C121" s="68">
        <f t="shared" si="9"/>
        <v>0</v>
      </c>
      <c r="D121" s="55"/>
      <c r="E121" s="62">
        <f t="shared" si="13"/>
        <v>0</v>
      </c>
      <c r="F121" s="62">
        <f t="shared" si="8"/>
        <v>0</v>
      </c>
      <c r="G121" s="130">
        <f t="shared" si="10"/>
        <v>0</v>
      </c>
      <c r="H121" s="10">
        <f t="shared" si="11"/>
        <v>0</v>
      </c>
      <c r="I121" s="148">
        <f t="shared" si="12"/>
        <v>0</v>
      </c>
    </row>
    <row r="122" spans="2:9" hidden="1">
      <c r="B122" s="67">
        <v>88</v>
      </c>
      <c r="C122" s="68">
        <f t="shared" si="9"/>
        <v>0</v>
      </c>
      <c r="D122" s="55"/>
      <c r="E122" s="62">
        <f t="shared" si="13"/>
        <v>0</v>
      </c>
      <c r="F122" s="62">
        <f t="shared" si="8"/>
        <v>0</v>
      </c>
      <c r="G122" s="130">
        <f t="shared" si="10"/>
        <v>0</v>
      </c>
      <c r="H122" s="10">
        <f t="shared" si="11"/>
        <v>0</v>
      </c>
      <c r="I122" s="148">
        <f t="shared" si="12"/>
        <v>0</v>
      </c>
    </row>
    <row r="123" spans="2:9" hidden="1">
      <c r="B123" s="67">
        <v>89</v>
      </c>
      <c r="C123" s="68">
        <f t="shared" si="9"/>
        <v>0</v>
      </c>
      <c r="D123" s="55"/>
      <c r="E123" s="62">
        <f t="shared" si="13"/>
        <v>0</v>
      </c>
      <c r="F123" s="62">
        <f t="shared" si="8"/>
        <v>0</v>
      </c>
      <c r="G123" s="130">
        <f t="shared" si="10"/>
        <v>0</v>
      </c>
      <c r="H123" s="10">
        <f t="shared" si="11"/>
        <v>0</v>
      </c>
      <c r="I123" s="148">
        <f t="shared" si="12"/>
        <v>0</v>
      </c>
    </row>
    <row r="124" spans="2:9" hidden="1">
      <c r="B124" s="67">
        <v>90</v>
      </c>
      <c r="C124" s="68">
        <f t="shared" si="9"/>
        <v>0</v>
      </c>
      <c r="D124" s="55"/>
      <c r="E124" s="62">
        <f t="shared" si="13"/>
        <v>0</v>
      </c>
      <c r="F124" s="62">
        <f t="shared" si="8"/>
        <v>0</v>
      </c>
      <c r="G124" s="130">
        <f t="shared" si="10"/>
        <v>0</v>
      </c>
      <c r="H124" s="10">
        <f t="shared" si="11"/>
        <v>0</v>
      </c>
      <c r="I124" s="148">
        <f t="shared" si="12"/>
        <v>0</v>
      </c>
    </row>
    <row r="125" spans="2:9" hidden="1">
      <c r="B125" s="67">
        <v>91</v>
      </c>
      <c r="C125" s="68">
        <f t="shared" si="9"/>
        <v>0</v>
      </c>
      <c r="D125" s="55"/>
      <c r="E125" s="62">
        <f t="shared" si="13"/>
        <v>0</v>
      </c>
      <c r="F125" s="62">
        <f t="shared" si="8"/>
        <v>0</v>
      </c>
      <c r="G125" s="130">
        <f t="shared" si="10"/>
        <v>0</v>
      </c>
      <c r="H125" s="10">
        <f t="shared" si="11"/>
        <v>0</v>
      </c>
      <c r="I125" s="148">
        <f t="shared" si="12"/>
        <v>0</v>
      </c>
    </row>
    <row r="126" spans="2:9" hidden="1">
      <c r="B126" s="67">
        <v>92</v>
      </c>
      <c r="C126" s="68">
        <f t="shared" si="9"/>
        <v>0</v>
      </c>
      <c r="D126" s="55"/>
      <c r="E126" s="62">
        <f t="shared" si="13"/>
        <v>0</v>
      </c>
      <c r="F126" s="62">
        <f t="shared" si="8"/>
        <v>0</v>
      </c>
      <c r="G126" s="130">
        <f t="shared" si="10"/>
        <v>0</v>
      </c>
      <c r="H126" s="10">
        <f t="shared" si="11"/>
        <v>0</v>
      </c>
      <c r="I126" s="148">
        <f t="shared" si="12"/>
        <v>0</v>
      </c>
    </row>
    <row r="127" spans="2:9" hidden="1">
      <c r="B127" s="67">
        <v>93</v>
      </c>
      <c r="C127" s="68">
        <f t="shared" si="9"/>
        <v>0</v>
      </c>
      <c r="D127" s="55"/>
      <c r="E127" s="62">
        <f t="shared" si="13"/>
        <v>0</v>
      </c>
      <c r="F127" s="62">
        <f t="shared" si="8"/>
        <v>0</v>
      </c>
      <c r="G127" s="130">
        <f t="shared" si="10"/>
        <v>0</v>
      </c>
      <c r="H127" s="10">
        <f t="shared" si="11"/>
        <v>0</v>
      </c>
      <c r="I127" s="148">
        <f t="shared" si="12"/>
        <v>0</v>
      </c>
    </row>
    <row r="128" spans="2:9" hidden="1">
      <c r="B128" s="67">
        <v>94</v>
      </c>
      <c r="C128" s="68">
        <f t="shared" si="9"/>
        <v>0</v>
      </c>
      <c r="D128" s="55"/>
      <c r="E128" s="62">
        <f t="shared" si="13"/>
        <v>0</v>
      </c>
      <c r="F128" s="62">
        <f t="shared" si="8"/>
        <v>0</v>
      </c>
      <c r="G128" s="130">
        <f t="shared" si="10"/>
        <v>0</v>
      </c>
      <c r="H128" s="10">
        <f t="shared" si="11"/>
        <v>0</v>
      </c>
      <c r="I128" s="148">
        <f t="shared" si="12"/>
        <v>0</v>
      </c>
    </row>
    <row r="129" spans="2:9" hidden="1">
      <c r="B129" s="67">
        <v>95</v>
      </c>
      <c r="C129" s="68">
        <f t="shared" si="9"/>
        <v>0</v>
      </c>
      <c r="D129" s="55"/>
      <c r="E129" s="62">
        <f t="shared" si="13"/>
        <v>0</v>
      </c>
      <c r="F129" s="62">
        <f t="shared" si="8"/>
        <v>0</v>
      </c>
      <c r="G129" s="130">
        <f t="shared" si="10"/>
        <v>0</v>
      </c>
      <c r="H129" s="10">
        <f t="shared" si="11"/>
        <v>0</v>
      </c>
      <c r="I129" s="148">
        <f t="shared" si="12"/>
        <v>0</v>
      </c>
    </row>
    <row r="130" spans="2:9" hidden="1">
      <c r="B130" s="67">
        <v>96</v>
      </c>
      <c r="C130" s="68">
        <f t="shared" si="9"/>
        <v>0</v>
      </c>
      <c r="D130" s="55"/>
      <c r="E130" s="62">
        <f t="shared" si="13"/>
        <v>0</v>
      </c>
      <c r="F130" s="62">
        <f t="shared" si="8"/>
        <v>0</v>
      </c>
      <c r="G130" s="130">
        <f t="shared" si="10"/>
        <v>0</v>
      </c>
      <c r="H130" s="10">
        <f t="shared" si="11"/>
        <v>0</v>
      </c>
      <c r="I130" s="148">
        <f t="shared" si="12"/>
        <v>0</v>
      </c>
    </row>
    <row r="131" spans="2:9" hidden="1">
      <c r="B131" s="67">
        <v>97</v>
      </c>
      <c r="C131" s="68">
        <f t="shared" si="9"/>
        <v>0</v>
      </c>
      <c r="D131" s="55"/>
      <c r="E131" s="62">
        <f t="shared" si="13"/>
        <v>0</v>
      </c>
      <c r="F131" s="62">
        <f t="shared" si="8"/>
        <v>0</v>
      </c>
      <c r="G131" s="130">
        <f t="shared" si="10"/>
        <v>0</v>
      </c>
      <c r="H131" s="10">
        <f t="shared" si="11"/>
        <v>0</v>
      </c>
      <c r="I131" s="148">
        <f t="shared" si="12"/>
        <v>0</v>
      </c>
    </row>
    <row r="132" spans="2:9" hidden="1">
      <c r="B132" s="67">
        <v>98</v>
      </c>
      <c r="C132" s="68">
        <f t="shared" si="9"/>
        <v>0</v>
      </c>
      <c r="D132" s="55"/>
      <c r="E132" s="62">
        <f t="shared" si="13"/>
        <v>0</v>
      </c>
      <c r="F132" s="62">
        <f t="shared" si="8"/>
        <v>0</v>
      </c>
      <c r="G132" s="130">
        <f t="shared" si="10"/>
        <v>0</v>
      </c>
      <c r="H132" s="10">
        <f t="shared" si="11"/>
        <v>0</v>
      </c>
      <c r="I132" s="148">
        <f t="shared" si="12"/>
        <v>0</v>
      </c>
    </row>
    <row r="133" spans="2:9" hidden="1">
      <c r="B133" s="67">
        <v>99</v>
      </c>
      <c r="C133" s="68">
        <f t="shared" si="9"/>
        <v>0</v>
      </c>
      <c r="D133" s="55"/>
      <c r="E133" s="62">
        <f t="shared" si="13"/>
        <v>0</v>
      </c>
      <c r="F133" s="62">
        <f t="shared" si="8"/>
        <v>0</v>
      </c>
      <c r="G133" s="130">
        <f t="shared" si="10"/>
        <v>0</v>
      </c>
      <c r="H133" s="10">
        <f t="shared" si="11"/>
        <v>0</v>
      </c>
      <c r="I133" s="148">
        <f t="shared" si="12"/>
        <v>0</v>
      </c>
    </row>
    <row r="134" spans="2:9" hidden="1">
      <c r="B134" s="67">
        <v>100</v>
      </c>
      <c r="C134" s="68">
        <f t="shared" si="9"/>
        <v>0</v>
      </c>
      <c r="D134" s="55"/>
      <c r="E134" s="62">
        <f t="shared" si="13"/>
        <v>0</v>
      </c>
      <c r="F134" s="62">
        <f t="shared" si="8"/>
        <v>0</v>
      </c>
      <c r="G134" s="130">
        <f t="shared" si="10"/>
        <v>0</v>
      </c>
      <c r="H134" s="10">
        <f t="shared" si="11"/>
        <v>0</v>
      </c>
      <c r="I134" s="148">
        <f t="shared" si="12"/>
        <v>0</v>
      </c>
    </row>
    <row r="135" spans="2:9" hidden="1">
      <c r="B135" s="67">
        <v>101</v>
      </c>
      <c r="C135" s="68">
        <f t="shared" si="9"/>
        <v>0</v>
      </c>
      <c r="D135" s="55"/>
      <c r="E135" s="62">
        <f t="shared" si="13"/>
        <v>0</v>
      </c>
      <c r="F135" s="62">
        <f t="shared" si="8"/>
        <v>0</v>
      </c>
      <c r="G135" s="130">
        <f t="shared" si="10"/>
        <v>0</v>
      </c>
      <c r="H135" s="10">
        <f t="shared" si="11"/>
        <v>0</v>
      </c>
      <c r="I135" s="148">
        <f t="shared" si="12"/>
        <v>0</v>
      </c>
    </row>
    <row r="136" spans="2:9" hidden="1">
      <c r="B136" s="67">
        <v>102</v>
      </c>
      <c r="C136" s="68">
        <f t="shared" si="9"/>
        <v>0</v>
      </c>
      <c r="D136" s="55"/>
      <c r="E136" s="62">
        <f t="shared" si="13"/>
        <v>0</v>
      </c>
      <c r="F136" s="62">
        <f t="shared" si="8"/>
        <v>0</v>
      </c>
      <c r="G136" s="130">
        <f t="shared" si="10"/>
        <v>0</v>
      </c>
      <c r="H136" s="10">
        <f t="shared" si="11"/>
        <v>0</v>
      </c>
      <c r="I136" s="148">
        <f t="shared" si="12"/>
        <v>0</v>
      </c>
    </row>
    <row r="137" spans="2:9" hidden="1">
      <c r="B137" s="67">
        <v>103</v>
      </c>
      <c r="C137" s="68">
        <f t="shared" si="9"/>
        <v>0</v>
      </c>
      <c r="D137" s="55"/>
      <c r="E137" s="62">
        <f t="shared" si="13"/>
        <v>0</v>
      </c>
      <c r="F137" s="62">
        <f t="shared" si="8"/>
        <v>0</v>
      </c>
      <c r="G137" s="130">
        <f t="shared" si="10"/>
        <v>0</v>
      </c>
      <c r="H137" s="10">
        <f t="shared" si="11"/>
        <v>0</v>
      </c>
      <c r="I137" s="148">
        <f t="shared" si="12"/>
        <v>0</v>
      </c>
    </row>
    <row r="138" spans="2:9" hidden="1">
      <c r="B138" s="67">
        <v>104</v>
      </c>
      <c r="C138" s="68">
        <f t="shared" si="9"/>
        <v>0</v>
      </c>
      <c r="D138" s="55"/>
      <c r="E138" s="62">
        <f t="shared" si="13"/>
        <v>0</v>
      </c>
      <c r="F138" s="62">
        <f t="shared" si="8"/>
        <v>0</v>
      </c>
      <c r="G138" s="130">
        <f t="shared" si="10"/>
        <v>0</v>
      </c>
      <c r="H138" s="10">
        <f t="shared" si="11"/>
        <v>0</v>
      </c>
      <c r="I138" s="148">
        <f t="shared" si="12"/>
        <v>0</v>
      </c>
    </row>
    <row r="139" spans="2:9" hidden="1">
      <c r="B139" s="67">
        <v>105</v>
      </c>
      <c r="C139" s="68">
        <f t="shared" si="9"/>
        <v>0</v>
      </c>
      <c r="D139" s="55"/>
      <c r="E139" s="62">
        <f t="shared" si="13"/>
        <v>0</v>
      </c>
      <c r="F139" s="62">
        <f t="shared" si="8"/>
        <v>0</v>
      </c>
      <c r="G139" s="130">
        <f t="shared" si="10"/>
        <v>0</v>
      </c>
      <c r="H139" s="10">
        <f t="shared" si="11"/>
        <v>0</v>
      </c>
      <c r="I139" s="148">
        <f t="shared" si="12"/>
        <v>0</v>
      </c>
    </row>
    <row r="140" spans="2:9" hidden="1">
      <c r="B140" s="67">
        <v>106</v>
      </c>
      <c r="C140" s="68">
        <f t="shared" si="9"/>
        <v>0</v>
      </c>
      <c r="D140" s="55"/>
      <c r="E140" s="62">
        <f t="shared" si="13"/>
        <v>0</v>
      </c>
      <c r="F140" s="62">
        <f t="shared" si="8"/>
        <v>0</v>
      </c>
      <c r="G140" s="130">
        <f t="shared" si="10"/>
        <v>0</v>
      </c>
      <c r="H140" s="10">
        <f t="shared" si="11"/>
        <v>0</v>
      </c>
      <c r="I140" s="148">
        <f t="shared" si="12"/>
        <v>0</v>
      </c>
    </row>
    <row r="141" spans="2:9" hidden="1">
      <c r="B141" s="67">
        <v>107</v>
      </c>
      <c r="C141" s="68">
        <f t="shared" si="9"/>
        <v>0</v>
      </c>
      <c r="D141" s="55"/>
      <c r="E141" s="62">
        <f t="shared" si="13"/>
        <v>0</v>
      </c>
      <c r="F141" s="62">
        <f t="shared" si="8"/>
        <v>0</v>
      </c>
      <c r="G141" s="130">
        <f t="shared" si="10"/>
        <v>0</v>
      </c>
      <c r="H141" s="10">
        <f t="shared" si="11"/>
        <v>0</v>
      </c>
      <c r="I141" s="148">
        <f t="shared" si="12"/>
        <v>0</v>
      </c>
    </row>
    <row r="142" spans="2:9" hidden="1">
      <c r="B142" s="67">
        <v>108</v>
      </c>
      <c r="C142" s="68">
        <f t="shared" si="9"/>
        <v>0</v>
      </c>
      <c r="D142" s="55"/>
      <c r="E142" s="62">
        <f t="shared" si="13"/>
        <v>0</v>
      </c>
      <c r="F142" s="62">
        <f t="shared" si="8"/>
        <v>0</v>
      </c>
      <c r="G142" s="130">
        <f t="shared" si="10"/>
        <v>0</v>
      </c>
      <c r="H142" s="10">
        <f t="shared" si="11"/>
        <v>0</v>
      </c>
      <c r="I142" s="148">
        <f t="shared" si="12"/>
        <v>0</v>
      </c>
    </row>
    <row r="143" spans="2:9" hidden="1">
      <c r="B143" s="67">
        <v>109</v>
      </c>
      <c r="C143" s="68">
        <f t="shared" si="9"/>
        <v>0</v>
      </c>
      <c r="D143" s="55"/>
      <c r="E143" s="62">
        <f t="shared" si="13"/>
        <v>0</v>
      </c>
      <c r="F143" s="62">
        <f t="shared" si="8"/>
        <v>0</v>
      </c>
      <c r="G143" s="130">
        <f t="shared" si="10"/>
        <v>0</v>
      </c>
      <c r="H143" s="10">
        <f t="shared" si="11"/>
        <v>0</v>
      </c>
      <c r="I143" s="148">
        <f t="shared" si="12"/>
        <v>0</v>
      </c>
    </row>
    <row r="144" spans="2:9" hidden="1">
      <c r="B144" s="67">
        <v>110</v>
      </c>
      <c r="C144" s="68">
        <f t="shared" si="9"/>
        <v>0</v>
      </c>
      <c r="D144" s="55"/>
      <c r="E144" s="62">
        <f t="shared" si="13"/>
        <v>0</v>
      </c>
      <c r="F144" s="62">
        <f t="shared" si="8"/>
        <v>0</v>
      </c>
      <c r="G144" s="130">
        <f t="shared" si="10"/>
        <v>0</v>
      </c>
      <c r="H144" s="10">
        <f t="shared" si="11"/>
        <v>0</v>
      </c>
      <c r="I144" s="148">
        <f t="shared" si="12"/>
        <v>0</v>
      </c>
    </row>
    <row r="145" spans="2:9" hidden="1">
      <c r="B145" s="67">
        <v>111</v>
      </c>
      <c r="C145" s="68">
        <f t="shared" si="9"/>
        <v>0</v>
      </c>
      <c r="D145" s="55"/>
      <c r="E145" s="62">
        <f t="shared" si="13"/>
        <v>0</v>
      </c>
      <c r="F145" s="62">
        <f t="shared" si="8"/>
        <v>0</v>
      </c>
      <c r="G145" s="130">
        <f t="shared" si="10"/>
        <v>0</v>
      </c>
      <c r="H145" s="10">
        <f t="shared" si="11"/>
        <v>0</v>
      </c>
      <c r="I145" s="148">
        <f t="shared" si="12"/>
        <v>0</v>
      </c>
    </row>
    <row r="146" spans="2:9" hidden="1">
      <c r="B146" s="67">
        <v>112</v>
      </c>
      <c r="C146" s="68">
        <f t="shared" si="9"/>
        <v>0</v>
      </c>
      <c r="D146" s="55"/>
      <c r="E146" s="62">
        <f t="shared" si="13"/>
        <v>0</v>
      </c>
      <c r="F146" s="62">
        <f t="shared" si="8"/>
        <v>0</v>
      </c>
      <c r="G146" s="130">
        <f t="shared" si="10"/>
        <v>0</v>
      </c>
      <c r="H146" s="10">
        <f t="shared" si="11"/>
        <v>0</v>
      </c>
      <c r="I146" s="148">
        <f t="shared" si="12"/>
        <v>0</v>
      </c>
    </row>
    <row r="147" spans="2:9" hidden="1">
      <c r="B147" s="67">
        <v>113</v>
      </c>
      <c r="C147" s="68">
        <f t="shared" si="9"/>
        <v>0</v>
      </c>
      <c r="D147" s="55"/>
      <c r="E147" s="62">
        <f t="shared" si="13"/>
        <v>0</v>
      </c>
      <c r="F147" s="62">
        <f t="shared" si="8"/>
        <v>0</v>
      </c>
      <c r="G147" s="130">
        <f t="shared" si="10"/>
        <v>0</v>
      </c>
      <c r="H147" s="10">
        <f t="shared" si="11"/>
        <v>0</v>
      </c>
      <c r="I147" s="148">
        <f t="shared" si="12"/>
        <v>0</v>
      </c>
    </row>
    <row r="148" spans="2:9" hidden="1">
      <c r="B148" s="67">
        <v>114</v>
      </c>
      <c r="C148" s="68">
        <f t="shared" si="9"/>
        <v>0</v>
      </c>
      <c r="D148" s="55"/>
      <c r="E148" s="62">
        <f t="shared" si="13"/>
        <v>0</v>
      </c>
      <c r="F148" s="62">
        <f t="shared" si="8"/>
        <v>0</v>
      </c>
      <c r="G148" s="130">
        <f t="shared" si="10"/>
        <v>0</v>
      </c>
      <c r="H148" s="10">
        <f t="shared" si="11"/>
        <v>0</v>
      </c>
      <c r="I148" s="148">
        <f t="shared" si="12"/>
        <v>0</v>
      </c>
    </row>
    <row r="149" spans="2:9" hidden="1">
      <c r="B149" s="67">
        <v>115</v>
      </c>
      <c r="C149" s="68">
        <f t="shared" si="9"/>
        <v>0</v>
      </c>
      <c r="D149" s="55"/>
      <c r="E149" s="62">
        <f t="shared" si="13"/>
        <v>0</v>
      </c>
      <c r="F149" s="62">
        <f t="shared" si="8"/>
        <v>0</v>
      </c>
      <c r="G149" s="130">
        <f t="shared" si="10"/>
        <v>0</v>
      </c>
      <c r="H149" s="10">
        <f t="shared" si="11"/>
        <v>0</v>
      </c>
      <c r="I149" s="148">
        <f t="shared" si="12"/>
        <v>0</v>
      </c>
    </row>
    <row r="150" spans="2:9" hidden="1">
      <c r="B150" s="67">
        <v>116</v>
      </c>
      <c r="C150" s="68">
        <f t="shared" si="9"/>
        <v>0</v>
      </c>
      <c r="D150" s="55"/>
      <c r="E150" s="62">
        <f t="shared" si="13"/>
        <v>0</v>
      </c>
      <c r="F150" s="62">
        <f t="shared" si="8"/>
        <v>0</v>
      </c>
      <c r="G150" s="130">
        <f t="shared" si="10"/>
        <v>0</v>
      </c>
      <c r="H150" s="10">
        <f t="shared" si="11"/>
        <v>0</v>
      </c>
      <c r="I150" s="148">
        <f t="shared" si="12"/>
        <v>0</v>
      </c>
    </row>
    <row r="151" spans="2:9" hidden="1">
      <c r="B151" s="67">
        <v>117</v>
      </c>
      <c r="C151" s="68">
        <f t="shared" si="9"/>
        <v>0</v>
      </c>
      <c r="D151" s="55"/>
      <c r="E151" s="62">
        <f t="shared" si="13"/>
        <v>0</v>
      </c>
      <c r="F151" s="62">
        <f t="shared" si="8"/>
        <v>0</v>
      </c>
      <c r="G151" s="130">
        <f t="shared" si="10"/>
        <v>0</v>
      </c>
      <c r="H151" s="10">
        <f t="shared" si="11"/>
        <v>0</v>
      </c>
      <c r="I151" s="148">
        <f t="shared" si="12"/>
        <v>0</v>
      </c>
    </row>
    <row r="152" spans="2:9" hidden="1">
      <c r="B152" s="67">
        <v>118</v>
      </c>
      <c r="C152" s="68">
        <f t="shared" si="9"/>
        <v>0</v>
      </c>
      <c r="D152" s="55"/>
      <c r="E152" s="62">
        <f t="shared" si="13"/>
        <v>0</v>
      </c>
      <c r="F152" s="62">
        <f t="shared" si="8"/>
        <v>0</v>
      </c>
      <c r="G152" s="130">
        <f t="shared" si="10"/>
        <v>0</v>
      </c>
      <c r="H152" s="10">
        <f t="shared" si="11"/>
        <v>0</v>
      </c>
      <c r="I152" s="148">
        <f t="shared" si="12"/>
        <v>0</v>
      </c>
    </row>
    <row r="153" spans="2:9" hidden="1">
      <c r="B153" s="67">
        <v>119</v>
      </c>
      <c r="C153" s="68">
        <f t="shared" si="9"/>
        <v>0</v>
      </c>
      <c r="D153" s="55"/>
      <c r="E153" s="62">
        <f t="shared" si="13"/>
        <v>0</v>
      </c>
      <c r="F153" s="62">
        <f t="shared" si="8"/>
        <v>0</v>
      </c>
      <c r="G153" s="130">
        <f t="shared" si="10"/>
        <v>0</v>
      </c>
      <c r="H153" s="10">
        <f t="shared" si="11"/>
        <v>0</v>
      </c>
      <c r="I153" s="148">
        <f t="shared" si="12"/>
        <v>0</v>
      </c>
    </row>
    <row r="154" spans="2:9" hidden="1">
      <c r="B154" s="67">
        <v>120</v>
      </c>
      <c r="C154" s="68">
        <f t="shared" si="9"/>
        <v>0</v>
      </c>
      <c r="D154" s="55"/>
      <c r="E154" s="62">
        <f t="shared" si="13"/>
        <v>0</v>
      </c>
      <c r="F154" s="62">
        <f t="shared" si="8"/>
        <v>0</v>
      </c>
      <c r="G154" s="130">
        <f t="shared" si="10"/>
        <v>0</v>
      </c>
      <c r="H154" s="10">
        <f t="shared" si="11"/>
        <v>0</v>
      </c>
      <c r="I154" s="148">
        <f t="shared" si="12"/>
        <v>0</v>
      </c>
    </row>
    <row r="155" spans="2:9" hidden="1">
      <c r="B155" s="67">
        <v>121</v>
      </c>
      <c r="C155" s="68">
        <f t="shared" si="9"/>
        <v>0</v>
      </c>
      <c r="D155" s="55"/>
      <c r="E155" s="62">
        <f t="shared" si="13"/>
        <v>0</v>
      </c>
      <c r="F155" s="62">
        <f t="shared" si="8"/>
        <v>0</v>
      </c>
      <c r="G155" s="130">
        <f t="shared" si="10"/>
        <v>0</v>
      </c>
      <c r="H155" s="10">
        <f t="shared" si="11"/>
        <v>0</v>
      </c>
      <c r="I155" s="148">
        <f t="shared" si="12"/>
        <v>0</v>
      </c>
    </row>
    <row r="156" spans="2:9" hidden="1">
      <c r="B156" s="67">
        <v>122</v>
      </c>
      <c r="C156" s="68">
        <f t="shared" si="9"/>
        <v>0</v>
      </c>
      <c r="D156" s="55"/>
      <c r="E156" s="62">
        <f t="shared" si="13"/>
        <v>0</v>
      </c>
      <c r="F156" s="62">
        <f t="shared" si="8"/>
        <v>0</v>
      </c>
      <c r="G156" s="130">
        <f t="shared" si="10"/>
        <v>0</v>
      </c>
      <c r="H156" s="10">
        <f t="shared" si="11"/>
        <v>0</v>
      </c>
      <c r="I156" s="148">
        <f t="shared" si="12"/>
        <v>0</v>
      </c>
    </row>
    <row r="157" spans="2:9" hidden="1">
      <c r="B157" s="67">
        <v>123</v>
      </c>
      <c r="C157" s="68">
        <f t="shared" si="9"/>
        <v>0</v>
      </c>
      <c r="D157" s="55"/>
      <c r="E157" s="62">
        <f t="shared" si="13"/>
        <v>0</v>
      </c>
      <c r="F157" s="62">
        <f t="shared" si="8"/>
        <v>0</v>
      </c>
      <c r="G157" s="130">
        <f t="shared" si="10"/>
        <v>0</v>
      </c>
      <c r="H157" s="10">
        <f t="shared" si="11"/>
        <v>0</v>
      </c>
      <c r="I157" s="148">
        <f t="shared" si="12"/>
        <v>0</v>
      </c>
    </row>
    <row r="158" spans="2:9" hidden="1">
      <c r="B158" s="67">
        <v>124</v>
      </c>
      <c r="C158" s="68">
        <f t="shared" si="9"/>
        <v>0</v>
      </c>
      <c r="D158" s="55"/>
      <c r="E158" s="62">
        <f t="shared" si="13"/>
        <v>0</v>
      </c>
      <c r="F158" s="62">
        <f t="shared" si="8"/>
        <v>0</v>
      </c>
      <c r="G158" s="130">
        <f t="shared" si="10"/>
        <v>0</v>
      </c>
      <c r="H158" s="10">
        <f t="shared" si="11"/>
        <v>0</v>
      </c>
      <c r="I158" s="148">
        <f t="shared" si="12"/>
        <v>0</v>
      </c>
    </row>
    <row r="159" spans="2:9" hidden="1">
      <c r="B159" s="67">
        <v>125</v>
      </c>
      <c r="C159" s="68">
        <f t="shared" si="9"/>
        <v>0</v>
      </c>
      <c r="D159" s="55"/>
      <c r="E159" s="62">
        <f t="shared" si="13"/>
        <v>0</v>
      </c>
      <c r="F159" s="62">
        <f t="shared" si="8"/>
        <v>0</v>
      </c>
      <c r="G159" s="130">
        <f t="shared" si="10"/>
        <v>0</v>
      </c>
      <c r="H159" s="10">
        <f t="shared" si="11"/>
        <v>0</v>
      </c>
      <c r="I159" s="148">
        <f t="shared" si="12"/>
        <v>0</v>
      </c>
    </row>
    <row r="160" spans="2:9" hidden="1">
      <c r="B160" s="67">
        <v>126</v>
      </c>
      <c r="C160" s="68">
        <f t="shared" si="9"/>
        <v>0</v>
      </c>
      <c r="D160" s="55"/>
      <c r="E160" s="62">
        <f t="shared" si="13"/>
        <v>0</v>
      </c>
      <c r="F160" s="62">
        <f t="shared" si="8"/>
        <v>0</v>
      </c>
      <c r="G160" s="130">
        <f t="shared" si="10"/>
        <v>0</v>
      </c>
      <c r="H160" s="10">
        <f t="shared" si="11"/>
        <v>0</v>
      </c>
      <c r="I160" s="148">
        <f t="shared" si="12"/>
        <v>0</v>
      </c>
    </row>
    <row r="161" spans="2:9" hidden="1">
      <c r="B161" s="67">
        <v>127</v>
      </c>
      <c r="C161" s="68">
        <f t="shared" si="9"/>
        <v>0</v>
      </c>
      <c r="D161" s="55"/>
      <c r="E161" s="62">
        <f t="shared" si="13"/>
        <v>0</v>
      </c>
      <c r="F161" s="62">
        <f t="shared" si="8"/>
        <v>0</v>
      </c>
      <c r="G161" s="130">
        <f t="shared" si="10"/>
        <v>0</v>
      </c>
      <c r="H161" s="10">
        <f t="shared" si="11"/>
        <v>0</v>
      </c>
      <c r="I161" s="148">
        <f t="shared" si="12"/>
        <v>0</v>
      </c>
    </row>
    <row r="162" spans="2:9" hidden="1">
      <c r="B162" s="67">
        <v>128</v>
      </c>
      <c r="C162" s="68">
        <f t="shared" si="9"/>
        <v>0</v>
      </c>
      <c r="D162" s="55"/>
      <c r="E162" s="62">
        <f t="shared" si="13"/>
        <v>0</v>
      </c>
      <c r="F162" s="62">
        <f t="shared" si="8"/>
        <v>0</v>
      </c>
      <c r="G162" s="130">
        <f t="shared" si="10"/>
        <v>0</v>
      </c>
      <c r="H162" s="10">
        <f t="shared" si="11"/>
        <v>0</v>
      </c>
      <c r="I162" s="148">
        <f t="shared" si="12"/>
        <v>0</v>
      </c>
    </row>
    <row r="163" spans="2:9" hidden="1">
      <c r="B163" s="67">
        <v>129</v>
      </c>
      <c r="C163" s="68">
        <f t="shared" si="9"/>
        <v>0</v>
      </c>
      <c r="D163" s="55"/>
      <c r="E163" s="62">
        <f t="shared" si="13"/>
        <v>0</v>
      </c>
      <c r="F163" s="62">
        <f t="shared" ref="F163:F226" si="14">+E163*$B$282</f>
        <v>0</v>
      </c>
      <c r="G163" s="130">
        <f t="shared" si="10"/>
        <v>0</v>
      </c>
      <c r="H163" s="10">
        <f t="shared" si="11"/>
        <v>0</v>
      </c>
      <c r="I163" s="148">
        <f t="shared" si="12"/>
        <v>0</v>
      </c>
    </row>
    <row r="164" spans="2:9" hidden="1">
      <c r="B164" s="67">
        <v>130</v>
      </c>
      <c r="C164" s="68">
        <f t="shared" ref="C164:C227" si="15">IF(B164&lt;=$B$283,C163/(1+$B$282),0)</f>
        <v>0</v>
      </c>
      <c r="D164" s="55"/>
      <c r="E164" s="62">
        <f t="shared" si="13"/>
        <v>0</v>
      </c>
      <c r="F164" s="62">
        <f t="shared" si="14"/>
        <v>0</v>
      </c>
      <c r="G164" s="130">
        <f t="shared" ref="G164:G227" si="16">+E164+F164</f>
        <v>0</v>
      </c>
      <c r="H164" s="10">
        <f t="shared" ref="H164:H227" si="17">IF(B164&lt;=$B$283,$C$279/$C$278*$F$30,0)</f>
        <v>0</v>
      </c>
      <c r="I164" s="148">
        <f t="shared" ref="I164:I227" si="18">+G164-H164</f>
        <v>0</v>
      </c>
    </row>
    <row r="165" spans="2:9" hidden="1">
      <c r="B165" s="67">
        <v>131</v>
      </c>
      <c r="C165" s="68">
        <f t="shared" si="15"/>
        <v>0</v>
      </c>
      <c r="D165" s="55"/>
      <c r="E165" s="62">
        <f t="shared" ref="E165:E228" si="19">IF(B165&lt;=$B$283,I164,0)</f>
        <v>0</v>
      </c>
      <c r="F165" s="62">
        <f t="shared" si="14"/>
        <v>0</v>
      </c>
      <c r="G165" s="130">
        <f t="shared" si="16"/>
        <v>0</v>
      </c>
      <c r="H165" s="10">
        <f t="shared" si="17"/>
        <v>0</v>
      </c>
      <c r="I165" s="148">
        <f t="shared" si="18"/>
        <v>0</v>
      </c>
    </row>
    <row r="166" spans="2:9" hidden="1">
      <c r="B166" s="67">
        <v>132</v>
      </c>
      <c r="C166" s="68">
        <f t="shared" si="15"/>
        <v>0</v>
      </c>
      <c r="D166" s="55"/>
      <c r="E166" s="62">
        <f t="shared" si="19"/>
        <v>0</v>
      </c>
      <c r="F166" s="62">
        <f t="shared" si="14"/>
        <v>0</v>
      </c>
      <c r="G166" s="130">
        <f t="shared" si="16"/>
        <v>0</v>
      </c>
      <c r="H166" s="10">
        <f t="shared" si="17"/>
        <v>0</v>
      </c>
      <c r="I166" s="148">
        <f t="shared" si="18"/>
        <v>0</v>
      </c>
    </row>
    <row r="167" spans="2:9" hidden="1">
      <c r="B167" s="67">
        <v>133</v>
      </c>
      <c r="C167" s="68">
        <f t="shared" si="15"/>
        <v>0</v>
      </c>
      <c r="D167" s="55"/>
      <c r="E167" s="62">
        <f t="shared" si="19"/>
        <v>0</v>
      </c>
      <c r="F167" s="62">
        <f t="shared" si="14"/>
        <v>0</v>
      </c>
      <c r="G167" s="130">
        <f t="shared" si="16"/>
        <v>0</v>
      </c>
      <c r="H167" s="10">
        <f t="shared" si="17"/>
        <v>0</v>
      </c>
      <c r="I167" s="148">
        <f t="shared" si="18"/>
        <v>0</v>
      </c>
    </row>
    <row r="168" spans="2:9" hidden="1">
      <c r="B168" s="67">
        <v>134</v>
      </c>
      <c r="C168" s="68">
        <f t="shared" si="15"/>
        <v>0</v>
      </c>
      <c r="D168" s="55"/>
      <c r="E168" s="62">
        <f t="shared" si="19"/>
        <v>0</v>
      </c>
      <c r="F168" s="62">
        <f t="shared" si="14"/>
        <v>0</v>
      </c>
      <c r="G168" s="130">
        <f t="shared" si="16"/>
        <v>0</v>
      </c>
      <c r="H168" s="10">
        <f t="shared" si="17"/>
        <v>0</v>
      </c>
      <c r="I168" s="148">
        <f t="shared" si="18"/>
        <v>0</v>
      </c>
    </row>
    <row r="169" spans="2:9" hidden="1">
      <c r="B169" s="67">
        <v>135</v>
      </c>
      <c r="C169" s="68">
        <f t="shared" si="15"/>
        <v>0</v>
      </c>
      <c r="D169" s="55"/>
      <c r="E169" s="62">
        <f t="shared" si="19"/>
        <v>0</v>
      </c>
      <c r="F169" s="62">
        <f t="shared" si="14"/>
        <v>0</v>
      </c>
      <c r="G169" s="130">
        <f t="shared" si="16"/>
        <v>0</v>
      </c>
      <c r="H169" s="10">
        <f t="shared" si="17"/>
        <v>0</v>
      </c>
      <c r="I169" s="148">
        <f t="shared" si="18"/>
        <v>0</v>
      </c>
    </row>
    <row r="170" spans="2:9" hidden="1">
      <c r="B170" s="67">
        <v>136</v>
      </c>
      <c r="C170" s="68">
        <f t="shared" si="15"/>
        <v>0</v>
      </c>
      <c r="D170" s="55"/>
      <c r="E170" s="62">
        <f t="shared" si="19"/>
        <v>0</v>
      </c>
      <c r="F170" s="62">
        <f t="shared" si="14"/>
        <v>0</v>
      </c>
      <c r="G170" s="130">
        <f t="shared" si="16"/>
        <v>0</v>
      </c>
      <c r="H170" s="10">
        <f t="shared" si="17"/>
        <v>0</v>
      </c>
      <c r="I170" s="148">
        <f t="shared" si="18"/>
        <v>0</v>
      </c>
    </row>
    <row r="171" spans="2:9" hidden="1">
      <c r="B171" s="67">
        <v>137</v>
      </c>
      <c r="C171" s="68">
        <f t="shared" si="15"/>
        <v>0</v>
      </c>
      <c r="D171" s="55"/>
      <c r="E171" s="62">
        <f t="shared" si="19"/>
        <v>0</v>
      </c>
      <c r="F171" s="62">
        <f t="shared" si="14"/>
        <v>0</v>
      </c>
      <c r="G171" s="130">
        <f t="shared" si="16"/>
        <v>0</v>
      </c>
      <c r="H171" s="10">
        <f t="shared" si="17"/>
        <v>0</v>
      </c>
      <c r="I171" s="148">
        <f t="shared" si="18"/>
        <v>0</v>
      </c>
    </row>
    <row r="172" spans="2:9" hidden="1">
      <c r="B172" s="67">
        <v>138</v>
      </c>
      <c r="C172" s="68">
        <f t="shared" si="15"/>
        <v>0</v>
      </c>
      <c r="D172" s="55"/>
      <c r="E172" s="62">
        <f t="shared" si="19"/>
        <v>0</v>
      </c>
      <c r="F172" s="62">
        <f t="shared" si="14"/>
        <v>0</v>
      </c>
      <c r="G172" s="130">
        <f t="shared" si="16"/>
        <v>0</v>
      </c>
      <c r="H172" s="10">
        <f t="shared" si="17"/>
        <v>0</v>
      </c>
      <c r="I172" s="148">
        <f t="shared" si="18"/>
        <v>0</v>
      </c>
    </row>
    <row r="173" spans="2:9" hidden="1">
      <c r="B173" s="67">
        <v>139</v>
      </c>
      <c r="C173" s="68">
        <f t="shared" si="15"/>
        <v>0</v>
      </c>
      <c r="D173" s="55"/>
      <c r="E173" s="62">
        <f t="shared" si="19"/>
        <v>0</v>
      </c>
      <c r="F173" s="62">
        <f t="shared" si="14"/>
        <v>0</v>
      </c>
      <c r="G173" s="130">
        <f t="shared" si="16"/>
        <v>0</v>
      </c>
      <c r="H173" s="10">
        <f t="shared" si="17"/>
        <v>0</v>
      </c>
      <c r="I173" s="148">
        <f t="shared" si="18"/>
        <v>0</v>
      </c>
    </row>
    <row r="174" spans="2:9" hidden="1">
      <c r="B174" s="67">
        <v>140</v>
      </c>
      <c r="C174" s="68">
        <f t="shared" si="15"/>
        <v>0</v>
      </c>
      <c r="D174" s="55"/>
      <c r="E174" s="62">
        <f t="shared" si="19"/>
        <v>0</v>
      </c>
      <c r="F174" s="62">
        <f t="shared" si="14"/>
        <v>0</v>
      </c>
      <c r="G174" s="130">
        <f t="shared" si="16"/>
        <v>0</v>
      </c>
      <c r="H174" s="10">
        <f t="shared" si="17"/>
        <v>0</v>
      </c>
      <c r="I174" s="148">
        <f t="shared" si="18"/>
        <v>0</v>
      </c>
    </row>
    <row r="175" spans="2:9" hidden="1">
      <c r="B175" s="67">
        <v>141</v>
      </c>
      <c r="C175" s="68">
        <f t="shared" si="15"/>
        <v>0</v>
      </c>
      <c r="D175" s="55"/>
      <c r="E175" s="62">
        <f t="shared" si="19"/>
        <v>0</v>
      </c>
      <c r="F175" s="62">
        <f t="shared" si="14"/>
        <v>0</v>
      </c>
      <c r="G175" s="130">
        <f t="shared" si="16"/>
        <v>0</v>
      </c>
      <c r="H175" s="10">
        <f t="shared" si="17"/>
        <v>0</v>
      </c>
      <c r="I175" s="148">
        <f t="shared" si="18"/>
        <v>0</v>
      </c>
    </row>
    <row r="176" spans="2:9" hidden="1">
      <c r="B176" s="67">
        <v>142</v>
      </c>
      <c r="C176" s="68">
        <f t="shared" si="15"/>
        <v>0</v>
      </c>
      <c r="D176" s="55"/>
      <c r="E176" s="62">
        <f t="shared" si="19"/>
        <v>0</v>
      </c>
      <c r="F176" s="62">
        <f t="shared" si="14"/>
        <v>0</v>
      </c>
      <c r="G176" s="130">
        <f t="shared" si="16"/>
        <v>0</v>
      </c>
      <c r="H176" s="10">
        <f t="shared" si="17"/>
        <v>0</v>
      </c>
      <c r="I176" s="148">
        <f t="shared" si="18"/>
        <v>0</v>
      </c>
    </row>
    <row r="177" spans="2:9" hidden="1">
      <c r="B177" s="67">
        <v>143</v>
      </c>
      <c r="C177" s="68">
        <f t="shared" si="15"/>
        <v>0</v>
      </c>
      <c r="D177" s="55"/>
      <c r="E177" s="62">
        <f t="shared" si="19"/>
        <v>0</v>
      </c>
      <c r="F177" s="62">
        <f t="shared" si="14"/>
        <v>0</v>
      </c>
      <c r="G177" s="130">
        <f t="shared" si="16"/>
        <v>0</v>
      </c>
      <c r="H177" s="10">
        <f t="shared" si="17"/>
        <v>0</v>
      </c>
      <c r="I177" s="148">
        <f t="shared" si="18"/>
        <v>0</v>
      </c>
    </row>
    <row r="178" spans="2:9" hidden="1">
      <c r="B178" s="67">
        <v>144</v>
      </c>
      <c r="C178" s="68">
        <f t="shared" si="15"/>
        <v>0</v>
      </c>
      <c r="D178" s="55"/>
      <c r="E178" s="62">
        <f t="shared" si="19"/>
        <v>0</v>
      </c>
      <c r="F178" s="62">
        <f t="shared" si="14"/>
        <v>0</v>
      </c>
      <c r="G178" s="130">
        <f t="shared" si="16"/>
        <v>0</v>
      </c>
      <c r="H178" s="10">
        <f t="shared" si="17"/>
        <v>0</v>
      </c>
      <c r="I178" s="148">
        <f t="shared" si="18"/>
        <v>0</v>
      </c>
    </row>
    <row r="179" spans="2:9" hidden="1">
      <c r="B179" s="67">
        <v>145</v>
      </c>
      <c r="C179" s="68">
        <f t="shared" si="15"/>
        <v>0</v>
      </c>
      <c r="D179" s="55"/>
      <c r="E179" s="62">
        <f t="shared" si="19"/>
        <v>0</v>
      </c>
      <c r="F179" s="62">
        <f t="shared" si="14"/>
        <v>0</v>
      </c>
      <c r="G179" s="130">
        <f t="shared" si="16"/>
        <v>0</v>
      </c>
      <c r="H179" s="10">
        <f t="shared" si="17"/>
        <v>0</v>
      </c>
      <c r="I179" s="148">
        <f t="shared" si="18"/>
        <v>0</v>
      </c>
    </row>
    <row r="180" spans="2:9" hidden="1">
      <c r="B180" s="67">
        <v>146</v>
      </c>
      <c r="C180" s="68">
        <f t="shared" si="15"/>
        <v>0</v>
      </c>
      <c r="D180" s="55"/>
      <c r="E180" s="62">
        <f t="shared" si="19"/>
        <v>0</v>
      </c>
      <c r="F180" s="62">
        <f t="shared" si="14"/>
        <v>0</v>
      </c>
      <c r="G180" s="130">
        <f t="shared" si="16"/>
        <v>0</v>
      </c>
      <c r="H180" s="10">
        <f t="shared" si="17"/>
        <v>0</v>
      </c>
      <c r="I180" s="148">
        <f t="shared" si="18"/>
        <v>0</v>
      </c>
    </row>
    <row r="181" spans="2:9" hidden="1">
      <c r="B181" s="67">
        <v>147</v>
      </c>
      <c r="C181" s="68">
        <f t="shared" si="15"/>
        <v>0</v>
      </c>
      <c r="D181" s="55"/>
      <c r="E181" s="62">
        <f t="shared" si="19"/>
        <v>0</v>
      </c>
      <c r="F181" s="62">
        <f t="shared" si="14"/>
        <v>0</v>
      </c>
      <c r="G181" s="130">
        <f t="shared" si="16"/>
        <v>0</v>
      </c>
      <c r="H181" s="10">
        <f t="shared" si="17"/>
        <v>0</v>
      </c>
      <c r="I181" s="148">
        <f t="shared" si="18"/>
        <v>0</v>
      </c>
    </row>
    <row r="182" spans="2:9" hidden="1">
      <c r="B182" s="67">
        <v>148</v>
      </c>
      <c r="C182" s="68">
        <f t="shared" si="15"/>
        <v>0</v>
      </c>
      <c r="D182" s="55"/>
      <c r="E182" s="62">
        <f t="shared" si="19"/>
        <v>0</v>
      </c>
      <c r="F182" s="62">
        <f t="shared" si="14"/>
        <v>0</v>
      </c>
      <c r="G182" s="130">
        <f t="shared" si="16"/>
        <v>0</v>
      </c>
      <c r="H182" s="10">
        <f t="shared" si="17"/>
        <v>0</v>
      </c>
      <c r="I182" s="148">
        <f t="shared" si="18"/>
        <v>0</v>
      </c>
    </row>
    <row r="183" spans="2:9" hidden="1">
      <c r="B183" s="67">
        <v>149</v>
      </c>
      <c r="C183" s="68">
        <f t="shared" si="15"/>
        <v>0</v>
      </c>
      <c r="D183" s="55"/>
      <c r="E183" s="62">
        <f t="shared" si="19"/>
        <v>0</v>
      </c>
      <c r="F183" s="62">
        <f t="shared" si="14"/>
        <v>0</v>
      </c>
      <c r="G183" s="130">
        <f t="shared" si="16"/>
        <v>0</v>
      </c>
      <c r="H183" s="10">
        <f t="shared" si="17"/>
        <v>0</v>
      </c>
      <c r="I183" s="148">
        <f t="shared" si="18"/>
        <v>0</v>
      </c>
    </row>
    <row r="184" spans="2:9" hidden="1">
      <c r="B184" s="67">
        <v>150</v>
      </c>
      <c r="C184" s="68">
        <f t="shared" si="15"/>
        <v>0</v>
      </c>
      <c r="D184" s="55"/>
      <c r="E184" s="62">
        <f t="shared" si="19"/>
        <v>0</v>
      </c>
      <c r="F184" s="62">
        <f t="shared" si="14"/>
        <v>0</v>
      </c>
      <c r="G184" s="130">
        <f t="shared" si="16"/>
        <v>0</v>
      </c>
      <c r="H184" s="10">
        <f t="shared" si="17"/>
        <v>0</v>
      </c>
      <c r="I184" s="148">
        <f t="shared" si="18"/>
        <v>0</v>
      </c>
    </row>
    <row r="185" spans="2:9" hidden="1">
      <c r="B185" s="67">
        <v>151</v>
      </c>
      <c r="C185" s="68">
        <f t="shared" si="15"/>
        <v>0</v>
      </c>
      <c r="D185" s="55"/>
      <c r="E185" s="62">
        <f t="shared" si="19"/>
        <v>0</v>
      </c>
      <c r="F185" s="62">
        <f t="shared" si="14"/>
        <v>0</v>
      </c>
      <c r="G185" s="130">
        <f t="shared" si="16"/>
        <v>0</v>
      </c>
      <c r="H185" s="10">
        <f t="shared" si="17"/>
        <v>0</v>
      </c>
      <c r="I185" s="148">
        <f t="shared" si="18"/>
        <v>0</v>
      </c>
    </row>
    <row r="186" spans="2:9" hidden="1">
      <c r="B186" s="67">
        <v>152</v>
      </c>
      <c r="C186" s="68">
        <f t="shared" si="15"/>
        <v>0</v>
      </c>
      <c r="D186" s="55"/>
      <c r="E186" s="62">
        <f t="shared" si="19"/>
        <v>0</v>
      </c>
      <c r="F186" s="62">
        <f t="shared" si="14"/>
        <v>0</v>
      </c>
      <c r="G186" s="130">
        <f t="shared" si="16"/>
        <v>0</v>
      </c>
      <c r="H186" s="10">
        <f t="shared" si="17"/>
        <v>0</v>
      </c>
      <c r="I186" s="148">
        <f t="shared" si="18"/>
        <v>0</v>
      </c>
    </row>
    <row r="187" spans="2:9" hidden="1">
      <c r="B187" s="67">
        <v>153</v>
      </c>
      <c r="C187" s="68">
        <f t="shared" si="15"/>
        <v>0</v>
      </c>
      <c r="D187" s="55"/>
      <c r="E187" s="62">
        <f t="shared" si="19"/>
        <v>0</v>
      </c>
      <c r="F187" s="62">
        <f t="shared" si="14"/>
        <v>0</v>
      </c>
      <c r="G187" s="130">
        <f t="shared" si="16"/>
        <v>0</v>
      </c>
      <c r="H187" s="10">
        <f t="shared" si="17"/>
        <v>0</v>
      </c>
      <c r="I187" s="148">
        <f t="shared" si="18"/>
        <v>0</v>
      </c>
    </row>
    <row r="188" spans="2:9" hidden="1">
      <c r="B188" s="67">
        <v>154</v>
      </c>
      <c r="C188" s="68">
        <f t="shared" si="15"/>
        <v>0</v>
      </c>
      <c r="D188" s="55"/>
      <c r="E188" s="62">
        <f t="shared" si="19"/>
        <v>0</v>
      </c>
      <c r="F188" s="62">
        <f t="shared" si="14"/>
        <v>0</v>
      </c>
      <c r="G188" s="130">
        <f t="shared" si="16"/>
        <v>0</v>
      </c>
      <c r="H188" s="10">
        <f t="shared" si="17"/>
        <v>0</v>
      </c>
      <c r="I188" s="148">
        <f t="shared" si="18"/>
        <v>0</v>
      </c>
    </row>
    <row r="189" spans="2:9" hidden="1">
      <c r="B189" s="67">
        <v>155</v>
      </c>
      <c r="C189" s="68">
        <f t="shared" si="15"/>
        <v>0</v>
      </c>
      <c r="D189" s="55"/>
      <c r="E189" s="62">
        <f t="shared" si="19"/>
        <v>0</v>
      </c>
      <c r="F189" s="62">
        <f t="shared" si="14"/>
        <v>0</v>
      </c>
      <c r="G189" s="130">
        <f t="shared" si="16"/>
        <v>0</v>
      </c>
      <c r="H189" s="10">
        <f t="shared" si="17"/>
        <v>0</v>
      </c>
      <c r="I189" s="148">
        <f t="shared" si="18"/>
        <v>0</v>
      </c>
    </row>
    <row r="190" spans="2:9" hidden="1">
      <c r="B190" s="67">
        <v>156</v>
      </c>
      <c r="C190" s="68">
        <f t="shared" si="15"/>
        <v>0</v>
      </c>
      <c r="D190" s="55"/>
      <c r="E190" s="62">
        <f t="shared" si="19"/>
        <v>0</v>
      </c>
      <c r="F190" s="62">
        <f t="shared" si="14"/>
        <v>0</v>
      </c>
      <c r="G190" s="130">
        <f t="shared" si="16"/>
        <v>0</v>
      </c>
      <c r="H190" s="10">
        <f t="shared" si="17"/>
        <v>0</v>
      </c>
      <c r="I190" s="148">
        <f t="shared" si="18"/>
        <v>0</v>
      </c>
    </row>
    <row r="191" spans="2:9" hidden="1">
      <c r="B191" s="67">
        <v>157</v>
      </c>
      <c r="C191" s="68">
        <f t="shared" si="15"/>
        <v>0</v>
      </c>
      <c r="D191" s="55"/>
      <c r="E191" s="62">
        <f t="shared" si="19"/>
        <v>0</v>
      </c>
      <c r="F191" s="62">
        <f t="shared" si="14"/>
        <v>0</v>
      </c>
      <c r="G191" s="130">
        <f t="shared" si="16"/>
        <v>0</v>
      </c>
      <c r="H191" s="10">
        <f t="shared" si="17"/>
        <v>0</v>
      </c>
      <c r="I191" s="148">
        <f t="shared" si="18"/>
        <v>0</v>
      </c>
    </row>
    <row r="192" spans="2:9" hidden="1">
      <c r="B192" s="67">
        <v>158</v>
      </c>
      <c r="C192" s="68">
        <f t="shared" si="15"/>
        <v>0</v>
      </c>
      <c r="D192" s="55"/>
      <c r="E192" s="62">
        <f t="shared" si="19"/>
        <v>0</v>
      </c>
      <c r="F192" s="62">
        <f t="shared" si="14"/>
        <v>0</v>
      </c>
      <c r="G192" s="130">
        <f t="shared" si="16"/>
        <v>0</v>
      </c>
      <c r="H192" s="10">
        <f t="shared" si="17"/>
        <v>0</v>
      </c>
      <c r="I192" s="148">
        <f t="shared" si="18"/>
        <v>0</v>
      </c>
    </row>
    <row r="193" spans="2:9" hidden="1">
      <c r="B193" s="67">
        <v>159</v>
      </c>
      <c r="C193" s="68">
        <f t="shared" si="15"/>
        <v>0</v>
      </c>
      <c r="D193" s="55"/>
      <c r="E193" s="62">
        <f t="shared" si="19"/>
        <v>0</v>
      </c>
      <c r="F193" s="62">
        <f t="shared" si="14"/>
        <v>0</v>
      </c>
      <c r="G193" s="130">
        <f t="shared" si="16"/>
        <v>0</v>
      </c>
      <c r="H193" s="10">
        <f t="shared" si="17"/>
        <v>0</v>
      </c>
      <c r="I193" s="148">
        <f t="shared" si="18"/>
        <v>0</v>
      </c>
    </row>
    <row r="194" spans="2:9" hidden="1">
      <c r="B194" s="67">
        <v>160</v>
      </c>
      <c r="C194" s="68">
        <f t="shared" si="15"/>
        <v>0</v>
      </c>
      <c r="D194" s="55"/>
      <c r="E194" s="62">
        <f t="shared" si="19"/>
        <v>0</v>
      </c>
      <c r="F194" s="62">
        <f t="shared" si="14"/>
        <v>0</v>
      </c>
      <c r="G194" s="130">
        <f t="shared" si="16"/>
        <v>0</v>
      </c>
      <c r="H194" s="10">
        <f t="shared" si="17"/>
        <v>0</v>
      </c>
      <c r="I194" s="148">
        <f t="shared" si="18"/>
        <v>0</v>
      </c>
    </row>
    <row r="195" spans="2:9" hidden="1">
      <c r="B195" s="67">
        <v>161</v>
      </c>
      <c r="C195" s="68">
        <f t="shared" si="15"/>
        <v>0</v>
      </c>
      <c r="D195" s="55"/>
      <c r="E195" s="62">
        <f t="shared" si="19"/>
        <v>0</v>
      </c>
      <c r="F195" s="62">
        <f t="shared" si="14"/>
        <v>0</v>
      </c>
      <c r="G195" s="130">
        <f t="shared" si="16"/>
        <v>0</v>
      </c>
      <c r="H195" s="10">
        <f t="shared" si="17"/>
        <v>0</v>
      </c>
      <c r="I195" s="148">
        <f t="shared" si="18"/>
        <v>0</v>
      </c>
    </row>
    <row r="196" spans="2:9" hidden="1">
      <c r="B196" s="67">
        <v>162</v>
      </c>
      <c r="C196" s="68">
        <f t="shared" si="15"/>
        <v>0</v>
      </c>
      <c r="D196" s="55"/>
      <c r="E196" s="62">
        <f t="shared" si="19"/>
        <v>0</v>
      </c>
      <c r="F196" s="62">
        <f t="shared" si="14"/>
        <v>0</v>
      </c>
      <c r="G196" s="130">
        <f t="shared" si="16"/>
        <v>0</v>
      </c>
      <c r="H196" s="10">
        <f t="shared" si="17"/>
        <v>0</v>
      </c>
      <c r="I196" s="148">
        <f t="shared" si="18"/>
        <v>0</v>
      </c>
    </row>
    <row r="197" spans="2:9" hidden="1">
      <c r="B197" s="67">
        <v>163</v>
      </c>
      <c r="C197" s="68">
        <f t="shared" si="15"/>
        <v>0</v>
      </c>
      <c r="D197" s="55"/>
      <c r="E197" s="62">
        <f t="shared" si="19"/>
        <v>0</v>
      </c>
      <c r="F197" s="62">
        <f t="shared" si="14"/>
        <v>0</v>
      </c>
      <c r="G197" s="130">
        <f t="shared" si="16"/>
        <v>0</v>
      </c>
      <c r="H197" s="10">
        <f t="shared" si="17"/>
        <v>0</v>
      </c>
      <c r="I197" s="148">
        <f t="shared" si="18"/>
        <v>0</v>
      </c>
    </row>
    <row r="198" spans="2:9" hidden="1">
      <c r="B198" s="67">
        <v>164</v>
      </c>
      <c r="C198" s="68">
        <f t="shared" si="15"/>
        <v>0</v>
      </c>
      <c r="D198" s="55"/>
      <c r="E198" s="62">
        <f t="shared" si="19"/>
        <v>0</v>
      </c>
      <c r="F198" s="62">
        <f t="shared" si="14"/>
        <v>0</v>
      </c>
      <c r="G198" s="130">
        <f t="shared" si="16"/>
        <v>0</v>
      </c>
      <c r="H198" s="10">
        <f t="shared" si="17"/>
        <v>0</v>
      </c>
      <c r="I198" s="148">
        <f t="shared" si="18"/>
        <v>0</v>
      </c>
    </row>
    <row r="199" spans="2:9" hidden="1">
      <c r="B199" s="67">
        <v>165</v>
      </c>
      <c r="C199" s="68">
        <f t="shared" si="15"/>
        <v>0</v>
      </c>
      <c r="D199" s="55"/>
      <c r="E199" s="62">
        <f t="shared" si="19"/>
        <v>0</v>
      </c>
      <c r="F199" s="62">
        <f t="shared" si="14"/>
        <v>0</v>
      </c>
      <c r="G199" s="130">
        <f t="shared" si="16"/>
        <v>0</v>
      </c>
      <c r="H199" s="10">
        <f t="shared" si="17"/>
        <v>0</v>
      </c>
      <c r="I199" s="148">
        <f t="shared" si="18"/>
        <v>0</v>
      </c>
    </row>
    <row r="200" spans="2:9" hidden="1">
      <c r="B200" s="67">
        <v>166</v>
      </c>
      <c r="C200" s="68">
        <f t="shared" si="15"/>
        <v>0</v>
      </c>
      <c r="D200" s="55"/>
      <c r="E200" s="62">
        <f t="shared" si="19"/>
        <v>0</v>
      </c>
      <c r="F200" s="62">
        <f t="shared" si="14"/>
        <v>0</v>
      </c>
      <c r="G200" s="130">
        <f t="shared" si="16"/>
        <v>0</v>
      </c>
      <c r="H200" s="10">
        <f t="shared" si="17"/>
        <v>0</v>
      </c>
      <c r="I200" s="148">
        <f t="shared" si="18"/>
        <v>0</v>
      </c>
    </row>
    <row r="201" spans="2:9" hidden="1">
      <c r="B201" s="67">
        <v>167</v>
      </c>
      <c r="C201" s="68">
        <f t="shared" si="15"/>
        <v>0</v>
      </c>
      <c r="D201" s="55"/>
      <c r="E201" s="62">
        <f t="shared" si="19"/>
        <v>0</v>
      </c>
      <c r="F201" s="62">
        <f t="shared" si="14"/>
        <v>0</v>
      </c>
      <c r="G201" s="130">
        <f t="shared" si="16"/>
        <v>0</v>
      </c>
      <c r="H201" s="10">
        <f t="shared" si="17"/>
        <v>0</v>
      </c>
      <c r="I201" s="148">
        <f t="shared" si="18"/>
        <v>0</v>
      </c>
    </row>
    <row r="202" spans="2:9" hidden="1">
      <c r="B202" s="67">
        <v>168</v>
      </c>
      <c r="C202" s="68">
        <f t="shared" si="15"/>
        <v>0</v>
      </c>
      <c r="D202" s="55"/>
      <c r="E202" s="62">
        <f t="shared" si="19"/>
        <v>0</v>
      </c>
      <c r="F202" s="62">
        <f t="shared" si="14"/>
        <v>0</v>
      </c>
      <c r="G202" s="130">
        <f t="shared" si="16"/>
        <v>0</v>
      </c>
      <c r="H202" s="10">
        <f t="shared" si="17"/>
        <v>0</v>
      </c>
      <c r="I202" s="148">
        <f t="shared" si="18"/>
        <v>0</v>
      </c>
    </row>
    <row r="203" spans="2:9" hidden="1">
      <c r="B203" s="67">
        <v>169</v>
      </c>
      <c r="C203" s="68">
        <f t="shared" si="15"/>
        <v>0</v>
      </c>
      <c r="D203" s="55"/>
      <c r="E203" s="62">
        <f t="shared" si="19"/>
        <v>0</v>
      </c>
      <c r="F203" s="62">
        <f t="shared" si="14"/>
        <v>0</v>
      </c>
      <c r="G203" s="130">
        <f t="shared" si="16"/>
        <v>0</v>
      </c>
      <c r="H203" s="10">
        <f t="shared" si="17"/>
        <v>0</v>
      </c>
      <c r="I203" s="148">
        <f t="shared" si="18"/>
        <v>0</v>
      </c>
    </row>
    <row r="204" spans="2:9" hidden="1">
      <c r="B204" s="67">
        <v>170</v>
      </c>
      <c r="C204" s="68">
        <f t="shared" si="15"/>
        <v>0</v>
      </c>
      <c r="D204" s="55"/>
      <c r="E204" s="62">
        <f t="shared" si="19"/>
        <v>0</v>
      </c>
      <c r="F204" s="62">
        <f t="shared" si="14"/>
        <v>0</v>
      </c>
      <c r="G204" s="130">
        <f t="shared" si="16"/>
        <v>0</v>
      </c>
      <c r="H204" s="10">
        <f t="shared" si="17"/>
        <v>0</v>
      </c>
      <c r="I204" s="148">
        <f t="shared" si="18"/>
        <v>0</v>
      </c>
    </row>
    <row r="205" spans="2:9" hidden="1">
      <c r="B205" s="67">
        <v>171</v>
      </c>
      <c r="C205" s="68">
        <f t="shared" si="15"/>
        <v>0</v>
      </c>
      <c r="D205" s="55"/>
      <c r="E205" s="62">
        <f t="shared" si="19"/>
        <v>0</v>
      </c>
      <c r="F205" s="62">
        <f t="shared" si="14"/>
        <v>0</v>
      </c>
      <c r="G205" s="130">
        <f t="shared" si="16"/>
        <v>0</v>
      </c>
      <c r="H205" s="10">
        <f t="shared" si="17"/>
        <v>0</v>
      </c>
      <c r="I205" s="148">
        <f t="shared" si="18"/>
        <v>0</v>
      </c>
    </row>
    <row r="206" spans="2:9" hidden="1">
      <c r="B206" s="67">
        <v>172</v>
      </c>
      <c r="C206" s="68">
        <f t="shared" si="15"/>
        <v>0</v>
      </c>
      <c r="D206" s="55"/>
      <c r="E206" s="62">
        <f t="shared" si="19"/>
        <v>0</v>
      </c>
      <c r="F206" s="62">
        <f t="shared" si="14"/>
        <v>0</v>
      </c>
      <c r="G206" s="130">
        <f t="shared" si="16"/>
        <v>0</v>
      </c>
      <c r="H206" s="10">
        <f t="shared" si="17"/>
        <v>0</v>
      </c>
      <c r="I206" s="148">
        <f t="shared" si="18"/>
        <v>0</v>
      </c>
    </row>
    <row r="207" spans="2:9" hidden="1">
      <c r="B207" s="67">
        <v>173</v>
      </c>
      <c r="C207" s="68">
        <f t="shared" si="15"/>
        <v>0</v>
      </c>
      <c r="D207" s="55"/>
      <c r="E207" s="62">
        <f t="shared" si="19"/>
        <v>0</v>
      </c>
      <c r="F207" s="62">
        <f t="shared" si="14"/>
        <v>0</v>
      </c>
      <c r="G207" s="130">
        <f t="shared" si="16"/>
        <v>0</v>
      </c>
      <c r="H207" s="10">
        <f t="shared" si="17"/>
        <v>0</v>
      </c>
      <c r="I207" s="148">
        <f t="shared" si="18"/>
        <v>0</v>
      </c>
    </row>
    <row r="208" spans="2:9" hidden="1">
      <c r="B208" s="67">
        <v>174</v>
      </c>
      <c r="C208" s="68">
        <f t="shared" si="15"/>
        <v>0</v>
      </c>
      <c r="D208" s="55"/>
      <c r="E208" s="62">
        <f t="shared" si="19"/>
        <v>0</v>
      </c>
      <c r="F208" s="62">
        <f t="shared" si="14"/>
        <v>0</v>
      </c>
      <c r="G208" s="130">
        <f t="shared" si="16"/>
        <v>0</v>
      </c>
      <c r="H208" s="10">
        <f t="shared" si="17"/>
        <v>0</v>
      </c>
      <c r="I208" s="148">
        <f t="shared" si="18"/>
        <v>0</v>
      </c>
    </row>
    <row r="209" spans="2:9" hidden="1">
      <c r="B209" s="67">
        <v>175</v>
      </c>
      <c r="C209" s="68">
        <f t="shared" si="15"/>
        <v>0</v>
      </c>
      <c r="D209" s="55"/>
      <c r="E209" s="62">
        <f t="shared" si="19"/>
        <v>0</v>
      </c>
      <c r="F209" s="62">
        <f t="shared" si="14"/>
        <v>0</v>
      </c>
      <c r="G209" s="130">
        <f t="shared" si="16"/>
        <v>0</v>
      </c>
      <c r="H209" s="10">
        <f t="shared" si="17"/>
        <v>0</v>
      </c>
      <c r="I209" s="148">
        <f t="shared" si="18"/>
        <v>0</v>
      </c>
    </row>
    <row r="210" spans="2:9" hidden="1">
      <c r="B210" s="67">
        <v>176</v>
      </c>
      <c r="C210" s="68">
        <f t="shared" si="15"/>
        <v>0</v>
      </c>
      <c r="D210" s="55"/>
      <c r="E210" s="62">
        <f t="shared" si="19"/>
        <v>0</v>
      </c>
      <c r="F210" s="62">
        <f t="shared" si="14"/>
        <v>0</v>
      </c>
      <c r="G210" s="130">
        <f t="shared" si="16"/>
        <v>0</v>
      </c>
      <c r="H210" s="10">
        <f t="shared" si="17"/>
        <v>0</v>
      </c>
      <c r="I210" s="148">
        <f t="shared" si="18"/>
        <v>0</v>
      </c>
    </row>
    <row r="211" spans="2:9" hidden="1">
      <c r="B211" s="67">
        <v>177</v>
      </c>
      <c r="C211" s="68">
        <f t="shared" si="15"/>
        <v>0</v>
      </c>
      <c r="D211" s="55"/>
      <c r="E211" s="62">
        <f t="shared" si="19"/>
        <v>0</v>
      </c>
      <c r="F211" s="62">
        <f t="shared" si="14"/>
        <v>0</v>
      </c>
      <c r="G211" s="130">
        <f t="shared" si="16"/>
        <v>0</v>
      </c>
      <c r="H211" s="10">
        <f t="shared" si="17"/>
        <v>0</v>
      </c>
      <c r="I211" s="148">
        <f t="shared" si="18"/>
        <v>0</v>
      </c>
    </row>
    <row r="212" spans="2:9" hidden="1">
      <c r="B212" s="67">
        <v>178</v>
      </c>
      <c r="C212" s="68">
        <f t="shared" si="15"/>
        <v>0</v>
      </c>
      <c r="D212" s="55"/>
      <c r="E212" s="62">
        <f t="shared" si="19"/>
        <v>0</v>
      </c>
      <c r="F212" s="62">
        <f t="shared" si="14"/>
        <v>0</v>
      </c>
      <c r="G212" s="130">
        <f t="shared" si="16"/>
        <v>0</v>
      </c>
      <c r="H212" s="10">
        <f t="shared" si="17"/>
        <v>0</v>
      </c>
      <c r="I212" s="148">
        <f t="shared" si="18"/>
        <v>0</v>
      </c>
    </row>
    <row r="213" spans="2:9" hidden="1">
      <c r="B213" s="67">
        <v>179</v>
      </c>
      <c r="C213" s="68">
        <f t="shared" si="15"/>
        <v>0</v>
      </c>
      <c r="D213" s="55"/>
      <c r="E213" s="62">
        <f t="shared" si="19"/>
        <v>0</v>
      </c>
      <c r="F213" s="62">
        <f t="shared" si="14"/>
        <v>0</v>
      </c>
      <c r="G213" s="130">
        <f t="shared" si="16"/>
        <v>0</v>
      </c>
      <c r="H213" s="10">
        <f t="shared" si="17"/>
        <v>0</v>
      </c>
      <c r="I213" s="148">
        <f t="shared" si="18"/>
        <v>0</v>
      </c>
    </row>
    <row r="214" spans="2:9" hidden="1">
      <c r="B214" s="67">
        <v>180</v>
      </c>
      <c r="C214" s="68">
        <f t="shared" si="15"/>
        <v>0</v>
      </c>
      <c r="D214" s="55"/>
      <c r="E214" s="62">
        <f t="shared" si="19"/>
        <v>0</v>
      </c>
      <c r="F214" s="62">
        <f t="shared" si="14"/>
        <v>0</v>
      </c>
      <c r="G214" s="130">
        <f t="shared" si="16"/>
        <v>0</v>
      </c>
      <c r="H214" s="10">
        <f t="shared" si="17"/>
        <v>0</v>
      </c>
      <c r="I214" s="148">
        <f t="shared" si="18"/>
        <v>0</v>
      </c>
    </row>
    <row r="215" spans="2:9" hidden="1">
      <c r="B215" s="67">
        <v>181</v>
      </c>
      <c r="C215" s="68">
        <f t="shared" si="15"/>
        <v>0</v>
      </c>
      <c r="D215" s="55"/>
      <c r="E215" s="62">
        <f t="shared" si="19"/>
        <v>0</v>
      </c>
      <c r="F215" s="62">
        <f t="shared" si="14"/>
        <v>0</v>
      </c>
      <c r="G215" s="130">
        <f t="shared" si="16"/>
        <v>0</v>
      </c>
      <c r="H215" s="10">
        <f t="shared" si="17"/>
        <v>0</v>
      </c>
      <c r="I215" s="148">
        <f t="shared" si="18"/>
        <v>0</v>
      </c>
    </row>
    <row r="216" spans="2:9" hidden="1">
      <c r="B216" s="67">
        <v>182</v>
      </c>
      <c r="C216" s="68">
        <f t="shared" si="15"/>
        <v>0</v>
      </c>
      <c r="D216" s="55"/>
      <c r="E216" s="62">
        <f t="shared" si="19"/>
        <v>0</v>
      </c>
      <c r="F216" s="62">
        <f t="shared" si="14"/>
        <v>0</v>
      </c>
      <c r="G216" s="130">
        <f t="shared" si="16"/>
        <v>0</v>
      </c>
      <c r="H216" s="10">
        <f t="shared" si="17"/>
        <v>0</v>
      </c>
      <c r="I216" s="148">
        <f t="shared" si="18"/>
        <v>0</v>
      </c>
    </row>
    <row r="217" spans="2:9" hidden="1">
      <c r="B217" s="67">
        <v>183</v>
      </c>
      <c r="C217" s="68">
        <f t="shared" si="15"/>
        <v>0</v>
      </c>
      <c r="D217" s="55"/>
      <c r="E217" s="62">
        <f t="shared" si="19"/>
        <v>0</v>
      </c>
      <c r="F217" s="62">
        <f t="shared" si="14"/>
        <v>0</v>
      </c>
      <c r="G217" s="130">
        <f t="shared" si="16"/>
        <v>0</v>
      </c>
      <c r="H217" s="10">
        <f t="shared" si="17"/>
        <v>0</v>
      </c>
      <c r="I217" s="148">
        <f t="shared" si="18"/>
        <v>0</v>
      </c>
    </row>
    <row r="218" spans="2:9" hidden="1">
      <c r="B218" s="67">
        <v>184</v>
      </c>
      <c r="C218" s="68">
        <f t="shared" si="15"/>
        <v>0</v>
      </c>
      <c r="D218" s="55"/>
      <c r="E218" s="62">
        <f t="shared" si="19"/>
        <v>0</v>
      </c>
      <c r="F218" s="62">
        <f t="shared" si="14"/>
        <v>0</v>
      </c>
      <c r="G218" s="130">
        <f t="shared" si="16"/>
        <v>0</v>
      </c>
      <c r="H218" s="10">
        <f t="shared" si="17"/>
        <v>0</v>
      </c>
      <c r="I218" s="148">
        <f t="shared" si="18"/>
        <v>0</v>
      </c>
    </row>
    <row r="219" spans="2:9" hidden="1">
      <c r="B219" s="67">
        <v>185</v>
      </c>
      <c r="C219" s="68">
        <f t="shared" si="15"/>
        <v>0</v>
      </c>
      <c r="D219" s="55"/>
      <c r="E219" s="62">
        <f t="shared" si="19"/>
        <v>0</v>
      </c>
      <c r="F219" s="62">
        <f t="shared" si="14"/>
        <v>0</v>
      </c>
      <c r="G219" s="130">
        <f t="shared" si="16"/>
        <v>0</v>
      </c>
      <c r="H219" s="10">
        <f t="shared" si="17"/>
        <v>0</v>
      </c>
      <c r="I219" s="148">
        <f t="shared" si="18"/>
        <v>0</v>
      </c>
    </row>
    <row r="220" spans="2:9" hidden="1">
      <c r="B220" s="67">
        <v>186</v>
      </c>
      <c r="C220" s="68">
        <f t="shared" si="15"/>
        <v>0</v>
      </c>
      <c r="D220" s="55"/>
      <c r="E220" s="62">
        <f t="shared" si="19"/>
        <v>0</v>
      </c>
      <c r="F220" s="62">
        <f t="shared" si="14"/>
        <v>0</v>
      </c>
      <c r="G220" s="130">
        <f t="shared" si="16"/>
        <v>0</v>
      </c>
      <c r="H220" s="10">
        <f t="shared" si="17"/>
        <v>0</v>
      </c>
      <c r="I220" s="148">
        <f t="shared" si="18"/>
        <v>0</v>
      </c>
    </row>
    <row r="221" spans="2:9" hidden="1">
      <c r="B221" s="67">
        <v>187</v>
      </c>
      <c r="C221" s="68">
        <f t="shared" si="15"/>
        <v>0</v>
      </c>
      <c r="D221" s="55"/>
      <c r="E221" s="62">
        <f t="shared" si="19"/>
        <v>0</v>
      </c>
      <c r="F221" s="62">
        <f t="shared" si="14"/>
        <v>0</v>
      </c>
      <c r="G221" s="130">
        <f t="shared" si="16"/>
        <v>0</v>
      </c>
      <c r="H221" s="10">
        <f t="shared" si="17"/>
        <v>0</v>
      </c>
      <c r="I221" s="148">
        <f t="shared" si="18"/>
        <v>0</v>
      </c>
    </row>
    <row r="222" spans="2:9" hidden="1">
      <c r="B222" s="67">
        <v>188</v>
      </c>
      <c r="C222" s="68">
        <f t="shared" si="15"/>
        <v>0</v>
      </c>
      <c r="D222" s="55"/>
      <c r="E222" s="62">
        <f t="shared" si="19"/>
        <v>0</v>
      </c>
      <c r="F222" s="62">
        <f t="shared" si="14"/>
        <v>0</v>
      </c>
      <c r="G222" s="130">
        <f t="shared" si="16"/>
        <v>0</v>
      </c>
      <c r="H222" s="10">
        <f t="shared" si="17"/>
        <v>0</v>
      </c>
      <c r="I222" s="148">
        <f t="shared" si="18"/>
        <v>0</v>
      </c>
    </row>
    <row r="223" spans="2:9" hidden="1">
      <c r="B223" s="67">
        <v>189</v>
      </c>
      <c r="C223" s="68">
        <f t="shared" si="15"/>
        <v>0</v>
      </c>
      <c r="D223" s="55"/>
      <c r="E223" s="62">
        <f t="shared" si="19"/>
        <v>0</v>
      </c>
      <c r="F223" s="62">
        <f t="shared" si="14"/>
        <v>0</v>
      </c>
      <c r="G223" s="130">
        <f t="shared" si="16"/>
        <v>0</v>
      </c>
      <c r="H223" s="10">
        <f t="shared" si="17"/>
        <v>0</v>
      </c>
      <c r="I223" s="148">
        <f t="shared" si="18"/>
        <v>0</v>
      </c>
    </row>
    <row r="224" spans="2:9" hidden="1">
      <c r="B224" s="67">
        <v>190</v>
      </c>
      <c r="C224" s="68">
        <f t="shared" si="15"/>
        <v>0</v>
      </c>
      <c r="D224" s="55"/>
      <c r="E224" s="62">
        <f t="shared" si="19"/>
        <v>0</v>
      </c>
      <c r="F224" s="62">
        <f t="shared" si="14"/>
        <v>0</v>
      </c>
      <c r="G224" s="130">
        <f t="shared" si="16"/>
        <v>0</v>
      </c>
      <c r="H224" s="10">
        <f t="shared" si="17"/>
        <v>0</v>
      </c>
      <c r="I224" s="148">
        <f t="shared" si="18"/>
        <v>0</v>
      </c>
    </row>
    <row r="225" spans="2:9" hidden="1">
      <c r="B225" s="67">
        <v>191</v>
      </c>
      <c r="C225" s="68">
        <f t="shared" si="15"/>
        <v>0</v>
      </c>
      <c r="D225" s="55"/>
      <c r="E225" s="62">
        <f t="shared" si="19"/>
        <v>0</v>
      </c>
      <c r="F225" s="62">
        <f t="shared" si="14"/>
        <v>0</v>
      </c>
      <c r="G225" s="130">
        <f t="shared" si="16"/>
        <v>0</v>
      </c>
      <c r="H225" s="10">
        <f t="shared" si="17"/>
        <v>0</v>
      </c>
      <c r="I225" s="148">
        <f t="shared" si="18"/>
        <v>0</v>
      </c>
    </row>
    <row r="226" spans="2:9" hidden="1">
      <c r="B226" s="67">
        <v>192</v>
      </c>
      <c r="C226" s="68">
        <f t="shared" si="15"/>
        <v>0</v>
      </c>
      <c r="D226" s="55"/>
      <c r="E226" s="62">
        <f t="shared" si="19"/>
        <v>0</v>
      </c>
      <c r="F226" s="62">
        <f t="shared" si="14"/>
        <v>0</v>
      </c>
      <c r="G226" s="130">
        <f t="shared" si="16"/>
        <v>0</v>
      </c>
      <c r="H226" s="10">
        <f t="shared" si="17"/>
        <v>0</v>
      </c>
      <c r="I226" s="148">
        <f t="shared" si="18"/>
        <v>0</v>
      </c>
    </row>
    <row r="227" spans="2:9" hidden="1">
      <c r="B227" s="67">
        <v>193</v>
      </c>
      <c r="C227" s="68">
        <f t="shared" si="15"/>
        <v>0</v>
      </c>
      <c r="D227" s="55"/>
      <c r="E227" s="62">
        <f t="shared" si="19"/>
        <v>0</v>
      </c>
      <c r="F227" s="62">
        <f t="shared" ref="F227:F274" si="20">+E227*$B$282</f>
        <v>0</v>
      </c>
      <c r="G227" s="130">
        <f t="shared" si="16"/>
        <v>0</v>
      </c>
      <c r="H227" s="10">
        <f t="shared" si="17"/>
        <v>0</v>
      </c>
      <c r="I227" s="148">
        <f t="shared" si="18"/>
        <v>0</v>
      </c>
    </row>
    <row r="228" spans="2:9" hidden="1">
      <c r="B228" s="67">
        <v>194</v>
      </c>
      <c r="C228" s="68">
        <f t="shared" ref="C228:C274" si="21">IF(B228&lt;=$B$283,C227/(1+$B$282),0)</f>
        <v>0</v>
      </c>
      <c r="D228" s="55"/>
      <c r="E228" s="62">
        <f t="shared" si="19"/>
        <v>0</v>
      </c>
      <c r="F228" s="62">
        <f t="shared" si="20"/>
        <v>0</v>
      </c>
      <c r="G228" s="130">
        <f t="shared" ref="G228:G274" si="22">+E228+F228</f>
        <v>0</v>
      </c>
      <c r="H228" s="10">
        <f t="shared" ref="H228:H274" si="23">IF(B228&lt;=$B$283,$C$279/$C$278*$F$30,0)</f>
        <v>0</v>
      </c>
      <c r="I228" s="148">
        <f t="shared" ref="I228:I274" si="24">+G228-H228</f>
        <v>0</v>
      </c>
    </row>
    <row r="229" spans="2:9" hidden="1">
      <c r="B229" s="67">
        <v>195</v>
      </c>
      <c r="C229" s="68">
        <f t="shared" si="21"/>
        <v>0</v>
      </c>
      <c r="D229" s="55"/>
      <c r="E229" s="62">
        <f t="shared" ref="E229:E274" si="25">IF(B229&lt;=$B$283,I228,0)</f>
        <v>0</v>
      </c>
      <c r="F229" s="62">
        <f t="shared" si="20"/>
        <v>0</v>
      </c>
      <c r="G229" s="130">
        <f t="shared" si="22"/>
        <v>0</v>
      </c>
      <c r="H229" s="10">
        <f t="shared" si="23"/>
        <v>0</v>
      </c>
      <c r="I229" s="148">
        <f t="shared" si="24"/>
        <v>0</v>
      </c>
    </row>
    <row r="230" spans="2:9" hidden="1">
      <c r="B230" s="67">
        <v>196</v>
      </c>
      <c r="C230" s="68">
        <f t="shared" si="21"/>
        <v>0</v>
      </c>
      <c r="D230" s="55"/>
      <c r="E230" s="62">
        <f t="shared" si="25"/>
        <v>0</v>
      </c>
      <c r="F230" s="62">
        <f t="shared" si="20"/>
        <v>0</v>
      </c>
      <c r="G230" s="130">
        <f t="shared" si="22"/>
        <v>0</v>
      </c>
      <c r="H230" s="10">
        <f t="shared" si="23"/>
        <v>0</v>
      </c>
      <c r="I230" s="148">
        <f t="shared" si="24"/>
        <v>0</v>
      </c>
    </row>
    <row r="231" spans="2:9" hidden="1">
      <c r="B231" s="67">
        <v>197</v>
      </c>
      <c r="C231" s="68">
        <f t="shared" si="21"/>
        <v>0</v>
      </c>
      <c r="D231" s="55"/>
      <c r="E231" s="62">
        <f t="shared" si="25"/>
        <v>0</v>
      </c>
      <c r="F231" s="62">
        <f t="shared" si="20"/>
        <v>0</v>
      </c>
      <c r="G231" s="130">
        <f t="shared" si="22"/>
        <v>0</v>
      </c>
      <c r="H231" s="10">
        <f t="shared" si="23"/>
        <v>0</v>
      </c>
      <c r="I231" s="148">
        <f t="shared" si="24"/>
        <v>0</v>
      </c>
    </row>
    <row r="232" spans="2:9" hidden="1">
      <c r="B232" s="67">
        <v>198</v>
      </c>
      <c r="C232" s="68">
        <f t="shared" si="21"/>
        <v>0</v>
      </c>
      <c r="D232" s="55"/>
      <c r="E232" s="62">
        <f t="shared" si="25"/>
        <v>0</v>
      </c>
      <c r="F232" s="62">
        <f t="shared" si="20"/>
        <v>0</v>
      </c>
      <c r="G232" s="130">
        <f t="shared" si="22"/>
        <v>0</v>
      </c>
      <c r="H232" s="10">
        <f t="shared" si="23"/>
        <v>0</v>
      </c>
      <c r="I232" s="148">
        <f t="shared" si="24"/>
        <v>0</v>
      </c>
    </row>
    <row r="233" spans="2:9" hidden="1">
      <c r="B233" s="67">
        <v>199</v>
      </c>
      <c r="C233" s="68">
        <f t="shared" si="21"/>
        <v>0</v>
      </c>
      <c r="D233" s="55"/>
      <c r="E233" s="62">
        <f t="shared" si="25"/>
        <v>0</v>
      </c>
      <c r="F233" s="62">
        <f t="shared" si="20"/>
        <v>0</v>
      </c>
      <c r="G233" s="130">
        <f t="shared" si="22"/>
        <v>0</v>
      </c>
      <c r="H233" s="10">
        <f t="shared" si="23"/>
        <v>0</v>
      </c>
      <c r="I233" s="148">
        <f t="shared" si="24"/>
        <v>0</v>
      </c>
    </row>
    <row r="234" spans="2:9" hidden="1">
      <c r="B234" s="67">
        <v>200</v>
      </c>
      <c r="C234" s="68">
        <f t="shared" si="21"/>
        <v>0</v>
      </c>
      <c r="D234" s="55"/>
      <c r="E234" s="62">
        <f t="shared" si="25"/>
        <v>0</v>
      </c>
      <c r="F234" s="62">
        <f t="shared" si="20"/>
        <v>0</v>
      </c>
      <c r="G234" s="130">
        <f t="shared" si="22"/>
        <v>0</v>
      </c>
      <c r="H234" s="10">
        <f t="shared" si="23"/>
        <v>0</v>
      </c>
      <c r="I234" s="148">
        <f t="shared" si="24"/>
        <v>0</v>
      </c>
    </row>
    <row r="235" spans="2:9" hidden="1">
      <c r="B235" s="67">
        <v>201</v>
      </c>
      <c r="C235" s="68">
        <f t="shared" si="21"/>
        <v>0</v>
      </c>
      <c r="D235" s="55"/>
      <c r="E235" s="62">
        <f t="shared" si="25"/>
        <v>0</v>
      </c>
      <c r="F235" s="62">
        <f t="shared" si="20"/>
        <v>0</v>
      </c>
      <c r="G235" s="130">
        <f t="shared" si="22"/>
        <v>0</v>
      </c>
      <c r="H235" s="10">
        <f t="shared" si="23"/>
        <v>0</v>
      </c>
      <c r="I235" s="148">
        <f t="shared" si="24"/>
        <v>0</v>
      </c>
    </row>
    <row r="236" spans="2:9" hidden="1">
      <c r="B236" s="67">
        <v>202</v>
      </c>
      <c r="C236" s="68">
        <f t="shared" si="21"/>
        <v>0</v>
      </c>
      <c r="D236" s="55"/>
      <c r="E236" s="62">
        <f t="shared" si="25"/>
        <v>0</v>
      </c>
      <c r="F236" s="62">
        <f t="shared" si="20"/>
        <v>0</v>
      </c>
      <c r="G236" s="130">
        <f t="shared" si="22"/>
        <v>0</v>
      </c>
      <c r="H236" s="10">
        <f t="shared" si="23"/>
        <v>0</v>
      </c>
      <c r="I236" s="148">
        <f t="shared" si="24"/>
        <v>0</v>
      </c>
    </row>
    <row r="237" spans="2:9" hidden="1">
      <c r="B237" s="67">
        <v>203</v>
      </c>
      <c r="C237" s="68">
        <f t="shared" si="21"/>
        <v>0</v>
      </c>
      <c r="D237" s="55"/>
      <c r="E237" s="62">
        <f t="shared" si="25"/>
        <v>0</v>
      </c>
      <c r="F237" s="62">
        <f t="shared" si="20"/>
        <v>0</v>
      </c>
      <c r="G237" s="130">
        <f t="shared" si="22"/>
        <v>0</v>
      </c>
      <c r="H237" s="10">
        <f t="shared" si="23"/>
        <v>0</v>
      </c>
      <c r="I237" s="148">
        <f t="shared" si="24"/>
        <v>0</v>
      </c>
    </row>
    <row r="238" spans="2:9" hidden="1">
      <c r="B238" s="67">
        <v>204</v>
      </c>
      <c r="C238" s="68">
        <f t="shared" si="21"/>
        <v>0</v>
      </c>
      <c r="D238" s="55"/>
      <c r="E238" s="62">
        <f t="shared" si="25"/>
        <v>0</v>
      </c>
      <c r="F238" s="62">
        <f t="shared" si="20"/>
        <v>0</v>
      </c>
      <c r="G238" s="130">
        <f t="shared" si="22"/>
        <v>0</v>
      </c>
      <c r="H238" s="10">
        <f t="shared" si="23"/>
        <v>0</v>
      </c>
      <c r="I238" s="148">
        <f t="shared" si="24"/>
        <v>0</v>
      </c>
    </row>
    <row r="239" spans="2:9" hidden="1">
      <c r="B239" s="67">
        <v>205</v>
      </c>
      <c r="C239" s="68">
        <f t="shared" si="21"/>
        <v>0</v>
      </c>
      <c r="D239" s="55"/>
      <c r="E239" s="62">
        <f t="shared" si="25"/>
        <v>0</v>
      </c>
      <c r="F239" s="62">
        <f t="shared" si="20"/>
        <v>0</v>
      </c>
      <c r="G239" s="130">
        <f t="shared" si="22"/>
        <v>0</v>
      </c>
      <c r="H239" s="10">
        <f t="shared" si="23"/>
        <v>0</v>
      </c>
      <c r="I239" s="148">
        <f t="shared" si="24"/>
        <v>0</v>
      </c>
    </row>
    <row r="240" spans="2:9" hidden="1">
      <c r="B240" s="67">
        <v>206</v>
      </c>
      <c r="C240" s="68">
        <f t="shared" si="21"/>
        <v>0</v>
      </c>
      <c r="D240" s="55"/>
      <c r="E240" s="62">
        <f t="shared" si="25"/>
        <v>0</v>
      </c>
      <c r="F240" s="62">
        <f t="shared" si="20"/>
        <v>0</v>
      </c>
      <c r="G240" s="130">
        <f t="shared" si="22"/>
        <v>0</v>
      </c>
      <c r="H240" s="10">
        <f t="shared" si="23"/>
        <v>0</v>
      </c>
      <c r="I240" s="148">
        <f t="shared" si="24"/>
        <v>0</v>
      </c>
    </row>
    <row r="241" spans="2:9" hidden="1">
      <c r="B241" s="67">
        <v>207</v>
      </c>
      <c r="C241" s="68">
        <f t="shared" si="21"/>
        <v>0</v>
      </c>
      <c r="D241" s="55"/>
      <c r="E241" s="62">
        <f t="shared" si="25"/>
        <v>0</v>
      </c>
      <c r="F241" s="62">
        <f t="shared" si="20"/>
        <v>0</v>
      </c>
      <c r="G241" s="130">
        <f t="shared" si="22"/>
        <v>0</v>
      </c>
      <c r="H241" s="10">
        <f t="shared" si="23"/>
        <v>0</v>
      </c>
      <c r="I241" s="148">
        <f t="shared" si="24"/>
        <v>0</v>
      </c>
    </row>
    <row r="242" spans="2:9" hidden="1">
      <c r="B242" s="67">
        <v>208</v>
      </c>
      <c r="C242" s="68">
        <f t="shared" si="21"/>
        <v>0</v>
      </c>
      <c r="D242" s="55"/>
      <c r="E242" s="62">
        <f t="shared" si="25"/>
        <v>0</v>
      </c>
      <c r="F242" s="62">
        <f t="shared" si="20"/>
        <v>0</v>
      </c>
      <c r="G242" s="130">
        <f t="shared" si="22"/>
        <v>0</v>
      </c>
      <c r="H242" s="10">
        <f t="shared" si="23"/>
        <v>0</v>
      </c>
      <c r="I242" s="148">
        <f t="shared" si="24"/>
        <v>0</v>
      </c>
    </row>
    <row r="243" spans="2:9" hidden="1">
      <c r="B243" s="67">
        <v>209</v>
      </c>
      <c r="C243" s="68">
        <f t="shared" si="21"/>
        <v>0</v>
      </c>
      <c r="D243" s="55"/>
      <c r="E243" s="62">
        <f t="shared" si="25"/>
        <v>0</v>
      </c>
      <c r="F243" s="62">
        <f t="shared" si="20"/>
        <v>0</v>
      </c>
      <c r="G243" s="130">
        <f t="shared" si="22"/>
        <v>0</v>
      </c>
      <c r="H243" s="10">
        <f t="shared" si="23"/>
        <v>0</v>
      </c>
      <c r="I243" s="148">
        <f t="shared" si="24"/>
        <v>0</v>
      </c>
    </row>
    <row r="244" spans="2:9" hidden="1">
      <c r="B244" s="67">
        <v>210</v>
      </c>
      <c r="C244" s="68">
        <f t="shared" si="21"/>
        <v>0</v>
      </c>
      <c r="D244" s="55"/>
      <c r="E244" s="62">
        <f t="shared" si="25"/>
        <v>0</v>
      </c>
      <c r="F244" s="62">
        <f t="shared" si="20"/>
        <v>0</v>
      </c>
      <c r="G244" s="130">
        <f t="shared" si="22"/>
        <v>0</v>
      </c>
      <c r="H244" s="10">
        <f t="shared" si="23"/>
        <v>0</v>
      </c>
      <c r="I244" s="148">
        <f t="shared" si="24"/>
        <v>0</v>
      </c>
    </row>
    <row r="245" spans="2:9" hidden="1">
      <c r="B245" s="67">
        <v>211</v>
      </c>
      <c r="C245" s="68">
        <f t="shared" si="21"/>
        <v>0</v>
      </c>
      <c r="D245" s="55"/>
      <c r="E245" s="62">
        <f t="shared" si="25"/>
        <v>0</v>
      </c>
      <c r="F245" s="62">
        <f t="shared" si="20"/>
        <v>0</v>
      </c>
      <c r="G245" s="130">
        <f t="shared" si="22"/>
        <v>0</v>
      </c>
      <c r="H245" s="10">
        <f t="shared" si="23"/>
        <v>0</v>
      </c>
      <c r="I245" s="148">
        <f t="shared" si="24"/>
        <v>0</v>
      </c>
    </row>
    <row r="246" spans="2:9" hidden="1">
      <c r="B246" s="67">
        <v>212</v>
      </c>
      <c r="C246" s="68">
        <f t="shared" si="21"/>
        <v>0</v>
      </c>
      <c r="D246" s="55"/>
      <c r="E246" s="62">
        <f t="shared" si="25"/>
        <v>0</v>
      </c>
      <c r="F246" s="62">
        <f t="shared" si="20"/>
        <v>0</v>
      </c>
      <c r="G246" s="130">
        <f t="shared" si="22"/>
        <v>0</v>
      </c>
      <c r="H246" s="10">
        <f t="shared" si="23"/>
        <v>0</v>
      </c>
      <c r="I246" s="148">
        <f t="shared" si="24"/>
        <v>0</v>
      </c>
    </row>
    <row r="247" spans="2:9" hidden="1">
      <c r="B247" s="67">
        <v>213</v>
      </c>
      <c r="C247" s="68">
        <f t="shared" si="21"/>
        <v>0</v>
      </c>
      <c r="D247" s="55"/>
      <c r="E247" s="62">
        <f t="shared" si="25"/>
        <v>0</v>
      </c>
      <c r="F247" s="62">
        <f t="shared" si="20"/>
        <v>0</v>
      </c>
      <c r="G247" s="130">
        <f t="shared" si="22"/>
        <v>0</v>
      </c>
      <c r="H247" s="10">
        <f t="shared" si="23"/>
        <v>0</v>
      </c>
      <c r="I247" s="148">
        <f t="shared" si="24"/>
        <v>0</v>
      </c>
    </row>
    <row r="248" spans="2:9" hidden="1">
      <c r="B248" s="67">
        <v>214</v>
      </c>
      <c r="C248" s="68">
        <f t="shared" si="21"/>
        <v>0</v>
      </c>
      <c r="D248" s="55"/>
      <c r="E248" s="62">
        <f t="shared" si="25"/>
        <v>0</v>
      </c>
      <c r="F248" s="62">
        <f t="shared" si="20"/>
        <v>0</v>
      </c>
      <c r="G248" s="130">
        <f t="shared" si="22"/>
        <v>0</v>
      </c>
      <c r="H248" s="10">
        <f t="shared" si="23"/>
        <v>0</v>
      </c>
      <c r="I248" s="148">
        <f t="shared" si="24"/>
        <v>0</v>
      </c>
    </row>
    <row r="249" spans="2:9" hidden="1">
      <c r="B249" s="67">
        <v>215</v>
      </c>
      <c r="C249" s="68">
        <f t="shared" si="21"/>
        <v>0</v>
      </c>
      <c r="D249" s="55"/>
      <c r="E249" s="62">
        <f t="shared" si="25"/>
        <v>0</v>
      </c>
      <c r="F249" s="62">
        <f t="shared" si="20"/>
        <v>0</v>
      </c>
      <c r="G249" s="130">
        <f t="shared" si="22"/>
        <v>0</v>
      </c>
      <c r="H249" s="10">
        <f t="shared" si="23"/>
        <v>0</v>
      </c>
      <c r="I249" s="148">
        <f t="shared" si="24"/>
        <v>0</v>
      </c>
    </row>
    <row r="250" spans="2:9" hidden="1">
      <c r="B250" s="67">
        <v>216</v>
      </c>
      <c r="C250" s="68">
        <f t="shared" si="21"/>
        <v>0</v>
      </c>
      <c r="D250" s="55"/>
      <c r="E250" s="62">
        <f t="shared" si="25"/>
        <v>0</v>
      </c>
      <c r="F250" s="62">
        <f t="shared" si="20"/>
        <v>0</v>
      </c>
      <c r="G250" s="130">
        <f t="shared" si="22"/>
        <v>0</v>
      </c>
      <c r="H250" s="10">
        <f t="shared" si="23"/>
        <v>0</v>
      </c>
      <c r="I250" s="148">
        <f t="shared" si="24"/>
        <v>0</v>
      </c>
    </row>
    <row r="251" spans="2:9" hidden="1">
      <c r="B251" s="67">
        <v>217</v>
      </c>
      <c r="C251" s="68">
        <f t="shared" si="21"/>
        <v>0</v>
      </c>
      <c r="D251" s="55"/>
      <c r="E251" s="62">
        <f t="shared" si="25"/>
        <v>0</v>
      </c>
      <c r="F251" s="62">
        <f t="shared" si="20"/>
        <v>0</v>
      </c>
      <c r="G251" s="130">
        <f t="shared" si="22"/>
        <v>0</v>
      </c>
      <c r="H251" s="10">
        <f t="shared" si="23"/>
        <v>0</v>
      </c>
      <c r="I251" s="148">
        <f t="shared" si="24"/>
        <v>0</v>
      </c>
    </row>
    <row r="252" spans="2:9" hidden="1">
      <c r="B252" s="67">
        <v>218</v>
      </c>
      <c r="C252" s="68">
        <f t="shared" si="21"/>
        <v>0</v>
      </c>
      <c r="D252" s="55"/>
      <c r="E252" s="62">
        <f t="shared" si="25"/>
        <v>0</v>
      </c>
      <c r="F252" s="62">
        <f t="shared" si="20"/>
        <v>0</v>
      </c>
      <c r="G252" s="130">
        <f t="shared" si="22"/>
        <v>0</v>
      </c>
      <c r="H252" s="10">
        <f t="shared" si="23"/>
        <v>0</v>
      </c>
      <c r="I252" s="148">
        <f t="shared" si="24"/>
        <v>0</v>
      </c>
    </row>
    <row r="253" spans="2:9" hidden="1">
      <c r="B253" s="67">
        <v>219</v>
      </c>
      <c r="C253" s="68">
        <f t="shared" si="21"/>
        <v>0</v>
      </c>
      <c r="D253" s="55"/>
      <c r="E253" s="62">
        <f t="shared" si="25"/>
        <v>0</v>
      </c>
      <c r="F253" s="62">
        <f t="shared" si="20"/>
        <v>0</v>
      </c>
      <c r="G253" s="130">
        <f t="shared" si="22"/>
        <v>0</v>
      </c>
      <c r="H253" s="10">
        <f t="shared" si="23"/>
        <v>0</v>
      </c>
      <c r="I253" s="148">
        <f t="shared" si="24"/>
        <v>0</v>
      </c>
    </row>
    <row r="254" spans="2:9" hidden="1">
      <c r="B254" s="67">
        <v>220</v>
      </c>
      <c r="C254" s="68">
        <f t="shared" si="21"/>
        <v>0</v>
      </c>
      <c r="D254" s="55"/>
      <c r="E254" s="62">
        <f t="shared" si="25"/>
        <v>0</v>
      </c>
      <c r="F254" s="62">
        <f t="shared" si="20"/>
        <v>0</v>
      </c>
      <c r="G254" s="130">
        <f t="shared" si="22"/>
        <v>0</v>
      </c>
      <c r="H254" s="10">
        <f t="shared" si="23"/>
        <v>0</v>
      </c>
      <c r="I254" s="148">
        <f t="shared" si="24"/>
        <v>0</v>
      </c>
    </row>
    <row r="255" spans="2:9" hidden="1">
      <c r="B255" s="67">
        <v>221</v>
      </c>
      <c r="C255" s="68">
        <f t="shared" si="21"/>
        <v>0</v>
      </c>
      <c r="D255" s="55"/>
      <c r="E255" s="62">
        <f t="shared" si="25"/>
        <v>0</v>
      </c>
      <c r="F255" s="62">
        <f t="shared" si="20"/>
        <v>0</v>
      </c>
      <c r="G255" s="130">
        <f t="shared" si="22"/>
        <v>0</v>
      </c>
      <c r="H255" s="10">
        <f t="shared" si="23"/>
        <v>0</v>
      </c>
      <c r="I255" s="148">
        <f t="shared" si="24"/>
        <v>0</v>
      </c>
    </row>
    <row r="256" spans="2:9" hidden="1">
      <c r="B256" s="67">
        <v>222</v>
      </c>
      <c r="C256" s="68">
        <f t="shared" si="21"/>
        <v>0</v>
      </c>
      <c r="D256" s="55"/>
      <c r="E256" s="62">
        <f t="shared" si="25"/>
        <v>0</v>
      </c>
      <c r="F256" s="62">
        <f t="shared" si="20"/>
        <v>0</v>
      </c>
      <c r="G256" s="130">
        <f t="shared" si="22"/>
        <v>0</v>
      </c>
      <c r="H256" s="10">
        <f t="shared" si="23"/>
        <v>0</v>
      </c>
      <c r="I256" s="148">
        <f t="shared" si="24"/>
        <v>0</v>
      </c>
    </row>
    <row r="257" spans="2:9" hidden="1">
      <c r="B257" s="67">
        <v>223</v>
      </c>
      <c r="C257" s="68">
        <f t="shared" si="21"/>
        <v>0</v>
      </c>
      <c r="D257" s="55"/>
      <c r="E257" s="62">
        <f t="shared" si="25"/>
        <v>0</v>
      </c>
      <c r="F257" s="62">
        <f t="shared" si="20"/>
        <v>0</v>
      </c>
      <c r="G257" s="130">
        <f t="shared" si="22"/>
        <v>0</v>
      </c>
      <c r="H257" s="10">
        <f t="shared" si="23"/>
        <v>0</v>
      </c>
      <c r="I257" s="148">
        <f t="shared" si="24"/>
        <v>0</v>
      </c>
    </row>
    <row r="258" spans="2:9" hidden="1">
      <c r="B258" s="67">
        <v>224</v>
      </c>
      <c r="C258" s="68">
        <f t="shared" si="21"/>
        <v>0</v>
      </c>
      <c r="D258" s="55"/>
      <c r="E258" s="62">
        <f t="shared" si="25"/>
        <v>0</v>
      </c>
      <c r="F258" s="62">
        <f t="shared" si="20"/>
        <v>0</v>
      </c>
      <c r="G258" s="130">
        <f t="shared" si="22"/>
        <v>0</v>
      </c>
      <c r="H258" s="10">
        <f t="shared" si="23"/>
        <v>0</v>
      </c>
      <c r="I258" s="148">
        <f t="shared" si="24"/>
        <v>0</v>
      </c>
    </row>
    <row r="259" spans="2:9" hidden="1">
      <c r="B259" s="67">
        <v>225</v>
      </c>
      <c r="C259" s="68">
        <f t="shared" si="21"/>
        <v>0</v>
      </c>
      <c r="D259" s="55"/>
      <c r="E259" s="62">
        <f t="shared" si="25"/>
        <v>0</v>
      </c>
      <c r="F259" s="62">
        <f t="shared" si="20"/>
        <v>0</v>
      </c>
      <c r="G259" s="130">
        <f t="shared" si="22"/>
        <v>0</v>
      </c>
      <c r="H259" s="10">
        <f t="shared" si="23"/>
        <v>0</v>
      </c>
      <c r="I259" s="148">
        <f t="shared" si="24"/>
        <v>0</v>
      </c>
    </row>
    <row r="260" spans="2:9" hidden="1">
      <c r="B260" s="67">
        <v>226</v>
      </c>
      <c r="C260" s="68">
        <f t="shared" si="21"/>
        <v>0</v>
      </c>
      <c r="D260" s="55"/>
      <c r="E260" s="62">
        <f t="shared" si="25"/>
        <v>0</v>
      </c>
      <c r="F260" s="62">
        <f t="shared" si="20"/>
        <v>0</v>
      </c>
      <c r="G260" s="130">
        <f t="shared" si="22"/>
        <v>0</v>
      </c>
      <c r="H260" s="10">
        <f t="shared" si="23"/>
        <v>0</v>
      </c>
      <c r="I260" s="148">
        <f t="shared" si="24"/>
        <v>0</v>
      </c>
    </row>
    <row r="261" spans="2:9" hidden="1">
      <c r="B261" s="67">
        <v>227</v>
      </c>
      <c r="C261" s="68">
        <f t="shared" si="21"/>
        <v>0</v>
      </c>
      <c r="D261" s="55"/>
      <c r="E261" s="62">
        <f t="shared" si="25"/>
        <v>0</v>
      </c>
      <c r="F261" s="62">
        <f t="shared" si="20"/>
        <v>0</v>
      </c>
      <c r="G261" s="130">
        <f t="shared" si="22"/>
        <v>0</v>
      </c>
      <c r="H261" s="10">
        <f t="shared" si="23"/>
        <v>0</v>
      </c>
      <c r="I261" s="148">
        <f t="shared" si="24"/>
        <v>0</v>
      </c>
    </row>
    <row r="262" spans="2:9" hidden="1">
      <c r="B262" s="67">
        <v>228</v>
      </c>
      <c r="C262" s="68">
        <f t="shared" si="21"/>
        <v>0</v>
      </c>
      <c r="D262" s="55"/>
      <c r="E262" s="62">
        <f t="shared" si="25"/>
        <v>0</v>
      </c>
      <c r="F262" s="62">
        <f t="shared" si="20"/>
        <v>0</v>
      </c>
      <c r="G262" s="130">
        <f t="shared" si="22"/>
        <v>0</v>
      </c>
      <c r="H262" s="10">
        <f t="shared" si="23"/>
        <v>0</v>
      </c>
      <c r="I262" s="148">
        <f t="shared" si="24"/>
        <v>0</v>
      </c>
    </row>
    <row r="263" spans="2:9" hidden="1">
      <c r="B263" s="67">
        <v>229</v>
      </c>
      <c r="C263" s="68">
        <f t="shared" si="21"/>
        <v>0</v>
      </c>
      <c r="D263" s="55"/>
      <c r="E263" s="62">
        <f t="shared" si="25"/>
        <v>0</v>
      </c>
      <c r="F263" s="62">
        <f t="shared" si="20"/>
        <v>0</v>
      </c>
      <c r="G263" s="130">
        <f t="shared" si="22"/>
        <v>0</v>
      </c>
      <c r="H263" s="10">
        <f t="shared" si="23"/>
        <v>0</v>
      </c>
      <c r="I263" s="148">
        <f t="shared" si="24"/>
        <v>0</v>
      </c>
    </row>
    <row r="264" spans="2:9" hidden="1">
      <c r="B264" s="67">
        <v>230</v>
      </c>
      <c r="C264" s="68">
        <f t="shared" si="21"/>
        <v>0</v>
      </c>
      <c r="D264" s="55"/>
      <c r="E264" s="62">
        <f t="shared" si="25"/>
        <v>0</v>
      </c>
      <c r="F264" s="62">
        <f t="shared" si="20"/>
        <v>0</v>
      </c>
      <c r="G264" s="130">
        <f t="shared" si="22"/>
        <v>0</v>
      </c>
      <c r="H264" s="10">
        <f t="shared" si="23"/>
        <v>0</v>
      </c>
      <c r="I264" s="148">
        <f t="shared" si="24"/>
        <v>0</v>
      </c>
    </row>
    <row r="265" spans="2:9" hidden="1">
      <c r="B265" s="67">
        <v>231</v>
      </c>
      <c r="C265" s="68">
        <f t="shared" si="21"/>
        <v>0</v>
      </c>
      <c r="D265" s="55"/>
      <c r="E265" s="62">
        <f t="shared" si="25"/>
        <v>0</v>
      </c>
      <c r="F265" s="62">
        <f t="shared" si="20"/>
        <v>0</v>
      </c>
      <c r="G265" s="130">
        <f t="shared" si="22"/>
        <v>0</v>
      </c>
      <c r="H265" s="10">
        <f t="shared" si="23"/>
        <v>0</v>
      </c>
      <c r="I265" s="148">
        <f t="shared" si="24"/>
        <v>0</v>
      </c>
    </row>
    <row r="266" spans="2:9" hidden="1">
      <c r="B266" s="67">
        <v>232</v>
      </c>
      <c r="C266" s="68">
        <f t="shared" si="21"/>
        <v>0</v>
      </c>
      <c r="D266" s="55"/>
      <c r="E266" s="62">
        <f t="shared" si="25"/>
        <v>0</v>
      </c>
      <c r="F266" s="62">
        <f t="shared" si="20"/>
        <v>0</v>
      </c>
      <c r="G266" s="130">
        <f t="shared" si="22"/>
        <v>0</v>
      </c>
      <c r="H266" s="10">
        <f t="shared" si="23"/>
        <v>0</v>
      </c>
      <c r="I266" s="148">
        <f t="shared" si="24"/>
        <v>0</v>
      </c>
    </row>
    <row r="267" spans="2:9" hidden="1">
      <c r="B267" s="67">
        <v>233</v>
      </c>
      <c r="C267" s="68">
        <f t="shared" si="21"/>
        <v>0</v>
      </c>
      <c r="D267" s="55"/>
      <c r="E267" s="62">
        <f t="shared" si="25"/>
        <v>0</v>
      </c>
      <c r="F267" s="62">
        <f t="shared" si="20"/>
        <v>0</v>
      </c>
      <c r="G267" s="130">
        <f t="shared" si="22"/>
        <v>0</v>
      </c>
      <c r="H267" s="10">
        <f t="shared" si="23"/>
        <v>0</v>
      </c>
      <c r="I267" s="148">
        <f t="shared" si="24"/>
        <v>0</v>
      </c>
    </row>
    <row r="268" spans="2:9" hidden="1">
      <c r="B268" s="67">
        <v>234</v>
      </c>
      <c r="C268" s="68">
        <f t="shared" si="21"/>
        <v>0</v>
      </c>
      <c r="D268" s="55"/>
      <c r="E268" s="62">
        <f t="shared" si="25"/>
        <v>0</v>
      </c>
      <c r="F268" s="62">
        <f t="shared" si="20"/>
        <v>0</v>
      </c>
      <c r="G268" s="130">
        <f t="shared" si="22"/>
        <v>0</v>
      </c>
      <c r="H268" s="10">
        <f t="shared" si="23"/>
        <v>0</v>
      </c>
      <c r="I268" s="148">
        <f t="shared" si="24"/>
        <v>0</v>
      </c>
    </row>
    <row r="269" spans="2:9" hidden="1">
      <c r="B269" s="67">
        <v>235</v>
      </c>
      <c r="C269" s="68">
        <f t="shared" si="21"/>
        <v>0</v>
      </c>
      <c r="D269" s="55"/>
      <c r="E269" s="62">
        <f t="shared" si="25"/>
        <v>0</v>
      </c>
      <c r="F269" s="62">
        <f t="shared" si="20"/>
        <v>0</v>
      </c>
      <c r="G269" s="130">
        <f t="shared" si="22"/>
        <v>0</v>
      </c>
      <c r="H269" s="10">
        <f t="shared" si="23"/>
        <v>0</v>
      </c>
      <c r="I269" s="148">
        <f t="shared" si="24"/>
        <v>0</v>
      </c>
    </row>
    <row r="270" spans="2:9" hidden="1">
      <c r="B270" s="67">
        <v>236</v>
      </c>
      <c r="C270" s="68">
        <f t="shared" si="21"/>
        <v>0</v>
      </c>
      <c r="D270" s="55"/>
      <c r="E270" s="62">
        <f t="shared" si="25"/>
        <v>0</v>
      </c>
      <c r="F270" s="62">
        <f t="shared" si="20"/>
        <v>0</v>
      </c>
      <c r="G270" s="130">
        <f t="shared" si="22"/>
        <v>0</v>
      </c>
      <c r="H270" s="10">
        <f t="shared" si="23"/>
        <v>0</v>
      </c>
      <c r="I270" s="148">
        <f t="shared" si="24"/>
        <v>0</v>
      </c>
    </row>
    <row r="271" spans="2:9" hidden="1">
      <c r="B271" s="67">
        <v>237</v>
      </c>
      <c r="C271" s="68">
        <f t="shared" si="21"/>
        <v>0</v>
      </c>
      <c r="D271" s="55"/>
      <c r="E271" s="62">
        <f t="shared" si="25"/>
        <v>0</v>
      </c>
      <c r="F271" s="62">
        <f t="shared" si="20"/>
        <v>0</v>
      </c>
      <c r="G271" s="130">
        <f t="shared" si="22"/>
        <v>0</v>
      </c>
      <c r="H271" s="10">
        <f t="shared" si="23"/>
        <v>0</v>
      </c>
      <c r="I271" s="148">
        <f t="shared" si="24"/>
        <v>0</v>
      </c>
    </row>
    <row r="272" spans="2:9" hidden="1">
      <c r="B272" s="67">
        <v>238</v>
      </c>
      <c r="C272" s="68">
        <f t="shared" si="21"/>
        <v>0</v>
      </c>
      <c r="D272" s="55"/>
      <c r="E272" s="62">
        <f t="shared" si="25"/>
        <v>0</v>
      </c>
      <c r="F272" s="62">
        <f t="shared" si="20"/>
        <v>0</v>
      </c>
      <c r="G272" s="130">
        <f t="shared" si="22"/>
        <v>0</v>
      </c>
      <c r="H272" s="10">
        <f t="shared" si="23"/>
        <v>0</v>
      </c>
      <c r="I272" s="148">
        <f t="shared" si="24"/>
        <v>0</v>
      </c>
    </row>
    <row r="273" spans="2:9" hidden="1">
      <c r="B273" s="67">
        <v>239</v>
      </c>
      <c r="C273" s="68">
        <f t="shared" si="21"/>
        <v>0</v>
      </c>
      <c r="D273" s="55"/>
      <c r="E273" s="62">
        <f t="shared" si="25"/>
        <v>0</v>
      </c>
      <c r="F273" s="62">
        <f t="shared" si="20"/>
        <v>0</v>
      </c>
      <c r="G273" s="130">
        <f t="shared" si="22"/>
        <v>0</v>
      </c>
      <c r="H273" s="10">
        <f t="shared" si="23"/>
        <v>0</v>
      </c>
      <c r="I273" s="148">
        <f t="shared" si="24"/>
        <v>0</v>
      </c>
    </row>
    <row r="274" spans="2:9" hidden="1">
      <c r="B274" s="67">
        <v>240</v>
      </c>
      <c r="C274" s="68">
        <f t="shared" si="21"/>
        <v>0</v>
      </c>
      <c r="D274" s="55"/>
      <c r="E274" s="62">
        <f t="shared" si="25"/>
        <v>0</v>
      </c>
      <c r="F274" s="62">
        <f t="shared" si="20"/>
        <v>0</v>
      </c>
      <c r="G274" s="130">
        <f t="shared" si="22"/>
        <v>0</v>
      </c>
      <c r="H274" s="10">
        <f t="shared" si="23"/>
        <v>0</v>
      </c>
      <c r="I274" s="148">
        <f t="shared" si="24"/>
        <v>0</v>
      </c>
    </row>
    <row r="275" spans="2:9" hidden="1">
      <c r="B275" s="67"/>
      <c r="C275" s="40"/>
      <c r="D275" s="55"/>
      <c r="E275" s="62"/>
      <c r="F275" s="62"/>
      <c r="G275" s="62"/>
    </row>
    <row r="276" spans="2:9" hidden="1">
      <c r="B276" s="15" t="s">
        <v>12</v>
      </c>
      <c r="C276" s="69">
        <f>SUM(C35:C275)</f>
        <v>11.935251989948746</v>
      </c>
      <c r="D276" s="55"/>
      <c r="E276" s="62"/>
      <c r="F276" s="62"/>
      <c r="G276" s="62"/>
    </row>
    <row r="277" spans="2:9">
      <c r="B277" s="67"/>
      <c r="C277" s="183" t="s">
        <v>30</v>
      </c>
      <c r="D277" s="184"/>
      <c r="E277" s="62"/>
      <c r="F277" s="70"/>
      <c r="G277" s="71"/>
    </row>
    <row r="278" spans="2:9">
      <c r="B278" s="67" t="s">
        <v>29</v>
      </c>
      <c r="C278" s="197">
        <v>100000</v>
      </c>
      <c r="D278" s="198"/>
      <c r="E278" s="62"/>
      <c r="F278" s="72"/>
      <c r="G278" s="73"/>
    </row>
    <row r="279" spans="2:9">
      <c r="B279" s="67" t="s">
        <v>28</v>
      </c>
      <c r="C279" s="199">
        <f>+C278/C276</f>
        <v>8378.5411555796927</v>
      </c>
      <c r="D279" s="200"/>
      <c r="E279" s="62"/>
      <c r="F279" s="72"/>
      <c r="G279" s="73"/>
    </row>
    <row r="280" spans="2:9" ht="31.5">
      <c r="B280" s="74" t="s">
        <v>27</v>
      </c>
      <c r="C280" s="195">
        <f>+C279</f>
        <v>8378.5411555796927</v>
      </c>
      <c r="D280" s="196"/>
      <c r="E280" s="62"/>
      <c r="F280" s="72"/>
      <c r="G280" s="73"/>
    </row>
    <row r="281" spans="2:9">
      <c r="E281" s="62"/>
      <c r="F281" s="62"/>
      <c r="G281" s="62"/>
    </row>
    <row r="282" spans="2:9" hidden="1">
      <c r="B282" s="131">
        <f>+C32/12</f>
        <v>8.3333333333333339E-4</v>
      </c>
      <c r="E282" s="62"/>
      <c r="F282" s="62"/>
      <c r="G282" s="62"/>
    </row>
    <row r="283" spans="2:9" hidden="1">
      <c r="B283" s="62">
        <f>+C33*12</f>
        <v>12</v>
      </c>
      <c r="E283" s="62"/>
      <c r="F283" s="62"/>
      <c r="G283" s="62"/>
    </row>
    <row r="284" spans="2:9" hidden="1">
      <c r="E284" s="62"/>
      <c r="F284" s="62"/>
      <c r="G284" s="62"/>
    </row>
    <row r="285" spans="2:9" ht="30" hidden="1">
      <c r="B285" s="15" t="s">
        <v>0</v>
      </c>
      <c r="C285" s="15"/>
      <c r="D285" s="75" t="s">
        <v>43</v>
      </c>
      <c r="E285" s="76" t="s">
        <v>52</v>
      </c>
      <c r="F285" s="76"/>
      <c r="G285" s="77" t="s">
        <v>51</v>
      </c>
      <c r="H285" s="32" t="s">
        <v>50</v>
      </c>
    </row>
    <row r="286" spans="2:9" hidden="1">
      <c r="B286" s="34"/>
      <c r="C286" s="15" t="s">
        <v>42</v>
      </c>
      <c r="D286" s="78">
        <v>41851</v>
      </c>
      <c r="E286" s="79">
        <f>+H12</f>
        <v>0</v>
      </c>
      <c r="F286" s="79"/>
      <c r="G286" s="54">
        <f>IF(E286&gt;D286,ROUND(((E286-D286)/30),0),0)</f>
        <v>0</v>
      </c>
      <c r="H286" s="80">
        <f>ROUNDUP(D12*1%*G286,0)</f>
        <v>0</v>
      </c>
    </row>
    <row r="287" spans="2:9" ht="45" hidden="1">
      <c r="B287" s="34"/>
      <c r="C287" s="81" t="s">
        <v>49</v>
      </c>
      <c r="D287" s="82">
        <v>41730</v>
      </c>
      <c r="E287" s="79">
        <f>+H12</f>
        <v>0</v>
      </c>
      <c r="F287" s="83"/>
      <c r="G287" s="69">
        <f>IF(E287&gt;D287,ROUND(((E287-D287)/30),0),0)</f>
        <v>0</v>
      </c>
      <c r="H287" s="84">
        <f>ROUNDUP(D12*1%*G287,0)</f>
        <v>0</v>
      </c>
    </row>
    <row r="288" spans="2:9" hidden="1">
      <c r="B288" s="164" t="s">
        <v>48</v>
      </c>
      <c r="C288" s="85">
        <v>0.3</v>
      </c>
      <c r="D288" s="86">
        <v>41532</v>
      </c>
      <c r="E288" s="83">
        <v>41729</v>
      </c>
      <c r="F288" s="87">
        <f>+H12</f>
        <v>0</v>
      </c>
      <c r="G288" s="69">
        <f>ROUNDUP(IF(F288&gt;=E288,((F288-D288)/30),IF(F288&lt;D288,0,IF(F288&lt;E288,(F288-D288)/30,0))),0)</f>
        <v>0</v>
      </c>
      <c r="H288" s="88">
        <f>ROUNDUP(($D$12*C288)*1%*G288,0)</f>
        <v>0</v>
      </c>
    </row>
    <row r="289" spans="2:8" ht="12.75" hidden="1" customHeight="1">
      <c r="B289" s="189"/>
      <c r="C289" s="89">
        <v>0.3</v>
      </c>
      <c r="D289" s="82">
        <v>41623</v>
      </c>
      <c r="E289" s="90">
        <v>41729</v>
      </c>
      <c r="F289" s="91">
        <f>+H12</f>
        <v>0</v>
      </c>
      <c r="G289" s="40">
        <f>ROUNDUP(IF(F289&gt;=E289,(E289-D289)/30,IF(F289&lt;D289,0,IF(F289&lt;E289,(F289-D289)/30,0))),0)</f>
        <v>0</v>
      </c>
      <c r="H289" s="84">
        <f>ROUNDUP(($D$12*C289)*1%*G289,0)</f>
        <v>0</v>
      </c>
    </row>
    <row r="290" spans="2:8" hidden="1">
      <c r="B290" s="165"/>
      <c r="C290" s="92">
        <v>0.4</v>
      </c>
      <c r="D290" s="93">
        <v>41713</v>
      </c>
      <c r="E290" s="94">
        <v>41729</v>
      </c>
      <c r="F290" s="95">
        <f>+H12</f>
        <v>0</v>
      </c>
      <c r="G290" s="96">
        <f>ROUNDUP(IF(F290&gt;=E290,(E290-D290)/30,IF(F290&lt;D290,0,IF(F290&lt;E290,(F290-D290)/30,0))),0)</f>
        <v>0</v>
      </c>
      <c r="H290" s="97">
        <f>ROUNDUP(($D$12*C290)*1%*G290,0)</f>
        <v>0</v>
      </c>
    </row>
    <row r="291" spans="2:8" hidden="1">
      <c r="B291" s="34"/>
      <c r="C291" s="67"/>
      <c r="D291" s="67"/>
      <c r="E291" s="98"/>
      <c r="F291" s="98"/>
      <c r="G291" s="40" t="s">
        <v>44</v>
      </c>
      <c r="H291" s="84">
        <f>SUM(H288:H290)</f>
        <v>0</v>
      </c>
    </row>
    <row r="292" spans="2:8" hidden="1">
      <c r="B292" s="99"/>
      <c r="C292" s="18"/>
      <c r="D292" s="18"/>
      <c r="E292" s="100"/>
      <c r="F292" s="100"/>
      <c r="G292" s="101" t="s">
        <v>45</v>
      </c>
      <c r="H292" s="102">
        <f>+H286+H287+H291</f>
        <v>0</v>
      </c>
    </row>
    <row r="293" spans="2:8" hidden="1">
      <c r="E293" s="62"/>
      <c r="F293" s="62"/>
      <c r="G293" s="62"/>
      <c r="H293" s="62"/>
    </row>
    <row r="294" spans="2:8" ht="30" hidden="1">
      <c r="B294" s="15" t="s">
        <v>6</v>
      </c>
      <c r="C294" s="15"/>
      <c r="D294" s="75" t="s">
        <v>43</v>
      </c>
      <c r="E294" s="76" t="s">
        <v>52</v>
      </c>
      <c r="F294" s="76"/>
      <c r="G294" s="77" t="s">
        <v>51</v>
      </c>
      <c r="H294" s="32" t="s">
        <v>50</v>
      </c>
    </row>
    <row r="295" spans="2:8" hidden="1">
      <c r="B295" s="34"/>
      <c r="C295" s="15" t="s">
        <v>42</v>
      </c>
      <c r="D295" s="78">
        <v>42216</v>
      </c>
      <c r="E295" s="79">
        <f>+H13</f>
        <v>0</v>
      </c>
      <c r="F295" s="79"/>
      <c r="G295" s="54">
        <f>IF(E295&gt;D295,ROUND(((E295-D295)/30),0),0)</f>
        <v>0</v>
      </c>
      <c r="H295" s="80">
        <f>ROUNDUP(D13*1%*G295,0)</f>
        <v>0</v>
      </c>
    </row>
    <row r="296" spans="2:8" ht="45" hidden="1">
      <c r="B296" s="34"/>
      <c r="C296" s="81" t="s">
        <v>49</v>
      </c>
      <c r="D296" s="82">
        <v>42095</v>
      </c>
      <c r="E296" s="90">
        <f>+H13</f>
        <v>0</v>
      </c>
      <c r="F296" s="90"/>
      <c r="G296" s="69">
        <f>IF(E296&gt;D296,ROUND(((E296-D296)/30),0),0)</f>
        <v>0</v>
      </c>
      <c r="H296" s="84">
        <f>ROUNDUP(D13*1%*G296,0)</f>
        <v>0</v>
      </c>
    </row>
    <row r="297" spans="2:8" hidden="1">
      <c r="B297" s="164" t="s">
        <v>48</v>
      </c>
      <c r="C297" s="85">
        <v>0.3</v>
      </c>
      <c r="D297" s="86">
        <v>41897</v>
      </c>
      <c r="E297" s="83">
        <v>42094</v>
      </c>
      <c r="F297" s="87">
        <f>+H13</f>
        <v>0</v>
      </c>
      <c r="G297" s="69">
        <f>ROUNDUP(IF(F297&gt;=E297,(E297-D297)/30,IF(F297&lt;D297,0,IF(F297&lt;E297,(F297-D297)/30,0))),0)</f>
        <v>0</v>
      </c>
      <c r="H297" s="88">
        <f>ROUNDUP(($D$13*C297)*1%*G297,0)</f>
        <v>0</v>
      </c>
    </row>
    <row r="298" spans="2:8" hidden="1">
      <c r="B298" s="189"/>
      <c r="C298" s="89">
        <v>0.3</v>
      </c>
      <c r="D298" s="82">
        <v>41988</v>
      </c>
      <c r="E298" s="90">
        <v>42094</v>
      </c>
      <c r="F298" s="91">
        <f>+H13</f>
        <v>0</v>
      </c>
      <c r="G298" s="40">
        <f>ROUNDUP(IF(F298&gt;=E298,(E298-D298)/30,IF(F298&lt;D298,0,IF(F298&lt;E298,(F298-D298)/30,0))),0)</f>
        <v>0</v>
      </c>
      <c r="H298" s="84">
        <f>ROUNDUP(($D$13*C298)*1%*G298,0)</f>
        <v>0</v>
      </c>
    </row>
    <row r="299" spans="2:8" hidden="1">
      <c r="B299" s="165"/>
      <c r="C299" s="92">
        <v>0.4</v>
      </c>
      <c r="D299" s="93">
        <v>42078</v>
      </c>
      <c r="E299" s="94">
        <v>42094</v>
      </c>
      <c r="F299" s="95">
        <f>+H13</f>
        <v>0</v>
      </c>
      <c r="G299" s="96">
        <f>ROUNDUP(IF(F299&gt;=E299,(E299-D299)/30,IF(F299&lt;D299,0,IF(F299&lt;E299,(F299-D299)/30,0))),0)</f>
        <v>0</v>
      </c>
      <c r="H299" s="97">
        <f>ROUNDUP(($D$13*C299)*1%*G299,0)</f>
        <v>0</v>
      </c>
    </row>
    <row r="300" spans="2:8" hidden="1">
      <c r="B300" s="34"/>
      <c r="C300" s="67"/>
      <c r="D300" s="67"/>
      <c r="E300" s="98"/>
      <c r="F300" s="98"/>
      <c r="G300" s="40" t="s">
        <v>44</v>
      </c>
      <c r="H300" s="84">
        <f>SUM(H297:H299)</f>
        <v>0</v>
      </c>
    </row>
    <row r="301" spans="2:8" hidden="1">
      <c r="B301" s="99"/>
      <c r="C301" s="18"/>
      <c r="D301" s="18"/>
      <c r="E301" s="100"/>
      <c r="F301" s="100"/>
      <c r="G301" s="101" t="s">
        <v>45</v>
      </c>
      <c r="H301" s="102">
        <f>+H295+H296+H300</f>
        <v>0</v>
      </c>
    </row>
    <row r="302" spans="2:8" hidden="1">
      <c r="E302" s="62"/>
      <c r="F302" s="62"/>
      <c r="G302" s="62"/>
      <c r="H302" s="62"/>
    </row>
    <row r="303" spans="2:8" ht="30" hidden="1">
      <c r="B303" s="15" t="s">
        <v>63</v>
      </c>
      <c r="C303" s="15"/>
      <c r="D303" s="75" t="s">
        <v>43</v>
      </c>
      <c r="E303" s="76" t="s">
        <v>52</v>
      </c>
      <c r="F303" s="76"/>
      <c r="G303" s="77" t="s">
        <v>51</v>
      </c>
      <c r="H303" s="32" t="s">
        <v>50</v>
      </c>
    </row>
    <row r="304" spans="2:8" hidden="1">
      <c r="B304" s="34"/>
      <c r="C304" s="15" t="s">
        <v>42</v>
      </c>
      <c r="D304" s="78">
        <v>42582</v>
      </c>
      <c r="E304" s="79">
        <f>+H14</f>
        <v>0</v>
      </c>
      <c r="F304" s="79"/>
      <c r="G304" s="54">
        <f>IF(E304&gt;D304,ROUND(((E304-D304)/30),0),0)</f>
        <v>0</v>
      </c>
      <c r="H304" s="80">
        <f>ROUNDUP(D14*1%*G304,0)</f>
        <v>0</v>
      </c>
    </row>
    <row r="305" spans="2:8" ht="45" hidden="1">
      <c r="B305" s="34"/>
      <c r="C305" s="81" t="s">
        <v>49</v>
      </c>
      <c r="D305" s="82">
        <v>42461</v>
      </c>
      <c r="E305" s="90">
        <f>+H14</f>
        <v>0</v>
      </c>
      <c r="F305" s="90"/>
      <c r="G305" s="69">
        <f>IF(E305&gt;D305,ROUND(((E305-D305)/30),0),0)</f>
        <v>0</v>
      </c>
      <c r="H305" s="80">
        <f>ROUNDUP(D14*1%*G305,0)</f>
        <v>0</v>
      </c>
    </row>
    <row r="306" spans="2:8" hidden="1">
      <c r="B306" s="164" t="s">
        <v>48</v>
      </c>
      <c r="C306" s="85">
        <v>0.3</v>
      </c>
      <c r="D306" s="86">
        <v>42262</v>
      </c>
      <c r="E306" s="83">
        <v>42460</v>
      </c>
      <c r="F306" s="87">
        <f>+H14</f>
        <v>0</v>
      </c>
      <c r="G306" s="69">
        <f>ROUNDUP(IF(F306&gt;=E306,(E306-D306)/30,IF(F306&lt;D306,0,IF(F306&lt;E306,(F306-D306)/30,0))),0)</f>
        <v>0</v>
      </c>
      <c r="H306" s="88">
        <f>ROUNDUP(($D$14*C306)*1%*G306,0)</f>
        <v>0</v>
      </c>
    </row>
    <row r="307" spans="2:8" hidden="1">
      <c r="B307" s="189"/>
      <c r="C307" s="89">
        <v>0.3</v>
      </c>
      <c r="D307" s="82">
        <v>42353</v>
      </c>
      <c r="E307" s="90">
        <v>42460</v>
      </c>
      <c r="F307" s="91">
        <f>+H14</f>
        <v>0</v>
      </c>
      <c r="G307" s="40">
        <f>ROUNDUP(IF(F307&gt;=E307,(E307-D307)/30,IF(F307&lt;D307,0,IF(F307&lt;E307,(F307-D307)/30,0))),0)</f>
        <v>0</v>
      </c>
      <c r="H307" s="84">
        <f>ROUNDUP(($D$14*C307)*1%*G307,0)</f>
        <v>0</v>
      </c>
    </row>
    <row r="308" spans="2:8" hidden="1">
      <c r="B308" s="165"/>
      <c r="C308" s="92">
        <v>0.4</v>
      </c>
      <c r="D308" s="93">
        <v>42444</v>
      </c>
      <c r="E308" s="94">
        <v>42460</v>
      </c>
      <c r="F308" s="95">
        <f>+H14</f>
        <v>0</v>
      </c>
      <c r="G308" s="96">
        <f>ROUNDUP(IF(F308&gt;=E308,(E308-D308)/30,IF(F308&lt;D308,0,IF(F308&lt;E308,(F308-D308)/30,0))),0)</f>
        <v>0</v>
      </c>
      <c r="H308" s="97">
        <f>ROUNDUP(($D$14*C308)*1%*G308,0)</f>
        <v>0</v>
      </c>
    </row>
    <row r="309" spans="2:8" hidden="1">
      <c r="B309" s="34"/>
      <c r="C309" s="67"/>
      <c r="D309" s="67"/>
      <c r="E309" s="98"/>
      <c r="F309" s="98"/>
      <c r="G309" s="40" t="s">
        <v>44</v>
      </c>
      <c r="H309" s="84">
        <f>SUM(H306:H308)</f>
        <v>0</v>
      </c>
    </row>
    <row r="310" spans="2:8" hidden="1">
      <c r="B310" s="99"/>
      <c r="C310" s="18"/>
      <c r="D310" s="18"/>
      <c r="E310" s="100"/>
      <c r="F310" s="100"/>
      <c r="G310" s="101" t="s">
        <v>45</v>
      </c>
      <c r="H310" s="102">
        <f>+H304+H305+H309</f>
        <v>0</v>
      </c>
    </row>
    <row r="311" spans="2:8" hidden="1">
      <c r="E311" s="62"/>
      <c r="F311" s="62"/>
      <c r="G311" s="62"/>
    </row>
    <row r="312" spans="2:8" hidden="1">
      <c r="E312" s="62"/>
      <c r="F312" s="62"/>
      <c r="G312" s="62"/>
    </row>
    <row r="313" spans="2:8" ht="30" hidden="1">
      <c r="B313" s="15" t="s">
        <v>0</v>
      </c>
      <c r="C313" s="15"/>
      <c r="D313" s="75" t="s">
        <v>43</v>
      </c>
      <c r="E313" s="76" t="s">
        <v>52</v>
      </c>
      <c r="F313" s="76"/>
      <c r="G313" s="77" t="s">
        <v>51</v>
      </c>
      <c r="H313" s="32" t="s">
        <v>50</v>
      </c>
    </row>
    <row r="314" spans="2:8" hidden="1">
      <c r="B314" s="34"/>
      <c r="C314" s="15" t="s">
        <v>42</v>
      </c>
      <c r="D314" s="78">
        <v>41851</v>
      </c>
      <c r="E314" s="79">
        <f>+H20</f>
        <v>0</v>
      </c>
      <c r="F314" s="79"/>
      <c r="G314" s="54">
        <f>IF(E314&gt;D314,ROUND(((E314-D314)/30),0),0)</f>
        <v>0</v>
      </c>
      <c r="H314" s="80">
        <f>ROUNDUP(D20*1%*G314,0)</f>
        <v>0</v>
      </c>
    </row>
    <row r="315" spans="2:8" ht="45" hidden="1">
      <c r="B315" s="34"/>
      <c r="C315" s="81" t="s">
        <v>49</v>
      </c>
      <c r="D315" s="82">
        <v>41730</v>
      </c>
      <c r="E315" s="79">
        <f>+H20</f>
        <v>0</v>
      </c>
      <c r="F315" s="83"/>
      <c r="G315" s="69">
        <f>IF(E315&gt;D315,ROUND(((E315-D315)/30),0),0)</f>
        <v>0</v>
      </c>
      <c r="H315" s="84">
        <f>ROUNDUP(D20*1%*G315,0)</f>
        <v>0</v>
      </c>
    </row>
    <row r="316" spans="2:8" hidden="1">
      <c r="B316" s="164" t="s">
        <v>48</v>
      </c>
      <c r="C316" s="85">
        <v>0.3</v>
      </c>
      <c r="D316" s="86">
        <v>41532</v>
      </c>
      <c r="E316" s="83">
        <v>41729</v>
      </c>
      <c r="F316" s="87">
        <f>+H20</f>
        <v>0</v>
      </c>
      <c r="G316" s="69">
        <f>ROUNDUP(IF(F316&gt;=E316,(E316-D316)/30,IF(F316&lt;D316,0,IF(F316&lt;E316,(F316-D316)/30,0))),0)</f>
        <v>0</v>
      </c>
      <c r="H316" s="88">
        <f>ROUNDUP(($D$20*C316)*1%*G316,0)</f>
        <v>0</v>
      </c>
    </row>
    <row r="317" spans="2:8" hidden="1">
      <c r="B317" s="189"/>
      <c r="C317" s="89">
        <v>0.3</v>
      </c>
      <c r="D317" s="82">
        <v>41623</v>
      </c>
      <c r="E317" s="90">
        <v>41729</v>
      </c>
      <c r="F317" s="91">
        <f>+H20</f>
        <v>0</v>
      </c>
      <c r="G317" s="40">
        <f>ROUNDUP(IF(F317&gt;=E317,(E317-D317)/30,IF(F317&lt;D317,0,IF(F317&lt;E317,(F317-D317)/30,0))),0)</f>
        <v>0</v>
      </c>
      <c r="H317" s="84">
        <f>ROUNDUP(($D$20*C317)*1%*G317,0)</f>
        <v>0</v>
      </c>
    </row>
    <row r="318" spans="2:8" hidden="1">
      <c r="B318" s="165"/>
      <c r="C318" s="92">
        <v>0.4</v>
      </c>
      <c r="D318" s="93">
        <v>41713</v>
      </c>
      <c r="E318" s="94">
        <v>41729</v>
      </c>
      <c r="F318" s="95">
        <f>+H20</f>
        <v>0</v>
      </c>
      <c r="G318" s="96">
        <f>ROUNDUP(IF(F318&gt;=E318,(E318-D318)/30,IF(F318&lt;D318,0,IF(F318&lt;E318,(F318-D318)/30,0))),0)</f>
        <v>0</v>
      </c>
      <c r="H318" s="97">
        <f>ROUNDUP(($D$20*C318)*1%*G318,0)</f>
        <v>0</v>
      </c>
    </row>
    <row r="319" spans="2:8" hidden="1">
      <c r="B319" s="34"/>
      <c r="C319" s="67"/>
      <c r="D319" s="67"/>
      <c r="E319" s="98"/>
      <c r="F319" s="98"/>
      <c r="G319" s="40" t="s">
        <v>44</v>
      </c>
      <c r="H319" s="84">
        <f>SUM(H316:H318)</f>
        <v>0</v>
      </c>
    </row>
    <row r="320" spans="2:8" hidden="1">
      <c r="B320" s="99"/>
      <c r="C320" s="18"/>
      <c r="D320" s="18"/>
      <c r="E320" s="100"/>
      <c r="F320" s="100"/>
      <c r="G320" s="101" t="s">
        <v>45</v>
      </c>
      <c r="H320" s="102">
        <f>+H314+H315+H319</f>
        <v>0</v>
      </c>
    </row>
    <row r="321" spans="2:8" hidden="1">
      <c r="E321" s="62"/>
      <c r="F321" s="62"/>
      <c r="G321" s="62"/>
      <c r="H321" s="62"/>
    </row>
    <row r="322" spans="2:8" ht="30" hidden="1">
      <c r="B322" s="15" t="s">
        <v>6</v>
      </c>
      <c r="C322" s="15"/>
      <c r="D322" s="75" t="s">
        <v>43</v>
      </c>
      <c r="E322" s="76" t="s">
        <v>52</v>
      </c>
      <c r="F322" s="76"/>
      <c r="G322" s="77" t="s">
        <v>51</v>
      </c>
      <c r="H322" s="32" t="s">
        <v>50</v>
      </c>
    </row>
    <row r="323" spans="2:8" hidden="1">
      <c r="B323" s="34"/>
      <c r="C323" s="15" t="s">
        <v>42</v>
      </c>
      <c r="D323" s="78">
        <v>42216</v>
      </c>
      <c r="E323" s="79">
        <f>+H21</f>
        <v>0</v>
      </c>
      <c r="F323" s="79"/>
      <c r="G323" s="54">
        <f>IF(E323&gt;D323,ROUND(((E323-D323)/30),0),0)</f>
        <v>0</v>
      </c>
      <c r="H323" s="80">
        <f>ROUNDUP(D21*1%*G323,0)</f>
        <v>0</v>
      </c>
    </row>
    <row r="324" spans="2:8" ht="45" hidden="1">
      <c r="B324" s="34"/>
      <c r="C324" s="81" t="s">
        <v>49</v>
      </c>
      <c r="D324" s="82">
        <v>42095</v>
      </c>
      <c r="E324" s="90">
        <f>+H21</f>
        <v>0</v>
      </c>
      <c r="F324" s="90"/>
      <c r="G324" s="69">
        <f>IF(E324&gt;D324,ROUND(((E324-D324)/30),0),0)</f>
        <v>0</v>
      </c>
      <c r="H324" s="84">
        <f>ROUNDUP(D21*1%*G324,0)</f>
        <v>0</v>
      </c>
    </row>
    <row r="325" spans="2:8" hidden="1">
      <c r="B325" s="164" t="s">
        <v>48</v>
      </c>
      <c r="C325" s="85">
        <v>0.3</v>
      </c>
      <c r="D325" s="86">
        <v>41897</v>
      </c>
      <c r="E325" s="83">
        <v>42094</v>
      </c>
      <c r="F325" s="87">
        <f>+H21</f>
        <v>0</v>
      </c>
      <c r="G325" s="69">
        <f>ROUNDUP(IF(F325&gt;=E325,(E325-D325)/30,IF(F325&lt;D325,0,IF(F325&lt;E325,(F325-D325)/30,0))),0)</f>
        <v>0</v>
      </c>
      <c r="H325" s="88">
        <f>ROUNDUP(($D$21*C325)*1%*G325,0)</f>
        <v>0</v>
      </c>
    </row>
    <row r="326" spans="2:8" hidden="1">
      <c r="B326" s="189"/>
      <c r="C326" s="89">
        <v>0.3</v>
      </c>
      <c r="D326" s="82">
        <v>41988</v>
      </c>
      <c r="E326" s="90">
        <v>42094</v>
      </c>
      <c r="F326" s="91">
        <f>+H21</f>
        <v>0</v>
      </c>
      <c r="G326" s="40">
        <f>ROUNDUP(IF(F326&gt;=E326,(E326-D326)/30,IF(F326&lt;D326,0,IF(F326&lt;E326,(F326-D326)/30,0))),0)</f>
        <v>0</v>
      </c>
      <c r="H326" s="84">
        <f>ROUNDUP(($D$21*C326)*1%*G326,0)</f>
        <v>0</v>
      </c>
    </row>
    <row r="327" spans="2:8" hidden="1">
      <c r="B327" s="165"/>
      <c r="C327" s="92">
        <v>0.4</v>
      </c>
      <c r="D327" s="93">
        <v>42078</v>
      </c>
      <c r="E327" s="94">
        <v>42094</v>
      </c>
      <c r="F327" s="95">
        <f>+H21</f>
        <v>0</v>
      </c>
      <c r="G327" s="96">
        <f>ROUNDUP(IF(F327&gt;=E327,(E327-D327)/30,IF(F327&lt;D327,0,IF(F327&lt;E327,(F327-D327)/30,0))),0)</f>
        <v>0</v>
      </c>
      <c r="H327" s="97">
        <f>ROUNDUP(($D$21*C327)*1%*G327,0)</f>
        <v>0</v>
      </c>
    </row>
    <row r="328" spans="2:8" hidden="1">
      <c r="B328" s="34"/>
      <c r="C328" s="67"/>
      <c r="D328" s="67"/>
      <c r="E328" s="98"/>
      <c r="F328" s="98"/>
      <c r="G328" s="40" t="s">
        <v>44</v>
      </c>
      <c r="H328" s="84">
        <f>SUM(H325:H327)</f>
        <v>0</v>
      </c>
    </row>
    <row r="329" spans="2:8" hidden="1">
      <c r="B329" s="99"/>
      <c r="C329" s="18"/>
      <c r="D329" s="18"/>
      <c r="E329" s="100"/>
      <c r="F329" s="100"/>
      <c r="G329" s="101" t="s">
        <v>45</v>
      </c>
      <c r="H329" s="102">
        <f>+H323+H324+H328</f>
        <v>0</v>
      </c>
    </row>
    <row r="330" spans="2:8" hidden="1">
      <c r="E330" s="62"/>
      <c r="F330" s="62"/>
      <c r="G330" s="62"/>
      <c r="H330" s="62"/>
    </row>
    <row r="331" spans="2:8" ht="30" hidden="1">
      <c r="B331" s="15" t="s">
        <v>63</v>
      </c>
      <c r="C331" s="15"/>
      <c r="D331" s="75" t="s">
        <v>43</v>
      </c>
      <c r="E331" s="76" t="s">
        <v>52</v>
      </c>
      <c r="F331" s="76"/>
      <c r="G331" s="77" t="s">
        <v>51</v>
      </c>
      <c r="H331" s="32" t="s">
        <v>50</v>
      </c>
    </row>
    <row r="332" spans="2:8" hidden="1">
      <c r="B332" s="34"/>
      <c r="C332" s="15" t="s">
        <v>42</v>
      </c>
      <c r="D332" s="78">
        <v>42582</v>
      </c>
      <c r="E332" s="79">
        <f>+H22</f>
        <v>0</v>
      </c>
      <c r="F332" s="79"/>
      <c r="G332" s="54">
        <f>IF(E332&gt;D332,ROUND(((E332-D332)/30),0),0)</f>
        <v>0</v>
      </c>
      <c r="H332" s="80">
        <f>ROUNDUP(D22*1%*G332,0)</f>
        <v>0</v>
      </c>
    </row>
    <row r="333" spans="2:8" ht="45" hidden="1">
      <c r="B333" s="34"/>
      <c r="C333" s="81" t="s">
        <v>49</v>
      </c>
      <c r="D333" s="82">
        <v>42461</v>
      </c>
      <c r="E333" s="90">
        <f>+H22</f>
        <v>0</v>
      </c>
      <c r="F333" s="90"/>
      <c r="G333" s="69">
        <f>IF(E333&gt;D333,ROUND(((E333-D333)/30),0),0)</f>
        <v>0</v>
      </c>
      <c r="H333" s="80">
        <f>ROUNDUP(D22*1%*G333,0)</f>
        <v>0</v>
      </c>
    </row>
    <row r="334" spans="2:8" hidden="1">
      <c r="B334" s="164" t="s">
        <v>48</v>
      </c>
      <c r="C334" s="85">
        <v>0.3</v>
      </c>
      <c r="D334" s="86">
        <v>42262</v>
      </c>
      <c r="E334" s="83">
        <v>42460</v>
      </c>
      <c r="F334" s="87">
        <f>+H22</f>
        <v>0</v>
      </c>
      <c r="G334" s="69">
        <f>ROUNDUP(IF(F334&gt;=E334,(E334-D334)/30,IF(F334&lt;D334,0,IF(F334&lt;E334,(F334-D334)/30,0))),0)</f>
        <v>0</v>
      </c>
      <c r="H334" s="88">
        <f>ROUNDUP(($D$22*C334)*1%*G334,0)</f>
        <v>0</v>
      </c>
    </row>
    <row r="335" spans="2:8" hidden="1">
      <c r="B335" s="189"/>
      <c r="C335" s="89">
        <v>0.3</v>
      </c>
      <c r="D335" s="82">
        <v>42353</v>
      </c>
      <c r="E335" s="90">
        <v>42460</v>
      </c>
      <c r="F335" s="91">
        <f>+H22</f>
        <v>0</v>
      </c>
      <c r="G335" s="40">
        <f>ROUNDUP(IF(F335&gt;=E335,(E335-D335)/30,IF(F335&lt;D335,0,IF(F335&lt;E335,(F335-D335)/30,0))),0)</f>
        <v>0</v>
      </c>
      <c r="H335" s="84">
        <f>ROUNDUP(($D$22*C335)*1%*G335,0)</f>
        <v>0</v>
      </c>
    </row>
    <row r="336" spans="2:8" hidden="1">
      <c r="B336" s="165"/>
      <c r="C336" s="92">
        <v>0.4</v>
      </c>
      <c r="D336" s="93">
        <v>42444</v>
      </c>
      <c r="E336" s="94">
        <v>42460</v>
      </c>
      <c r="F336" s="95">
        <f>+H22</f>
        <v>0</v>
      </c>
      <c r="G336" s="96">
        <f>ROUNDUP(IF(F336&gt;=E336,(E336-D336)/30,IF(F336&lt;D336,0,IF(F336&lt;E336,(F336-D336)/30,0))),0)</f>
        <v>0</v>
      </c>
      <c r="H336" s="97">
        <f>ROUNDUP(($D$22*C336)*1%*G336,0)</f>
        <v>0</v>
      </c>
    </row>
    <row r="337" spans="2:13" hidden="1">
      <c r="B337" s="34"/>
      <c r="C337" s="67"/>
      <c r="D337" s="67"/>
      <c r="E337" s="98"/>
      <c r="F337" s="98"/>
      <c r="G337" s="40" t="s">
        <v>44</v>
      </c>
      <c r="H337" s="84">
        <f>SUM(H334:H336)</f>
        <v>0</v>
      </c>
    </row>
    <row r="338" spans="2:13" hidden="1">
      <c r="B338" s="99"/>
      <c r="C338" s="18"/>
      <c r="D338" s="18"/>
      <c r="E338" s="100"/>
      <c r="F338" s="100"/>
      <c r="G338" s="101" t="s">
        <v>45</v>
      </c>
      <c r="H338" s="102">
        <f>+H332+H333+H337</f>
        <v>0</v>
      </c>
    </row>
    <row r="339" spans="2:13" hidden="1">
      <c r="E339" s="62"/>
      <c r="F339" s="62"/>
      <c r="G339" s="62"/>
    </row>
    <row r="340" spans="2:13">
      <c r="E340" s="62"/>
      <c r="F340" s="62"/>
      <c r="G340" s="62"/>
    </row>
    <row r="341" spans="2:13">
      <c r="E341" s="62"/>
      <c r="F341" s="62"/>
      <c r="G341" s="62"/>
    </row>
    <row r="342" spans="2:13">
      <c r="E342" s="62"/>
      <c r="F342" s="62"/>
      <c r="G342" s="62"/>
    </row>
    <row r="343" spans="2:13">
      <c r="E343" s="62"/>
      <c r="F343" s="62"/>
      <c r="G343" s="62"/>
    </row>
    <row r="344" spans="2:13">
      <c r="C344" s="103" t="s">
        <v>10</v>
      </c>
    </row>
    <row r="345" spans="2:13" ht="45">
      <c r="B345" s="104" t="s">
        <v>11</v>
      </c>
      <c r="C345" s="105" t="s">
        <v>18</v>
      </c>
      <c r="D345" s="105" t="s">
        <v>14</v>
      </c>
      <c r="E345" s="105" t="s">
        <v>17</v>
      </c>
      <c r="F345" s="105" t="s">
        <v>15</v>
      </c>
      <c r="G345" s="106" t="s">
        <v>16</v>
      </c>
      <c r="I345" s="162" t="s">
        <v>87</v>
      </c>
      <c r="J345" s="179"/>
      <c r="K345" s="179"/>
      <c r="L345" s="179"/>
      <c r="M345" s="179"/>
    </row>
    <row r="346" spans="2:13">
      <c r="B346" s="67">
        <v>1</v>
      </c>
      <c r="C346" s="49">
        <f>+F30</f>
        <v>0</v>
      </c>
      <c r="D346" s="49">
        <f>SUM(F35:F46)</f>
        <v>0</v>
      </c>
      <c r="E346" s="49">
        <f>+C346+D346</f>
        <v>0</v>
      </c>
      <c r="F346" s="49">
        <f>IF(E346&gt;0,($C$279*12/100000)*$F$30,0)</f>
        <v>0</v>
      </c>
      <c r="G346" s="49">
        <f>+E346-F346</f>
        <v>0</v>
      </c>
      <c r="I346" s="179"/>
      <c r="J346" s="179"/>
      <c r="K346" s="179"/>
      <c r="L346" s="179"/>
      <c r="M346" s="179"/>
    </row>
    <row r="347" spans="2:13">
      <c r="B347" s="67">
        <v>2</v>
      </c>
      <c r="C347" s="49">
        <f>IF(G346&gt;0,G346,0)</f>
        <v>0</v>
      </c>
      <c r="D347" s="49">
        <f>SUM(F47:F58)</f>
        <v>0</v>
      </c>
      <c r="E347" s="49">
        <f>+C347+D347</f>
        <v>0</v>
      </c>
      <c r="F347" s="49">
        <f t="shared" ref="F347:F365" si="26">IF(E347&gt;0,($C$279*12/100000)*$F$30,0)</f>
        <v>0</v>
      </c>
      <c r="G347" s="49">
        <f>+E347-F347</f>
        <v>0</v>
      </c>
      <c r="I347" s="179"/>
      <c r="J347" s="179"/>
      <c r="K347" s="179"/>
      <c r="L347" s="179"/>
      <c r="M347" s="179"/>
    </row>
    <row r="348" spans="2:13">
      <c r="B348" s="67">
        <v>3</v>
      </c>
      <c r="C348" s="49">
        <f t="shared" ref="C348:C365" si="27">IF(G347&gt;0,G347,0)</f>
        <v>0</v>
      </c>
      <c r="D348" s="49">
        <f>SUM(F59:F70)</f>
        <v>0</v>
      </c>
      <c r="E348" s="49">
        <f t="shared" ref="E348:E349" si="28">+C348+D348</f>
        <v>0</v>
      </c>
      <c r="F348" s="49">
        <f t="shared" si="26"/>
        <v>0</v>
      </c>
      <c r="G348" s="49">
        <f t="shared" ref="G348:G349" si="29">+E348-F348</f>
        <v>0</v>
      </c>
      <c r="I348" s="179"/>
      <c r="J348" s="179"/>
      <c r="K348" s="179"/>
      <c r="L348" s="179"/>
      <c r="M348" s="179"/>
    </row>
    <row r="349" spans="2:13">
      <c r="B349" s="67">
        <v>4</v>
      </c>
      <c r="C349" s="49">
        <f t="shared" si="27"/>
        <v>0</v>
      </c>
      <c r="D349" s="49">
        <f>SUM(F71:F82)</f>
        <v>0</v>
      </c>
      <c r="E349" s="49">
        <f t="shared" si="28"/>
        <v>0</v>
      </c>
      <c r="F349" s="49">
        <f t="shared" si="26"/>
        <v>0</v>
      </c>
      <c r="G349" s="49">
        <f t="shared" si="29"/>
        <v>0</v>
      </c>
      <c r="I349" s="179"/>
      <c r="J349" s="179"/>
      <c r="K349" s="179"/>
      <c r="L349" s="179"/>
      <c r="M349" s="179"/>
    </row>
    <row r="350" spans="2:13">
      <c r="B350" s="67">
        <v>5</v>
      </c>
      <c r="C350" s="49">
        <f t="shared" si="27"/>
        <v>0</v>
      </c>
      <c r="D350" s="49">
        <f>SUM(F83:F94)</f>
        <v>0</v>
      </c>
      <c r="E350" s="49">
        <f t="shared" ref="E350:E353" si="30">+C350+D350</f>
        <v>0</v>
      </c>
      <c r="F350" s="49">
        <f t="shared" si="26"/>
        <v>0</v>
      </c>
      <c r="G350" s="49">
        <f t="shared" ref="G350:G365" si="31">+E350-F350</f>
        <v>0</v>
      </c>
      <c r="I350" s="179"/>
      <c r="J350" s="179"/>
      <c r="K350" s="179"/>
      <c r="L350" s="179"/>
      <c r="M350" s="179"/>
    </row>
    <row r="351" spans="2:13">
      <c r="B351" s="67">
        <v>6</v>
      </c>
      <c r="C351" s="49">
        <f t="shared" si="27"/>
        <v>0</v>
      </c>
      <c r="D351" s="49">
        <f>SUM(F95:F106)</f>
        <v>0</v>
      </c>
      <c r="E351" s="49">
        <f t="shared" si="30"/>
        <v>0</v>
      </c>
      <c r="F351" s="49">
        <f t="shared" si="26"/>
        <v>0</v>
      </c>
      <c r="G351" s="49">
        <f t="shared" si="31"/>
        <v>0</v>
      </c>
      <c r="I351" s="179"/>
      <c r="J351" s="179"/>
      <c r="K351" s="179"/>
      <c r="L351" s="179"/>
      <c r="M351" s="179"/>
    </row>
    <row r="352" spans="2:13">
      <c r="B352" s="67">
        <v>7</v>
      </c>
      <c r="C352" s="49">
        <f t="shared" si="27"/>
        <v>0</v>
      </c>
      <c r="D352" s="49">
        <f>SUM(F107:F118)</f>
        <v>0</v>
      </c>
      <c r="E352" s="49">
        <f t="shared" si="30"/>
        <v>0</v>
      </c>
      <c r="F352" s="49">
        <f t="shared" si="26"/>
        <v>0</v>
      </c>
      <c r="G352" s="49">
        <f t="shared" si="31"/>
        <v>0</v>
      </c>
      <c r="I352" s="179"/>
      <c r="J352" s="179"/>
      <c r="K352" s="179"/>
      <c r="L352" s="179"/>
      <c r="M352" s="179"/>
    </row>
    <row r="353" spans="2:13">
      <c r="B353" s="67">
        <v>8</v>
      </c>
      <c r="C353" s="49">
        <f t="shared" si="27"/>
        <v>0</v>
      </c>
      <c r="D353" s="49">
        <f>SUM(F119:F130)</f>
        <v>0</v>
      </c>
      <c r="E353" s="49">
        <f t="shared" si="30"/>
        <v>0</v>
      </c>
      <c r="F353" s="49">
        <f t="shared" si="26"/>
        <v>0</v>
      </c>
      <c r="G353" s="49">
        <f t="shared" si="31"/>
        <v>0</v>
      </c>
      <c r="I353" s="179"/>
      <c r="J353" s="179"/>
      <c r="K353" s="179"/>
      <c r="L353" s="179"/>
      <c r="M353" s="179"/>
    </row>
    <row r="354" spans="2:13">
      <c r="B354" s="67">
        <v>9</v>
      </c>
      <c r="C354" s="49">
        <f t="shared" si="27"/>
        <v>0</v>
      </c>
      <c r="D354" s="49">
        <f>SUM(F131:F142)</f>
        <v>0</v>
      </c>
      <c r="E354" s="49">
        <f t="shared" ref="E354:E365" si="32">+C354+D354</f>
        <v>0</v>
      </c>
      <c r="F354" s="49">
        <f t="shared" si="26"/>
        <v>0</v>
      </c>
      <c r="G354" s="49">
        <f t="shared" si="31"/>
        <v>0</v>
      </c>
      <c r="I354" s="179"/>
      <c r="J354" s="179"/>
      <c r="K354" s="179"/>
      <c r="L354" s="179"/>
      <c r="M354" s="179"/>
    </row>
    <row r="355" spans="2:13">
      <c r="B355" s="67">
        <v>10</v>
      </c>
      <c r="C355" s="49">
        <f t="shared" si="27"/>
        <v>0</v>
      </c>
      <c r="D355" s="49">
        <f>SUM(F143:F154)</f>
        <v>0</v>
      </c>
      <c r="E355" s="49">
        <f t="shared" si="32"/>
        <v>0</v>
      </c>
      <c r="F355" s="49">
        <f t="shared" si="26"/>
        <v>0</v>
      </c>
      <c r="G355" s="49">
        <f t="shared" si="31"/>
        <v>0</v>
      </c>
      <c r="I355" s="179"/>
      <c r="J355" s="179"/>
      <c r="K355" s="179"/>
      <c r="L355" s="179"/>
      <c r="M355" s="179"/>
    </row>
    <row r="356" spans="2:13">
      <c r="B356" s="67">
        <v>11</v>
      </c>
      <c r="C356" s="49">
        <f t="shared" si="27"/>
        <v>0</v>
      </c>
      <c r="D356" s="49">
        <f>SUM(F155:F166)</f>
        <v>0</v>
      </c>
      <c r="E356" s="49">
        <f t="shared" si="32"/>
        <v>0</v>
      </c>
      <c r="F356" s="49">
        <f t="shared" si="26"/>
        <v>0</v>
      </c>
      <c r="G356" s="49">
        <f t="shared" si="31"/>
        <v>0</v>
      </c>
      <c r="I356" s="179"/>
      <c r="J356" s="179"/>
      <c r="K356" s="179"/>
      <c r="L356" s="179"/>
      <c r="M356" s="179"/>
    </row>
    <row r="357" spans="2:13">
      <c r="B357" s="67">
        <v>12</v>
      </c>
      <c r="C357" s="49">
        <f t="shared" si="27"/>
        <v>0</v>
      </c>
      <c r="D357" s="49">
        <f>SUM(F167:F178)</f>
        <v>0</v>
      </c>
      <c r="E357" s="49">
        <f t="shared" si="32"/>
        <v>0</v>
      </c>
      <c r="F357" s="49">
        <f t="shared" si="26"/>
        <v>0</v>
      </c>
      <c r="G357" s="49">
        <f t="shared" si="31"/>
        <v>0</v>
      </c>
      <c r="I357" s="179"/>
      <c r="J357" s="179"/>
      <c r="K357" s="179"/>
      <c r="L357" s="179"/>
      <c r="M357" s="179"/>
    </row>
    <row r="358" spans="2:13">
      <c r="B358" s="67">
        <v>13</v>
      </c>
      <c r="C358" s="49">
        <f t="shared" si="27"/>
        <v>0</v>
      </c>
      <c r="D358" s="49">
        <f>SUM(F179:F190)</f>
        <v>0</v>
      </c>
      <c r="E358" s="49">
        <f t="shared" si="32"/>
        <v>0</v>
      </c>
      <c r="F358" s="49">
        <f t="shared" si="26"/>
        <v>0</v>
      </c>
      <c r="G358" s="49">
        <f t="shared" si="31"/>
        <v>0</v>
      </c>
      <c r="I358" s="179"/>
      <c r="J358" s="179"/>
      <c r="K358" s="179"/>
      <c r="L358" s="179"/>
      <c r="M358" s="179"/>
    </row>
    <row r="359" spans="2:13">
      <c r="B359" s="67">
        <v>14</v>
      </c>
      <c r="C359" s="49">
        <f t="shared" si="27"/>
        <v>0</v>
      </c>
      <c r="D359" s="49">
        <f>SUM(F191:F202)</f>
        <v>0</v>
      </c>
      <c r="E359" s="49">
        <f t="shared" si="32"/>
        <v>0</v>
      </c>
      <c r="F359" s="49">
        <f t="shared" si="26"/>
        <v>0</v>
      </c>
      <c r="G359" s="49">
        <f t="shared" si="31"/>
        <v>0</v>
      </c>
      <c r="I359" s="179"/>
      <c r="J359" s="179"/>
      <c r="K359" s="179"/>
      <c r="L359" s="179"/>
      <c r="M359" s="179"/>
    </row>
    <row r="360" spans="2:13">
      <c r="B360" s="67">
        <v>15</v>
      </c>
      <c r="C360" s="49">
        <f t="shared" si="27"/>
        <v>0</v>
      </c>
      <c r="D360" s="49">
        <f>SUM(F203:F214)</f>
        <v>0</v>
      </c>
      <c r="E360" s="49">
        <f t="shared" si="32"/>
        <v>0</v>
      </c>
      <c r="F360" s="49">
        <f t="shared" si="26"/>
        <v>0</v>
      </c>
      <c r="G360" s="49">
        <f t="shared" si="31"/>
        <v>0</v>
      </c>
      <c r="I360" s="179"/>
      <c r="J360" s="179"/>
      <c r="K360" s="179"/>
      <c r="L360" s="179"/>
      <c r="M360" s="179"/>
    </row>
    <row r="361" spans="2:13">
      <c r="B361" s="67">
        <v>16</v>
      </c>
      <c r="C361" s="49">
        <f t="shared" si="27"/>
        <v>0</v>
      </c>
      <c r="D361" s="49">
        <f>SUM(F215:F226)</f>
        <v>0</v>
      </c>
      <c r="E361" s="49">
        <f t="shared" si="32"/>
        <v>0</v>
      </c>
      <c r="F361" s="49">
        <f t="shared" si="26"/>
        <v>0</v>
      </c>
      <c r="G361" s="49">
        <f t="shared" si="31"/>
        <v>0</v>
      </c>
      <c r="I361" s="179"/>
      <c r="J361" s="179"/>
      <c r="K361" s="179"/>
      <c r="L361" s="179"/>
      <c r="M361" s="179"/>
    </row>
    <row r="362" spans="2:13">
      <c r="B362" s="67">
        <v>17</v>
      </c>
      <c r="C362" s="49">
        <f t="shared" si="27"/>
        <v>0</v>
      </c>
      <c r="D362" s="49">
        <f>SUM(F227:F238)</f>
        <v>0</v>
      </c>
      <c r="E362" s="49">
        <f t="shared" si="32"/>
        <v>0</v>
      </c>
      <c r="F362" s="49">
        <f t="shared" si="26"/>
        <v>0</v>
      </c>
      <c r="G362" s="49">
        <f t="shared" si="31"/>
        <v>0</v>
      </c>
      <c r="I362" s="179"/>
      <c r="J362" s="179"/>
      <c r="K362" s="179"/>
      <c r="L362" s="179"/>
      <c r="M362" s="179"/>
    </row>
    <row r="363" spans="2:13">
      <c r="B363" s="67">
        <v>18</v>
      </c>
      <c r="C363" s="49">
        <f t="shared" si="27"/>
        <v>0</v>
      </c>
      <c r="D363" s="49">
        <f>SUM(F239:F250)</f>
        <v>0</v>
      </c>
      <c r="E363" s="49">
        <f t="shared" si="32"/>
        <v>0</v>
      </c>
      <c r="F363" s="49">
        <f t="shared" si="26"/>
        <v>0</v>
      </c>
      <c r="G363" s="49">
        <f t="shared" si="31"/>
        <v>0</v>
      </c>
    </row>
    <row r="364" spans="2:13">
      <c r="B364" s="67">
        <v>19</v>
      </c>
      <c r="C364" s="49">
        <f t="shared" si="27"/>
        <v>0</v>
      </c>
      <c r="D364" s="49">
        <f>SUM(F251:F262)</f>
        <v>0</v>
      </c>
      <c r="E364" s="49">
        <f t="shared" si="32"/>
        <v>0</v>
      </c>
      <c r="F364" s="49">
        <f t="shared" si="26"/>
        <v>0</v>
      </c>
      <c r="G364" s="49">
        <f t="shared" si="31"/>
        <v>0</v>
      </c>
    </row>
    <row r="365" spans="2:13">
      <c r="B365" s="67">
        <v>20</v>
      </c>
      <c r="C365" s="49">
        <f t="shared" si="27"/>
        <v>0</v>
      </c>
      <c r="D365" s="49">
        <f>SUM(F263:F274)</f>
        <v>0</v>
      </c>
      <c r="E365" s="49">
        <f t="shared" si="32"/>
        <v>0</v>
      </c>
      <c r="F365" s="49">
        <f t="shared" si="26"/>
        <v>0</v>
      </c>
      <c r="G365" s="49">
        <f t="shared" si="31"/>
        <v>0</v>
      </c>
    </row>
    <row r="366" spans="2:13">
      <c r="B366" s="107"/>
      <c r="C366" s="108" t="s">
        <v>1</v>
      </c>
      <c r="D366" s="47">
        <f>SUM(D346:D365)</f>
        <v>0</v>
      </c>
      <c r="E366" s="47"/>
      <c r="F366" s="47">
        <f t="shared" ref="F366" si="33">SUM(F346:F365)</f>
        <v>0</v>
      </c>
      <c r="G366" s="108"/>
    </row>
    <row r="370" ht="36.75" customHeight="1"/>
  </sheetData>
  <sheetProtection password="99D2" sheet="1" objects="1" scenarios="1" insertColumns="0" insertRows="0" deleteColumns="0" deleteRows="0"/>
  <protectedRanges>
    <protectedRange sqref="G5 C8 E8 G8 D12 D13 D14 F12 F13 F14 H12 H13:H14 H14 C18:G18 D20 D21 D22 F20 F21 F22 H20 H21 H22 C10:G10" name="Range1"/>
  </protectedRanges>
  <mergeCells count="30">
    <mergeCell ref="I345:M362"/>
    <mergeCell ref="B334:B336"/>
    <mergeCell ref="B288:B290"/>
    <mergeCell ref="B297:B299"/>
    <mergeCell ref="B306:B308"/>
    <mergeCell ref="B316:B318"/>
    <mergeCell ref="B325:B327"/>
    <mergeCell ref="C278:D278"/>
    <mergeCell ref="C279:D279"/>
    <mergeCell ref="C280:D280"/>
    <mergeCell ref="F30:G30"/>
    <mergeCell ref="B30:E30"/>
    <mergeCell ref="C32:D32"/>
    <mergeCell ref="C33:D33"/>
    <mergeCell ref="C277:D277"/>
    <mergeCell ref="B7:G7"/>
    <mergeCell ref="C18:G18"/>
    <mergeCell ref="B1:G1"/>
    <mergeCell ref="B2:G2"/>
    <mergeCell ref="B3:G3"/>
    <mergeCell ref="B4:G4"/>
    <mergeCell ref="C10:G10"/>
    <mergeCell ref="K10:K11"/>
    <mergeCell ref="L10:R11"/>
    <mergeCell ref="L2:R2"/>
    <mergeCell ref="L3:R3"/>
    <mergeCell ref="L4:R4"/>
    <mergeCell ref="L5:R5"/>
    <mergeCell ref="K6:K9"/>
    <mergeCell ref="L6:R9"/>
  </mergeCells>
  <dataValidations disablePrompts="1" count="1">
    <dataValidation type="whole" allowBlank="1" showInputMessage="1" showErrorMessage="1" sqref="E8">
      <formula1>1</formula1>
      <formula2>20</formula2>
    </dataValidation>
  </dataValidations>
  <pageMargins left="0.34" right="0.23" top="0.34" bottom="0.31" header="0.3" footer="0.3"/>
  <pageSetup scale="95" orientation="portrait" verticalDpi="0" r:id="rId1"/>
  <legacyDrawing r:id="rId2"/>
</worksheet>
</file>

<file path=xl/worksheets/sheet4.xml><?xml version="1.0" encoding="utf-8"?>
<worksheet xmlns="http://schemas.openxmlformats.org/spreadsheetml/2006/main" xmlns:r="http://schemas.openxmlformats.org/officeDocument/2006/relationships">
  <sheetPr>
    <tabColor rgb="FF92D050"/>
  </sheetPr>
  <dimension ref="B1:R386"/>
  <sheetViews>
    <sheetView tabSelected="1" zoomScaleNormal="100" workbookViewId="0"/>
  </sheetViews>
  <sheetFormatPr defaultRowHeight="15"/>
  <cols>
    <col min="1" max="1" width="3.85546875" style="1" customWidth="1"/>
    <col min="2" max="2" width="20" style="1" customWidth="1"/>
    <col min="3" max="3" width="15.85546875" style="1" customWidth="1"/>
    <col min="4" max="4" width="16.7109375" style="1" customWidth="1"/>
    <col min="5" max="5" width="16.5703125" style="1" customWidth="1"/>
    <col min="6" max="6" width="16.7109375" style="1" customWidth="1"/>
    <col min="7" max="7" width="16.28515625" style="1" customWidth="1"/>
    <col min="8" max="8" width="14.42578125" style="1" customWidth="1"/>
    <col min="9" max="9" width="17.5703125" style="1" customWidth="1"/>
    <col min="10" max="10" width="12.140625" style="1" bestFit="1" customWidth="1"/>
    <col min="11" max="11" width="9.140625" style="1"/>
    <col min="12" max="12" width="15.85546875" style="1" bestFit="1" customWidth="1"/>
    <col min="13" max="13" width="16.28515625" style="1" customWidth="1"/>
    <col min="14" max="16384" width="9.140625" style="1"/>
  </cols>
  <sheetData>
    <row r="1" spans="2:18" ht="18.75" customHeight="1">
      <c r="B1" s="150" t="s">
        <v>22</v>
      </c>
      <c r="C1" s="150"/>
      <c r="D1" s="150"/>
      <c r="E1" s="150"/>
      <c r="F1" s="150"/>
      <c r="G1" s="150"/>
      <c r="L1" s="1" t="s">
        <v>73</v>
      </c>
    </row>
    <row r="2" spans="2:18">
      <c r="B2" s="151" t="s">
        <v>23</v>
      </c>
      <c r="C2" s="151"/>
      <c r="D2" s="151"/>
      <c r="E2" s="151"/>
      <c r="F2" s="151"/>
      <c r="G2" s="151"/>
      <c r="K2" s="1">
        <v>1</v>
      </c>
      <c r="L2" s="179" t="s">
        <v>74</v>
      </c>
      <c r="M2" s="179"/>
      <c r="N2" s="179"/>
      <c r="O2" s="179"/>
      <c r="P2" s="179"/>
      <c r="Q2" s="179"/>
      <c r="R2" s="179"/>
    </row>
    <row r="3" spans="2:18">
      <c r="B3" s="151" t="s">
        <v>25</v>
      </c>
      <c r="C3" s="151"/>
      <c r="D3" s="151"/>
      <c r="E3" s="151"/>
      <c r="F3" s="151"/>
      <c r="G3" s="151"/>
      <c r="K3" s="1">
        <v>2</v>
      </c>
      <c r="L3" s="179" t="s">
        <v>75</v>
      </c>
      <c r="M3" s="179"/>
      <c r="N3" s="179"/>
      <c r="O3" s="179"/>
      <c r="P3" s="179"/>
      <c r="Q3" s="179"/>
      <c r="R3" s="179"/>
    </row>
    <row r="4" spans="2:18" ht="15" customHeight="1">
      <c r="B4" s="152" t="s">
        <v>26</v>
      </c>
      <c r="C4" s="152"/>
      <c r="D4" s="152"/>
      <c r="E4" s="152"/>
      <c r="F4" s="152"/>
      <c r="G4" s="152"/>
      <c r="K4" s="1">
        <v>3</v>
      </c>
      <c r="L4" s="179" t="s">
        <v>76</v>
      </c>
      <c r="M4" s="179"/>
      <c r="N4" s="179"/>
      <c r="O4" s="179"/>
      <c r="P4" s="179"/>
      <c r="Q4" s="179"/>
      <c r="R4" s="179"/>
    </row>
    <row r="5" spans="2:18">
      <c r="B5" s="2" t="s">
        <v>32</v>
      </c>
      <c r="C5" s="3"/>
      <c r="D5" s="3"/>
      <c r="E5" s="3"/>
      <c r="F5" s="4" t="s">
        <v>24</v>
      </c>
      <c r="G5" s="23">
        <v>42007</v>
      </c>
      <c r="K5" s="1">
        <v>4</v>
      </c>
      <c r="L5" s="179" t="s">
        <v>77</v>
      </c>
      <c r="M5" s="179"/>
      <c r="N5" s="179"/>
      <c r="O5" s="179"/>
      <c r="P5" s="179"/>
      <c r="Q5" s="179"/>
      <c r="R5" s="179"/>
    </row>
    <row r="6" spans="2:18">
      <c r="K6" s="161">
        <v>5</v>
      </c>
      <c r="L6" s="162" t="s">
        <v>78</v>
      </c>
      <c r="M6" s="162"/>
      <c r="N6" s="162"/>
      <c r="O6" s="162"/>
      <c r="P6" s="162"/>
      <c r="Q6" s="162"/>
      <c r="R6" s="162"/>
    </row>
    <row r="7" spans="2:18">
      <c r="B7" s="153" t="s">
        <v>64</v>
      </c>
      <c r="C7" s="153"/>
      <c r="D7" s="153"/>
      <c r="E7" s="153"/>
      <c r="F7" s="153"/>
      <c r="G7" s="153"/>
      <c r="K7" s="161"/>
      <c r="L7" s="162"/>
      <c r="M7" s="162"/>
      <c r="N7" s="162"/>
      <c r="O7" s="162"/>
      <c r="P7" s="162"/>
      <c r="Q7" s="162"/>
      <c r="R7" s="162"/>
    </row>
    <row r="8" spans="2:18" ht="31.5">
      <c r="B8" s="24" t="s">
        <v>67</v>
      </c>
      <c r="C8" s="25">
        <v>0.01</v>
      </c>
      <c r="D8" s="24" t="s">
        <v>66</v>
      </c>
      <c r="E8" s="26">
        <v>1</v>
      </c>
      <c r="F8" s="27" t="s">
        <v>68</v>
      </c>
      <c r="G8" s="25">
        <v>1</v>
      </c>
      <c r="K8" s="161"/>
      <c r="L8" s="162"/>
      <c r="M8" s="162"/>
      <c r="N8" s="162"/>
      <c r="O8" s="162"/>
      <c r="P8" s="162"/>
      <c r="Q8" s="162"/>
      <c r="R8" s="162"/>
    </row>
    <row r="9" spans="2:18">
      <c r="K9" s="161"/>
      <c r="L9" s="162"/>
      <c r="M9" s="162"/>
      <c r="N9" s="162"/>
      <c r="O9" s="162"/>
      <c r="P9" s="162"/>
      <c r="Q9" s="162"/>
      <c r="R9" s="162"/>
    </row>
    <row r="10" spans="2:18">
      <c r="B10" s="15" t="s">
        <v>19</v>
      </c>
      <c r="C10" s="209"/>
      <c r="D10" s="210"/>
      <c r="E10" s="210"/>
      <c r="F10" s="210"/>
      <c r="G10" s="211"/>
      <c r="K10" s="205">
        <v>6</v>
      </c>
      <c r="L10" s="162" t="s">
        <v>79</v>
      </c>
      <c r="M10" s="162"/>
      <c r="N10" s="162"/>
      <c r="O10" s="162"/>
      <c r="P10" s="162"/>
      <c r="Q10" s="162"/>
      <c r="R10" s="162"/>
    </row>
    <row r="11" spans="2:18" ht="75">
      <c r="B11" s="28" t="s">
        <v>13</v>
      </c>
      <c r="C11" s="29" t="s">
        <v>71</v>
      </c>
      <c r="D11" s="30" t="s">
        <v>70</v>
      </c>
      <c r="E11" s="29" t="s">
        <v>62</v>
      </c>
      <c r="F11" s="29" t="s">
        <v>60</v>
      </c>
      <c r="G11" s="31" t="s">
        <v>61</v>
      </c>
      <c r="H11" s="32" t="s">
        <v>72</v>
      </c>
      <c r="I11" s="33" t="s">
        <v>69</v>
      </c>
      <c r="K11" s="205"/>
      <c r="L11" s="162"/>
      <c r="M11" s="162"/>
      <c r="N11" s="162"/>
      <c r="O11" s="162"/>
      <c r="P11" s="162"/>
      <c r="Q11" s="162"/>
      <c r="R11" s="162"/>
    </row>
    <row r="12" spans="2:18">
      <c r="B12" s="34" t="s">
        <v>0</v>
      </c>
      <c r="C12" s="149">
        <f>+H292</f>
        <v>0</v>
      </c>
      <c r="D12" s="122">
        <f>+I12</f>
        <v>0</v>
      </c>
      <c r="E12" s="123"/>
      <c r="F12" s="37">
        <v>0</v>
      </c>
      <c r="G12" s="36">
        <f>+E12+F12</f>
        <v>0</v>
      </c>
      <c r="H12" s="39"/>
      <c r="I12" s="49">
        <f>IF(E12&gt;1000000,((E12-1000000)*30.9%+(1000000-500000)*20.6%+(500000-200000)*10.3%),IF(E12&gt;500000,((E12-500000)*20.6%+(500000-200000)*10.3%),IF(E12&gt;220000,((E12-220000)*10.3%),IF(E12&lt;=220000,(0)))))</f>
        <v>0</v>
      </c>
    </row>
    <row r="13" spans="2:18">
      <c r="B13" s="34" t="s">
        <v>6</v>
      </c>
      <c r="C13" s="149">
        <f>+H301</f>
        <v>0</v>
      </c>
      <c r="D13" s="122">
        <f>+I13</f>
        <v>0</v>
      </c>
      <c r="E13" s="124"/>
      <c r="F13" s="37">
        <v>0</v>
      </c>
      <c r="G13" s="41">
        <f t="shared" ref="G13:G14" si="0">+E13+F13</f>
        <v>0</v>
      </c>
      <c r="H13" s="42"/>
      <c r="I13" s="49">
        <f>IF(E13&gt;1000000,((E13-1000000)*30.9%+(1000000-500000)*20.6%+(500000-250000)*10.3%),IF(E13&gt;500000,((E13-500000)*20.6%+(500000-250000)*10.3%),IF(E13&gt;270000,((E13-270000)*10.3%),IF(E13&lt;=270000,(0)))))</f>
        <v>0</v>
      </c>
      <c r="L13" s="215"/>
      <c r="M13" s="216"/>
      <c r="N13" s="216"/>
      <c r="O13" s="216"/>
      <c r="P13" s="216"/>
      <c r="Q13" s="216"/>
      <c r="R13" s="216"/>
    </row>
    <row r="14" spans="2:18">
      <c r="B14" s="34" t="s">
        <v>63</v>
      </c>
      <c r="C14" s="149">
        <f>+H310</f>
        <v>0</v>
      </c>
      <c r="D14" s="125">
        <f>+I14</f>
        <v>0</v>
      </c>
      <c r="E14" s="126"/>
      <c r="F14" s="45">
        <v>0</v>
      </c>
      <c r="G14" s="44">
        <f t="shared" si="0"/>
        <v>0</v>
      </c>
      <c r="H14" s="46"/>
      <c r="I14" s="49">
        <f>IF(E14&gt;1000000,((E14-1000000)*30.9%+(1000000-500000)*20.6%+(500000-250000)*10.3%),IF(E14&gt;500000,((E14-500000)*20.6%+(500000-250000)*10.3%),IF(E14&gt;270000,((E14-270000)*10.3%),IF(E14&lt;=270000,(0)))))</f>
        <v>0</v>
      </c>
      <c r="L14" s="216"/>
      <c r="M14" s="216"/>
      <c r="N14" s="216"/>
      <c r="O14" s="216"/>
      <c r="P14" s="216"/>
      <c r="Q14" s="216"/>
      <c r="R14" s="216"/>
    </row>
    <row r="15" spans="2:18">
      <c r="B15" s="34" t="s">
        <v>1</v>
      </c>
      <c r="C15" s="47">
        <f>SUM(C12:C14)</f>
        <v>0</v>
      </c>
      <c r="D15" s="48">
        <f>SUM(D12:D14)</f>
        <v>0</v>
      </c>
      <c r="E15" s="40">
        <f>SUM(E12:E14)</f>
        <v>0</v>
      </c>
      <c r="F15" s="49"/>
      <c r="G15" s="54">
        <f>SUM(G12:G14)</f>
        <v>0</v>
      </c>
      <c r="I15" s="47">
        <f>SUM(I12:I14)</f>
        <v>0</v>
      </c>
      <c r="K15" s="140"/>
      <c r="L15" s="216"/>
      <c r="M15" s="216"/>
      <c r="N15" s="216"/>
      <c r="O15" s="216"/>
      <c r="P15" s="216"/>
      <c r="Q15" s="216"/>
      <c r="R15" s="216"/>
    </row>
    <row r="16" spans="2:18">
      <c r="B16" s="50" t="s">
        <v>2</v>
      </c>
      <c r="C16" s="51"/>
      <c r="D16" s="51"/>
      <c r="E16" s="52">
        <f>+E15/3</f>
        <v>0</v>
      </c>
      <c r="F16" s="53"/>
      <c r="G16" s="52">
        <f>+G15/3</f>
        <v>0</v>
      </c>
      <c r="I16" s="54"/>
      <c r="L16" s="216"/>
      <c r="M16" s="216"/>
      <c r="N16" s="216"/>
      <c r="O16" s="216"/>
      <c r="P16" s="216"/>
      <c r="Q16" s="216"/>
      <c r="R16" s="216"/>
    </row>
    <row r="17" spans="2:18">
      <c r="B17" s="34"/>
      <c r="C17" s="55"/>
      <c r="D17" s="55"/>
      <c r="E17" s="40"/>
      <c r="F17" s="49"/>
      <c r="G17" s="54"/>
      <c r="L17" s="216"/>
      <c r="M17" s="216"/>
      <c r="N17" s="216"/>
      <c r="O17" s="216"/>
      <c r="P17" s="216"/>
      <c r="Q17" s="216"/>
      <c r="R17" s="216"/>
    </row>
    <row r="18" spans="2:18">
      <c r="B18" s="15" t="s">
        <v>20</v>
      </c>
      <c r="C18" s="206"/>
      <c r="D18" s="207"/>
      <c r="E18" s="207"/>
      <c r="F18" s="207"/>
      <c r="G18" s="208"/>
      <c r="L18" s="216"/>
      <c r="M18" s="216"/>
      <c r="N18" s="216"/>
      <c r="O18" s="216"/>
      <c r="P18" s="216"/>
      <c r="Q18" s="216"/>
      <c r="R18" s="216"/>
    </row>
    <row r="19" spans="2:18" ht="75">
      <c r="B19" s="56" t="s">
        <v>8</v>
      </c>
      <c r="C19" s="29" t="s">
        <v>71</v>
      </c>
      <c r="D19" s="30" t="s">
        <v>70</v>
      </c>
      <c r="E19" s="29" t="s">
        <v>62</v>
      </c>
      <c r="F19" s="29" t="s">
        <v>60</v>
      </c>
      <c r="G19" s="31" t="s">
        <v>61</v>
      </c>
      <c r="H19" s="32" t="s">
        <v>72</v>
      </c>
      <c r="I19" s="33" t="s">
        <v>69</v>
      </c>
      <c r="K19" s="141"/>
      <c r="L19" s="216"/>
      <c r="M19" s="216"/>
      <c r="N19" s="216"/>
      <c r="O19" s="216"/>
      <c r="P19" s="216"/>
      <c r="Q19" s="216"/>
      <c r="R19" s="216"/>
    </row>
    <row r="20" spans="2:18">
      <c r="B20" s="34" t="s">
        <v>0</v>
      </c>
      <c r="C20" s="149">
        <f>+H320</f>
        <v>0</v>
      </c>
      <c r="D20" s="122">
        <f>+I20</f>
        <v>0</v>
      </c>
      <c r="E20" s="123">
        <v>0</v>
      </c>
      <c r="F20" s="37"/>
      <c r="G20" s="36">
        <f>+E20+F20</f>
        <v>0</v>
      </c>
      <c r="H20" s="39"/>
      <c r="I20" s="40">
        <f>IF(E20&gt;1000000,((E20-1000000)*30.9%+(1000000-500000)*20.6%+(500000-200000)*10.3%),IF(E20&gt;500000,((E20-500000)*20.6%+(500000-200000)*10.3%),IF(E20&gt;220000,((E20-220000)*10.3%),IF(E20&lt;=220000,(0)))))</f>
        <v>0</v>
      </c>
      <c r="L20" s="216"/>
      <c r="M20" s="216"/>
      <c r="N20" s="216"/>
      <c r="O20" s="216"/>
      <c r="P20" s="216"/>
      <c r="Q20" s="216"/>
      <c r="R20" s="216"/>
    </row>
    <row r="21" spans="2:18">
      <c r="B21" s="34" t="s">
        <v>6</v>
      </c>
      <c r="C21" s="149">
        <f>+H329</f>
        <v>0</v>
      </c>
      <c r="D21" s="122">
        <f>+I21</f>
        <v>0</v>
      </c>
      <c r="E21" s="124">
        <v>0</v>
      </c>
      <c r="F21" s="37"/>
      <c r="G21" s="41">
        <f t="shared" ref="G21:G22" si="1">+E21+F21</f>
        <v>0</v>
      </c>
      <c r="H21" s="42"/>
      <c r="I21" s="40">
        <f>IF(E21&gt;1000000,((E21-1000000)*30.9%+(1000000-500000)*20.6%+(500000-250000)*10.3%),IF(E21&gt;500000,((E21-500000)*20.6%+(500000-250000)*10.3%),IF(E21&gt;270000,((E21-270000)*10.3%),IF(E21&lt;=270000,(0)))))</f>
        <v>0</v>
      </c>
      <c r="L21" s="216"/>
      <c r="M21" s="216"/>
      <c r="N21" s="216"/>
      <c r="O21" s="216"/>
      <c r="P21" s="216"/>
      <c r="Q21" s="216"/>
      <c r="R21" s="216"/>
    </row>
    <row r="22" spans="2:18">
      <c r="B22" s="34" t="s">
        <v>63</v>
      </c>
      <c r="C22" s="149">
        <f>+H338</f>
        <v>0</v>
      </c>
      <c r="D22" s="125">
        <f>+I22</f>
        <v>0</v>
      </c>
      <c r="E22" s="126">
        <v>0</v>
      </c>
      <c r="F22" s="45"/>
      <c r="G22" s="44">
        <f t="shared" si="1"/>
        <v>0</v>
      </c>
      <c r="H22" s="46"/>
      <c r="I22" s="40">
        <f>IF(E22&gt;1000000,((E22-1000000)*30.9%+(1000000-500000)*20.6%+(500000-250000)*10.3%),IF(E22&gt;500000,((E22-500000)*20.6%+(500000-250000)*10.3%),IF(E22&gt;270000,((E22-270000)*10.3%),IF(E22&lt;=270000,(0)))))</f>
        <v>0</v>
      </c>
      <c r="L22" s="216"/>
      <c r="M22" s="216"/>
      <c r="N22" s="216"/>
      <c r="O22" s="216"/>
      <c r="P22" s="216"/>
      <c r="Q22" s="216"/>
      <c r="R22" s="216"/>
    </row>
    <row r="23" spans="2:18">
      <c r="B23" s="34" t="s">
        <v>1</v>
      </c>
      <c r="C23" s="47">
        <f>SUM(C20:C22)</f>
        <v>0</v>
      </c>
      <c r="D23" s="48">
        <f>SUM(D20:D22)</f>
        <v>0</v>
      </c>
      <c r="E23" s="40">
        <f>SUM(E20:E22)</f>
        <v>0</v>
      </c>
      <c r="F23" s="49"/>
      <c r="G23" s="49">
        <f>SUM(G20:G22)</f>
        <v>0</v>
      </c>
      <c r="I23" s="47">
        <f>SUM(I20:I22)</f>
        <v>0</v>
      </c>
      <c r="L23" s="216"/>
      <c r="M23" s="216"/>
      <c r="N23" s="216"/>
      <c r="O23" s="216"/>
      <c r="P23" s="216"/>
      <c r="Q23" s="216"/>
      <c r="R23" s="216"/>
    </row>
    <row r="24" spans="2:18">
      <c r="B24" s="50" t="s">
        <v>2</v>
      </c>
      <c r="C24" s="51"/>
      <c r="D24" s="51"/>
      <c r="E24" s="52">
        <f>+E23/3</f>
        <v>0</v>
      </c>
      <c r="F24" s="53"/>
      <c r="G24" s="53">
        <f>+G23/3</f>
        <v>0</v>
      </c>
      <c r="I24" s="15"/>
    </row>
    <row r="25" spans="2:18">
      <c r="B25" s="132"/>
      <c r="C25" s="133"/>
      <c r="D25" s="133"/>
      <c r="E25" s="134"/>
      <c r="F25" s="135"/>
      <c r="G25" s="135"/>
      <c r="I25" s="65"/>
    </row>
    <row r="26" spans="2:18" ht="15.75" thickBot="1">
      <c r="B26" s="57" t="s">
        <v>31</v>
      </c>
      <c r="C26" s="58"/>
      <c r="D26" s="58"/>
      <c r="E26" s="59">
        <f>+E24+E16</f>
        <v>0</v>
      </c>
      <c r="F26" s="60"/>
      <c r="G26" s="60">
        <f>+G24+G16</f>
        <v>0</v>
      </c>
    </row>
    <row r="27" spans="2:18" ht="15.75" thickTop="1">
      <c r="B27" s="34"/>
      <c r="C27" s="55"/>
      <c r="D27" s="55"/>
      <c r="E27" s="40"/>
      <c r="F27" s="49"/>
      <c r="G27" s="49"/>
    </row>
    <row r="28" spans="2:18">
      <c r="B28" s="34" t="s">
        <v>3</v>
      </c>
      <c r="C28" s="61">
        <f>+G8</f>
        <v>1</v>
      </c>
      <c r="D28" s="55"/>
      <c r="E28" s="40"/>
      <c r="F28" s="49"/>
      <c r="G28" s="49">
        <f>+G26*C28</f>
        <v>0</v>
      </c>
    </row>
    <row r="29" spans="2:18">
      <c r="B29" s="34" t="s">
        <v>4</v>
      </c>
      <c r="C29" s="55"/>
      <c r="D29" s="55"/>
      <c r="E29" s="40"/>
      <c r="F29" s="49"/>
      <c r="G29" s="49">
        <f>+G28/12</f>
        <v>0</v>
      </c>
    </row>
    <row r="30" spans="2:18" ht="24.75" customHeight="1">
      <c r="B30" s="185" t="s">
        <v>65</v>
      </c>
      <c r="C30" s="186"/>
      <c r="D30" s="186"/>
      <c r="E30" s="186"/>
      <c r="F30" s="185">
        <f>+G29/C280*100000</f>
        <v>0</v>
      </c>
      <c r="G30" s="212"/>
    </row>
    <row r="31" spans="2:18" ht="24.75" customHeight="1">
      <c r="B31" s="136"/>
      <c r="C31" s="137"/>
      <c r="D31" s="137"/>
      <c r="E31" s="138"/>
      <c r="F31" s="138"/>
      <c r="G31" s="138"/>
      <c r="I31" s="72"/>
      <c r="J31" s="72"/>
      <c r="K31" s="72"/>
      <c r="L31" s="72"/>
      <c r="M31" s="72"/>
      <c r="N31" s="72"/>
    </row>
    <row r="32" spans="2:18">
      <c r="B32" s="63" t="s">
        <v>21</v>
      </c>
      <c r="C32" s="180">
        <f>+C8</f>
        <v>0.01</v>
      </c>
      <c r="D32" s="181"/>
      <c r="F32" s="62"/>
      <c r="G32" s="64"/>
      <c r="I32" s="139"/>
      <c r="J32" s="139"/>
      <c r="K32" s="139"/>
      <c r="L32" s="139"/>
      <c r="M32" s="139"/>
      <c r="N32" s="139"/>
    </row>
    <row r="33" spans="2:14" ht="18" customHeight="1">
      <c r="B33" s="63" t="s">
        <v>9</v>
      </c>
      <c r="C33" s="172">
        <f>+E8</f>
        <v>1</v>
      </c>
      <c r="D33" s="174"/>
      <c r="F33" s="65"/>
      <c r="G33" s="62"/>
      <c r="I33" s="139"/>
      <c r="J33" s="139"/>
      <c r="K33" s="139"/>
      <c r="L33" s="139"/>
      <c r="M33" s="139"/>
      <c r="N33" s="139"/>
    </row>
    <row r="34" spans="2:14" hidden="1">
      <c r="B34" s="66" t="s">
        <v>11</v>
      </c>
      <c r="C34" s="66" t="s">
        <v>12</v>
      </c>
      <c r="D34" s="55"/>
      <c r="E34" s="62" t="s">
        <v>85</v>
      </c>
      <c r="F34" s="34" t="s">
        <v>81</v>
      </c>
      <c r="G34" s="62" t="s">
        <v>82</v>
      </c>
      <c r="H34" s="1" t="s">
        <v>83</v>
      </c>
      <c r="I34" s="1" t="s">
        <v>86</v>
      </c>
    </row>
    <row r="35" spans="2:14" hidden="1">
      <c r="B35" s="67">
        <v>1</v>
      </c>
      <c r="C35" s="68">
        <f>IF(B35&lt;=$B$283,1/(1+$B$282),0)</f>
        <v>0.99916736053288935</v>
      </c>
      <c r="D35" s="55"/>
      <c r="E35" s="62">
        <f>+F30</f>
        <v>0</v>
      </c>
      <c r="F35" s="62">
        <f t="shared" ref="F35:F98" si="2">+E35*$B$282</f>
        <v>0</v>
      </c>
      <c r="G35" s="130">
        <f>+E35+F35</f>
        <v>0</v>
      </c>
      <c r="H35" s="10">
        <f>IF(B35&lt;=$B$283,$C$279/$C$278*$F$30,0)</f>
        <v>0</v>
      </c>
      <c r="I35" s="148">
        <f>+G35-H35</f>
        <v>0</v>
      </c>
      <c r="J35" s="147"/>
      <c r="K35" s="147"/>
      <c r="L35" s="147"/>
      <c r="M35" s="147"/>
      <c r="N35" s="147"/>
    </row>
    <row r="36" spans="2:14" hidden="1">
      <c r="B36" s="67">
        <v>2</v>
      </c>
      <c r="C36" s="68">
        <f t="shared" ref="C36:C99" si="3">IF(B36&lt;=$B$283,C35/(1+$B$282),0)</f>
        <v>0.99833541435426087</v>
      </c>
      <c r="D36" s="55"/>
      <c r="E36" s="62">
        <f>IF(B36&lt;=$B$283,I35,0)</f>
        <v>0</v>
      </c>
      <c r="F36" s="62">
        <f t="shared" si="2"/>
        <v>0</v>
      </c>
      <c r="G36" s="130">
        <f t="shared" ref="G36:G99" si="4">+E36+F36</f>
        <v>0</v>
      </c>
      <c r="H36" s="10">
        <f t="shared" ref="H36:H99" si="5">IF(B36&lt;=$B$283,$C$279/$C$278*$F$30,0)</f>
        <v>0</v>
      </c>
      <c r="I36" s="148">
        <f t="shared" ref="I36:I99" si="6">+G36-H36</f>
        <v>0</v>
      </c>
      <c r="J36" s="147"/>
      <c r="K36" s="147"/>
      <c r="L36" s="147"/>
      <c r="M36" s="147"/>
      <c r="N36" s="147"/>
    </row>
    <row r="37" spans="2:14" hidden="1">
      <c r="B37" s="67">
        <v>3</v>
      </c>
      <c r="C37" s="68">
        <f t="shared" si="3"/>
        <v>0.99750416088685523</v>
      </c>
      <c r="D37" s="55"/>
      <c r="E37" s="62">
        <f t="shared" ref="E37:E100" si="7">IF(B37&lt;=$B$283,I36,0)</f>
        <v>0</v>
      </c>
      <c r="F37" s="62">
        <f t="shared" si="2"/>
        <v>0</v>
      </c>
      <c r="G37" s="130">
        <f t="shared" si="4"/>
        <v>0</v>
      </c>
      <c r="H37" s="10">
        <f t="shared" si="5"/>
        <v>0</v>
      </c>
      <c r="I37" s="148">
        <f t="shared" si="6"/>
        <v>0</v>
      </c>
      <c r="J37" s="147"/>
      <c r="K37" s="147"/>
      <c r="L37" s="147"/>
      <c r="M37" s="147"/>
      <c r="N37" s="147"/>
    </row>
    <row r="38" spans="2:14" hidden="1">
      <c r="B38" s="67">
        <v>4</v>
      </c>
      <c r="C38" s="68">
        <f t="shared" si="3"/>
        <v>0.99667359955389379</v>
      </c>
      <c r="D38" s="55"/>
      <c r="E38" s="62">
        <f t="shared" si="7"/>
        <v>0</v>
      </c>
      <c r="F38" s="62">
        <f t="shared" si="2"/>
        <v>0</v>
      </c>
      <c r="G38" s="130">
        <f t="shared" si="4"/>
        <v>0</v>
      </c>
      <c r="H38" s="10">
        <f t="shared" si="5"/>
        <v>0</v>
      </c>
      <c r="I38" s="148">
        <f t="shared" si="6"/>
        <v>0</v>
      </c>
    </row>
    <row r="39" spans="2:14" hidden="1">
      <c r="B39" s="67">
        <v>5</v>
      </c>
      <c r="C39" s="68">
        <f t="shared" si="3"/>
        <v>0.99584372977907798</v>
      </c>
      <c r="D39" s="55"/>
      <c r="E39" s="62">
        <f t="shared" si="7"/>
        <v>0</v>
      </c>
      <c r="F39" s="62">
        <f t="shared" si="2"/>
        <v>0</v>
      </c>
      <c r="G39" s="130">
        <f t="shared" si="4"/>
        <v>0</v>
      </c>
      <c r="H39" s="10">
        <f t="shared" si="5"/>
        <v>0</v>
      </c>
      <c r="I39" s="148">
        <f t="shared" si="6"/>
        <v>0</v>
      </c>
    </row>
    <row r="40" spans="2:14" hidden="1">
      <c r="B40" s="67">
        <v>6</v>
      </c>
      <c r="C40" s="68">
        <f t="shared" si="3"/>
        <v>0.9950145509865892</v>
      </c>
      <c r="D40" s="55"/>
      <c r="E40" s="62">
        <f t="shared" si="7"/>
        <v>0</v>
      </c>
      <c r="F40" s="62">
        <f t="shared" si="2"/>
        <v>0</v>
      </c>
      <c r="G40" s="130">
        <f t="shared" si="4"/>
        <v>0</v>
      </c>
      <c r="H40" s="10">
        <f t="shared" si="5"/>
        <v>0</v>
      </c>
      <c r="I40" s="148">
        <f t="shared" si="6"/>
        <v>0</v>
      </c>
    </row>
    <row r="41" spans="2:14" hidden="1">
      <c r="B41" s="67">
        <v>7</v>
      </c>
      <c r="C41" s="68">
        <f t="shared" si="3"/>
        <v>0.99418606260108833</v>
      </c>
      <c r="D41" s="55"/>
      <c r="E41" s="62">
        <f t="shared" si="7"/>
        <v>0</v>
      </c>
      <c r="F41" s="62">
        <f t="shared" si="2"/>
        <v>0</v>
      </c>
      <c r="G41" s="130">
        <f t="shared" si="4"/>
        <v>0</v>
      </c>
      <c r="H41" s="10">
        <f t="shared" si="5"/>
        <v>0</v>
      </c>
      <c r="I41" s="148">
        <f t="shared" si="6"/>
        <v>0</v>
      </c>
    </row>
    <row r="42" spans="2:14" hidden="1">
      <c r="B42" s="67">
        <v>8</v>
      </c>
      <c r="C42" s="68">
        <f t="shared" si="3"/>
        <v>0.99335826404771532</v>
      </c>
      <c r="D42" s="55"/>
      <c r="E42" s="62">
        <f t="shared" si="7"/>
        <v>0</v>
      </c>
      <c r="F42" s="62">
        <f t="shared" si="2"/>
        <v>0</v>
      </c>
      <c r="G42" s="130">
        <f t="shared" si="4"/>
        <v>0</v>
      </c>
      <c r="H42" s="10">
        <f t="shared" si="5"/>
        <v>0</v>
      </c>
      <c r="I42" s="148">
        <f t="shared" si="6"/>
        <v>0</v>
      </c>
    </row>
    <row r="43" spans="2:14" hidden="1">
      <c r="B43" s="67">
        <v>9</v>
      </c>
      <c r="C43" s="68">
        <f t="shared" si="3"/>
        <v>0.99253115475208864</v>
      </c>
      <c r="D43" s="55"/>
      <c r="E43" s="62">
        <f t="shared" si="7"/>
        <v>0</v>
      </c>
      <c r="F43" s="62">
        <f t="shared" si="2"/>
        <v>0</v>
      </c>
      <c r="G43" s="130">
        <f t="shared" si="4"/>
        <v>0</v>
      </c>
      <c r="H43" s="10">
        <f t="shared" si="5"/>
        <v>0</v>
      </c>
      <c r="I43" s="148">
        <f t="shared" si="6"/>
        <v>0</v>
      </c>
    </row>
    <row r="44" spans="2:14" hidden="1">
      <c r="B44" s="67">
        <v>10</v>
      </c>
      <c r="C44" s="68">
        <f t="shared" si="3"/>
        <v>0.99170473414030513</v>
      </c>
      <c r="D44" s="55"/>
      <c r="E44" s="62">
        <f t="shared" si="7"/>
        <v>0</v>
      </c>
      <c r="F44" s="62">
        <f t="shared" si="2"/>
        <v>0</v>
      </c>
      <c r="G44" s="130">
        <f t="shared" si="4"/>
        <v>0</v>
      </c>
      <c r="H44" s="10">
        <f t="shared" si="5"/>
        <v>0</v>
      </c>
      <c r="I44" s="148">
        <f t="shared" si="6"/>
        <v>0</v>
      </c>
    </row>
    <row r="45" spans="2:14" hidden="1">
      <c r="B45" s="67">
        <v>11</v>
      </c>
      <c r="C45" s="68">
        <f t="shared" si="3"/>
        <v>0.99087900163893949</v>
      </c>
      <c r="D45" s="55"/>
      <c r="E45" s="62">
        <f t="shared" si="7"/>
        <v>0</v>
      </c>
      <c r="F45" s="62">
        <f t="shared" si="2"/>
        <v>0</v>
      </c>
      <c r="G45" s="130">
        <f t="shared" si="4"/>
        <v>0</v>
      </c>
      <c r="H45" s="10">
        <f t="shared" si="5"/>
        <v>0</v>
      </c>
      <c r="I45" s="148">
        <f t="shared" si="6"/>
        <v>0</v>
      </c>
    </row>
    <row r="46" spans="2:14" hidden="1">
      <c r="B46" s="67">
        <v>12</v>
      </c>
      <c r="C46" s="68">
        <f t="shared" si="3"/>
        <v>0.9900539566750437</v>
      </c>
      <c r="D46" s="55"/>
      <c r="E46" s="62">
        <f t="shared" si="7"/>
        <v>0</v>
      </c>
      <c r="F46" s="62">
        <f t="shared" si="2"/>
        <v>0</v>
      </c>
      <c r="G46" s="130">
        <f t="shared" si="4"/>
        <v>0</v>
      </c>
      <c r="H46" s="10">
        <f t="shared" si="5"/>
        <v>0</v>
      </c>
      <c r="I46" s="148">
        <f t="shared" si="6"/>
        <v>0</v>
      </c>
    </row>
    <row r="47" spans="2:14" hidden="1">
      <c r="B47" s="67">
        <v>13</v>
      </c>
      <c r="C47" s="68">
        <f t="shared" si="3"/>
        <v>0</v>
      </c>
      <c r="D47" s="55"/>
      <c r="E47" s="62">
        <f t="shared" si="7"/>
        <v>0</v>
      </c>
      <c r="F47" s="62">
        <f t="shared" si="2"/>
        <v>0</v>
      </c>
      <c r="G47" s="130">
        <f t="shared" si="4"/>
        <v>0</v>
      </c>
      <c r="H47" s="10">
        <f t="shared" si="5"/>
        <v>0</v>
      </c>
      <c r="I47" s="148">
        <f t="shared" si="6"/>
        <v>0</v>
      </c>
    </row>
    <row r="48" spans="2:14" hidden="1">
      <c r="B48" s="67">
        <v>14</v>
      </c>
      <c r="C48" s="68">
        <f t="shared" si="3"/>
        <v>0</v>
      </c>
      <c r="D48" s="55"/>
      <c r="E48" s="62">
        <f t="shared" si="7"/>
        <v>0</v>
      </c>
      <c r="F48" s="62">
        <f t="shared" si="2"/>
        <v>0</v>
      </c>
      <c r="G48" s="130">
        <f t="shared" si="4"/>
        <v>0</v>
      </c>
      <c r="H48" s="10">
        <f t="shared" si="5"/>
        <v>0</v>
      </c>
      <c r="I48" s="148">
        <f t="shared" si="6"/>
        <v>0</v>
      </c>
    </row>
    <row r="49" spans="2:9" hidden="1">
      <c r="B49" s="67">
        <v>15</v>
      </c>
      <c r="C49" s="68">
        <f t="shared" si="3"/>
        <v>0</v>
      </c>
      <c r="D49" s="55"/>
      <c r="E49" s="62">
        <f t="shared" si="7"/>
        <v>0</v>
      </c>
      <c r="F49" s="62">
        <f t="shared" si="2"/>
        <v>0</v>
      </c>
      <c r="G49" s="130">
        <f t="shared" si="4"/>
        <v>0</v>
      </c>
      <c r="H49" s="10">
        <f t="shared" si="5"/>
        <v>0</v>
      </c>
      <c r="I49" s="148">
        <f t="shared" si="6"/>
        <v>0</v>
      </c>
    </row>
    <row r="50" spans="2:9" hidden="1">
      <c r="B50" s="67">
        <v>16</v>
      </c>
      <c r="C50" s="68">
        <f t="shared" si="3"/>
        <v>0</v>
      </c>
      <c r="D50" s="55"/>
      <c r="E50" s="62">
        <f t="shared" si="7"/>
        <v>0</v>
      </c>
      <c r="F50" s="62">
        <f t="shared" si="2"/>
        <v>0</v>
      </c>
      <c r="G50" s="130">
        <f t="shared" si="4"/>
        <v>0</v>
      </c>
      <c r="H50" s="10">
        <f t="shared" si="5"/>
        <v>0</v>
      </c>
      <c r="I50" s="148">
        <f t="shared" si="6"/>
        <v>0</v>
      </c>
    </row>
    <row r="51" spans="2:9" hidden="1">
      <c r="B51" s="67">
        <v>17</v>
      </c>
      <c r="C51" s="68">
        <f t="shared" si="3"/>
        <v>0</v>
      </c>
      <c r="D51" s="55"/>
      <c r="E51" s="62">
        <f t="shared" si="7"/>
        <v>0</v>
      </c>
      <c r="F51" s="62">
        <f t="shared" si="2"/>
        <v>0</v>
      </c>
      <c r="G51" s="130">
        <f t="shared" si="4"/>
        <v>0</v>
      </c>
      <c r="H51" s="10">
        <f t="shared" si="5"/>
        <v>0</v>
      </c>
      <c r="I51" s="148">
        <f t="shared" si="6"/>
        <v>0</v>
      </c>
    </row>
    <row r="52" spans="2:9" hidden="1">
      <c r="B52" s="67">
        <v>18</v>
      </c>
      <c r="C52" s="68">
        <f t="shared" si="3"/>
        <v>0</v>
      </c>
      <c r="D52" s="55"/>
      <c r="E52" s="62">
        <f t="shared" si="7"/>
        <v>0</v>
      </c>
      <c r="F52" s="62">
        <f t="shared" si="2"/>
        <v>0</v>
      </c>
      <c r="G52" s="130">
        <f t="shared" si="4"/>
        <v>0</v>
      </c>
      <c r="H52" s="10">
        <f t="shared" si="5"/>
        <v>0</v>
      </c>
      <c r="I52" s="148">
        <f t="shared" si="6"/>
        <v>0</v>
      </c>
    </row>
    <row r="53" spans="2:9" hidden="1">
      <c r="B53" s="67">
        <v>19</v>
      </c>
      <c r="C53" s="68">
        <f t="shared" si="3"/>
        <v>0</v>
      </c>
      <c r="D53" s="55"/>
      <c r="E53" s="62">
        <f t="shared" si="7"/>
        <v>0</v>
      </c>
      <c r="F53" s="62">
        <f t="shared" si="2"/>
        <v>0</v>
      </c>
      <c r="G53" s="130">
        <f t="shared" si="4"/>
        <v>0</v>
      </c>
      <c r="H53" s="10">
        <f t="shared" si="5"/>
        <v>0</v>
      </c>
      <c r="I53" s="148">
        <f t="shared" si="6"/>
        <v>0</v>
      </c>
    </row>
    <row r="54" spans="2:9" hidden="1">
      <c r="B54" s="67">
        <v>20</v>
      </c>
      <c r="C54" s="68">
        <f t="shared" si="3"/>
        <v>0</v>
      </c>
      <c r="D54" s="55"/>
      <c r="E54" s="62">
        <f t="shared" si="7"/>
        <v>0</v>
      </c>
      <c r="F54" s="62">
        <f t="shared" si="2"/>
        <v>0</v>
      </c>
      <c r="G54" s="130">
        <f t="shared" si="4"/>
        <v>0</v>
      </c>
      <c r="H54" s="10">
        <f t="shared" si="5"/>
        <v>0</v>
      </c>
      <c r="I54" s="148">
        <f t="shared" si="6"/>
        <v>0</v>
      </c>
    </row>
    <row r="55" spans="2:9" hidden="1">
      <c r="B55" s="67">
        <v>21</v>
      </c>
      <c r="C55" s="68">
        <f t="shared" si="3"/>
        <v>0</v>
      </c>
      <c r="D55" s="55"/>
      <c r="E55" s="62">
        <f t="shared" si="7"/>
        <v>0</v>
      </c>
      <c r="F55" s="62">
        <f t="shared" si="2"/>
        <v>0</v>
      </c>
      <c r="G55" s="130">
        <f t="shared" si="4"/>
        <v>0</v>
      </c>
      <c r="H55" s="10">
        <f t="shared" si="5"/>
        <v>0</v>
      </c>
      <c r="I55" s="148">
        <f t="shared" si="6"/>
        <v>0</v>
      </c>
    </row>
    <row r="56" spans="2:9" hidden="1">
      <c r="B56" s="67">
        <v>22</v>
      </c>
      <c r="C56" s="68">
        <f t="shared" si="3"/>
        <v>0</v>
      </c>
      <c r="D56" s="55"/>
      <c r="E56" s="62">
        <f t="shared" si="7"/>
        <v>0</v>
      </c>
      <c r="F56" s="62">
        <f t="shared" si="2"/>
        <v>0</v>
      </c>
      <c r="G56" s="130">
        <f t="shared" si="4"/>
        <v>0</v>
      </c>
      <c r="H56" s="10">
        <f t="shared" si="5"/>
        <v>0</v>
      </c>
      <c r="I56" s="148">
        <f t="shared" si="6"/>
        <v>0</v>
      </c>
    </row>
    <row r="57" spans="2:9" hidden="1">
      <c r="B57" s="67">
        <v>23</v>
      </c>
      <c r="C57" s="68">
        <f t="shared" si="3"/>
        <v>0</v>
      </c>
      <c r="D57" s="55"/>
      <c r="E57" s="62">
        <f t="shared" si="7"/>
        <v>0</v>
      </c>
      <c r="F57" s="62">
        <f t="shared" si="2"/>
        <v>0</v>
      </c>
      <c r="G57" s="130">
        <f t="shared" si="4"/>
        <v>0</v>
      </c>
      <c r="H57" s="10">
        <f t="shared" si="5"/>
        <v>0</v>
      </c>
      <c r="I57" s="148">
        <f t="shared" si="6"/>
        <v>0</v>
      </c>
    </row>
    <row r="58" spans="2:9" hidden="1">
      <c r="B58" s="67">
        <v>24</v>
      </c>
      <c r="C58" s="68">
        <f t="shared" si="3"/>
        <v>0</v>
      </c>
      <c r="D58" s="55"/>
      <c r="E58" s="62">
        <f t="shared" si="7"/>
        <v>0</v>
      </c>
      <c r="F58" s="62">
        <f t="shared" si="2"/>
        <v>0</v>
      </c>
      <c r="G58" s="130">
        <f t="shared" si="4"/>
        <v>0</v>
      </c>
      <c r="H58" s="10">
        <f t="shared" si="5"/>
        <v>0</v>
      </c>
      <c r="I58" s="148">
        <f t="shared" si="6"/>
        <v>0</v>
      </c>
    </row>
    <row r="59" spans="2:9" hidden="1">
      <c r="B59" s="67">
        <v>25</v>
      </c>
      <c r="C59" s="68">
        <f t="shared" si="3"/>
        <v>0</v>
      </c>
      <c r="D59" s="55"/>
      <c r="E59" s="62">
        <f t="shared" si="7"/>
        <v>0</v>
      </c>
      <c r="F59" s="62">
        <f t="shared" si="2"/>
        <v>0</v>
      </c>
      <c r="G59" s="130">
        <f t="shared" si="4"/>
        <v>0</v>
      </c>
      <c r="H59" s="10">
        <f t="shared" si="5"/>
        <v>0</v>
      </c>
      <c r="I59" s="148">
        <f t="shared" si="6"/>
        <v>0</v>
      </c>
    </row>
    <row r="60" spans="2:9" hidden="1">
      <c r="B60" s="67">
        <v>26</v>
      </c>
      <c r="C60" s="68">
        <f t="shared" si="3"/>
        <v>0</v>
      </c>
      <c r="D60" s="55"/>
      <c r="E60" s="62">
        <f t="shared" si="7"/>
        <v>0</v>
      </c>
      <c r="F60" s="62">
        <f t="shared" si="2"/>
        <v>0</v>
      </c>
      <c r="G60" s="130">
        <f t="shared" si="4"/>
        <v>0</v>
      </c>
      <c r="H60" s="10">
        <f t="shared" si="5"/>
        <v>0</v>
      </c>
      <c r="I60" s="148">
        <f t="shared" si="6"/>
        <v>0</v>
      </c>
    </row>
    <row r="61" spans="2:9" hidden="1">
      <c r="B61" s="67">
        <v>27</v>
      </c>
      <c r="C61" s="68">
        <f t="shared" si="3"/>
        <v>0</v>
      </c>
      <c r="D61" s="55"/>
      <c r="E61" s="62">
        <f t="shared" si="7"/>
        <v>0</v>
      </c>
      <c r="F61" s="62">
        <f t="shared" si="2"/>
        <v>0</v>
      </c>
      <c r="G61" s="130">
        <f t="shared" si="4"/>
        <v>0</v>
      </c>
      <c r="H61" s="10">
        <f t="shared" si="5"/>
        <v>0</v>
      </c>
      <c r="I61" s="148">
        <f t="shared" si="6"/>
        <v>0</v>
      </c>
    </row>
    <row r="62" spans="2:9" hidden="1">
      <c r="B62" s="67">
        <v>28</v>
      </c>
      <c r="C62" s="68">
        <f t="shared" si="3"/>
        <v>0</v>
      </c>
      <c r="D62" s="55"/>
      <c r="E62" s="62">
        <f t="shared" si="7"/>
        <v>0</v>
      </c>
      <c r="F62" s="62">
        <f t="shared" si="2"/>
        <v>0</v>
      </c>
      <c r="G62" s="130">
        <f t="shared" si="4"/>
        <v>0</v>
      </c>
      <c r="H62" s="10">
        <f t="shared" si="5"/>
        <v>0</v>
      </c>
      <c r="I62" s="148">
        <f t="shared" si="6"/>
        <v>0</v>
      </c>
    </row>
    <row r="63" spans="2:9" hidden="1">
      <c r="B63" s="67">
        <v>29</v>
      </c>
      <c r="C63" s="68">
        <f t="shared" si="3"/>
        <v>0</v>
      </c>
      <c r="D63" s="55"/>
      <c r="E63" s="62">
        <f t="shared" si="7"/>
        <v>0</v>
      </c>
      <c r="F63" s="62">
        <f t="shared" si="2"/>
        <v>0</v>
      </c>
      <c r="G63" s="130">
        <f t="shared" si="4"/>
        <v>0</v>
      </c>
      <c r="H63" s="10">
        <f t="shared" si="5"/>
        <v>0</v>
      </c>
      <c r="I63" s="148">
        <f t="shared" si="6"/>
        <v>0</v>
      </c>
    </row>
    <row r="64" spans="2:9" hidden="1">
      <c r="B64" s="67">
        <v>30</v>
      </c>
      <c r="C64" s="68">
        <f t="shared" si="3"/>
        <v>0</v>
      </c>
      <c r="D64" s="55"/>
      <c r="E64" s="62">
        <f t="shared" si="7"/>
        <v>0</v>
      </c>
      <c r="F64" s="62">
        <f t="shared" si="2"/>
        <v>0</v>
      </c>
      <c r="G64" s="130">
        <f t="shared" si="4"/>
        <v>0</v>
      </c>
      <c r="H64" s="10">
        <f t="shared" si="5"/>
        <v>0</v>
      </c>
      <c r="I64" s="148">
        <f t="shared" si="6"/>
        <v>0</v>
      </c>
    </row>
    <row r="65" spans="2:9" hidden="1">
      <c r="B65" s="67">
        <v>31</v>
      </c>
      <c r="C65" s="68">
        <f t="shared" si="3"/>
        <v>0</v>
      </c>
      <c r="D65" s="55"/>
      <c r="E65" s="62">
        <f t="shared" si="7"/>
        <v>0</v>
      </c>
      <c r="F65" s="62">
        <f t="shared" si="2"/>
        <v>0</v>
      </c>
      <c r="G65" s="130">
        <f t="shared" si="4"/>
        <v>0</v>
      </c>
      <c r="H65" s="10">
        <f t="shared" si="5"/>
        <v>0</v>
      </c>
      <c r="I65" s="148">
        <f t="shared" si="6"/>
        <v>0</v>
      </c>
    </row>
    <row r="66" spans="2:9" hidden="1">
      <c r="B66" s="67">
        <v>32</v>
      </c>
      <c r="C66" s="68">
        <f t="shared" si="3"/>
        <v>0</v>
      </c>
      <c r="D66" s="55"/>
      <c r="E66" s="62">
        <f t="shared" si="7"/>
        <v>0</v>
      </c>
      <c r="F66" s="62">
        <f t="shared" si="2"/>
        <v>0</v>
      </c>
      <c r="G66" s="130">
        <f t="shared" si="4"/>
        <v>0</v>
      </c>
      <c r="H66" s="10">
        <f t="shared" si="5"/>
        <v>0</v>
      </c>
      <c r="I66" s="148">
        <f t="shared" si="6"/>
        <v>0</v>
      </c>
    </row>
    <row r="67" spans="2:9" hidden="1">
      <c r="B67" s="67">
        <v>33</v>
      </c>
      <c r="C67" s="68">
        <f t="shared" si="3"/>
        <v>0</v>
      </c>
      <c r="D67" s="55"/>
      <c r="E67" s="62">
        <f t="shared" si="7"/>
        <v>0</v>
      </c>
      <c r="F67" s="62">
        <f t="shared" si="2"/>
        <v>0</v>
      </c>
      <c r="G67" s="130">
        <f t="shared" si="4"/>
        <v>0</v>
      </c>
      <c r="H67" s="10">
        <f t="shared" si="5"/>
        <v>0</v>
      </c>
      <c r="I67" s="148">
        <f t="shared" si="6"/>
        <v>0</v>
      </c>
    </row>
    <row r="68" spans="2:9" hidden="1">
      <c r="B68" s="67">
        <v>34</v>
      </c>
      <c r="C68" s="68">
        <f t="shared" si="3"/>
        <v>0</v>
      </c>
      <c r="D68" s="55"/>
      <c r="E68" s="62">
        <f t="shared" si="7"/>
        <v>0</v>
      </c>
      <c r="F68" s="62">
        <f t="shared" si="2"/>
        <v>0</v>
      </c>
      <c r="G68" s="130">
        <f t="shared" si="4"/>
        <v>0</v>
      </c>
      <c r="H68" s="10">
        <f t="shared" si="5"/>
        <v>0</v>
      </c>
      <c r="I68" s="148">
        <f t="shared" si="6"/>
        <v>0</v>
      </c>
    </row>
    <row r="69" spans="2:9" hidden="1">
      <c r="B69" s="67">
        <v>35</v>
      </c>
      <c r="C69" s="68">
        <f t="shared" si="3"/>
        <v>0</v>
      </c>
      <c r="D69" s="55"/>
      <c r="E69" s="62">
        <f t="shared" si="7"/>
        <v>0</v>
      </c>
      <c r="F69" s="62">
        <f t="shared" si="2"/>
        <v>0</v>
      </c>
      <c r="G69" s="130">
        <f t="shared" si="4"/>
        <v>0</v>
      </c>
      <c r="H69" s="10">
        <f t="shared" si="5"/>
        <v>0</v>
      </c>
      <c r="I69" s="148">
        <f t="shared" si="6"/>
        <v>0</v>
      </c>
    </row>
    <row r="70" spans="2:9" hidden="1">
      <c r="B70" s="67">
        <v>36</v>
      </c>
      <c r="C70" s="68">
        <f t="shared" si="3"/>
        <v>0</v>
      </c>
      <c r="D70" s="55"/>
      <c r="E70" s="62">
        <f t="shared" si="7"/>
        <v>0</v>
      </c>
      <c r="F70" s="62">
        <f t="shared" si="2"/>
        <v>0</v>
      </c>
      <c r="G70" s="130">
        <f t="shared" si="4"/>
        <v>0</v>
      </c>
      <c r="H70" s="10">
        <f t="shared" si="5"/>
        <v>0</v>
      </c>
      <c r="I70" s="148">
        <f t="shared" si="6"/>
        <v>0</v>
      </c>
    </row>
    <row r="71" spans="2:9" hidden="1">
      <c r="B71" s="67">
        <v>37</v>
      </c>
      <c r="C71" s="68">
        <f t="shared" si="3"/>
        <v>0</v>
      </c>
      <c r="D71" s="55"/>
      <c r="E71" s="62">
        <f t="shared" si="7"/>
        <v>0</v>
      </c>
      <c r="F71" s="62">
        <f t="shared" si="2"/>
        <v>0</v>
      </c>
      <c r="G71" s="130">
        <f t="shared" si="4"/>
        <v>0</v>
      </c>
      <c r="H71" s="10">
        <f t="shared" si="5"/>
        <v>0</v>
      </c>
      <c r="I71" s="148">
        <f t="shared" si="6"/>
        <v>0</v>
      </c>
    </row>
    <row r="72" spans="2:9" hidden="1">
      <c r="B72" s="67">
        <v>38</v>
      </c>
      <c r="C72" s="68">
        <f t="shared" si="3"/>
        <v>0</v>
      </c>
      <c r="D72" s="55"/>
      <c r="E72" s="62">
        <f t="shared" si="7"/>
        <v>0</v>
      </c>
      <c r="F72" s="62">
        <f t="shared" si="2"/>
        <v>0</v>
      </c>
      <c r="G72" s="130">
        <f t="shared" si="4"/>
        <v>0</v>
      </c>
      <c r="H72" s="10">
        <f t="shared" si="5"/>
        <v>0</v>
      </c>
      <c r="I72" s="148">
        <f t="shared" si="6"/>
        <v>0</v>
      </c>
    </row>
    <row r="73" spans="2:9" hidden="1">
      <c r="B73" s="67">
        <v>39</v>
      </c>
      <c r="C73" s="68">
        <f t="shared" si="3"/>
        <v>0</v>
      </c>
      <c r="D73" s="55"/>
      <c r="E73" s="62">
        <f t="shared" si="7"/>
        <v>0</v>
      </c>
      <c r="F73" s="62">
        <f t="shared" si="2"/>
        <v>0</v>
      </c>
      <c r="G73" s="130">
        <f t="shared" si="4"/>
        <v>0</v>
      </c>
      <c r="H73" s="10">
        <f t="shared" si="5"/>
        <v>0</v>
      </c>
      <c r="I73" s="148">
        <f t="shared" si="6"/>
        <v>0</v>
      </c>
    </row>
    <row r="74" spans="2:9" hidden="1">
      <c r="B74" s="67">
        <v>40</v>
      </c>
      <c r="C74" s="68">
        <f t="shared" si="3"/>
        <v>0</v>
      </c>
      <c r="D74" s="55"/>
      <c r="E74" s="62">
        <f t="shared" si="7"/>
        <v>0</v>
      </c>
      <c r="F74" s="62">
        <f t="shared" si="2"/>
        <v>0</v>
      </c>
      <c r="G74" s="130">
        <f t="shared" si="4"/>
        <v>0</v>
      </c>
      <c r="H74" s="10">
        <f t="shared" si="5"/>
        <v>0</v>
      </c>
      <c r="I74" s="148">
        <f t="shared" si="6"/>
        <v>0</v>
      </c>
    </row>
    <row r="75" spans="2:9" hidden="1">
      <c r="B75" s="67">
        <v>41</v>
      </c>
      <c r="C75" s="68">
        <f t="shared" si="3"/>
        <v>0</v>
      </c>
      <c r="D75" s="55"/>
      <c r="E75" s="62">
        <f t="shared" si="7"/>
        <v>0</v>
      </c>
      <c r="F75" s="62">
        <f t="shared" si="2"/>
        <v>0</v>
      </c>
      <c r="G75" s="130">
        <f t="shared" si="4"/>
        <v>0</v>
      </c>
      <c r="H75" s="10">
        <f t="shared" si="5"/>
        <v>0</v>
      </c>
      <c r="I75" s="148">
        <f t="shared" si="6"/>
        <v>0</v>
      </c>
    </row>
    <row r="76" spans="2:9" hidden="1">
      <c r="B76" s="67">
        <v>42</v>
      </c>
      <c r="C76" s="68">
        <f t="shared" si="3"/>
        <v>0</v>
      </c>
      <c r="D76" s="55"/>
      <c r="E76" s="62">
        <f t="shared" si="7"/>
        <v>0</v>
      </c>
      <c r="F76" s="62">
        <f t="shared" si="2"/>
        <v>0</v>
      </c>
      <c r="G76" s="130">
        <f t="shared" si="4"/>
        <v>0</v>
      </c>
      <c r="H76" s="10">
        <f t="shared" si="5"/>
        <v>0</v>
      </c>
      <c r="I76" s="148">
        <f t="shared" si="6"/>
        <v>0</v>
      </c>
    </row>
    <row r="77" spans="2:9" hidden="1">
      <c r="B77" s="67">
        <v>43</v>
      </c>
      <c r="C77" s="68">
        <f t="shared" si="3"/>
        <v>0</v>
      </c>
      <c r="D77" s="55"/>
      <c r="E77" s="62">
        <f t="shared" si="7"/>
        <v>0</v>
      </c>
      <c r="F77" s="62">
        <f t="shared" si="2"/>
        <v>0</v>
      </c>
      <c r="G77" s="130">
        <f t="shared" si="4"/>
        <v>0</v>
      </c>
      <c r="H77" s="10">
        <f t="shared" si="5"/>
        <v>0</v>
      </c>
      <c r="I77" s="148">
        <f t="shared" si="6"/>
        <v>0</v>
      </c>
    </row>
    <row r="78" spans="2:9" hidden="1">
      <c r="B78" s="67">
        <v>44</v>
      </c>
      <c r="C78" s="68">
        <f t="shared" si="3"/>
        <v>0</v>
      </c>
      <c r="D78" s="55"/>
      <c r="E78" s="62">
        <f t="shared" si="7"/>
        <v>0</v>
      </c>
      <c r="F78" s="62">
        <f t="shared" si="2"/>
        <v>0</v>
      </c>
      <c r="G78" s="130">
        <f t="shared" si="4"/>
        <v>0</v>
      </c>
      <c r="H78" s="10">
        <f t="shared" si="5"/>
        <v>0</v>
      </c>
      <c r="I78" s="148">
        <f t="shared" si="6"/>
        <v>0</v>
      </c>
    </row>
    <row r="79" spans="2:9" hidden="1">
      <c r="B79" s="67">
        <v>45</v>
      </c>
      <c r="C79" s="68">
        <f t="shared" si="3"/>
        <v>0</v>
      </c>
      <c r="D79" s="55"/>
      <c r="E79" s="62">
        <f t="shared" si="7"/>
        <v>0</v>
      </c>
      <c r="F79" s="62">
        <f t="shared" si="2"/>
        <v>0</v>
      </c>
      <c r="G79" s="130">
        <f t="shared" si="4"/>
        <v>0</v>
      </c>
      <c r="H79" s="10">
        <f t="shared" si="5"/>
        <v>0</v>
      </c>
      <c r="I79" s="148">
        <f t="shared" si="6"/>
        <v>0</v>
      </c>
    </row>
    <row r="80" spans="2:9" hidden="1">
      <c r="B80" s="67">
        <v>46</v>
      </c>
      <c r="C80" s="68">
        <f t="shared" si="3"/>
        <v>0</v>
      </c>
      <c r="D80" s="55"/>
      <c r="E80" s="62">
        <f t="shared" si="7"/>
        <v>0</v>
      </c>
      <c r="F80" s="62">
        <f t="shared" si="2"/>
        <v>0</v>
      </c>
      <c r="G80" s="130">
        <f t="shared" si="4"/>
        <v>0</v>
      </c>
      <c r="H80" s="10">
        <f t="shared" si="5"/>
        <v>0</v>
      </c>
      <c r="I80" s="148">
        <f t="shared" si="6"/>
        <v>0</v>
      </c>
    </row>
    <row r="81" spans="2:9" hidden="1">
      <c r="B81" s="67">
        <v>47</v>
      </c>
      <c r="C81" s="68">
        <f t="shared" si="3"/>
        <v>0</v>
      </c>
      <c r="D81" s="55"/>
      <c r="E81" s="62">
        <f t="shared" si="7"/>
        <v>0</v>
      </c>
      <c r="F81" s="62">
        <f t="shared" si="2"/>
        <v>0</v>
      </c>
      <c r="G81" s="130">
        <f t="shared" si="4"/>
        <v>0</v>
      </c>
      <c r="H81" s="10">
        <f t="shared" si="5"/>
        <v>0</v>
      </c>
      <c r="I81" s="148">
        <f t="shared" si="6"/>
        <v>0</v>
      </c>
    </row>
    <row r="82" spans="2:9" hidden="1">
      <c r="B82" s="67">
        <v>48</v>
      </c>
      <c r="C82" s="68">
        <f t="shared" si="3"/>
        <v>0</v>
      </c>
      <c r="D82" s="55"/>
      <c r="E82" s="62">
        <f t="shared" si="7"/>
        <v>0</v>
      </c>
      <c r="F82" s="62">
        <f t="shared" si="2"/>
        <v>0</v>
      </c>
      <c r="G82" s="130">
        <f t="shared" si="4"/>
        <v>0</v>
      </c>
      <c r="H82" s="10">
        <f t="shared" si="5"/>
        <v>0</v>
      </c>
      <c r="I82" s="148">
        <f t="shared" si="6"/>
        <v>0</v>
      </c>
    </row>
    <row r="83" spans="2:9" hidden="1">
      <c r="B83" s="67">
        <v>49</v>
      </c>
      <c r="C83" s="68">
        <f t="shared" si="3"/>
        <v>0</v>
      </c>
      <c r="D83" s="55"/>
      <c r="E83" s="62">
        <f t="shared" si="7"/>
        <v>0</v>
      </c>
      <c r="F83" s="62">
        <f t="shared" si="2"/>
        <v>0</v>
      </c>
      <c r="G83" s="130">
        <f t="shared" si="4"/>
        <v>0</v>
      </c>
      <c r="H83" s="10">
        <f t="shared" si="5"/>
        <v>0</v>
      </c>
      <c r="I83" s="148">
        <f t="shared" si="6"/>
        <v>0</v>
      </c>
    </row>
    <row r="84" spans="2:9" hidden="1">
      <c r="B84" s="67">
        <v>50</v>
      </c>
      <c r="C84" s="68">
        <f t="shared" si="3"/>
        <v>0</v>
      </c>
      <c r="D84" s="55"/>
      <c r="E84" s="62">
        <f t="shared" si="7"/>
        <v>0</v>
      </c>
      <c r="F84" s="62">
        <f t="shared" si="2"/>
        <v>0</v>
      </c>
      <c r="G84" s="130">
        <f t="shared" si="4"/>
        <v>0</v>
      </c>
      <c r="H84" s="10">
        <f t="shared" si="5"/>
        <v>0</v>
      </c>
      <c r="I84" s="148">
        <f t="shared" si="6"/>
        <v>0</v>
      </c>
    </row>
    <row r="85" spans="2:9" hidden="1">
      <c r="B85" s="67">
        <v>51</v>
      </c>
      <c r="C85" s="68">
        <f t="shared" si="3"/>
        <v>0</v>
      </c>
      <c r="D85" s="55"/>
      <c r="E85" s="62">
        <f t="shared" si="7"/>
        <v>0</v>
      </c>
      <c r="F85" s="62">
        <f t="shared" si="2"/>
        <v>0</v>
      </c>
      <c r="G85" s="130">
        <f t="shared" si="4"/>
        <v>0</v>
      </c>
      <c r="H85" s="10">
        <f t="shared" si="5"/>
        <v>0</v>
      </c>
      <c r="I85" s="148">
        <f t="shared" si="6"/>
        <v>0</v>
      </c>
    </row>
    <row r="86" spans="2:9" hidden="1">
      <c r="B86" s="67">
        <v>52</v>
      </c>
      <c r="C86" s="68">
        <f t="shared" si="3"/>
        <v>0</v>
      </c>
      <c r="D86" s="55"/>
      <c r="E86" s="62">
        <f t="shared" si="7"/>
        <v>0</v>
      </c>
      <c r="F86" s="62">
        <f t="shared" si="2"/>
        <v>0</v>
      </c>
      <c r="G86" s="130">
        <f t="shared" si="4"/>
        <v>0</v>
      </c>
      <c r="H86" s="10">
        <f t="shared" si="5"/>
        <v>0</v>
      </c>
      <c r="I86" s="148">
        <f t="shared" si="6"/>
        <v>0</v>
      </c>
    </row>
    <row r="87" spans="2:9" hidden="1">
      <c r="B87" s="67">
        <v>53</v>
      </c>
      <c r="C87" s="68">
        <f t="shared" si="3"/>
        <v>0</v>
      </c>
      <c r="D87" s="55"/>
      <c r="E87" s="62">
        <f t="shared" si="7"/>
        <v>0</v>
      </c>
      <c r="F87" s="62">
        <f t="shared" si="2"/>
        <v>0</v>
      </c>
      <c r="G87" s="130">
        <f t="shared" si="4"/>
        <v>0</v>
      </c>
      <c r="H87" s="10">
        <f t="shared" si="5"/>
        <v>0</v>
      </c>
      <c r="I87" s="148">
        <f t="shared" si="6"/>
        <v>0</v>
      </c>
    </row>
    <row r="88" spans="2:9" hidden="1">
      <c r="B88" s="67">
        <v>54</v>
      </c>
      <c r="C88" s="68">
        <f t="shared" si="3"/>
        <v>0</v>
      </c>
      <c r="D88" s="55"/>
      <c r="E88" s="62">
        <f t="shared" si="7"/>
        <v>0</v>
      </c>
      <c r="F88" s="62">
        <f t="shared" si="2"/>
        <v>0</v>
      </c>
      <c r="G88" s="130">
        <f t="shared" si="4"/>
        <v>0</v>
      </c>
      <c r="H88" s="10">
        <f t="shared" si="5"/>
        <v>0</v>
      </c>
      <c r="I88" s="148">
        <f t="shared" si="6"/>
        <v>0</v>
      </c>
    </row>
    <row r="89" spans="2:9" hidden="1">
      <c r="B89" s="67">
        <v>55</v>
      </c>
      <c r="C89" s="68">
        <f t="shared" si="3"/>
        <v>0</v>
      </c>
      <c r="D89" s="55"/>
      <c r="E89" s="62">
        <f t="shared" si="7"/>
        <v>0</v>
      </c>
      <c r="F89" s="62">
        <f t="shared" si="2"/>
        <v>0</v>
      </c>
      <c r="G89" s="130">
        <f t="shared" si="4"/>
        <v>0</v>
      </c>
      <c r="H89" s="10">
        <f t="shared" si="5"/>
        <v>0</v>
      </c>
      <c r="I89" s="148">
        <f t="shared" si="6"/>
        <v>0</v>
      </c>
    </row>
    <row r="90" spans="2:9" hidden="1">
      <c r="B90" s="67">
        <v>56</v>
      </c>
      <c r="C90" s="68">
        <f t="shared" si="3"/>
        <v>0</v>
      </c>
      <c r="D90" s="55"/>
      <c r="E90" s="62">
        <f t="shared" si="7"/>
        <v>0</v>
      </c>
      <c r="F90" s="62">
        <f t="shared" si="2"/>
        <v>0</v>
      </c>
      <c r="G90" s="130">
        <f t="shared" si="4"/>
        <v>0</v>
      </c>
      <c r="H90" s="10">
        <f t="shared" si="5"/>
        <v>0</v>
      </c>
      <c r="I90" s="148">
        <f t="shared" si="6"/>
        <v>0</v>
      </c>
    </row>
    <row r="91" spans="2:9" hidden="1">
      <c r="B91" s="67">
        <v>57</v>
      </c>
      <c r="C91" s="68">
        <f t="shared" si="3"/>
        <v>0</v>
      </c>
      <c r="D91" s="55"/>
      <c r="E91" s="62">
        <f t="shared" si="7"/>
        <v>0</v>
      </c>
      <c r="F91" s="62">
        <f t="shared" si="2"/>
        <v>0</v>
      </c>
      <c r="G91" s="130">
        <f t="shared" si="4"/>
        <v>0</v>
      </c>
      <c r="H91" s="10">
        <f t="shared" si="5"/>
        <v>0</v>
      </c>
      <c r="I91" s="148">
        <f t="shared" si="6"/>
        <v>0</v>
      </c>
    </row>
    <row r="92" spans="2:9" hidden="1">
      <c r="B92" s="67">
        <v>58</v>
      </c>
      <c r="C92" s="68">
        <f t="shared" si="3"/>
        <v>0</v>
      </c>
      <c r="D92" s="55"/>
      <c r="E92" s="62">
        <f t="shared" si="7"/>
        <v>0</v>
      </c>
      <c r="F92" s="62">
        <f t="shared" si="2"/>
        <v>0</v>
      </c>
      <c r="G92" s="130">
        <f t="shared" si="4"/>
        <v>0</v>
      </c>
      <c r="H92" s="10">
        <f t="shared" si="5"/>
        <v>0</v>
      </c>
      <c r="I92" s="148">
        <f t="shared" si="6"/>
        <v>0</v>
      </c>
    </row>
    <row r="93" spans="2:9" hidden="1">
      <c r="B93" s="67">
        <v>59</v>
      </c>
      <c r="C93" s="68">
        <f t="shared" si="3"/>
        <v>0</v>
      </c>
      <c r="D93" s="55"/>
      <c r="E93" s="62">
        <f t="shared" si="7"/>
        <v>0</v>
      </c>
      <c r="F93" s="62">
        <f t="shared" si="2"/>
        <v>0</v>
      </c>
      <c r="G93" s="130">
        <f t="shared" si="4"/>
        <v>0</v>
      </c>
      <c r="H93" s="10">
        <f t="shared" si="5"/>
        <v>0</v>
      </c>
      <c r="I93" s="148">
        <f t="shared" si="6"/>
        <v>0</v>
      </c>
    </row>
    <row r="94" spans="2:9" hidden="1">
      <c r="B94" s="67">
        <v>60</v>
      </c>
      <c r="C94" s="68">
        <f t="shared" si="3"/>
        <v>0</v>
      </c>
      <c r="D94" s="55"/>
      <c r="E94" s="62">
        <f t="shared" si="7"/>
        <v>0</v>
      </c>
      <c r="F94" s="62">
        <f t="shared" si="2"/>
        <v>0</v>
      </c>
      <c r="G94" s="130">
        <f t="shared" si="4"/>
        <v>0</v>
      </c>
      <c r="H94" s="10">
        <f t="shared" si="5"/>
        <v>0</v>
      </c>
      <c r="I94" s="148">
        <f t="shared" si="6"/>
        <v>0</v>
      </c>
    </row>
    <row r="95" spans="2:9" hidden="1">
      <c r="B95" s="67">
        <v>61</v>
      </c>
      <c r="C95" s="68">
        <f t="shared" si="3"/>
        <v>0</v>
      </c>
      <c r="D95" s="55"/>
      <c r="E95" s="62">
        <f t="shared" si="7"/>
        <v>0</v>
      </c>
      <c r="F95" s="62">
        <f t="shared" si="2"/>
        <v>0</v>
      </c>
      <c r="G95" s="130">
        <f t="shared" si="4"/>
        <v>0</v>
      </c>
      <c r="H95" s="10">
        <f t="shared" si="5"/>
        <v>0</v>
      </c>
      <c r="I95" s="148">
        <f t="shared" si="6"/>
        <v>0</v>
      </c>
    </row>
    <row r="96" spans="2:9" hidden="1">
      <c r="B96" s="67">
        <v>62</v>
      </c>
      <c r="C96" s="68">
        <f t="shared" si="3"/>
        <v>0</v>
      </c>
      <c r="D96" s="55"/>
      <c r="E96" s="62">
        <f t="shared" si="7"/>
        <v>0</v>
      </c>
      <c r="F96" s="62">
        <f t="shared" si="2"/>
        <v>0</v>
      </c>
      <c r="G96" s="130">
        <f t="shared" si="4"/>
        <v>0</v>
      </c>
      <c r="H96" s="10">
        <f t="shared" si="5"/>
        <v>0</v>
      </c>
      <c r="I96" s="148">
        <f t="shared" si="6"/>
        <v>0</v>
      </c>
    </row>
    <row r="97" spans="2:9" hidden="1">
      <c r="B97" s="67">
        <v>63</v>
      </c>
      <c r="C97" s="68">
        <f t="shared" si="3"/>
        <v>0</v>
      </c>
      <c r="D97" s="55"/>
      <c r="E97" s="62">
        <f t="shared" si="7"/>
        <v>0</v>
      </c>
      <c r="F97" s="62">
        <f t="shared" si="2"/>
        <v>0</v>
      </c>
      <c r="G97" s="130">
        <f t="shared" si="4"/>
        <v>0</v>
      </c>
      <c r="H97" s="10">
        <f t="shared" si="5"/>
        <v>0</v>
      </c>
      <c r="I97" s="148">
        <f t="shared" si="6"/>
        <v>0</v>
      </c>
    </row>
    <row r="98" spans="2:9" hidden="1">
      <c r="B98" s="67">
        <v>64</v>
      </c>
      <c r="C98" s="68">
        <f t="shared" si="3"/>
        <v>0</v>
      </c>
      <c r="D98" s="55"/>
      <c r="E98" s="62">
        <f t="shared" si="7"/>
        <v>0</v>
      </c>
      <c r="F98" s="62">
        <f t="shared" si="2"/>
        <v>0</v>
      </c>
      <c r="G98" s="130">
        <f t="shared" si="4"/>
        <v>0</v>
      </c>
      <c r="H98" s="10">
        <f t="shared" si="5"/>
        <v>0</v>
      </c>
      <c r="I98" s="148">
        <f t="shared" si="6"/>
        <v>0</v>
      </c>
    </row>
    <row r="99" spans="2:9" hidden="1">
      <c r="B99" s="67">
        <v>65</v>
      </c>
      <c r="C99" s="68">
        <f t="shared" si="3"/>
        <v>0</v>
      </c>
      <c r="D99" s="55"/>
      <c r="E99" s="62">
        <f t="shared" si="7"/>
        <v>0</v>
      </c>
      <c r="F99" s="62">
        <f t="shared" ref="F99:F162" si="8">+E99*$B$282</f>
        <v>0</v>
      </c>
      <c r="G99" s="130">
        <f t="shared" si="4"/>
        <v>0</v>
      </c>
      <c r="H99" s="10">
        <f t="shared" si="5"/>
        <v>0</v>
      </c>
      <c r="I99" s="148">
        <f t="shared" si="6"/>
        <v>0</v>
      </c>
    </row>
    <row r="100" spans="2:9" hidden="1">
      <c r="B100" s="67">
        <v>66</v>
      </c>
      <c r="C100" s="68">
        <f t="shared" ref="C100:C163" si="9">IF(B100&lt;=$B$283,C99/(1+$B$282),0)</f>
        <v>0</v>
      </c>
      <c r="D100" s="55"/>
      <c r="E100" s="62">
        <f t="shared" si="7"/>
        <v>0</v>
      </c>
      <c r="F100" s="62">
        <f t="shared" si="8"/>
        <v>0</v>
      </c>
      <c r="G100" s="130">
        <f t="shared" ref="G100:G163" si="10">+E100+F100</f>
        <v>0</v>
      </c>
      <c r="H100" s="10">
        <f t="shared" ref="H100:H163" si="11">IF(B100&lt;=$B$283,$C$279/$C$278*$F$30,0)</f>
        <v>0</v>
      </c>
      <c r="I100" s="148">
        <f t="shared" ref="I100:I163" si="12">+G100-H100</f>
        <v>0</v>
      </c>
    </row>
    <row r="101" spans="2:9" hidden="1">
      <c r="B101" s="67">
        <v>67</v>
      </c>
      <c r="C101" s="68">
        <f t="shared" si="9"/>
        <v>0</v>
      </c>
      <c r="D101" s="55"/>
      <c r="E101" s="62">
        <f t="shared" ref="E101:E164" si="13">IF(B101&lt;=$B$283,I100,0)</f>
        <v>0</v>
      </c>
      <c r="F101" s="62">
        <f t="shared" si="8"/>
        <v>0</v>
      </c>
      <c r="G101" s="130">
        <f t="shared" si="10"/>
        <v>0</v>
      </c>
      <c r="H101" s="10">
        <f t="shared" si="11"/>
        <v>0</v>
      </c>
      <c r="I101" s="148">
        <f t="shared" si="12"/>
        <v>0</v>
      </c>
    </row>
    <row r="102" spans="2:9" hidden="1">
      <c r="B102" s="67">
        <v>68</v>
      </c>
      <c r="C102" s="68">
        <f t="shared" si="9"/>
        <v>0</v>
      </c>
      <c r="D102" s="55"/>
      <c r="E102" s="62">
        <f t="shared" si="13"/>
        <v>0</v>
      </c>
      <c r="F102" s="62">
        <f t="shared" si="8"/>
        <v>0</v>
      </c>
      <c r="G102" s="130">
        <f t="shared" si="10"/>
        <v>0</v>
      </c>
      <c r="H102" s="10">
        <f t="shared" si="11"/>
        <v>0</v>
      </c>
      <c r="I102" s="148">
        <f t="shared" si="12"/>
        <v>0</v>
      </c>
    </row>
    <row r="103" spans="2:9" hidden="1">
      <c r="B103" s="67">
        <v>69</v>
      </c>
      <c r="C103" s="68">
        <f t="shared" si="9"/>
        <v>0</v>
      </c>
      <c r="D103" s="55"/>
      <c r="E103" s="62">
        <f t="shared" si="13"/>
        <v>0</v>
      </c>
      <c r="F103" s="62">
        <f t="shared" si="8"/>
        <v>0</v>
      </c>
      <c r="G103" s="130">
        <f t="shared" si="10"/>
        <v>0</v>
      </c>
      <c r="H103" s="10">
        <f t="shared" si="11"/>
        <v>0</v>
      </c>
      <c r="I103" s="148">
        <f t="shared" si="12"/>
        <v>0</v>
      </c>
    </row>
    <row r="104" spans="2:9" hidden="1">
      <c r="B104" s="67">
        <v>70</v>
      </c>
      <c r="C104" s="68">
        <f t="shared" si="9"/>
        <v>0</v>
      </c>
      <c r="D104" s="55"/>
      <c r="E104" s="62">
        <f t="shared" si="13"/>
        <v>0</v>
      </c>
      <c r="F104" s="62">
        <f t="shared" si="8"/>
        <v>0</v>
      </c>
      <c r="G104" s="130">
        <f t="shared" si="10"/>
        <v>0</v>
      </c>
      <c r="H104" s="10">
        <f t="shared" si="11"/>
        <v>0</v>
      </c>
      <c r="I104" s="148">
        <f t="shared" si="12"/>
        <v>0</v>
      </c>
    </row>
    <row r="105" spans="2:9" hidden="1">
      <c r="B105" s="67">
        <v>71</v>
      </c>
      <c r="C105" s="68">
        <f t="shared" si="9"/>
        <v>0</v>
      </c>
      <c r="D105" s="55"/>
      <c r="E105" s="62">
        <f t="shared" si="13"/>
        <v>0</v>
      </c>
      <c r="F105" s="62">
        <f t="shared" si="8"/>
        <v>0</v>
      </c>
      <c r="G105" s="130">
        <f t="shared" si="10"/>
        <v>0</v>
      </c>
      <c r="H105" s="10">
        <f t="shared" si="11"/>
        <v>0</v>
      </c>
      <c r="I105" s="148">
        <f t="shared" si="12"/>
        <v>0</v>
      </c>
    </row>
    <row r="106" spans="2:9" hidden="1">
      <c r="B106" s="67">
        <v>72</v>
      </c>
      <c r="C106" s="68">
        <f t="shared" si="9"/>
        <v>0</v>
      </c>
      <c r="D106" s="55"/>
      <c r="E106" s="62">
        <f t="shared" si="13"/>
        <v>0</v>
      </c>
      <c r="F106" s="62">
        <f t="shared" si="8"/>
        <v>0</v>
      </c>
      <c r="G106" s="130">
        <f t="shared" si="10"/>
        <v>0</v>
      </c>
      <c r="H106" s="10">
        <f t="shared" si="11"/>
        <v>0</v>
      </c>
      <c r="I106" s="148">
        <f t="shared" si="12"/>
        <v>0</v>
      </c>
    </row>
    <row r="107" spans="2:9" hidden="1">
      <c r="B107" s="67">
        <v>73</v>
      </c>
      <c r="C107" s="68">
        <f t="shared" si="9"/>
        <v>0</v>
      </c>
      <c r="D107" s="55"/>
      <c r="E107" s="62">
        <f t="shared" si="13"/>
        <v>0</v>
      </c>
      <c r="F107" s="62">
        <f t="shared" si="8"/>
        <v>0</v>
      </c>
      <c r="G107" s="130">
        <f t="shared" si="10"/>
        <v>0</v>
      </c>
      <c r="H107" s="10">
        <f t="shared" si="11"/>
        <v>0</v>
      </c>
      <c r="I107" s="148">
        <f t="shared" si="12"/>
        <v>0</v>
      </c>
    </row>
    <row r="108" spans="2:9" hidden="1">
      <c r="B108" s="67">
        <v>74</v>
      </c>
      <c r="C108" s="68">
        <f t="shared" si="9"/>
        <v>0</v>
      </c>
      <c r="D108" s="55"/>
      <c r="E108" s="62">
        <f t="shared" si="13"/>
        <v>0</v>
      </c>
      <c r="F108" s="62">
        <f t="shared" si="8"/>
        <v>0</v>
      </c>
      <c r="G108" s="130">
        <f t="shared" si="10"/>
        <v>0</v>
      </c>
      <c r="H108" s="10">
        <f t="shared" si="11"/>
        <v>0</v>
      </c>
      <c r="I108" s="148">
        <f t="shared" si="12"/>
        <v>0</v>
      </c>
    </row>
    <row r="109" spans="2:9" hidden="1">
      <c r="B109" s="67">
        <v>75</v>
      </c>
      <c r="C109" s="68">
        <f t="shared" si="9"/>
        <v>0</v>
      </c>
      <c r="D109" s="55"/>
      <c r="E109" s="62">
        <f t="shared" si="13"/>
        <v>0</v>
      </c>
      <c r="F109" s="62">
        <f t="shared" si="8"/>
        <v>0</v>
      </c>
      <c r="G109" s="130">
        <f t="shared" si="10"/>
        <v>0</v>
      </c>
      <c r="H109" s="10">
        <f t="shared" si="11"/>
        <v>0</v>
      </c>
      <c r="I109" s="148">
        <f t="shared" si="12"/>
        <v>0</v>
      </c>
    </row>
    <row r="110" spans="2:9" hidden="1">
      <c r="B110" s="67">
        <v>76</v>
      </c>
      <c r="C110" s="68">
        <f t="shared" si="9"/>
        <v>0</v>
      </c>
      <c r="D110" s="55"/>
      <c r="E110" s="62">
        <f t="shared" si="13"/>
        <v>0</v>
      </c>
      <c r="F110" s="62">
        <f t="shared" si="8"/>
        <v>0</v>
      </c>
      <c r="G110" s="130">
        <f t="shared" si="10"/>
        <v>0</v>
      </c>
      <c r="H110" s="10">
        <f t="shared" si="11"/>
        <v>0</v>
      </c>
      <c r="I110" s="148">
        <f t="shared" si="12"/>
        <v>0</v>
      </c>
    </row>
    <row r="111" spans="2:9" hidden="1">
      <c r="B111" s="67">
        <v>77</v>
      </c>
      <c r="C111" s="68">
        <f t="shared" si="9"/>
        <v>0</v>
      </c>
      <c r="D111" s="55"/>
      <c r="E111" s="62">
        <f t="shared" si="13"/>
        <v>0</v>
      </c>
      <c r="F111" s="62">
        <f t="shared" si="8"/>
        <v>0</v>
      </c>
      <c r="G111" s="130">
        <f t="shared" si="10"/>
        <v>0</v>
      </c>
      <c r="H111" s="10">
        <f t="shared" si="11"/>
        <v>0</v>
      </c>
      <c r="I111" s="148">
        <f t="shared" si="12"/>
        <v>0</v>
      </c>
    </row>
    <row r="112" spans="2:9" hidden="1">
      <c r="B112" s="67">
        <v>78</v>
      </c>
      <c r="C112" s="68">
        <f t="shared" si="9"/>
        <v>0</v>
      </c>
      <c r="D112" s="55"/>
      <c r="E112" s="62">
        <f t="shared" si="13"/>
        <v>0</v>
      </c>
      <c r="F112" s="62">
        <f t="shared" si="8"/>
        <v>0</v>
      </c>
      <c r="G112" s="130">
        <f t="shared" si="10"/>
        <v>0</v>
      </c>
      <c r="H112" s="10">
        <f t="shared" si="11"/>
        <v>0</v>
      </c>
      <c r="I112" s="148">
        <f t="shared" si="12"/>
        <v>0</v>
      </c>
    </row>
    <row r="113" spans="2:9" hidden="1">
      <c r="B113" s="67">
        <v>79</v>
      </c>
      <c r="C113" s="68">
        <f t="shared" si="9"/>
        <v>0</v>
      </c>
      <c r="D113" s="55"/>
      <c r="E113" s="62">
        <f t="shared" si="13"/>
        <v>0</v>
      </c>
      <c r="F113" s="62">
        <f t="shared" si="8"/>
        <v>0</v>
      </c>
      <c r="G113" s="130">
        <f t="shared" si="10"/>
        <v>0</v>
      </c>
      <c r="H113" s="10">
        <f t="shared" si="11"/>
        <v>0</v>
      </c>
      <c r="I113" s="148">
        <f t="shared" si="12"/>
        <v>0</v>
      </c>
    </row>
    <row r="114" spans="2:9" hidden="1">
      <c r="B114" s="67">
        <v>80</v>
      </c>
      <c r="C114" s="68">
        <f t="shared" si="9"/>
        <v>0</v>
      </c>
      <c r="D114" s="55"/>
      <c r="E114" s="62">
        <f t="shared" si="13"/>
        <v>0</v>
      </c>
      <c r="F114" s="62">
        <f t="shared" si="8"/>
        <v>0</v>
      </c>
      <c r="G114" s="130">
        <f t="shared" si="10"/>
        <v>0</v>
      </c>
      <c r="H114" s="10">
        <f t="shared" si="11"/>
        <v>0</v>
      </c>
      <c r="I114" s="148">
        <f t="shared" si="12"/>
        <v>0</v>
      </c>
    </row>
    <row r="115" spans="2:9" hidden="1">
      <c r="B115" s="67">
        <v>81</v>
      </c>
      <c r="C115" s="68">
        <f t="shared" si="9"/>
        <v>0</v>
      </c>
      <c r="D115" s="55"/>
      <c r="E115" s="62">
        <f t="shared" si="13"/>
        <v>0</v>
      </c>
      <c r="F115" s="62">
        <f t="shared" si="8"/>
        <v>0</v>
      </c>
      <c r="G115" s="130">
        <f t="shared" si="10"/>
        <v>0</v>
      </c>
      <c r="H115" s="10">
        <f t="shared" si="11"/>
        <v>0</v>
      </c>
      <c r="I115" s="148">
        <f t="shared" si="12"/>
        <v>0</v>
      </c>
    </row>
    <row r="116" spans="2:9" hidden="1">
      <c r="B116" s="67">
        <v>82</v>
      </c>
      <c r="C116" s="68">
        <f t="shared" si="9"/>
        <v>0</v>
      </c>
      <c r="D116" s="55"/>
      <c r="E116" s="62">
        <f t="shared" si="13"/>
        <v>0</v>
      </c>
      <c r="F116" s="62">
        <f t="shared" si="8"/>
        <v>0</v>
      </c>
      <c r="G116" s="130">
        <f t="shared" si="10"/>
        <v>0</v>
      </c>
      <c r="H116" s="10">
        <f t="shared" si="11"/>
        <v>0</v>
      </c>
      <c r="I116" s="148">
        <f t="shared" si="12"/>
        <v>0</v>
      </c>
    </row>
    <row r="117" spans="2:9" hidden="1">
      <c r="B117" s="67">
        <v>83</v>
      </c>
      <c r="C117" s="68">
        <f t="shared" si="9"/>
        <v>0</v>
      </c>
      <c r="D117" s="55"/>
      <c r="E117" s="62">
        <f t="shared" si="13"/>
        <v>0</v>
      </c>
      <c r="F117" s="62">
        <f t="shared" si="8"/>
        <v>0</v>
      </c>
      <c r="G117" s="130">
        <f t="shared" si="10"/>
        <v>0</v>
      </c>
      <c r="H117" s="10">
        <f t="shared" si="11"/>
        <v>0</v>
      </c>
      <c r="I117" s="148">
        <f t="shared" si="12"/>
        <v>0</v>
      </c>
    </row>
    <row r="118" spans="2:9" hidden="1">
      <c r="B118" s="67">
        <v>84</v>
      </c>
      <c r="C118" s="68">
        <f t="shared" si="9"/>
        <v>0</v>
      </c>
      <c r="D118" s="55"/>
      <c r="E118" s="62">
        <f t="shared" si="13"/>
        <v>0</v>
      </c>
      <c r="F118" s="62">
        <f t="shared" si="8"/>
        <v>0</v>
      </c>
      <c r="G118" s="130">
        <f t="shared" si="10"/>
        <v>0</v>
      </c>
      <c r="H118" s="10">
        <f t="shared" si="11"/>
        <v>0</v>
      </c>
      <c r="I118" s="148">
        <f t="shared" si="12"/>
        <v>0</v>
      </c>
    </row>
    <row r="119" spans="2:9" hidden="1">
      <c r="B119" s="67">
        <v>85</v>
      </c>
      <c r="C119" s="68">
        <f t="shared" si="9"/>
        <v>0</v>
      </c>
      <c r="D119" s="55"/>
      <c r="E119" s="62">
        <f t="shared" si="13"/>
        <v>0</v>
      </c>
      <c r="F119" s="62">
        <f t="shared" si="8"/>
        <v>0</v>
      </c>
      <c r="G119" s="130">
        <f t="shared" si="10"/>
        <v>0</v>
      </c>
      <c r="H119" s="10">
        <f t="shared" si="11"/>
        <v>0</v>
      </c>
      <c r="I119" s="148">
        <f t="shared" si="12"/>
        <v>0</v>
      </c>
    </row>
    <row r="120" spans="2:9" hidden="1">
      <c r="B120" s="67">
        <v>86</v>
      </c>
      <c r="C120" s="68">
        <f t="shared" si="9"/>
        <v>0</v>
      </c>
      <c r="D120" s="55"/>
      <c r="E120" s="62">
        <f t="shared" si="13"/>
        <v>0</v>
      </c>
      <c r="F120" s="62">
        <f t="shared" si="8"/>
        <v>0</v>
      </c>
      <c r="G120" s="130">
        <f t="shared" si="10"/>
        <v>0</v>
      </c>
      <c r="H120" s="10">
        <f t="shared" si="11"/>
        <v>0</v>
      </c>
      <c r="I120" s="148">
        <f t="shared" si="12"/>
        <v>0</v>
      </c>
    </row>
    <row r="121" spans="2:9" hidden="1">
      <c r="B121" s="67">
        <v>87</v>
      </c>
      <c r="C121" s="68">
        <f t="shared" si="9"/>
        <v>0</v>
      </c>
      <c r="D121" s="55"/>
      <c r="E121" s="62">
        <f t="shared" si="13"/>
        <v>0</v>
      </c>
      <c r="F121" s="62">
        <f t="shared" si="8"/>
        <v>0</v>
      </c>
      <c r="G121" s="130">
        <f t="shared" si="10"/>
        <v>0</v>
      </c>
      <c r="H121" s="10">
        <f t="shared" si="11"/>
        <v>0</v>
      </c>
      <c r="I121" s="148">
        <f t="shared" si="12"/>
        <v>0</v>
      </c>
    </row>
    <row r="122" spans="2:9" hidden="1">
      <c r="B122" s="67">
        <v>88</v>
      </c>
      <c r="C122" s="68">
        <f t="shared" si="9"/>
        <v>0</v>
      </c>
      <c r="D122" s="55"/>
      <c r="E122" s="62">
        <f t="shared" si="13"/>
        <v>0</v>
      </c>
      <c r="F122" s="62">
        <f t="shared" si="8"/>
        <v>0</v>
      </c>
      <c r="G122" s="130">
        <f t="shared" si="10"/>
        <v>0</v>
      </c>
      <c r="H122" s="10">
        <f t="shared" si="11"/>
        <v>0</v>
      </c>
      <c r="I122" s="148">
        <f t="shared" si="12"/>
        <v>0</v>
      </c>
    </row>
    <row r="123" spans="2:9" hidden="1">
      <c r="B123" s="67">
        <v>89</v>
      </c>
      <c r="C123" s="68">
        <f t="shared" si="9"/>
        <v>0</v>
      </c>
      <c r="D123" s="55"/>
      <c r="E123" s="62">
        <f t="shared" si="13"/>
        <v>0</v>
      </c>
      <c r="F123" s="62">
        <f t="shared" si="8"/>
        <v>0</v>
      </c>
      <c r="G123" s="130">
        <f t="shared" si="10"/>
        <v>0</v>
      </c>
      <c r="H123" s="10">
        <f t="shared" si="11"/>
        <v>0</v>
      </c>
      <c r="I123" s="148">
        <f t="shared" si="12"/>
        <v>0</v>
      </c>
    </row>
    <row r="124" spans="2:9" hidden="1">
      <c r="B124" s="67">
        <v>90</v>
      </c>
      <c r="C124" s="68">
        <f t="shared" si="9"/>
        <v>0</v>
      </c>
      <c r="D124" s="55"/>
      <c r="E124" s="62">
        <f t="shared" si="13"/>
        <v>0</v>
      </c>
      <c r="F124" s="62">
        <f t="shared" si="8"/>
        <v>0</v>
      </c>
      <c r="G124" s="130">
        <f t="shared" si="10"/>
        <v>0</v>
      </c>
      <c r="H124" s="10">
        <f t="shared" si="11"/>
        <v>0</v>
      </c>
      <c r="I124" s="148">
        <f t="shared" si="12"/>
        <v>0</v>
      </c>
    </row>
    <row r="125" spans="2:9" hidden="1">
      <c r="B125" s="67">
        <v>91</v>
      </c>
      <c r="C125" s="68">
        <f t="shared" si="9"/>
        <v>0</v>
      </c>
      <c r="D125" s="55"/>
      <c r="E125" s="62">
        <f t="shared" si="13"/>
        <v>0</v>
      </c>
      <c r="F125" s="62">
        <f t="shared" si="8"/>
        <v>0</v>
      </c>
      <c r="G125" s="130">
        <f t="shared" si="10"/>
        <v>0</v>
      </c>
      <c r="H125" s="10">
        <f t="shared" si="11"/>
        <v>0</v>
      </c>
      <c r="I125" s="148">
        <f t="shared" si="12"/>
        <v>0</v>
      </c>
    </row>
    <row r="126" spans="2:9" hidden="1">
      <c r="B126" s="67">
        <v>92</v>
      </c>
      <c r="C126" s="68">
        <f t="shared" si="9"/>
        <v>0</v>
      </c>
      <c r="D126" s="55"/>
      <c r="E126" s="62">
        <f t="shared" si="13"/>
        <v>0</v>
      </c>
      <c r="F126" s="62">
        <f t="shared" si="8"/>
        <v>0</v>
      </c>
      <c r="G126" s="130">
        <f t="shared" si="10"/>
        <v>0</v>
      </c>
      <c r="H126" s="10">
        <f t="shared" si="11"/>
        <v>0</v>
      </c>
      <c r="I126" s="148">
        <f t="shared" si="12"/>
        <v>0</v>
      </c>
    </row>
    <row r="127" spans="2:9" hidden="1">
      <c r="B127" s="67">
        <v>93</v>
      </c>
      <c r="C127" s="68">
        <f t="shared" si="9"/>
        <v>0</v>
      </c>
      <c r="D127" s="55"/>
      <c r="E127" s="62">
        <f t="shared" si="13"/>
        <v>0</v>
      </c>
      <c r="F127" s="62">
        <f t="shared" si="8"/>
        <v>0</v>
      </c>
      <c r="G127" s="130">
        <f t="shared" si="10"/>
        <v>0</v>
      </c>
      <c r="H127" s="10">
        <f t="shared" si="11"/>
        <v>0</v>
      </c>
      <c r="I127" s="148">
        <f t="shared" si="12"/>
        <v>0</v>
      </c>
    </row>
    <row r="128" spans="2:9" hidden="1">
      <c r="B128" s="67">
        <v>94</v>
      </c>
      <c r="C128" s="68">
        <f t="shared" si="9"/>
        <v>0</v>
      </c>
      <c r="D128" s="55"/>
      <c r="E128" s="62">
        <f t="shared" si="13"/>
        <v>0</v>
      </c>
      <c r="F128" s="62">
        <f t="shared" si="8"/>
        <v>0</v>
      </c>
      <c r="G128" s="130">
        <f t="shared" si="10"/>
        <v>0</v>
      </c>
      <c r="H128" s="10">
        <f t="shared" si="11"/>
        <v>0</v>
      </c>
      <c r="I128" s="148">
        <f t="shared" si="12"/>
        <v>0</v>
      </c>
    </row>
    <row r="129" spans="2:9" hidden="1">
      <c r="B129" s="67">
        <v>95</v>
      </c>
      <c r="C129" s="68">
        <f t="shared" si="9"/>
        <v>0</v>
      </c>
      <c r="D129" s="55"/>
      <c r="E129" s="62">
        <f t="shared" si="13"/>
        <v>0</v>
      </c>
      <c r="F129" s="62">
        <f t="shared" si="8"/>
        <v>0</v>
      </c>
      <c r="G129" s="130">
        <f t="shared" si="10"/>
        <v>0</v>
      </c>
      <c r="H129" s="10">
        <f t="shared" si="11"/>
        <v>0</v>
      </c>
      <c r="I129" s="148">
        <f t="shared" si="12"/>
        <v>0</v>
      </c>
    </row>
    <row r="130" spans="2:9" hidden="1">
      <c r="B130" s="67">
        <v>96</v>
      </c>
      <c r="C130" s="68">
        <f t="shared" si="9"/>
        <v>0</v>
      </c>
      <c r="D130" s="55"/>
      <c r="E130" s="62">
        <f t="shared" si="13"/>
        <v>0</v>
      </c>
      <c r="F130" s="62">
        <f t="shared" si="8"/>
        <v>0</v>
      </c>
      <c r="G130" s="130">
        <f t="shared" si="10"/>
        <v>0</v>
      </c>
      <c r="H130" s="10">
        <f t="shared" si="11"/>
        <v>0</v>
      </c>
      <c r="I130" s="148">
        <f t="shared" si="12"/>
        <v>0</v>
      </c>
    </row>
    <row r="131" spans="2:9" hidden="1">
      <c r="B131" s="67">
        <v>97</v>
      </c>
      <c r="C131" s="68">
        <f t="shared" si="9"/>
        <v>0</v>
      </c>
      <c r="D131" s="55"/>
      <c r="E131" s="62">
        <f t="shared" si="13"/>
        <v>0</v>
      </c>
      <c r="F131" s="62">
        <f t="shared" si="8"/>
        <v>0</v>
      </c>
      <c r="G131" s="130">
        <f t="shared" si="10"/>
        <v>0</v>
      </c>
      <c r="H131" s="10">
        <f t="shared" si="11"/>
        <v>0</v>
      </c>
      <c r="I131" s="148">
        <f t="shared" si="12"/>
        <v>0</v>
      </c>
    </row>
    <row r="132" spans="2:9" hidden="1">
      <c r="B132" s="67">
        <v>98</v>
      </c>
      <c r="C132" s="68">
        <f t="shared" si="9"/>
        <v>0</v>
      </c>
      <c r="D132" s="55"/>
      <c r="E132" s="62">
        <f t="shared" si="13"/>
        <v>0</v>
      </c>
      <c r="F132" s="62">
        <f t="shared" si="8"/>
        <v>0</v>
      </c>
      <c r="G132" s="130">
        <f t="shared" si="10"/>
        <v>0</v>
      </c>
      <c r="H132" s="10">
        <f t="shared" si="11"/>
        <v>0</v>
      </c>
      <c r="I132" s="148">
        <f t="shared" si="12"/>
        <v>0</v>
      </c>
    </row>
    <row r="133" spans="2:9" hidden="1">
      <c r="B133" s="67">
        <v>99</v>
      </c>
      <c r="C133" s="68">
        <f t="shared" si="9"/>
        <v>0</v>
      </c>
      <c r="D133" s="55"/>
      <c r="E133" s="62">
        <f t="shared" si="13"/>
        <v>0</v>
      </c>
      <c r="F133" s="62">
        <f t="shared" si="8"/>
        <v>0</v>
      </c>
      <c r="G133" s="130">
        <f t="shared" si="10"/>
        <v>0</v>
      </c>
      <c r="H133" s="10">
        <f t="shared" si="11"/>
        <v>0</v>
      </c>
      <c r="I133" s="148">
        <f t="shared" si="12"/>
        <v>0</v>
      </c>
    </row>
    <row r="134" spans="2:9" hidden="1">
      <c r="B134" s="67">
        <v>100</v>
      </c>
      <c r="C134" s="68">
        <f t="shared" si="9"/>
        <v>0</v>
      </c>
      <c r="D134" s="55"/>
      <c r="E134" s="62">
        <f t="shared" si="13"/>
        <v>0</v>
      </c>
      <c r="F134" s="62">
        <f t="shared" si="8"/>
        <v>0</v>
      </c>
      <c r="G134" s="130">
        <f t="shared" si="10"/>
        <v>0</v>
      </c>
      <c r="H134" s="10">
        <f t="shared" si="11"/>
        <v>0</v>
      </c>
      <c r="I134" s="148">
        <f t="shared" si="12"/>
        <v>0</v>
      </c>
    </row>
    <row r="135" spans="2:9" hidden="1">
      <c r="B135" s="67">
        <v>101</v>
      </c>
      <c r="C135" s="68">
        <f t="shared" si="9"/>
        <v>0</v>
      </c>
      <c r="D135" s="55"/>
      <c r="E135" s="62">
        <f t="shared" si="13"/>
        <v>0</v>
      </c>
      <c r="F135" s="62">
        <f t="shared" si="8"/>
        <v>0</v>
      </c>
      <c r="G135" s="130">
        <f t="shared" si="10"/>
        <v>0</v>
      </c>
      <c r="H135" s="10">
        <f t="shared" si="11"/>
        <v>0</v>
      </c>
      <c r="I135" s="148">
        <f t="shared" si="12"/>
        <v>0</v>
      </c>
    </row>
    <row r="136" spans="2:9" hidden="1">
      <c r="B136" s="67">
        <v>102</v>
      </c>
      <c r="C136" s="68">
        <f t="shared" si="9"/>
        <v>0</v>
      </c>
      <c r="D136" s="55"/>
      <c r="E136" s="62">
        <f t="shared" si="13"/>
        <v>0</v>
      </c>
      <c r="F136" s="62">
        <f t="shared" si="8"/>
        <v>0</v>
      </c>
      <c r="G136" s="130">
        <f t="shared" si="10"/>
        <v>0</v>
      </c>
      <c r="H136" s="10">
        <f t="shared" si="11"/>
        <v>0</v>
      </c>
      <c r="I136" s="148">
        <f t="shared" si="12"/>
        <v>0</v>
      </c>
    </row>
    <row r="137" spans="2:9" hidden="1">
      <c r="B137" s="67">
        <v>103</v>
      </c>
      <c r="C137" s="68">
        <f t="shared" si="9"/>
        <v>0</v>
      </c>
      <c r="D137" s="55"/>
      <c r="E137" s="62">
        <f t="shared" si="13"/>
        <v>0</v>
      </c>
      <c r="F137" s="62">
        <f t="shared" si="8"/>
        <v>0</v>
      </c>
      <c r="G137" s="130">
        <f t="shared" si="10"/>
        <v>0</v>
      </c>
      <c r="H137" s="10">
        <f t="shared" si="11"/>
        <v>0</v>
      </c>
      <c r="I137" s="148">
        <f t="shared" si="12"/>
        <v>0</v>
      </c>
    </row>
    <row r="138" spans="2:9" hidden="1">
      <c r="B138" s="67">
        <v>104</v>
      </c>
      <c r="C138" s="68">
        <f t="shared" si="9"/>
        <v>0</v>
      </c>
      <c r="D138" s="55"/>
      <c r="E138" s="62">
        <f t="shared" si="13"/>
        <v>0</v>
      </c>
      <c r="F138" s="62">
        <f t="shared" si="8"/>
        <v>0</v>
      </c>
      <c r="G138" s="130">
        <f t="shared" si="10"/>
        <v>0</v>
      </c>
      <c r="H138" s="10">
        <f t="shared" si="11"/>
        <v>0</v>
      </c>
      <c r="I138" s="148">
        <f t="shared" si="12"/>
        <v>0</v>
      </c>
    </row>
    <row r="139" spans="2:9" hidden="1">
      <c r="B139" s="67">
        <v>105</v>
      </c>
      <c r="C139" s="68">
        <f t="shared" si="9"/>
        <v>0</v>
      </c>
      <c r="D139" s="55"/>
      <c r="E139" s="62">
        <f t="shared" si="13"/>
        <v>0</v>
      </c>
      <c r="F139" s="62">
        <f t="shared" si="8"/>
        <v>0</v>
      </c>
      <c r="G139" s="130">
        <f t="shared" si="10"/>
        <v>0</v>
      </c>
      <c r="H139" s="10">
        <f t="shared" si="11"/>
        <v>0</v>
      </c>
      <c r="I139" s="148">
        <f t="shared" si="12"/>
        <v>0</v>
      </c>
    </row>
    <row r="140" spans="2:9" hidden="1">
      <c r="B140" s="67">
        <v>106</v>
      </c>
      <c r="C140" s="68">
        <f t="shared" si="9"/>
        <v>0</v>
      </c>
      <c r="D140" s="55"/>
      <c r="E140" s="62">
        <f t="shared" si="13"/>
        <v>0</v>
      </c>
      <c r="F140" s="62">
        <f t="shared" si="8"/>
        <v>0</v>
      </c>
      <c r="G140" s="130">
        <f t="shared" si="10"/>
        <v>0</v>
      </c>
      <c r="H140" s="10">
        <f t="shared" si="11"/>
        <v>0</v>
      </c>
      <c r="I140" s="148">
        <f t="shared" si="12"/>
        <v>0</v>
      </c>
    </row>
    <row r="141" spans="2:9" hidden="1">
      <c r="B141" s="67">
        <v>107</v>
      </c>
      <c r="C141" s="68">
        <f t="shared" si="9"/>
        <v>0</v>
      </c>
      <c r="D141" s="55"/>
      <c r="E141" s="62">
        <f t="shared" si="13"/>
        <v>0</v>
      </c>
      <c r="F141" s="62">
        <f t="shared" si="8"/>
        <v>0</v>
      </c>
      <c r="G141" s="130">
        <f t="shared" si="10"/>
        <v>0</v>
      </c>
      <c r="H141" s="10">
        <f t="shared" si="11"/>
        <v>0</v>
      </c>
      <c r="I141" s="148">
        <f t="shared" si="12"/>
        <v>0</v>
      </c>
    </row>
    <row r="142" spans="2:9" hidden="1">
      <c r="B142" s="67">
        <v>108</v>
      </c>
      <c r="C142" s="68">
        <f t="shared" si="9"/>
        <v>0</v>
      </c>
      <c r="D142" s="55"/>
      <c r="E142" s="62">
        <f t="shared" si="13"/>
        <v>0</v>
      </c>
      <c r="F142" s="62">
        <f t="shared" si="8"/>
        <v>0</v>
      </c>
      <c r="G142" s="130">
        <f t="shared" si="10"/>
        <v>0</v>
      </c>
      <c r="H142" s="10">
        <f t="shared" si="11"/>
        <v>0</v>
      </c>
      <c r="I142" s="148">
        <f t="shared" si="12"/>
        <v>0</v>
      </c>
    </row>
    <row r="143" spans="2:9" hidden="1">
      <c r="B143" s="67">
        <v>109</v>
      </c>
      <c r="C143" s="68">
        <f t="shared" si="9"/>
        <v>0</v>
      </c>
      <c r="D143" s="55"/>
      <c r="E143" s="62">
        <f t="shared" si="13"/>
        <v>0</v>
      </c>
      <c r="F143" s="62">
        <f t="shared" si="8"/>
        <v>0</v>
      </c>
      <c r="G143" s="130">
        <f t="shared" si="10"/>
        <v>0</v>
      </c>
      <c r="H143" s="10">
        <f t="shared" si="11"/>
        <v>0</v>
      </c>
      <c r="I143" s="148">
        <f t="shared" si="12"/>
        <v>0</v>
      </c>
    </row>
    <row r="144" spans="2:9" hidden="1">
      <c r="B144" s="67">
        <v>110</v>
      </c>
      <c r="C144" s="68">
        <f t="shared" si="9"/>
        <v>0</v>
      </c>
      <c r="D144" s="55"/>
      <c r="E144" s="62">
        <f t="shared" si="13"/>
        <v>0</v>
      </c>
      <c r="F144" s="62">
        <f t="shared" si="8"/>
        <v>0</v>
      </c>
      <c r="G144" s="130">
        <f t="shared" si="10"/>
        <v>0</v>
      </c>
      <c r="H144" s="10">
        <f t="shared" si="11"/>
        <v>0</v>
      </c>
      <c r="I144" s="148">
        <f t="shared" si="12"/>
        <v>0</v>
      </c>
    </row>
    <row r="145" spans="2:9" hidden="1">
      <c r="B145" s="67">
        <v>111</v>
      </c>
      <c r="C145" s="68">
        <f t="shared" si="9"/>
        <v>0</v>
      </c>
      <c r="D145" s="55"/>
      <c r="E145" s="62">
        <f t="shared" si="13"/>
        <v>0</v>
      </c>
      <c r="F145" s="62">
        <f t="shared" si="8"/>
        <v>0</v>
      </c>
      <c r="G145" s="130">
        <f t="shared" si="10"/>
        <v>0</v>
      </c>
      <c r="H145" s="10">
        <f t="shared" si="11"/>
        <v>0</v>
      </c>
      <c r="I145" s="148">
        <f t="shared" si="12"/>
        <v>0</v>
      </c>
    </row>
    <row r="146" spans="2:9" hidden="1">
      <c r="B146" s="67">
        <v>112</v>
      </c>
      <c r="C146" s="68">
        <f t="shared" si="9"/>
        <v>0</v>
      </c>
      <c r="D146" s="55"/>
      <c r="E146" s="62">
        <f t="shared" si="13"/>
        <v>0</v>
      </c>
      <c r="F146" s="62">
        <f t="shared" si="8"/>
        <v>0</v>
      </c>
      <c r="G146" s="130">
        <f t="shared" si="10"/>
        <v>0</v>
      </c>
      <c r="H146" s="10">
        <f t="shared" si="11"/>
        <v>0</v>
      </c>
      <c r="I146" s="148">
        <f t="shared" si="12"/>
        <v>0</v>
      </c>
    </row>
    <row r="147" spans="2:9" hidden="1">
      <c r="B147" s="67">
        <v>113</v>
      </c>
      <c r="C147" s="68">
        <f t="shared" si="9"/>
        <v>0</v>
      </c>
      <c r="D147" s="55"/>
      <c r="E147" s="62">
        <f t="shared" si="13"/>
        <v>0</v>
      </c>
      <c r="F147" s="62">
        <f t="shared" si="8"/>
        <v>0</v>
      </c>
      <c r="G147" s="130">
        <f t="shared" si="10"/>
        <v>0</v>
      </c>
      <c r="H147" s="10">
        <f t="shared" si="11"/>
        <v>0</v>
      </c>
      <c r="I147" s="148">
        <f t="shared" si="12"/>
        <v>0</v>
      </c>
    </row>
    <row r="148" spans="2:9" hidden="1">
      <c r="B148" s="67">
        <v>114</v>
      </c>
      <c r="C148" s="68">
        <f t="shared" si="9"/>
        <v>0</v>
      </c>
      <c r="D148" s="55"/>
      <c r="E148" s="62">
        <f t="shared" si="13"/>
        <v>0</v>
      </c>
      <c r="F148" s="62">
        <f t="shared" si="8"/>
        <v>0</v>
      </c>
      <c r="G148" s="130">
        <f t="shared" si="10"/>
        <v>0</v>
      </c>
      <c r="H148" s="10">
        <f t="shared" si="11"/>
        <v>0</v>
      </c>
      <c r="I148" s="148">
        <f t="shared" si="12"/>
        <v>0</v>
      </c>
    </row>
    <row r="149" spans="2:9" hidden="1">
      <c r="B149" s="67">
        <v>115</v>
      </c>
      <c r="C149" s="68">
        <f t="shared" si="9"/>
        <v>0</v>
      </c>
      <c r="D149" s="55"/>
      <c r="E149" s="62">
        <f t="shared" si="13"/>
        <v>0</v>
      </c>
      <c r="F149" s="62">
        <f t="shared" si="8"/>
        <v>0</v>
      </c>
      <c r="G149" s="130">
        <f t="shared" si="10"/>
        <v>0</v>
      </c>
      <c r="H149" s="10">
        <f t="shared" si="11"/>
        <v>0</v>
      </c>
      <c r="I149" s="148">
        <f t="shared" si="12"/>
        <v>0</v>
      </c>
    </row>
    <row r="150" spans="2:9" hidden="1">
      <c r="B150" s="67">
        <v>116</v>
      </c>
      <c r="C150" s="68">
        <f t="shared" si="9"/>
        <v>0</v>
      </c>
      <c r="D150" s="55"/>
      <c r="E150" s="62">
        <f t="shared" si="13"/>
        <v>0</v>
      </c>
      <c r="F150" s="62">
        <f t="shared" si="8"/>
        <v>0</v>
      </c>
      <c r="G150" s="130">
        <f t="shared" si="10"/>
        <v>0</v>
      </c>
      <c r="H150" s="10">
        <f t="shared" si="11"/>
        <v>0</v>
      </c>
      <c r="I150" s="148">
        <f t="shared" si="12"/>
        <v>0</v>
      </c>
    </row>
    <row r="151" spans="2:9" hidden="1">
      <c r="B151" s="67">
        <v>117</v>
      </c>
      <c r="C151" s="68">
        <f t="shared" si="9"/>
        <v>0</v>
      </c>
      <c r="D151" s="55"/>
      <c r="E151" s="62">
        <f t="shared" si="13"/>
        <v>0</v>
      </c>
      <c r="F151" s="62">
        <f t="shared" si="8"/>
        <v>0</v>
      </c>
      <c r="G151" s="130">
        <f t="shared" si="10"/>
        <v>0</v>
      </c>
      <c r="H151" s="10">
        <f t="shared" si="11"/>
        <v>0</v>
      </c>
      <c r="I151" s="148">
        <f t="shared" si="12"/>
        <v>0</v>
      </c>
    </row>
    <row r="152" spans="2:9" hidden="1">
      <c r="B152" s="67">
        <v>118</v>
      </c>
      <c r="C152" s="68">
        <f t="shared" si="9"/>
        <v>0</v>
      </c>
      <c r="D152" s="55"/>
      <c r="E152" s="62">
        <f t="shared" si="13"/>
        <v>0</v>
      </c>
      <c r="F152" s="62">
        <f t="shared" si="8"/>
        <v>0</v>
      </c>
      <c r="G152" s="130">
        <f t="shared" si="10"/>
        <v>0</v>
      </c>
      <c r="H152" s="10">
        <f t="shared" si="11"/>
        <v>0</v>
      </c>
      <c r="I152" s="148">
        <f t="shared" si="12"/>
        <v>0</v>
      </c>
    </row>
    <row r="153" spans="2:9" hidden="1">
      <c r="B153" s="67">
        <v>119</v>
      </c>
      <c r="C153" s="68">
        <f t="shared" si="9"/>
        <v>0</v>
      </c>
      <c r="D153" s="55"/>
      <c r="E153" s="62">
        <f t="shared" si="13"/>
        <v>0</v>
      </c>
      <c r="F153" s="62">
        <f t="shared" si="8"/>
        <v>0</v>
      </c>
      <c r="G153" s="130">
        <f t="shared" si="10"/>
        <v>0</v>
      </c>
      <c r="H153" s="10">
        <f t="shared" si="11"/>
        <v>0</v>
      </c>
      <c r="I153" s="148">
        <f t="shared" si="12"/>
        <v>0</v>
      </c>
    </row>
    <row r="154" spans="2:9" hidden="1">
      <c r="B154" s="67">
        <v>120</v>
      </c>
      <c r="C154" s="68">
        <f t="shared" si="9"/>
        <v>0</v>
      </c>
      <c r="D154" s="55"/>
      <c r="E154" s="62">
        <f t="shared" si="13"/>
        <v>0</v>
      </c>
      <c r="F154" s="62">
        <f t="shared" si="8"/>
        <v>0</v>
      </c>
      <c r="G154" s="130">
        <f t="shared" si="10"/>
        <v>0</v>
      </c>
      <c r="H154" s="10">
        <f t="shared" si="11"/>
        <v>0</v>
      </c>
      <c r="I154" s="148">
        <f t="shared" si="12"/>
        <v>0</v>
      </c>
    </row>
    <row r="155" spans="2:9" hidden="1">
      <c r="B155" s="67">
        <v>121</v>
      </c>
      <c r="C155" s="68">
        <f t="shared" si="9"/>
        <v>0</v>
      </c>
      <c r="D155" s="55"/>
      <c r="E155" s="62">
        <f t="shared" si="13"/>
        <v>0</v>
      </c>
      <c r="F155" s="62">
        <f t="shared" si="8"/>
        <v>0</v>
      </c>
      <c r="G155" s="130">
        <f t="shared" si="10"/>
        <v>0</v>
      </c>
      <c r="H155" s="10">
        <f t="shared" si="11"/>
        <v>0</v>
      </c>
      <c r="I155" s="148">
        <f t="shared" si="12"/>
        <v>0</v>
      </c>
    </row>
    <row r="156" spans="2:9" hidden="1">
      <c r="B156" s="67">
        <v>122</v>
      </c>
      <c r="C156" s="68">
        <f t="shared" si="9"/>
        <v>0</v>
      </c>
      <c r="D156" s="55"/>
      <c r="E156" s="62">
        <f t="shared" si="13"/>
        <v>0</v>
      </c>
      <c r="F156" s="62">
        <f t="shared" si="8"/>
        <v>0</v>
      </c>
      <c r="G156" s="130">
        <f t="shared" si="10"/>
        <v>0</v>
      </c>
      <c r="H156" s="10">
        <f t="shared" si="11"/>
        <v>0</v>
      </c>
      <c r="I156" s="148">
        <f t="shared" si="12"/>
        <v>0</v>
      </c>
    </row>
    <row r="157" spans="2:9" hidden="1">
      <c r="B157" s="67">
        <v>123</v>
      </c>
      <c r="C157" s="68">
        <f t="shared" si="9"/>
        <v>0</v>
      </c>
      <c r="D157" s="55"/>
      <c r="E157" s="62">
        <f t="shared" si="13"/>
        <v>0</v>
      </c>
      <c r="F157" s="62">
        <f t="shared" si="8"/>
        <v>0</v>
      </c>
      <c r="G157" s="130">
        <f t="shared" si="10"/>
        <v>0</v>
      </c>
      <c r="H157" s="10">
        <f t="shared" si="11"/>
        <v>0</v>
      </c>
      <c r="I157" s="148">
        <f t="shared" si="12"/>
        <v>0</v>
      </c>
    </row>
    <row r="158" spans="2:9" hidden="1">
      <c r="B158" s="67">
        <v>124</v>
      </c>
      <c r="C158" s="68">
        <f t="shared" si="9"/>
        <v>0</v>
      </c>
      <c r="D158" s="55"/>
      <c r="E158" s="62">
        <f t="shared" si="13"/>
        <v>0</v>
      </c>
      <c r="F158" s="62">
        <f t="shared" si="8"/>
        <v>0</v>
      </c>
      <c r="G158" s="130">
        <f t="shared" si="10"/>
        <v>0</v>
      </c>
      <c r="H158" s="10">
        <f t="shared" si="11"/>
        <v>0</v>
      </c>
      <c r="I158" s="148">
        <f t="shared" si="12"/>
        <v>0</v>
      </c>
    </row>
    <row r="159" spans="2:9" hidden="1">
      <c r="B159" s="67">
        <v>125</v>
      </c>
      <c r="C159" s="68">
        <f t="shared" si="9"/>
        <v>0</v>
      </c>
      <c r="D159" s="55"/>
      <c r="E159" s="62">
        <f t="shared" si="13"/>
        <v>0</v>
      </c>
      <c r="F159" s="62">
        <f t="shared" si="8"/>
        <v>0</v>
      </c>
      <c r="G159" s="130">
        <f t="shared" si="10"/>
        <v>0</v>
      </c>
      <c r="H159" s="10">
        <f t="shared" si="11"/>
        <v>0</v>
      </c>
      <c r="I159" s="148">
        <f t="shared" si="12"/>
        <v>0</v>
      </c>
    </row>
    <row r="160" spans="2:9" hidden="1">
      <c r="B160" s="67">
        <v>126</v>
      </c>
      <c r="C160" s="68">
        <f t="shared" si="9"/>
        <v>0</v>
      </c>
      <c r="D160" s="55"/>
      <c r="E160" s="62">
        <f t="shared" si="13"/>
        <v>0</v>
      </c>
      <c r="F160" s="62">
        <f t="shared" si="8"/>
        <v>0</v>
      </c>
      <c r="G160" s="130">
        <f t="shared" si="10"/>
        <v>0</v>
      </c>
      <c r="H160" s="10">
        <f t="shared" si="11"/>
        <v>0</v>
      </c>
      <c r="I160" s="148">
        <f t="shared" si="12"/>
        <v>0</v>
      </c>
    </row>
    <row r="161" spans="2:9" hidden="1">
      <c r="B161" s="67">
        <v>127</v>
      </c>
      <c r="C161" s="68">
        <f t="shared" si="9"/>
        <v>0</v>
      </c>
      <c r="D161" s="55"/>
      <c r="E161" s="62">
        <f t="shared" si="13"/>
        <v>0</v>
      </c>
      <c r="F161" s="62">
        <f t="shared" si="8"/>
        <v>0</v>
      </c>
      <c r="G161" s="130">
        <f t="shared" si="10"/>
        <v>0</v>
      </c>
      <c r="H161" s="10">
        <f t="shared" si="11"/>
        <v>0</v>
      </c>
      <c r="I161" s="148">
        <f t="shared" si="12"/>
        <v>0</v>
      </c>
    </row>
    <row r="162" spans="2:9" hidden="1">
      <c r="B162" s="67">
        <v>128</v>
      </c>
      <c r="C162" s="68">
        <f t="shared" si="9"/>
        <v>0</v>
      </c>
      <c r="D162" s="55"/>
      <c r="E162" s="62">
        <f t="shared" si="13"/>
        <v>0</v>
      </c>
      <c r="F162" s="62">
        <f t="shared" si="8"/>
        <v>0</v>
      </c>
      <c r="G162" s="130">
        <f t="shared" si="10"/>
        <v>0</v>
      </c>
      <c r="H162" s="10">
        <f t="shared" si="11"/>
        <v>0</v>
      </c>
      <c r="I162" s="148">
        <f t="shared" si="12"/>
        <v>0</v>
      </c>
    </row>
    <row r="163" spans="2:9" hidden="1">
      <c r="B163" s="67">
        <v>129</v>
      </c>
      <c r="C163" s="68">
        <f t="shared" si="9"/>
        <v>0</v>
      </c>
      <c r="D163" s="55"/>
      <c r="E163" s="62">
        <f t="shared" si="13"/>
        <v>0</v>
      </c>
      <c r="F163" s="62">
        <f t="shared" ref="F163:F226" si="14">+E163*$B$282</f>
        <v>0</v>
      </c>
      <c r="G163" s="130">
        <f t="shared" si="10"/>
        <v>0</v>
      </c>
      <c r="H163" s="10">
        <f t="shared" si="11"/>
        <v>0</v>
      </c>
      <c r="I163" s="148">
        <f t="shared" si="12"/>
        <v>0</v>
      </c>
    </row>
    <row r="164" spans="2:9" hidden="1">
      <c r="B164" s="67">
        <v>130</v>
      </c>
      <c r="C164" s="68">
        <f t="shared" ref="C164:C227" si="15">IF(B164&lt;=$B$283,C163/(1+$B$282),0)</f>
        <v>0</v>
      </c>
      <c r="D164" s="55"/>
      <c r="E164" s="62">
        <f t="shared" si="13"/>
        <v>0</v>
      </c>
      <c r="F164" s="62">
        <f t="shared" si="14"/>
        <v>0</v>
      </c>
      <c r="G164" s="130">
        <f t="shared" ref="G164:G227" si="16">+E164+F164</f>
        <v>0</v>
      </c>
      <c r="H164" s="10">
        <f t="shared" ref="H164:H227" si="17">IF(B164&lt;=$B$283,$C$279/$C$278*$F$30,0)</f>
        <v>0</v>
      </c>
      <c r="I164" s="148">
        <f t="shared" ref="I164:I227" si="18">+G164-H164</f>
        <v>0</v>
      </c>
    </row>
    <row r="165" spans="2:9" hidden="1">
      <c r="B165" s="67">
        <v>131</v>
      </c>
      <c r="C165" s="68">
        <f t="shared" si="15"/>
        <v>0</v>
      </c>
      <c r="D165" s="55"/>
      <c r="E165" s="62">
        <f t="shared" ref="E165:E228" si="19">IF(B165&lt;=$B$283,I164,0)</f>
        <v>0</v>
      </c>
      <c r="F165" s="62">
        <f t="shared" si="14"/>
        <v>0</v>
      </c>
      <c r="G165" s="130">
        <f t="shared" si="16"/>
        <v>0</v>
      </c>
      <c r="H165" s="10">
        <f t="shared" si="17"/>
        <v>0</v>
      </c>
      <c r="I165" s="148">
        <f t="shared" si="18"/>
        <v>0</v>
      </c>
    </row>
    <row r="166" spans="2:9" hidden="1">
      <c r="B166" s="67">
        <v>132</v>
      </c>
      <c r="C166" s="68">
        <f t="shared" si="15"/>
        <v>0</v>
      </c>
      <c r="D166" s="55"/>
      <c r="E166" s="62">
        <f t="shared" si="19"/>
        <v>0</v>
      </c>
      <c r="F166" s="62">
        <f t="shared" si="14"/>
        <v>0</v>
      </c>
      <c r="G166" s="130">
        <f t="shared" si="16"/>
        <v>0</v>
      </c>
      <c r="H166" s="10">
        <f t="shared" si="17"/>
        <v>0</v>
      </c>
      <c r="I166" s="148">
        <f t="shared" si="18"/>
        <v>0</v>
      </c>
    </row>
    <row r="167" spans="2:9" hidden="1">
      <c r="B167" s="67">
        <v>133</v>
      </c>
      <c r="C167" s="68">
        <f t="shared" si="15"/>
        <v>0</v>
      </c>
      <c r="D167" s="55"/>
      <c r="E167" s="62">
        <f t="shared" si="19"/>
        <v>0</v>
      </c>
      <c r="F167" s="62">
        <f t="shared" si="14"/>
        <v>0</v>
      </c>
      <c r="G167" s="130">
        <f t="shared" si="16"/>
        <v>0</v>
      </c>
      <c r="H167" s="10">
        <f t="shared" si="17"/>
        <v>0</v>
      </c>
      <c r="I167" s="148">
        <f t="shared" si="18"/>
        <v>0</v>
      </c>
    </row>
    <row r="168" spans="2:9" hidden="1">
      <c r="B168" s="67">
        <v>134</v>
      </c>
      <c r="C168" s="68">
        <f t="shared" si="15"/>
        <v>0</v>
      </c>
      <c r="D168" s="55"/>
      <c r="E168" s="62">
        <f t="shared" si="19"/>
        <v>0</v>
      </c>
      <c r="F168" s="62">
        <f t="shared" si="14"/>
        <v>0</v>
      </c>
      <c r="G168" s="130">
        <f t="shared" si="16"/>
        <v>0</v>
      </c>
      <c r="H168" s="10">
        <f t="shared" si="17"/>
        <v>0</v>
      </c>
      <c r="I168" s="148">
        <f t="shared" si="18"/>
        <v>0</v>
      </c>
    </row>
    <row r="169" spans="2:9" hidden="1">
      <c r="B169" s="67">
        <v>135</v>
      </c>
      <c r="C169" s="68">
        <f t="shared" si="15"/>
        <v>0</v>
      </c>
      <c r="D169" s="55"/>
      <c r="E169" s="62">
        <f t="shared" si="19"/>
        <v>0</v>
      </c>
      <c r="F169" s="62">
        <f t="shared" si="14"/>
        <v>0</v>
      </c>
      <c r="G169" s="130">
        <f t="shared" si="16"/>
        <v>0</v>
      </c>
      <c r="H169" s="10">
        <f t="shared" si="17"/>
        <v>0</v>
      </c>
      <c r="I169" s="148">
        <f t="shared" si="18"/>
        <v>0</v>
      </c>
    </row>
    <row r="170" spans="2:9" hidden="1">
      <c r="B170" s="67">
        <v>136</v>
      </c>
      <c r="C170" s="68">
        <f t="shared" si="15"/>
        <v>0</v>
      </c>
      <c r="D170" s="55"/>
      <c r="E170" s="62">
        <f t="shared" si="19"/>
        <v>0</v>
      </c>
      <c r="F170" s="62">
        <f t="shared" si="14"/>
        <v>0</v>
      </c>
      <c r="G170" s="130">
        <f t="shared" si="16"/>
        <v>0</v>
      </c>
      <c r="H170" s="10">
        <f t="shared" si="17"/>
        <v>0</v>
      </c>
      <c r="I170" s="148">
        <f t="shared" si="18"/>
        <v>0</v>
      </c>
    </row>
    <row r="171" spans="2:9" hidden="1">
      <c r="B171" s="67">
        <v>137</v>
      </c>
      <c r="C171" s="68">
        <f t="shared" si="15"/>
        <v>0</v>
      </c>
      <c r="D171" s="55"/>
      <c r="E171" s="62">
        <f t="shared" si="19"/>
        <v>0</v>
      </c>
      <c r="F171" s="62">
        <f t="shared" si="14"/>
        <v>0</v>
      </c>
      <c r="G171" s="130">
        <f t="shared" si="16"/>
        <v>0</v>
      </c>
      <c r="H171" s="10">
        <f t="shared" si="17"/>
        <v>0</v>
      </c>
      <c r="I171" s="148">
        <f t="shared" si="18"/>
        <v>0</v>
      </c>
    </row>
    <row r="172" spans="2:9" hidden="1">
      <c r="B172" s="67">
        <v>138</v>
      </c>
      <c r="C172" s="68">
        <f t="shared" si="15"/>
        <v>0</v>
      </c>
      <c r="D172" s="55"/>
      <c r="E172" s="62">
        <f t="shared" si="19"/>
        <v>0</v>
      </c>
      <c r="F172" s="62">
        <f t="shared" si="14"/>
        <v>0</v>
      </c>
      <c r="G172" s="130">
        <f t="shared" si="16"/>
        <v>0</v>
      </c>
      <c r="H172" s="10">
        <f t="shared" si="17"/>
        <v>0</v>
      </c>
      <c r="I172" s="148">
        <f t="shared" si="18"/>
        <v>0</v>
      </c>
    </row>
    <row r="173" spans="2:9" hidden="1">
      <c r="B173" s="67">
        <v>139</v>
      </c>
      <c r="C173" s="68">
        <f t="shared" si="15"/>
        <v>0</v>
      </c>
      <c r="D173" s="55"/>
      <c r="E173" s="62">
        <f t="shared" si="19"/>
        <v>0</v>
      </c>
      <c r="F173" s="62">
        <f t="shared" si="14"/>
        <v>0</v>
      </c>
      <c r="G173" s="130">
        <f t="shared" si="16"/>
        <v>0</v>
      </c>
      <c r="H173" s="10">
        <f t="shared" si="17"/>
        <v>0</v>
      </c>
      <c r="I173" s="148">
        <f t="shared" si="18"/>
        <v>0</v>
      </c>
    </row>
    <row r="174" spans="2:9" hidden="1">
      <c r="B174" s="67">
        <v>140</v>
      </c>
      <c r="C174" s="68">
        <f t="shared" si="15"/>
        <v>0</v>
      </c>
      <c r="D174" s="55"/>
      <c r="E174" s="62">
        <f t="shared" si="19"/>
        <v>0</v>
      </c>
      <c r="F174" s="62">
        <f t="shared" si="14"/>
        <v>0</v>
      </c>
      <c r="G174" s="130">
        <f t="shared" si="16"/>
        <v>0</v>
      </c>
      <c r="H174" s="10">
        <f t="shared" si="17"/>
        <v>0</v>
      </c>
      <c r="I174" s="148">
        <f t="shared" si="18"/>
        <v>0</v>
      </c>
    </row>
    <row r="175" spans="2:9" hidden="1">
      <c r="B175" s="67">
        <v>141</v>
      </c>
      <c r="C175" s="68">
        <f t="shared" si="15"/>
        <v>0</v>
      </c>
      <c r="D175" s="55"/>
      <c r="E175" s="62">
        <f t="shared" si="19"/>
        <v>0</v>
      </c>
      <c r="F175" s="62">
        <f t="shared" si="14"/>
        <v>0</v>
      </c>
      <c r="G175" s="130">
        <f t="shared" si="16"/>
        <v>0</v>
      </c>
      <c r="H175" s="10">
        <f t="shared" si="17"/>
        <v>0</v>
      </c>
      <c r="I175" s="148">
        <f t="shared" si="18"/>
        <v>0</v>
      </c>
    </row>
    <row r="176" spans="2:9" hidden="1">
      <c r="B176" s="67">
        <v>142</v>
      </c>
      <c r="C176" s="68">
        <f t="shared" si="15"/>
        <v>0</v>
      </c>
      <c r="D176" s="55"/>
      <c r="E176" s="62">
        <f t="shared" si="19"/>
        <v>0</v>
      </c>
      <c r="F176" s="62">
        <f t="shared" si="14"/>
        <v>0</v>
      </c>
      <c r="G176" s="130">
        <f t="shared" si="16"/>
        <v>0</v>
      </c>
      <c r="H176" s="10">
        <f t="shared" si="17"/>
        <v>0</v>
      </c>
      <c r="I176" s="148">
        <f t="shared" si="18"/>
        <v>0</v>
      </c>
    </row>
    <row r="177" spans="2:9" hidden="1">
      <c r="B177" s="67">
        <v>143</v>
      </c>
      <c r="C177" s="68">
        <f t="shared" si="15"/>
        <v>0</v>
      </c>
      <c r="D177" s="55"/>
      <c r="E177" s="62">
        <f t="shared" si="19"/>
        <v>0</v>
      </c>
      <c r="F177" s="62">
        <f t="shared" si="14"/>
        <v>0</v>
      </c>
      <c r="G177" s="130">
        <f t="shared" si="16"/>
        <v>0</v>
      </c>
      <c r="H177" s="10">
        <f t="shared" si="17"/>
        <v>0</v>
      </c>
      <c r="I177" s="148">
        <f t="shared" si="18"/>
        <v>0</v>
      </c>
    </row>
    <row r="178" spans="2:9" hidden="1">
      <c r="B178" s="67">
        <v>144</v>
      </c>
      <c r="C178" s="68">
        <f t="shared" si="15"/>
        <v>0</v>
      </c>
      <c r="D178" s="55"/>
      <c r="E178" s="62">
        <f t="shared" si="19"/>
        <v>0</v>
      </c>
      <c r="F178" s="62">
        <f t="shared" si="14"/>
        <v>0</v>
      </c>
      <c r="G178" s="130">
        <f t="shared" si="16"/>
        <v>0</v>
      </c>
      <c r="H178" s="10">
        <f t="shared" si="17"/>
        <v>0</v>
      </c>
      <c r="I178" s="148">
        <f t="shared" si="18"/>
        <v>0</v>
      </c>
    </row>
    <row r="179" spans="2:9" hidden="1">
      <c r="B179" s="67">
        <v>145</v>
      </c>
      <c r="C179" s="68">
        <f t="shared" si="15"/>
        <v>0</v>
      </c>
      <c r="D179" s="55"/>
      <c r="E179" s="62">
        <f t="shared" si="19"/>
        <v>0</v>
      </c>
      <c r="F179" s="62">
        <f t="shared" si="14"/>
        <v>0</v>
      </c>
      <c r="G179" s="130">
        <f t="shared" si="16"/>
        <v>0</v>
      </c>
      <c r="H179" s="10">
        <f t="shared" si="17"/>
        <v>0</v>
      </c>
      <c r="I179" s="148">
        <f t="shared" si="18"/>
        <v>0</v>
      </c>
    </row>
    <row r="180" spans="2:9" hidden="1">
      <c r="B180" s="67">
        <v>146</v>
      </c>
      <c r="C180" s="68">
        <f t="shared" si="15"/>
        <v>0</v>
      </c>
      <c r="D180" s="55"/>
      <c r="E180" s="62">
        <f t="shared" si="19"/>
        <v>0</v>
      </c>
      <c r="F180" s="62">
        <f t="shared" si="14"/>
        <v>0</v>
      </c>
      <c r="G180" s="130">
        <f t="shared" si="16"/>
        <v>0</v>
      </c>
      <c r="H180" s="10">
        <f t="shared" si="17"/>
        <v>0</v>
      </c>
      <c r="I180" s="148">
        <f t="shared" si="18"/>
        <v>0</v>
      </c>
    </row>
    <row r="181" spans="2:9" hidden="1">
      <c r="B181" s="67">
        <v>147</v>
      </c>
      <c r="C181" s="68">
        <f t="shared" si="15"/>
        <v>0</v>
      </c>
      <c r="D181" s="55"/>
      <c r="E181" s="62">
        <f t="shared" si="19"/>
        <v>0</v>
      </c>
      <c r="F181" s="62">
        <f t="shared" si="14"/>
        <v>0</v>
      </c>
      <c r="G181" s="130">
        <f t="shared" si="16"/>
        <v>0</v>
      </c>
      <c r="H181" s="10">
        <f t="shared" si="17"/>
        <v>0</v>
      </c>
      <c r="I181" s="148">
        <f t="shared" si="18"/>
        <v>0</v>
      </c>
    </row>
    <row r="182" spans="2:9" hidden="1">
      <c r="B182" s="67">
        <v>148</v>
      </c>
      <c r="C182" s="68">
        <f t="shared" si="15"/>
        <v>0</v>
      </c>
      <c r="D182" s="55"/>
      <c r="E182" s="62">
        <f t="shared" si="19"/>
        <v>0</v>
      </c>
      <c r="F182" s="62">
        <f t="shared" si="14"/>
        <v>0</v>
      </c>
      <c r="G182" s="130">
        <f t="shared" si="16"/>
        <v>0</v>
      </c>
      <c r="H182" s="10">
        <f t="shared" si="17"/>
        <v>0</v>
      </c>
      <c r="I182" s="148">
        <f t="shared" si="18"/>
        <v>0</v>
      </c>
    </row>
    <row r="183" spans="2:9" hidden="1">
      <c r="B183" s="67">
        <v>149</v>
      </c>
      <c r="C183" s="68">
        <f t="shared" si="15"/>
        <v>0</v>
      </c>
      <c r="D183" s="55"/>
      <c r="E183" s="62">
        <f t="shared" si="19"/>
        <v>0</v>
      </c>
      <c r="F183" s="62">
        <f t="shared" si="14"/>
        <v>0</v>
      </c>
      <c r="G183" s="130">
        <f t="shared" si="16"/>
        <v>0</v>
      </c>
      <c r="H183" s="10">
        <f t="shared" si="17"/>
        <v>0</v>
      </c>
      <c r="I183" s="148">
        <f t="shared" si="18"/>
        <v>0</v>
      </c>
    </row>
    <row r="184" spans="2:9" hidden="1">
      <c r="B184" s="67">
        <v>150</v>
      </c>
      <c r="C184" s="68">
        <f t="shared" si="15"/>
        <v>0</v>
      </c>
      <c r="D184" s="55"/>
      <c r="E184" s="62">
        <f t="shared" si="19"/>
        <v>0</v>
      </c>
      <c r="F184" s="62">
        <f t="shared" si="14"/>
        <v>0</v>
      </c>
      <c r="G184" s="130">
        <f t="shared" si="16"/>
        <v>0</v>
      </c>
      <c r="H184" s="10">
        <f t="shared" si="17"/>
        <v>0</v>
      </c>
      <c r="I184" s="148">
        <f t="shared" si="18"/>
        <v>0</v>
      </c>
    </row>
    <row r="185" spans="2:9" hidden="1">
      <c r="B185" s="67">
        <v>151</v>
      </c>
      <c r="C185" s="68">
        <f t="shared" si="15"/>
        <v>0</v>
      </c>
      <c r="D185" s="55"/>
      <c r="E185" s="62">
        <f t="shared" si="19"/>
        <v>0</v>
      </c>
      <c r="F185" s="62">
        <f t="shared" si="14"/>
        <v>0</v>
      </c>
      <c r="G185" s="130">
        <f t="shared" si="16"/>
        <v>0</v>
      </c>
      <c r="H185" s="10">
        <f t="shared" si="17"/>
        <v>0</v>
      </c>
      <c r="I185" s="148">
        <f t="shared" si="18"/>
        <v>0</v>
      </c>
    </row>
    <row r="186" spans="2:9" hidden="1">
      <c r="B186" s="67">
        <v>152</v>
      </c>
      <c r="C186" s="68">
        <f t="shared" si="15"/>
        <v>0</v>
      </c>
      <c r="D186" s="55"/>
      <c r="E186" s="62">
        <f t="shared" si="19"/>
        <v>0</v>
      </c>
      <c r="F186" s="62">
        <f t="shared" si="14"/>
        <v>0</v>
      </c>
      <c r="G186" s="130">
        <f t="shared" si="16"/>
        <v>0</v>
      </c>
      <c r="H186" s="10">
        <f t="shared" si="17"/>
        <v>0</v>
      </c>
      <c r="I186" s="148">
        <f t="shared" si="18"/>
        <v>0</v>
      </c>
    </row>
    <row r="187" spans="2:9" hidden="1">
      <c r="B187" s="67">
        <v>153</v>
      </c>
      <c r="C187" s="68">
        <f t="shared" si="15"/>
        <v>0</v>
      </c>
      <c r="D187" s="55"/>
      <c r="E187" s="62">
        <f t="shared" si="19"/>
        <v>0</v>
      </c>
      <c r="F187" s="62">
        <f t="shared" si="14"/>
        <v>0</v>
      </c>
      <c r="G187" s="130">
        <f t="shared" si="16"/>
        <v>0</v>
      </c>
      <c r="H187" s="10">
        <f t="shared" si="17"/>
        <v>0</v>
      </c>
      <c r="I187" s="148">
        <f t="shared" si="18"/>
        <v>0</v>
      </c>
    </row>
    <row r="188" spans="2:9" hidden="1">
      <c r="B188" s="67">
        <v>154</v>
      </c>
      <c r="C188" s="68">
        <f t="shared" si="15"/>
        <v>0</v>
      </c>
      <c r="D188" s="55"/>
      <c r="E188" s="62">
        <f t="shared" si="19"/>
        <v>0</v>
      </c>
      <c r="F188" s="62">
        <f t="shared" si="14"/>
        <v>0</v>
      </c>
      <c r="G188" s="130">
        <f t="shared" si="16"/>
        <v>0</v>
      </c>
      <c r="H188" s="10">
        <f t="shared" si="17"/>
        <v>0</v>
      </c>
      <c r="I188" s="148">
        <f t="shared" si="18"/>
        <v>0</v>
      </c>
    </row>
    <row r="189" spans="2:9" hidden="1">
      <c r="B189" s="67">
        <v>155</v>
      </c>
      <c r="C189" s="68">
        <f t="shared" si="15"/>
        <v>0</v>
      </c>
      <c r="D189" s="55"/>
      <c r="E189" s="62">
        <f t="shared" si="19"/>
        <v>0</v>
      </c>
      <c r="F189" s="62">
        <f t="shared" si="14"/>
        <v>0</v>
      </c>
      <c r="G189" s="130">
        <f t="shared" si="16"/>
        <v>0</v>
      </c>
      <c r="H189" s="10">
        <f t="shared" si="17"/>
        <v>0</v>
      </c>
      <c r="I189" s="148">
        <f t="shared" si="18"/>
        <v>0</v>
      </c>
    </row>
    <row r="190" spans="2:9" hidden="1">
      <c r="B190" s="67">
        <v>156</v>
      </c>
      <c r="C190" s="68">
        <f t="shared" si="15"/>
        <v>0</v>
      </c>
      <c r="D190" s="55"/>
      <c r="E190" s="62">
        <f t="shared" si="19"/>
        <v>0</v>
      </c>
      <c r="F190" s="62">
        <f t="shared" si="14"/>
        <v>0</v>
      </c>
      <c r="G190" s="130">
        <f t="shared" si="16"/>
        <v>0</v>
      </c>
      <c r="H190" s="10">
        <f t="shared" si="17"/>
        <v>0</v>
      </c>
      <c r="I190" s="148">
        <f t="shared" si="18"/>
        <v>0</v>
      </c>
    </row>
    <row r="191" spans="2:9" hidden="1">
      <c r="B191" s="67">
        <v>157</v>
      </c>
      <c r="C191" s="68">
        <f t="shared" si="15"/>
        <v>0</v>
      </c>
      <c r="D191" s="55"/>
      <c r="E191" s="62">
        <f t="shared" si="19"/>
        <v>0</v>
      </c>
      <c r="F191" s="62">
        <f t="shared" si="14"/>
        <v>0</v>
      </c>
      <c r="G191" s="130">
        <f t="shared" si="16"/>
        <v>0</v>
      </c>
      <c r="H191" s="10">
        <f t="shared" si="17"/>
        <v>0</v>
      </c>
      <c r="I191" s="148">
        <f t="shared" si="18"/>
        <v>0</v>
      </c>
    </row>
    <row r="192" spans="2:9" hidden="1">
      <c r="B192" s="67">
        <v>158</v>
      </c>
      <c r="C192" s="68">
        <f t="shared" si="15"/>
        <v>0</v>
      </c>
      <c r="D192" s="55"/>
      <c r="E192" s="62">
        <f t="shared" si="19"/>
        <v>0</v>
      </c>
      <c r="F192" s="62">
        <f t="shared" si="14"/>
        <v>0</v>
      </c>
      <c r="G192" s="130">
        <f t="shared" si="16"/>
        <v>0</v>
      </c>
      <c r="H192" s="10">
        <f t="shared" si="17"/>
        <v>0</v>
      </c>
      <c r="I192" s="148">
        <f t="shared" si="18"/>
        <v>0</v>
      </c>
    </row>
    <row r="193" spans="2:9" hidden="1">
      <c r="B193" s="67">
        <v>159</v>
      </c>
      <c r="C193" s="68">
        <f t="shared" si="15"/>
        <v>0</v>
      </c>
      <c r="D193" s="55"/>
      <c r="E193" s="62">
        <f t="shared" si="19"/>
        <v>0</v>
      </c>
      <c r="F193" s="62">
        <f t="shared" si="14"/>
        <v>0</v>
      </c>
      <c r="G193" s="130">
        <f t="shared" si="16"/>
        <v>0</v>
      </c>
      <c r="H193" s="10">
        <f t="shared" si="17"/>
        <v>0</v>
      </c>
      <c r="I193" s="148">
        <f t="shared" si="18"/>
        <v>0</v>
      </c>
    </row>
    <row r="194" spans="2:9" hidden="1">
      <c r="B194" s="67">
        <v>160</v>
      </c>
      <c r="C194" s="68">
        <f t="shared" si="15"/>
        <v>0</v>
      </c>
      <c r="D194" s="55"/>
      <c r="E194" s="62">
        <f t="shared" si="19"/>
        <v>0</v>
      </c>
      <c r="F194" s="62">
        <f t="shared" si="14"/>
        <v>0</v>
      </c>
      <c r="G194" s="130">
        <f t="shared" si="16"/>
        <v>0</v>
      </c>
      <c r="H194" s="10">
        <f t="shared" si="17"/>
        <v>0</v>
      </c>
      <c r="I194" s="148">
        <f t="shared" si="18"/>
        <v>0</v>
      </c>
    </row>
    <row r="195" spans="2:9" hidden="1">
      <c r="B195" s="67">
        <v>161</v>
      </c>
      <c r="C195" s="68">
        <f t="shared" si="15"/>
        <v>0</v>
      </c>
      <c r="D195" s="55"/>
      <c r="E195" s="62">
        <f t="shared" si="19"/>
        <v>0</v>
      </c>
      <c r="F195" s="62">
        <f t="shared" si="14"/>
        <v>0</v>
      </c>
      <c r="G195" s="130">
        <f t="shared" si="16"/>
        <v>0</v>
      </c>
      <c r="H195" s="10">
        <f t="shared" si="17"/>
        <v>0</v>
      </c>
      <c r="I195" s="148">
        <f t="shared" si="18"/>
        <v>0</v>
      </c>
    </row>
    <row r="196" spans="2:9" hidden="1">
      <c r="B196" s="67">
        <v>162</v>
      </c>
      <c r="C196" s="68">
        <f t="shared" si="15"/>
        <v>0</v>
      </c>
      <c r="D196" s="55"/>
      <c r="E196" s="62">
        <f t="shared" si="19"/>
        <v>0</v>
      </c>
      <c r="F196" s="62">
        <f t="shared" si="14"/>
        <v>0</v>
      </c>
      <c r="G196" s="130">
        <f t="shared" si="16"/>
        <v>0</v>
      </c>
      <c r="H196" s="10">
        <f t="shared" si="17"/>
        <v>0</v>
      </c>
      <c r="I196" s="148">
        <f t="shared" si="18"/>
        <v>0</v>
      </c>
    </row>
    <row r="197" spans="2:9" hidden="1">
      <c r="B197" s="67">
        <v>163</v>
      </c>
      <c r="C197" s="68">
        <f t="shared" si="15"/>
        <v>0</v>
      </c>
      <c r="D197" s="55"/>
      <c r="E197" s="62">
        <f t="shared" si="19"/>
        <v>0</v>
      </c>
      <c r="F197" s="62">
        <f t="shared" si="14"/>
        <v>0</v>
      </c>
      <c r="G197" s="130">
        <f t="shared" si="16"/>
        <v>0</v>
      </c>
      <c r="H197" s="10">
        <f t="shared" si="17"/>
        <v>0</v>
      </c>
      <c r="I197" s="148">
        <f t="shared" si="18"/>
        <v>0</v>
      </c>
    </row>
    <row r="198" spans="2:9" hidden="1">
      <c r="B198" s="67">
        <v>164</v>
      </c>
      <c r="C198" s="68">
        <f t="shared" si="15"/>
        <v>0</v>
      </c>
      <c r="D198" s="55"/>
      <c r="E198" s="62">
        <f t="shared" si="19"/>
        <v>0</v>
      </c>
      <c r="F198" s="62">
        <f t="shared" si="14"/>
        <v>0</v>
      </c>
      <c r="G198" s="130">
        <f t="shared" si="16"/>
        <v>0</v>
      </c>
      <c r="H198" s="10">
        <f t="shared" si="17"/>
        <v>0</v>
      </c>
      <c r="I198" s="148">
        <f t="shared" si="18"/>
        <v>0</v>
      </c>
    </row>
    <row r="199" spans="2:9" hidden="1">
      <c r="B199" s="67">
        <v>165</v>
      </c>
      <c r="C199" s="68">
        <f t="shared" si="15"/>
        <v>0</v>
      </c>
      <c r="D199" s="55"/>
      <c r="E199" s="62">
        <f t="shared" si="19"/>
        <v>0</v>
      </c>
      <c r="F199" s="62">
        <f t="shared" si="14"/>
        <v>0</v>
      </c>
      <c r="G199" s="130">
        <f t="shared" si="16"/>
        <v>0</v>
      </c>
      <c r="H199" s="10">
        <f t="shared" si="17"/>
        <v>0</v>
      </c>
      <c r="I199" s="148">
        <f t="shared" si="18"/>
        <v>0</v>
      </c>
    </row>
    <row r="200" spans="2:9" hidden="1">
      <c r="B200" s="67">
        <v>166</v>
      </c>
      <c r="C200" s="68">
        <f t="shared" si="15"/>
        <v>0</v>
      </c>
      <c r="D200" s="55"/>
      <c r="E200" s="62">
        <f t="shared" si="19"/>
        <v>0</v>
      </c>
      <c r="F200" s="62">
        <f t="shared" si="14"/>
        <v>0</v>
      </c>
      <c r="G200" s="130">
        <f t="shared" si="16"/>
        <v>0</v>
      </c>
      <c r="H200" s="10">
        <f t="shared" si="17"/>
        <v>0</v>
      </c>
      <c r="I200" s="148">
        <f t="shared" si="18"/>
        <v>0</v>
      </c>
    </row>
    <row r="201" spans="2:9" hidden="1">
      <c r="B201" s="67">
        <v>167</v>
      </c>
      <c r="C201" s="68">
        <f t="shared" si="15"/>
        <v>0</v>
      </c>
      <c r="D201" s="55"/>
      <c r="E201" s="62">
        <f t="shared" si="19"/>
        <v>0</v>
      </c>
      <c r="F201" s="62">
        <f t="shared" si="14"/>
        <v>0</v>
      </c>
      <c r="G201" s="130">
        <f t="shared" si="16"/>
        <v>0</v>
      </c>
      <c r="H201" s="10">
        <f t="shared" si="17"/>
        <v>0</v>
      </c>
      <c r="I201" s="148">
        <f t="shared" si="18"/>
        <v>0</v>
      </c>
    </row>
    <row r="202" spans="2:9" hidden="1">
      <c r="B202" s="67">
        <v>168</v>
      </c>
      <c r="C202" s="68">
        <f t="shared" si="15"/>
        <v>0</v>
      </c>
      <c r="D202" s="55"/>
      <c r="E202" s="62">
        <f t="shared" si="19"/>
        <v>0</v>
      </c>
      <c r="F202" s="62">
        <f t="shared" si="14"/>
        <v>0</v>
      </c>
      <c r="G202" s="130">
        <f t="shared" si="16"/>
        <v>0</v>
      </c>
      <c r="H202" s="10">
        <f t="shared" si="17"/>
        <v>0</v>
      </c>
      <c r="I202" s="148">
        <f t="shared" si="18"/>
        <v>0</v>
      </c>
    </row>
    <row r="203" spans="2:9" hidden="1">
      <c r="B203" s="67">
        <v>169</v>
      </c>
      <c r="C203" s="68">
        <f t="shared" si="15"/>
        <v>0</v>
      </c>
      <c r="D203" s="55"/>
      <c r="E203" s="62">
        <f t="shared" si="19"/>
        <v>0</v>
      </c>
      <c r="F203" s="62">
        <f t="shared" si="14"/>
        <v>0</v>
      </c>
      <c r="G203" s="130">
        <f t="shared" si="16"/>
        <v>0</v>
      </c>
      <c r="H203" s="10">
        <f t="shared" si="17"/>
        <v>0</v>
      </c>
      <c r="I203" s="148">
        <f t="shared" si="18"/>
        <v>0</v>
      </c>
    </row>
    <row r="204" spans="2:9" hidden="1">
      <c r="B204" s="67">
        <v>170</v>
      </c>
      <c r="C204" s="68">
        <f t="shared" si="15"/>
        <v>0</v>
      </c>
      <c r="D204" s="55"/>
      <c r="E204" s="62">
        <f t="shared" si="19"/>
        <v>0</v>
      </c>
      <c r="F204" s="62">
        <f t="shared" si="14"/>
        <v>0</v>
      </c>
      <c r="G204" s="130">
        <f t="shared" si="16"/>
        <v>0</v>
      </c>
      <c r="H204" s="10">
        <f t="shared" si="17"/>
        <v>0</v>
      </c>
      <c r="I204" s="148">
        <f t="shared" si="18"/>
        <v>0</v>
      </c>
    </row>
    <row r="205" spans="2:9" hidden="1">
      <c r="B205" s="67">
        <v>171</v>
      </c>
      <c r="C205" s="68">
        <f t="shared" si="15"/>
        <v>0</v>
      </c>
      <c r="D205" s="55"/>
      <c r="E205" s="62">
        <f t="shared" si="19"/>
        <v>0</v>
      </c>
      <c r="F205" s="62">
        <f t="shared" si="14"/>
        <v>0</v>
      </c>
      <c r="G205" s="130">
        <f t="shared" si="16"/>
        <v>0</v>
      </c>
      <c r="H205" s="10">
        <f t="shared" si="17"/>
        <v>0</v>
      </c>
      <c r="I205" s="148">
        <f t="shared" si="18"/>
        <v>0</v>
      </c>
    </row>
    <row r="206" spans="2:9" hidden="1">
      <c r="B206" s="67">
        <v>172</v>
      </c>
      <c r="C206" s="68">
        <f t="shared" si="15"/>
        <v>0</v>
      </c>
      <c r="D206" s="55"/>
      <c r="E206" s="62">
        <f t="shared" si="19"/>
        <v>0</v>
      </c>
      <c r="F206" s="62">
        <f t="shared" si="14"/>
        <v>0</v>
      </c>
      <c r="G206" s="130">
        <f t="shared" si="16"/>
        <v>0</v>
      </c>
      <c r="H206" s="10">
        <f t="shared" si="17"/>
        <v>0</v>
      </c>
      <c r="I206" s="148">
        <f t="shared" si="18"/>
        <v>0</v>
      </c>
    </row>
    <row r="207" spans="2:9" hidden="1">
      <c r="B207" s="67">
        <v>173</v>
      </c>
      <c r="C207" s="68">
        <f t="shared" si="15"/>
        <v>0</v>
      </c>
      <c r="D207" s="55"/>
      <c r="E207" s="62">
        <f t="shared" si="19"/>
        <v>0</v>
      </c>
      <c r="F207" s="62">
        <f t="shared" si="14"/>
        <v>0</v>
      </c>
      <c r="G207" s="130">
        <f t="shared" si="16"/>
        <v>0</v>
      </c>
      <c r="H207" s="10">
        <f t="shared" si="17"/>
        <v>0</v>
      </c>
      <c r="I207" s="148">
        <f t="shared" si="18"/>
        <v>0</v>
      </c>
    </row>
    <row r="208" spans="2:9" hidden="1">
      <c r="B208" s="67">
        <v>174</v>
      </c>
      <c r="C208" s="68">
        <f t="shared" si="15"/>
        <v>0</v>
      </c>
      <c r="D208" s="55"/>
      <c r="E208" s="62">
        <f t="shared" si="19"/>
        <v>0</v>
      </c>
      <c r="F208" s="62">
        <f t="shared" si="14"/>
        <v>0</v>
      </c>
      <c r="G208" s="130">
        <f t="shared" si="16"/>
        <v>0</v>
      </c>
      <c r="H208" s="10">
        <f t="shared" si="17"/>
        <v>0</v>
      </c>
      <c r="I208" s="148">
        <f t="shared" si="18"/>
        <v>0</v>
      </c>
    </row>
    <row r="209" spans="2:9" hidden="1">
      <c r="B209" s="67">
        <v>175</v>
      </c>
      <c r="C209" s="68">
        <f t="shared" si="15"/>
        <v>0</v>
      </c>
      <c r="D209" s="55"/>
      <c r="E209" s="62">
        <f t="shared" si="19"/>
        <v>0</v>
      </c>
      <c r="F209" s="62">
        <f t="shared" si="14"/>
        <v>0</v>
      </c>
      <c r="G209" s="130">
        <f t="shared" si="16"/>
        <v>0</v>
      </c>
      <c r="H209" s="10">
        <f t="shared" si="17"/>
        <v>0</v>
      </c>
      <c r="I209" s="148">
        <f t="shared" si="18"/>
        <v>0</v>
      </c>
    </row>
    <row r="210" spans="2:9" hidden="1">
      <c r="B210" s="67">
        <v>176</v>
      </c>
      <c r="C210" s="68">
        <f t="shared" si="15"/>
        <v>0</v>
      </c>
      <c r="D210" s="55"/>
      <c r="E210" s="62">
        <f t="shared" si="19"/>
        <v>0</v>
      </c>
      <c r="F210" s="62">
        <f t="shared" si="14"/>
        <v>0</v>
      </c>
      <c r="G210" s="130">
        <f t="shared" si="16"/>
        <v>0</v>
      </c>
      <c r="H210" s="10">
        <f t="shared" si="17"/>
        <v>0</v>
      </c>
      <c r="I210" s="148">
        <f t="shared" si="18"/>
        <v>0</v>
      </c>
    </row>
    <row r="211" spans="2:9" hidden="1">
      <c r="B211" s="67">
        <v>177</v>
      </c>
      <c r="C211" s="68">
        <f t="shared" si="15"/>
        <v>0</v>
      </c>
      <c r="D211" s="55"/>
      <c r="E211" s="62">
        <f t="shared" si="19"/>
        <v>0</v>
      </c>
      <c r="F211" s="62">
        <f t="shared" si="14"/>
        <v>0</v>
      </c>
      <c r="G211" s="130">
        <f t="shared" si="16"/>
        <v>0</v>
      </c>
      <c r="H211" s="10">
        <f t="shared" si="17"/>
        <v>0</v>
      </c>
      <c r="I211" s="148">
        <f t="shared" si="18"/>
        <v>0</v>
      </c>
    </row>
    <row r="212" spans="2:9" hidden="1">
      <c r="B212" s="67">
        <v>178</v>
      </c>
      <c r="C212" s="68">
        <f t="shared" si="15"/>
        <v>0</v>
      </c>
      <c r="D212" s="55"/>
      <c r="E212" s="62">
        <f t="shared" si="19"/>
        <v>0</v>
      </c>
      <c r="F212" s="62">
        <f t="shared" si="14"/>
        <v>0</v>
      </c>
      <c r="G212" s="130">
        <f t="shared" si="16"/>
        <v>0</v>
      </c>
      <c r="H212" s="10">
        <f t="shared" si="17"/>
        <v>0</v>
      </c>
      <c r="I212" s="148">
        <f t="shared" si="18"/>
        <v>0</v>
      </c>
    </row>
    <row r="213" spans="2:9" hidden="1">
      <c r="B213" s="67">
        <v>179</v>
      </c>
      <c r="C213" s="68">
        <f t="shared" si="15"/>
        <v>0</v>
      </c>
      <c r="D213" s="55"/>
      <c r="E213" s="62">
        <f t="shared" si="19"/>
        <v>0</v>
      </c>
      <c r="F213" s="62">
        <f t="shared" si="14"/>
        <v>0</v>
      </c>
      <c r="G213" s="130">
        <f t="shared" si="16"/>
        <v>0</v>
      </c>
      <c r="H213" s="10">
        <f t="shared" si="17"/>
        <v>0</v>
      </c>
      <c r="I213" s="148">
        <f t="shared" si="18"/>
        <v>0</v>
      </c>
    </row>
    <row r="214" spans="2:9" hidden="1">
      <c r="B214" s="67">
        <v>180</v>
      </c>
      <c r="C214" s="68">
        <f t="shared" si="15"/>
        <v>0</v>
      </c>
      <c r="D214" s="55"/>
      <c r="E214" s="62">
        <f t="shared" si="19"/>
        <v>0</v>
      </c>
      <c r="F214" s="62">
        <f t="shared" si="14"/>
        <v>0</v>
      </c>
      <c r="G214" s="130">
        <f t="shared" si="16"/>
        <v>0</v>
      </c>
      <c r="H214" s="10">
        <f t="shared" si="17"/>
        <v>0</v>
      </c>
      <c r="I214" s="148">
        <f t="shared" si="18"/>
        <v>0</v>
      </c>
    </row>
    <row r="215" spans="2:9" hidden="1">
      <c r="B215" s="67">
        <v>181</v>
      </c>
      <c r="C215" s="68">
        <f t="shared" si="15"/>
        <v>0</v>
      </c>
      <c r="D215" s="55"/>
      <c r="E215" s="62">
        <f t="shared" si="19"/>
        <v>0</v>
      </c>
      <c r="F215" s="62">
        <f t="shared" si="14"/>
        <v>0</v>
      </c>
      <c r="G215" s="130">
        <f t="shared" si="16"/>
        <v>0</v>
      </c>
      <c r="H215" s="10">
        <f t="shared" si="17"/>
        <v>0</v>
      </c>
      <c r="I215" s="148">
        <f t="shared" si="18"/>
        <v>0</v>
      </c>
    </row>
    <row r="216" spans="2:9" hidden="1">
      <c r="B216" s="67">
        <v>182</v>
      </c>
      <c r="C216" s="68">
        <f t="shared" si="15"/>
        <v>0</v>
      </c>
      <c r="D216" s="55"/>
      <c r="E216" s="62">
        <f t="shared" si="19"/>
        <v>0</v>
      </c>
      <c r="F216" s="62">
        <f t="shared" si="14"/>
        <v>0</v>
      </c>
      <c r="G216" s="130">
        <f t="shared" si="16"/>
        <v>0</v>
      </c>
      <c r="H216" s="10">
        <f t="shared" si="17"/>
        <v>0</v>
      </c>
      <c r="I216" s="148">
        <f t="shared" si="18"/>
        <v>0</v>
      </c>
    </row>
    <row r="217" spans="2:9" hidden="1">
      <c r="B217" s="67">
        <v>183</v>
      </c>
      <c r="C217" s="68">
        <f t="shared" si="15"/>
        <v>0</v>
      </c>
      <c r="D217" s="55"/>
      <c r="E217" s="62">
        <f t="shared" si="19"/>
        <v>0</v>
      </c>
      <c r="F217" s="62">
        <f t="shared" si="14"/>
        <v>0</v>
      </c>
      <c r="G217" s="130">
        <f t="shared" si="16"/>
        <v>0</v>
      </c>
      <c r="H217" s="10">
        <f t="shared" si="17"/>
        <v>0</v>
      </c>
      <c r="I217" s="148">
        <f t="shared" si="18"/>
        <v>0</v>
      </c>
    </row>
    <row r="218" spans="2:9" hidden="1">
      <c r="B218" s="67">
        <v>184</v>
      </c>
      <c r="C218" s="68">
        <f t="shared" si="15"/>
        <v>0</v>
      </c>
      <c r="D218" s="55"/>
      <c r="E218" s="62">
        <f t="shared" si="19"/>
        <v>0</v>
      </c>
      <c r="F218" s="62">
        <f t="shared" si="14"/>
        <v>0</v>
      </c>
      <c r="G218" s="130">
        <f t="shared" si="16"/>
        <v>0</v>
      </c>
      <c r="H218" s="10">
        <f t="shared" si="17"/>
        <v>0</v>
      </c>
      <c r="I218" s="148">
        <f t="shared" si="18"/>
        <v>0</v>
      </c>
    </row>
    <row r="219" spans="2:9" hidden="1">
      <c r="B219" s="67">
        <v>185</v>
      </c>
      <c r="C219" s="68">
        <f t="shared" si="15"/>
        <v>0</v>
      </c>
      <c r="D219" s="55"/>
      <c r="E219" s="62">
        <f t="shared" si="19"/>
        <v>0</v>
      </c>
      <c r="F219" s="62">
        <f t="shared" si="14"/>
        <v>0</v>
      </c>
      <c r="G219" s="130">
        <f t="shared" si="16"/>
        <v>0</v>
      </c>
      <c r="H219" s="10">
        <f t="shared" si="17"/>
        <v>0</v>
      </c>
      <c r="I219" s="148">
        <f t="shared" si="18"/>
        <v>0</v>
      </c>
    </row>
    <row r="220" spans="2:9" hidden="1">
      <c r="B220" s="67">
        <v>186</v>
      </c>
      <c r="C220" s="68">
        <f t="shared" si="15"/>
        <v>0</v>
      </c>
      <c r="D220" s="55"/>
      <c r="E220" s="62">
        <f t="shared" si="19"/>
        <v>0</v>
      </c>
      <c r="F220" s="62">
        <f t="shared" si="14"/>
        <v>0</v>
      </c>
      <c r="G220" s="130">
        <f t="shared" si="16"/>
        <v>0</v>
      </c>
      <c r="H220" s="10">
        <f t="shared" si="17"/>
        <v>0</v>
      </c>
      <c r="I220" s="148">
        <f t="shared" si="18"/>
        <v>0</v>
      </c>
    </row>
    <row r="221" spans="2:9" hidden="1">
      <c r="B221" s="67">
        <v>187</v>
      </c>
      <c r="C221" s="68">
        <f t="shared" si="15"/>
        <v>0</v>
      </c>
      <c r="D221" s="55"/>
      <c r="E221" s="62">
        <f t="shared" si="19"/>
        <v>0</v>
      </c>
      <c r="F221" s="62">
        <f t="shared" si="14"/>
        <v>0</v>
      </c>
      <c r="G221" s="130">
        <f t="shared" si="16"/>
        <v>0</v>
      </c>
      <c r="H221" s="10">
        <f t="shared" si="17"/>
        <v>0</v>
      </c>
      <c r="I221" s="148">
        <f t="shared" si="18"/>
        <v>0</v>
      </c>
    </row>
    <row r="222" spans="2:9" hidden="1">
      <c r="B222" s="67">
        <v>188</v>
      </c>
      <c r="C222" s="68">
        <f t="shared" si="15"/>
        <v>0</v>
      </c>
      <c r="D222" s="55"/>
      <c r="E222" s="62">
        <f t="shared" si="19"/>
        <v>0</v>
      </c>
      <c r="F222" s="62">
        <f t="shared" si="14"/>
        <v>0</v>
      </c>
      <c r="G222" s="130">
        <f t="shared" si="16"/>
        <v>0</v>
      </c>
      <c r="H222" s="10">
        <f t="shared" si="17"/>
        <v>0</v>
      </c>
      <c r="I222" s="148">
        <f t="shared" si="18"/>
        <v>0</v>
      </c>
    </row>
    <row r="223" spans="2:9" hidden="1">
      <c r="B223" s="67">
        <v>189</v>
      </c>
      <c r="C223" s="68">
        <f t="shared" si="15"/>
        <v>0</v>
      </c>
      <c r="D223" s="55"/>
      <c r="E223" s="62">
        <f t="shared" si="19"/>
        <v>0</v>
      </c>
      <c r="F223" s="62">
        <f t="shared" si="14"/>
        <v>0</v>
      </c>
      <c r="G223" s="130">
        <f t="shared" si="16"/>
        <v>0</v>
      </c>
      <c r="H223" s="10">
        <f t="shared" si="17"/>
        <v>0</v>
      </c>
      <c r="I223" s="148">
        <f t="shared" si="18"/>
        <v>0</v>
      </c>
    </row>
    <row r="224" spans="2:9" hidden="1">
      <c r="B224" s="67">
        <v>190</v>
      </c>
      <c r="C224" s="68">
        <f t="shared" si="15"/>
        <v>0</v>
      </c>
      <c r="D224" s="55"/>
      <c r="E224" s="62">
        <f t="shared" si="19"/>
        <v>0</v>
      </c>
      <c r="F224" s="62">
        <f t="shared" si="14"/>
        <v>0</v>
      </c>
      <c r="G224" s="130">
        <f t="shared" si="16"/>
        <v>0</v>
      </c>
      <c r="H224" s="10">
        <f t="shared" si="17"/>
        <v>0</v>
      </c>
      <c r="I224" s="148">
        <f t="shared" si="18"/>
        <v>0</v>
      </c>
    </row>
    <row r="225" spans="2:9" hidden="1">
      <c r="B225" s="67">
        <v>191</v>
      </c>
      <c r="C225" s="68">
        <f t="shared" si="15"/>
        <v>0</v>
      </c>
      <c r="D225" s="55"/>
      <c r="E225" s="62">
        <f t="shared" si="19"/>
        <v>0</v>
      </c>
      <c r="F225" s="62">
        <f t="shared" si="14"/>
        <v>0</v>
      </c>
      <c r="G225" s="130">
        <f t="shared" si="16"/>
        <v>0</v>
      </c>
      <c r="H225" s="10">
        <f t="shared" si="17"/>
        <v>0</v>
      </c>
      <c r="I225" s="148">
        <f t="shared" si="18"/>
        <v>0</v>
      </c>
    </row>
    <row r="226" spans="2:9" hidden="1">
      <c r="B226" s="67">
        <v>192</v>
      </c>
      <c r="C226" s="68">
        <f t="shared" si="15"/>
        <v>0</v>
      </c>
      <c r="D226" s="55"/>
      <c r="E226" s="62">
        <f t="shared" si="19"/>
        <v>0</v>
      </c>
      <c r="F226" s="62">
        <f t="shared" si="14"/>
        <v>0</v>
      </c>
      <c r="G226" s="130">
        <f t="shared" si="16"/>
        <v>0</v>
      </c>
      <c r="H226" s="10">
        <f t="shared" si="17"/>
        <v>0</v>
      </c>
      <c r="I226" s="148">
        <f t="shared" si="18"/>
        <v>0</v>
      </c>
    </row>
    <row r="227" spans="2:9" hidden="1">
      <c r="B227" s="67">
        <v>193</v>
      </c>
      <c r="C227" s="68">
        <f t="shared" si="15"/>
        <v>0</v>
      </c>
      <c r="D227" s="55"/>
      <c r="E227" s="62">
        <f t="shared" si="19"/>
        <v>0</v>
      </c>
      <c r="F227" s="62">
        <f t="shared" ref="F227:F274" si="20">+E227*$B$282</f>
        <v>0</v>
      </c>
      <c r="G227" s="130">
        <f t="shared" si="16"/>
        <v>0</v>
      </c>
      <c r="H227" s="10">
        <f t="shared" si="17"/>
        <v>0</v>
      </c>
      <c r="I227" s="148">
        <f t="shared" si="18"/>
        <v>0</v>
      </c>
    </row>
    <row r="228" spans="2:9" hidden="1">
      <c r="B228" s="67">
        <v>194</v>
      </c>
      <c r="C228" s="68">
        <f t="shared" ref="C228:C274" si="21">IF(B228&lt;=$B$283,C227/(1+$B$282),0)</f>
        <v>0</v>
      </c>
      <c r="D228" s="55"/>
      <c r="E228" s="62">
        <f t="shared" si="19"/>
        <v>0</v>
      </c>
      <c r="F228" s="62">
        <f t="shared" si="20"/>
        <v>0</v>
      </c>
      <c r="G228" s="130">
        <f t="shared" ref="G228:G274" si="22">+E228+F228</f>
        <v>0</v>
      </c>
      <c r="H228" s="10">
        <f t="shared" ref="H228:H274" si="23">IF(B228&lt;=$B$283,$C$279/$C$278*$F$30,0)</f>
        <v>0</v>
      </c>
      <c r="I228" s="148">
        <f t="shared" ref="I228:I274" si="24">+G228-H228</f>
        <v>0</v>
      </c>
    </row>
    <row r="229" spans="2:9" hidden="1">
      <c r="B229" s="67">
        <v>195</v>
      </c>
      <c r="C229" s="68">
        <f t="shared" si="21"/>
        <v>0</v>
      </c>
      <c r="D229" s="55"/>
      <c r="E229" s="62">
        <f t="shared" ref="E229:E274" si="25">IF(B229&lt;=$B$283,I228,0)</f>
        <v>0</v>
      </c>
      <c r="F229" s="62">
        <f t="shared" si="20"/>
        <v>0</v>
      </c>
      <c r="G229" s="130">
        <f t="shared" si="22"/>
        <v>0</v>
      </c>
      <c r="H229" s="10">
        <f t="shared" si="23"/>
        <v>0</v>
      </c>
      <c r="I229" s="148">
        <f t="shared" si="24"/>
        <v>0</v>
      </c>
    </row>
    <row r="230" spans="2:9" hidden="1">
      <c r="B230" s="67">
        <v>196</v>
      </c>
      <c r="C230" s="68">
        <f t="shared" si="21"/>
        <v>0</v>
      </c>
      <c r="D230" s="55"/>
      <c r="E230" s="62">
        <f t="shared" si="25"/>
        <v>0</v>
      </c>
      <c r="F230" s="62">
        <f t="shared" si="20"/>
        <v>0</v>
      </c>
      <c r="G230" s="130">
        <f t="shared" si="22"/>
        <v>0</v>
      </c>
      <c r="H230" s="10">
        <f t="shared" si="23"/>
        <v>0</v>
      </c>
      <c r="I230" s="148">
        <f t="shared" si="24"/>
        <v>0</v>
      </c>
    </row>
    <row r="231" spans="2:9" hidden="1">
      <c r="B231" s="67">
        <v>197</v>
      </c>
      <c r="C231" s="68">
        <f t="shared" si="21"/>
        <v>0</v>
      </c>
      <c r="D231" s="55"/>
      <c r="E231" s="62">
        <f t="shared" si="25"/>
        <v>0</v>
      </c>
      <c r="F231" s="62">
        <f t="shared" si="20"/>
        <v>0</v>
      </c>
      <c r="G231" s="130">
        <f t="shared" si="22"/>
        <v>0</v>
      </c>
      <c r="H231" s="10">
        <f t="shared" si="23"/>
        <v>0</v>
      </c>
      <c r="I231" s="148">
        <f t="shared" si="24"/>
        <v>0</v>
      </c>
    </row>
    <row r="232" spans="2:9" hidden="1">
      <c r="B232" s="67">
        <v>198</v>
      </c>
      <c r="C232" s="68">
        <f t="shared" si="21"/>
        <v>0</v>
      </c>
      <c r="D232" s="55"/>
      <c r="E232" s="62">
        <f t="shared" si="25"/>
        <v>0</v>
      </c>
      <c r="F232" s="62">
        <f t="shared" si="20"/>
        <v>0</v>
      </c>
      <c r="G232" s="130">
        <f t="shared" si="22"/>
        <v>0</v>
      </c>
      <c r="H232" s="10">
        <f t="shared" si="23"/>
        <v>0</v>
      </c>
      <c r="I232" s="148">
        <f t="shared" si="24"/>
        <v>0</v>
      </c>
    </row>
    <row r="233" spans="2:9" hidden="1">
      <c r="B233" s="67">
        <v>199</v>
      </c>
      <c r="C233" s="68">
        <f t="shared" si="21"/>
        <v>0</v>
      </c>
      <c r="D233" s="55"/>
      <c r="E233" s="62">
        <f t="shared" si="25"/>
        <v>0</v>
      </c>
      <c r="F233" s="62">
        <f t="shared" si="20"/>
        <v>0</v>
      </c>
      <c r="G233" s="130">
        <f t="shared" si="22"/>
        <v>0</v>
      </c>
      <c r="H233" s="10">
        <f t="shared" si="23"/>
        <v>0</v>
      </c>
      <c r="I233" s="148">
        <f t="shared" si="24"/>
        <v>0</v>
      </c>
    </row>
    <row r="234" spans="2:9" hidden="1">
      <c r="B234" s="67">
        <v>200</v>
      </c>
      <c r="C234" s="68">
        <f t="shared" si="21"/>
        <v>0</v>
      </c>
      <c r="D234" s="55"/>
      <c r="E234" s="62">
        <f t="shared" si="25"/>
        <v>0</v>
      </c>
      <c r="F234" s="62">
        <f t="shared" si="20"/>
        <v>0</v>
      </c>
      <c r="G234" s="130">
        <f t="shared" si="22"/>
        <v>0</v>
      </c>
      <c r="H234" s="10">
        <f t="shared" si="23"/>
        <v>0</v>
      </c>
      <c r="I234" s="148">
        <f t="shared" si="24"/>
        <v>0</v>
      </c>
    </row>
    <row r="235" spans="2:9" hidden="1">
      <c r="B235" s="67">
        <v>201</v>
      </c>
      <c r="C235" s="68">
        <f t="shared" si="21"/>
        <v>0</v>
      </c>
      <c r="D235" s="55"/>
      <c r="E235" s="62">
        <f t="shared" si="25"/>
        <v>0</v>
      </c>
      <c r="F235" s="62">
        <f t="shared" si="20"/>
        <v>0</v>
      </c>
      <c r="G235" s="130">
        <f t="shared" si="22"/>
        <v>0</v>
      </c>
      <c r="H235" s="10">
        <f t="shared" si="23"/>
        <v>0</v>
      </c>
      <c r="I235" s="148">
        <f t="shared" si="24"/>
        <v>0</v>
      </c>
    </row>
    <row r="236" spans="2:9" hidden="1">
      <c r="B236" s="67">
        <v>202</v>
      </c>
      <c r="C236" s="68">
        <f t="shared" si="21"/>
        <v>0</v>
      </c>
      <c r="D236" s="55"/>
      <c r="E236" s="62">
        <f t="shared" si="25"/>
        <v>0</v>
      </c>
      <c r="F236" s="62">
        <f t="shared" si="20"/>
        <v>0</v>
      </c>
      <c r="G236" s="130">
        <f t="shared" si="22"/>
        <v>0</v>
      </c>
      <c r="H236" s="10">
        <f t="shared" si="23"/>
        <v>0</v>
      </c>
      <c r="I236" s="148">
        <f t="shared" si="24"/>
        <v>0</v>
      </c>
    </row>
    <row r="237" spans="2:9" hidden="1">
      <c r="B237" s="67">
        <v>203</v>
      </c>
      <c r="C237" s="68">
        <f t="shared" si="21"/>
        <v>0</v>
      </c>
      <c r="D237" s="55"/>
      <c r="E237" s="62">
        <f t="shared" si="25"/>
        <v>0</v>
      </c>
      <c r="F237" s="62">
        <f t="shared" si="20"/>
        <v>0</v>
      </c>
      <c r="G237" s="130">
        <f t="shared" si="22"/>
        <v>0</v>
      </c>
      <c r="H237" s="10">
        <f t="shared" si="23"/>
        <v>0</v>
      </c>
      <c r="I237" s="148">
        <f t="shared" si="24"/>
        <v>0</v>
      </c>
    </row>
    <row r="238" spans="2:9" hidden="1">
      <c r="B238" s="67">
        <v>204</v>
      </c>
      <c r="C238" s="68">
        <f t="shared" si="21"/>
        <v>0</v>
      </c>
      <c r="D238" s="55"/>
      <c r="E238" s="62">
        <f t="shared" si="25"/>
        <v>0</v>
      </c>
      <c r="F238" s="62">
        <f t="shared" si="20"/>
        <v>0</v>
      </c>
      <c r="G238" s="130">
        <f t="shared" si="22"/>
        <v>0</v>
      </c>
      <c r="H238" s="10">
        <f t="shared" si="23"/>
        <v>0</v>
      </c>
      <c r="I238" s="148">
        <f t="shared" si="24"/>
        <v>0</v>
      </c>
    </row>
    <row r="239" spans="2:9" hidden="1">
      <c r="B239" s="67">
        <v>205</v>
      </c>
      <c r="C239" s="68">
        <f t="shared" si="21"/>
        <v>0</v>
      </c>
      <c r="D239" s="55"/>
      <c r="E239" s="62">
        <f t="shared" si="25"/>
        <v>0</v>
      </c>
      <c r="F239" s="62">
        <f t="shared" si="20"/>
        <v>0</v>
      </c>
      <c r="G239" s="130">
        <f t="shared" si="22"/>
        <v>0</v>
      </c>
      <c r="H239" s="10">
        <f t="shared" si="23"/>
        <v>0</v>
      </c>
      <c r="I239" s="148">
        <f t="shared" si="24"/>
        <v>0</v>
      </c>
    </row>
    <row r="240" spans="2:9" hidden="1">
      <c r="B240" s="67">
        <v>206</v>
      </c>
      <c r="C240" s="68">
        <f t="shared" si="21"/>
        <v>0</v>
      </c>
      <c r="D240" s="55"/>
      <c r="E240" s="62">
        <f t="shared" si="25"/>
        <v>0</v>
      </c>
      <c r="F240" s="62">
        <f t="shared" si="20"/>
        <v>0</v>
      </c>
      <c r="G240" s="130">
        <f t="shared" si="22"/>
        <v>0</v>
      </c>
      <c r="H240" s="10">
        <f t="shared" si="23"/>
        <v>0</v>
      </c>
      <c r="I240" s="148">
        <f t="shared" si="24"/>
        <v>0</v>
      </c>
    </row>
    <row r="241" spans="2:9" hidden="1">
      <c r="B241" s="67">
        <v>207</v>
      </c>
      <c r="C241" s="68">
        <f t="shared" si="21"/>
        <v>0</v>
      </c>
      <c r="D241" s="55"/>
      <c r="E241" s="62">
        <f t="shared" si="25"/>
        <v>0</v>
      </c>
      <c r="F241" s="62">
        <f t="shared" si="20"/>
        <v>0</v>
      </c>
      <c r="G241" s="130">
        <f t="shared" si="22"/>
        <v>0</v>
      </c>
      <c r="H241" s="10">
        <f t="shared" si="23"/>
        <v>0</v>
      </c>
      <c r="I241" s="148">
        <f t="shared" si="24"/>
        <v>0</v>
      </c>
    </row>
    <row r="242" spans="2:9" hidden="1">
      <c r="B242" s="67">
        <v>208</v>
      </c>
      <c r="C242" s="68">
        <f t="shared" si="21"/>
        <v>0</v>
      </c>
      <c r="D242" s="55"/>
      <c r="E242" s="62">
        <f t="shared" si="25"/>
        <v>0</v>
      </c>
      <c r="F242" s="62">
        <f t="shared" si="20"/>
        <v>0</v>
      </c>
      <c r="G242" s="130">
        <f t="shared" si="22"/>
        <v>0</v>
      </c>
      <c r="H242" s="10">
        <f t="shared" si="23"/>
        <v>0</v>
      </c>
      <c r="I242" s="148">
        <f t="shared" si="24"/>
        <v>0</v>
      </c>
    </row>
    <row r="243" spans="2:9" hidden="1">
      <c r="B243" s="67">
        <v>209</v>
      </c>
      <c r="C243" s="68">
        <f t="shared" si="21"/>
        <v>0</v>
      </c>
      <c r="D243" s="55"/>
      <c r="E243" s="62">
        <f t="shared" si="25"/>
        <v>0</v>
      </c>
      <c r="F243" s="62">
        <f t="shared" si="20"/>
        <v>0</v>
      </c>
      <c r="G243" s="130">
        <f t="shared" si="22"/>
        <v>0</v>
      </c>
      <c r="H243" s="10">
        <f t="shared" si="23"/>
        <v>0</v>
      </c>
      <c r="I243" s="148">
        <f t="shared" si="24"/>
        <v>0</v>
      </c>
    </row>
    <row r="244" spans="2:9" hidden="1">
      <c r="B244" s="67">
        <v>210</v>
      </c>
      <c r="C244" s="68">
        <f t="shared" si="21"/>
        <v>0</v>
      </c>
      <c r="D244" s="55"/>
      <c r="E244" s="62">
        <f t="shared" si="25"/>
        <v>0</v>
      </c>
      <c r="F244" s="62">
        <f t="shared" si="20"/>
        <v>0</v>
      </c>
      <c r="G244" s="130">
        <f t="shared" si="22"/>
        <v>0</v>
      </c>
      <c r="H244" s="10">
        <f t="shared" si="23"/>
        <v>0</v>
      </c>
      <c r="I244" s="148">
        <f t="shared" si="24"/>
        <v>0</v>
      </c>
    </row>
    <row r="245" spans="2:9" hidden="1">
      <c r="B245" s="67">
        <v>211</v>
      </c>
      <c r="C245" s="68">
        <f t="shared" si="21"/>
        <v>0</v>
      </c>
      <c r="D245" s="55"/>
      <c r="E245" s="62">
        <f t="shared" si="25"/>
        <v>0</v>
      </c>
      <c r="F245" s="62">
        <f t="shared" si="20"/>
        <v>0</v>
      </c>
      <c r="G245" s="130">
        <f t="shared" si="22"/>
        <v>0</v>
      </c>
      <c r="H245" s="10">
        <f t="shared" si="23"/>
        <v>0</v>
      </c>
      <c r="I245" s="148">
        <f t="shared" si="24"/>
        <v>0</v>
      </c>
    </row>
    <row r="246" spans="2:9" hidden="1">
      <c r="B246" s="67">
        <v>212</v>
      </c>
      <c r="C246" s="68">
        <f t="shared" si="21"/>
        <v>0</v>
      </c>
      <c r="D246" s="55"/>
      <c r="E246" s="62">
        <f t="shared" si="25"/>
        <v>0</v>
      </c>
      <c r="F246" s="62">
        <f t="shared" si="20"/>
        <v>0</v>
      </c>
      <c r="G246" s="130">
        <f t="shared" si="22"/>
        <v>0</v>
      </c>
      <c r="H246" s="10">
        <f t="shared" si="23"/>
        <v>0</v>
      </c>
      <c r="I246" s="148">
        <f t="shared" si="24"/>
        <v>0</v>
      </c>
    </row>
    <row r="247" spans="2:9" hidden="1">
      <c r="B247" s="67">
        <v>213</v>
      </c>
      <c r="C247" s="68">
        <f t="shared" si="21"/>
        <v>0</v>
      </c>
      <c r="D247" s="55"/>
      <c r="E247" s="62">
        <f t="shared" si="25"/>
        <v>0</v>
      </c>
      <c r="F247" s="62">
        <f t="shared" si="20"/>
        <v>0</v>
      </c>
      <c r="G247" s="130">
        <f t="shared" si="22"/>
        <v>0</v>
      </c>
      <c r="H247" s="10">
        <f t="shared" si="23"/>
        <v>0</v>
      </c>
      <c r="I247" s="148">
        <f t="shared" si="24"/>
        <v>0</v>
      </c>
    </row>
    <row r="248" spans="2:9" hidden="1">
      <c r="B248" s="67">
        <v>214</v>
      </c>
      <c r="C248" s="68">
        <f t="shared" si="21"/>
        <v>0</v>
      </c>
      <c r="D248" s="55"/>
      <c r="E248" s="62">
        <f t="shared" si="25"/>
        <v>0</v>
      </c>
      <c r="F248" s="62">
        <f t="shared" si="20"/>
        <v>0</v>
      </c>
      <c r="G248" s="130">
        <f t="shared" si="22"/>
        <v>0</v>
      </c>
      <c r="H248" s="10">
        <f t="shared" si="23"/>
        <v>0</v>
      </c>
      <c r="I248" s="148">
        <f t="shared" si="24"/>
        <v>0</v>
      </c>
    </row>
    <row r="249" spans="2:9" hidden="1">
      <c r="B249" s="67">
        <v>215</v>
      </c>
      <c r="C249" s="68">
        <f t="shared" si="21"/>
        <v>0</v>
      </c>
      <c r="D249" s="55"/>
      <c r="E249" s="62">
        <f t="shared" si="25"/>
        <v>0</v>
      </c>
      <c r="F249" s="62">
        <f t="shared" si="20"/>
        <v>0</v>
      </c>
      <c r="G249" s="130">
        <f t="shared" si="22"/>
        <v>0</v>
      </c>
      <c r="H249" s="10">
        <f t="shared" si="23"/>
        <v>0</v>
      </c>
      <c r="I249" s="148">
        <f t="shared" si="24"/>
        <v>0</v>
      </c>
    </row>
    <row r="250" spans="2:9" hidden="1">
      <c r="B250" s="67">
        <v>216</v>
      </c>
      <c r="C250" s="68">
        <f t="shared" si="21"/>
        <v>0</v>
      </c>
      <c r="D250" s="55"/>
      <c r="E250" s="62">
        <f t="shared" si="25"/>
        <v>0</v>
      </c>
      <c r="F250" s="62">
        <f t="shared" si="20"/>
        <v>0</v>
      </c>
      <c r="G250" s="130">
        <f t="shared" si="22"/>
        <v>0</v>
      </c>
      <c r="H250" s="10">
        <f t="shared" si="23"/>
        <v>0</v>
      </c>
      <c r="I250" s="148">
        <f t="shared" si="24"/>
        <v>0</v>
      </c>
    </row>
    <row r="251" spans="2:9" hidden="1">
      <c r="B251" s="67">
        <v>217</v>
      </c>
      <c r="C251" s="68">
        <f t="shared" si="21"/>
        <v>0</v>
      </c>
      <c r="D251" s="55"/>
      <c r="E251" s="62">
        <f t="shared" si="25"/>
        <v>0</v>
      </c>
      <c r="F251" s="62">
        <f t="shared" si="20"/>
        <v>0</v>
      </c>
      <c r="G251" s="130">
        <f t="shared" si="22"/>
        <v>0</v>
      </c>
      <c r="H251" s="10">
        <f t="shared" si="23"/>
        <v>0</v>
      </c>
      <c r="I251" s="148">
        <f t="shared" si="24"/>
        <v>0</v>
      </c>
    </row>
    <row r="252" spans="2:9" hidden="1">
      <c r="B252" s="67">
        <v>218</v>
      </c>
      <c r="C252" s="68">
        <f t="shared" si="21"/>
        <v>0</v>
      </c>
      <c r="D252" s="55"/>
      <c r="E252" s="62">
        <f t="shared" si="25"/>
        <v>0</v>
      </c>
      <c r="F252" s="62">
        <f t="shared" si="20"/>
        <v>0</v>
      </c>
      <c r="G252" s="130">
        <f t="shared" si="22"/>
        <v>0</v>
      </c>
      <c r="H252" s="10">
        <f t="shared" si="23"/>
        <v>0</v>
      </c>
      <c r="I252" s="148">
        <f t="shared" si="24"/>
        <v>0</v>
      </c>
    </row>
    <row r="253" spans="2:9" hidden="1">
      <c r="B253" s="67">
        <v>219</v>
      </c>
      <c r="C253" s="68">
        <f t="shared" si="21"/>
        <v>0</v>
      </c>
      <c r="D253" s="55"/>
      <c r="E253" s="62">
        <f t="shared" si="25"/>
        <v>0</v>
      </c>
      <c r="F253" s="62">
        <f t="shared" si="20"/>
        <v>0</v>
      </c>
      <c r="G253" s="130">
        <f t="shared" si="22"/>
        <v>0</v>
      </c>
      <c r="H253" s="10">
        <f t="shared" si="23"/>
        <v>0</v>
      </c>
      <c r="I253" s="148">
        <f t="shared" si="24"/>
        <v>0</v>
      </c>
    </row>
    <row r="254" spans="2:9" hidden="1">
      <c r="B254" s="67">
        <v>220</v>
      </c>
      <c r="C254" s="68">
        <f t="shared" si="21"/>
        <v>0</v>
      </c>
      <c r="D254" s="55"/>
      <c r="E254" s="62">
        <f t="shared" si="25"/>
        <v>0</v>
      </c>
      <c r="F254" s="62">
        <f t="shared" si="20"/>
        <v>0</v>
      </c>
      <c r="G254" s="130">
        <f t="shared" si="22"/>
        <v>0</v>
      </c>
      <c r="H254" s="10">
        <f t="shared" si="23"/>
        <v>0</v>
      </c>
      <c r="I254" s="148">
        <f t="shared" si="24"/>
        <v>0</v>
      </c>
    </row>
    <row r="255" spans="2:9" hidden="1">
      <c r="B255" s="67">
        <v>221</v>
      </c>
      <c r="C255" s="68">
        <f t="shared" si="21"/>
        <v>0</v>
      </c>
      <c r="D255" s="55"/>
      <c r="E255" s="62">
        <f t="shared" si="25"/>
        <v>0</v>
      </c>
      <c r="F255" s="62">
        <f t="shared" si="20"/>
        <v>0</v>
      </c>
      <c r="G255" s="130">
        <f t="shared" si="22"/>
        <v>0</v>
      </c>
      <c r="H255" s="10">
        <f t="shared" si="23"/>
        <v>0</v>
      </c>
      <c r="I255" s="148">
        <f t="shared" si="24"/>
        <v>0</v>
      </c>
    </row>
    <row r="256" spans="2:9" hidden="1">
      <c r="B256" s="67">
        <v>222</v>
      </c>
      <c r="C256" s="68">
        <f t="shared" si="21"/>
        <v>0</v>
      </c>
      <c r="D256" s="55"/>
      <c r="E256" s="62">
        <f t="shared" si="25"/>
        <v>0</v>
      </c>
      <c r="F256" s="62">
        <f t="shared" si="20"/>
        <v>0</v>
      </c>
      <c r="G256" s="130">
        <f t="shared" si="22"/>
        <v>0</v>
      </c>
      <c r="H256" s="10">
        <f t="shared" si="23"/>
        <v>0</v>
      </c>
      <c r="I256" s="148">
        <f t="shared" si="24"/>
        <v>0</v>
      </c>
    </row>
    <row r="257" spans="2:9" hidden="1">
      <c r="B257" s="67">
        <v>223</v>
      </c>
      <c r="C257" s="68">
        <f t="shared" si="21"/>
        <v>0</v>
      </c>
      <c r="D257" s="55"/>
      <c r="E257" s="62">
        <f t="shared" si="25"/>
        <v>0</v>
      </c>
      <c r="F257" s="62">
        <f t="shared" si="20"/>
        <v>0</v>
      </c>
      <c r="G257" s="130">
        <f t="shared" si="22"/>
        <v>0</v>
      </c>
      <c r="H257" s="10">
        <f t="shared" si="23"/>
        <v>0</v>
      </c>
      <c r="I257" s="148">
        <f t="shared" si="24"/>
        <v>0</v>
      </c>
    </row>
    <row r="258" spans="2:9" hidden="1">
      <c r="B258" s="67">
        <v>224</v>
      </c>
      <c r="C258" s="68">
        <f t="shared" si="21"/>
        <v>0</v>
      </c>
      <c r="D258" s="55"/>
      <c r="E258" s="62">
        <f t="shared" si="25"/>
        <v>0</v>
      </c>
      <c r="F258" s="62">
        <f t="shared" si="20"/>
        <v>0</v>
      </c>
      <c r="G258" s="130">
        <f t="shared" si="22"/>
        <v>0</v>
      </c>
      <c r="H258" s="10">
        <f t="shared" si="23"/>
        <v>0</v>
      </c>
      <c r="I258" s="148">
        <f t="shared" si="24"/>
        <v>0</v>
      </c>
    </row>
    <row r="259" spans="2:9" hidden="1">
      <c r="B259" s="67">
        <v>225</v>
      </c>
      <c r="C259" s="68">
        <f t="shared" si="21"/>
        <v>0</v>
      </c>
      <c r="D259" s="55"/>
      <c r="E259" s="62">
        <f t="shared" si="25"/>
        <v>0</v>
      </c>
      <c r="F259" s="62">
        <f t="shared" si="20"/>
        <v>0</v>
      </c>
      <c r="G259" s="130">
        <f t="shared" si="22"/>
        <v>0</v>
      </c>
      <c r="H259" s="10">
        <f t="shared" si="23"/>
        <v>0</v>
      </c>
      <c r="I259" s="148">
        <f t="shared" si="24"/>
        <v>0</v>
      </c>
    </row>
    <row r="260" spans="2:9" hidden="1">
      <c r="B260" s="67">
        <v>226</v>
      </c>
      <c r="C260" s="68">
        <f t="shared" si="21"/>
        <v>0</v>
      </c>
      <c r="D260" s="55"/>
      <c r="E260" s="62">
        <f t="shared" si="25"/>
        <v>0</v>
      </c>
      <c r="F260" s="62">
        <f t="shared" si="20"/>
        <v>0</v>
      </c>
      <c r="G260" s="130">
        <f t="shared" si="22"/>
        <v>0</v>
      </c>
      <c r="H260" s="10">
        <f t="shared" si="23"/>
        <v>0</v>
      </c>
      <c r="I260" s="148">
        <f t="shared" si="24"/>
        <v>0</v>
      </c>
    </row>
    <row r="261" spans="2:9" hidden="1">
      <c r="B261" s="67">
        <v>227</v>
      </c>
      <c r="C261" s="68">
        <f t="shared" si="21"/>
        <v>0</v>
      </c>
      <c r="D261" s="55"/>
      <c r="E261" s="62">
        <f t="shared" si="25"/>
        <v>0</v>
      </c>
      <c r="F261" s="62">
        <f t="shared" si="20"/>
        <v>0</v>
      </c>
      <c r="G261" s="130">
        <f t="shared" si="22"/>
        <v>0</v>
      </c>
      <c r="H261" s="10">
        <f t="shared" si="23"/>
        <v>0</v>
      </c>
      <c r="I261" s="148">
        <f t="shared" si="24"/>
        <v>0</v>
      </c>
    </row>
    <row r="262" spans="2:9" hidden="1">
      <c r="B262" s="67">
        <v>228</v>
      </c>
      <c r="C262" s="68">
        <f t="shared" si="21"/>
        <v>0</v>
      </c>
      <c r="D262" s="55"/>
      <c r="E262" s="62">
        <f t="shared" si="25"/>
        <v>0</v>
      </c>
      <c r="F262" s="62">
        <f t="shared" si="20"/>
        <v>0</v>
      </c>
      <c r="G262" s="130">
        <f t="shared" si="22"/>
        <v>0</v>
      </c>
      <c r="H262" s="10">
        <f t="shared" si="23"/>
        <v>0</v>
      </c>
      <c r="I262" s="148">
        <f t="shared" si="24"/>
        <v>0</v>
      </c>
    </row>
    <row r="263" spans="2:9" hidden="1">
      <c r="B263" s="67">
        <v>229</v>
      </c>
      <c r="C263" s="68">
        <f t="shared" si="21"/>
        <v>0</v>
      </c>
      <c r="D263" s="55"/>
      <c r="E263" s="62">
        <f t="shared" si="25"/>
        <v>0</v>
      </c>
      <c r="F263" s="62">
        <f t="shared" si="20"/>
        <v>0</v>
      </c>
      <c r="G263" s="130">
        <f t="shared" si="22"/>
        <v>0</v>
      </c>
      <c r="H263" s="10">
        <f t="shared" si="23"/>
        <v>0</v>
      </c>
      <c r="I263" s="148">
        <f t="shared" si="24"/>
        <v>0</v>
      </c>
    </row>
    <row r="264" spans="2:9" hidden="1">
      <c r="B264" s="67">
        <v>230</v>
      </c>
      <c r="C264" s="68">
        <f t="shared" si="21"/>
        <v>0</v>
      </c>
      <c r="D264" s="55"/>
      <c r="E264" s="62">
        <f t="shared" si="25"/>
        <v>0</v>
      </c>
      <c r="F264" s="62">
        <f t="shared" si="20"/>
        <v>0</v>
      </c>
      <c r="G264" s="130">
        <f t="shared" si="22"/>
        <v>0</v>
      </c>
      <c r="H264" s="10">
        <f t="shared" si="23"/>
        <v>0</v>
      </c>
      <c r="I264" s="148">
        <f t="shared" si="24"/>
        <v>0</v>
      </c>
    </row>
    <row r="265" spans="2:9" hidden="1">
      <c r="B265" s="67">
        <v>231</v>
      </c>
      <c r="C265" s="68">
        <f t="shared" si="21"/>
        <v>0</v>
      </c>
      <c r="D265" s="55"/>
      <c r="E265" s="62">
        <f t="shared" si="25"/>
        <v>0</v>
      </c>
      <c r="F265" s="62">
        <f t="shared" si="20"/>
        <v>0</v>
      </c>
      <c r="G265" s="130">
        <f t="shared" si="22"/>
        <v>0</v>
      </c>
      <c r="H265" s="10">
        <f t="shared" si="23"/>
        <v>0</v>
      </c>
      <c r="I265" s="148">
        <f t="shared" si="24"/>
        <v>0</v>
      </c>
    </row>
    <row r="266" spans="2:9" hidden="1">
      <c r="B266" s="67">
        <v>232</v>
      </c>
      <c r="C266" s="68">
        <f t="shared" si="21"/>
        <v>0</v>
      </c>
      <c r="D266" s="55"/>
      <c r="E266" s="62">
        <f t="shared" si="25"/>
        <v>0</v>
      </c>
      <c r="F266" s="62">
        <f t="shared" si="20"/>
        <v>0</v>
      </c>
      <c r="G266" s="130">
        <f t="shared" si="22"/>
        <v>0</v>
      </c>
      <c r="H266" s="10">
        <f t="shared" si="23"/>
        <v>0</v>
      </c>
      <c r="I266" s="148">
        <f t="shared" si="24"/>
        <v>0</v>
      </c>
    </row>
    <row r="267" spans="2:9" hidden="1">
      <c r="B267" s="67">
        <v>233</v>
      </c>
      <c r="C267" s="68">
        <f t="shared" si="21"/>
        <v>0</v>
      </c>
      <c r="D267" s="55"/>
      <c r="E267" s="62">
        <f t="shared" si="25"/>
        <v>0</v>
      </c>
      <c r="F267" s="62">
        <f t="shared" si="20"/>
        <v>0</v>
      </c>
      <c r="G267" s="130">
        <f t="shared" si="22"/>
        <v>0</v>
      </c>
      <c r="H267" s="10">
        <f t="shared" si="23"/>
        <v>0</v>
      </c>
      <c r="I267" s="148">
        <f t="shared" si="24"/>
        <v>0</v>
      </c>
    </row>
    <row r="268" spans="2:9" hidden="1">
      <c r="B268" s="67">
        <v>234</v>
      </c>
      <c r="C268" s="68">
        <f t="shared" si="21"/>
        <v>0</v>
      </c>
      <c r="D268" s="55"/>
      <c r="E268" s="62">
        <f t="shared" si="25"/>
        <v>0</v>
      </c>
      <c r="F268" s="62">
        <f t="shared" si="20"/>
        <v>0</v>
      </c>
      <c r="G268" s="130">
        <f t="shared" si="22"/>
        <v>0</v>
      </c>
      <c r="H268" s="10">
        <f t="shared" si="23"/>
        <v>0</v>
      </c>
      <c r="I268" s="148">
        <f t="shared" si="24"/>
        <v>0</v>
      </c>
    </row>
    <row r="269" spans="2:9" hidden="1">
      <c r="B269" s="67">
        <v>235</v>
      </c>
      <c r="C269" s="68">
        <f t="shared" si="21"/>
        <v>0</v>
      </c>
      <c r="D269" s="55"/>
      <c r="E269" s="62">
        <f t="shared" si="25"/>
        <v>0</v>
      </c>
      <c r="F269" s="62">
        <f t="shared" si="20"/>
        <v>0</v>
      </c>
      <c r="G269" s="130">
        <f t="shared" si="22"/>
        <v>0</v>
      </c>
      <c r="H269" s="10">
        <f t="shared" si="23"/>
        <v>0</v>
      </c>
      <c r="I269" s="148">
        <f t="shared" si="24"/>
        <v>0</v>
      </c>
    </row>
    <row r="270" spans="2:9" hidden="1">
      <c r="B270" s="67">
        <v>236</v>
      </c>
      <c r="C270" s="68">
        <f t="shared" si="21"/>
        <v>0</v>
      </c>
      <c r="D270" s="55"/>
      <c r="E270" s="62">
        <f t="shared" si="25"/>
        <v>0</v>
      </c>
      <c r="F270" s="62">
        <f t="shared" si="20"/>
        <v>0</v>
      </c>
      <c r="G270" s="130">
        <f t="shared" si="22"/>
        <v>0</v>
      </c>
      <c r="H270" s="10">
        <f t="shared" si="23"/>
        <v>0</v>
      </c>
      <c r="I270" s="148">
        <f t="shared" si="24"/>
        <v>0</v>
      </c>
    </row>
    <row r="271" spans="2:9" hidden="1">
      <c r="B271" s="67">
        <v>237</v>
      </c>
      <c r="C271" s="68">
        <f t="shared" si="21"/>
        <v>0</v>
      </c>
      <c r="D271" s="55"/>
      <c r="E271" s="62">
        <f t="shared" si="25"/>
        <v>0</v>
      </c>
      <c r="F271" s="62">
        <f t="shared" si="20"/>
        <v>0</v>
      </c>
      <c r="G271" s="130">
        <f t="shared" si="22"/>
        <v>0</v>
      </c>
      <c r="H271" s="10">
        <f t="shared" si="23"/>
        <v>0</v>
      </c>
      <c r="I271" s="148">
        <f t="shared" si="24"/>
        <v>0</v>
      </c>
    </row>
    <row r="272" spans="2:9" hidden="1">
      <c r="B272" s="67">
        <v>238</v>
      </c>
      <c r="C272" s="68">
        <f t="shared" si="21"/>
        <v>0</v>
      </c>
      <c r="D272" s="55"/>
      <c r="E272" s="62">
        <f t="shared" si="25"/>
        <v>0</v>
      </c>
      <c r="F272" s="62">
        <f t="shared" si="20"/>
        <v>0</v>
      </c>
      <c r="G272" s="130">
        <f t="shared" si="22"/>
        <v>0</v>
      </c>
      <c r="H272" s="10">
        <f t="shared" si="23"/>
        <v>0</v>
      </c>
      <c r="I272" s="148">
        <f t="shared" si="24"/>
        <v>0</v>
      </c>
    </row>
    <row r="273" spans="2:9" hidden="1">
      <c r="B273" s="67">
        <v>239</v>
      </c>
      <c r="C273" s="68">
        <f t="shared" si="21"/>
        <v>0</v>
      </c>
      <c r="D273" s="55"/>
      <c r="E273" s="62">
        <f t="shared" si="25"/>
        <v>0</v>
      </c>
      <c r="F273" s="62">
        <f t="shared" si="20"/>
        <v>0</v>
      </c>
      <c r="G273" s="130">
        <f t="shared" si="22"/>
        <v>0</v>
      </c>
      <c r="H273" s="10">
        <f t="shared" si="23"/>
        <v>0</v>
      </c>
      <c r="I273" s="148">
        <f t="shared" si="24"/>
        <v>0</v>
      </c>
    </row>
    <row r="274" spans="2:9" hidden="1">
      <c r="B274" s="67">
        <v>240</v>
      </c>
      <c r="C274" s="68">
        <f t="shared" si="21"/>
        <v>0</v>
      </c>
      <c r="D274" s="55"/>
      <c r="E274" s="62">
        <f t="shared" si="25"/>
        <v>0</v>
      </c>
      <c r="F274" s="62">
        <f t="shared" si="20"/>
        <v>0</v>
      </c>
      <c r="G274" s="130">
        <f t="shared" si="22"/>
        <v>0</v>
      </c>
      <c r="H274" s="10">
        <f t="shared" si="23"/>
        <v>0</v>
      </c>
      <c r="I274" s="148">
        <f t="shared" si="24"/>
        <v>0</v>
      </c>
    </row>
    <row r="275" spans="2:9" hidden="1">
      <c r="B275" s="67"/>
      <c r="C275" s="40"/>
      <c r="D275" s="55"/>
      <c r="E275" s="62"/>
      <c r="F275" s="62"/>
      <c r="G275" s="62"/>
    </row>
    <row r="276" spans="2:9" hidden="1">
      <c r="B276" s="15" t="s">
        <v>12</v>
      </c>
      <c r="C276" s="69">
        <f>SUM(C35:C275)</f>
        <v>11.935251989948746</v>
      </c>
      <c r="D276" s="55"/>
      <c r="E276" s="62"/>
      <c r="F276" s="62"/>
      <c r="G276" s="62"/>
    </row>
    <row r="277" spans="2:9">
      <c r="B277" s="67"/>
      <c r="C277" s="183" t="s">
        <v>30</v>
      </c>
      <c r="D277" s="184"/>
      <c r="E277" s="62"/>
      <c r="F277" s="70"/>
      <c r="G277" s="71"/>
    </row>
    <row r="278" spans="2:9">
      <c r="B278" s="67" t="s">
        <v>29</v>
      </c>
      <c r="C278" s="197">
        <v>100000</v>
      </c>
      <c r="D278" s="198"/>
      <c r="E278" s="62"/>
      <c r="F278" s="72"/>
      <c r="G278" s="73"/>
    </row>
    <row r="279" spans="2:9">
      <c r="B279" s="67" t="s">
        <v>28</v>
      </c>
      <c r="C279" s="199">
        <f>+C278/C276</f>
        <v>8378.5411555796927</v>
      </c>
      <c r="D279" s="200"/>
      <c r="E279" s="62"/>
      <c r="F279" s="72"/>
      <c r="G279" s="73"/>
    </row>
    <row r="280" spans="2:9" ht="31.5">
      <c r="B280" s="74" t="s">
        <v>27</v>
      </c>
      <c r="C280" s="195">
        <f>+C279</f>
        <v>8378.5411555796927</v>
      </c>
      <c r="D280" s="196"/>
      <c r="E280" s="62"/>
      <c r="F280" s="72"/>
      <c r="G280" s="73"/>
    </row>
    <row r="281" spans="2:9">
      <c r="E281" s="62"/>
      <c r="F281" s="62"/>
      <c r="G281" s="62"/>
    </row>
    <row r="282" spans="2:9" hidden="1">
      <c r="B282" s="131">
        <f>+C32/12</f>
        <v>8.3333333333333339E-4</v>
      </c>
      <c r="E282" s="62"/>
      <c r="F282" s="62"/>
      <c r="G282" s="62"/>
    </row>
    <row r="283" spans="2:9" hidden="1">
      <c r="B283" s="62">
        <f>+C33*12</f>
        <v>12</v>
      </c>
      <c r="E283" s="62"/>
      <c r="F283" s="62"/>
      <c r="G283" s="62"/>
    </row>
    <row r="284" spans="2:9" hidden="1">
      <c r="E284" s="62"/>
      <c r="F284" s="62"/>
      <c r="G284" s="62"/>
    </row>
    <row r="285" spans="2:9" ht="30" hidden="1">
      <c r="B285" s="15" t="s">
        <v>0</v>
      </c>
      <c r="C285" s="15"/>
      <c r="D285" s="75" t="s">
        <v>43</v>
      </c>
      <c r="E285" s="76" t="s">
        <v>52</v>
      </c>
      <c r="F285" s="76"/>
      <c r="G285" s="77" t="s">
        <v>51</v>
      </c>
      <c r="H285" s="32" t="s">
        <v>50</v>
      </c>
    </row>
    <row r="286" spans="2:9" hidden="1">
      <c r="B286" s="34"/>
      <c r="C286" s="15" t="s">
        <v>42</v>
      </c>
      <c r="D286" s="78">
        <v>41851</v>
      </c>
      <c r="E286" s="79">
        <f>+H12</f>
        <v>0</v>
      </c>
      <c r="F286" s="79"/>
      <c r="G286" s="54">
        <f>IF(E286&gt;D286,ROUND(((E286-D286)/30),0),0)</f>
        <v>0</v>
      </c>
      <c r="H286" s="80">
        <f>ROUNDUP(D12*1%*G286,0)</f>
        <v>0</v>
      </c>
    </row>
    <row r="287" spans="2:9" ht="45" hidden="1">
      <c r="B287" s="34"/>
      <c r="C287" s="81" t="s">
        <v>49</v>
      </c>
      <c r="D287" s="82">
        <v>41730</v>
      </c>
      <c r="E287" s="79">
        <f>+H12</f>
        <v>0</v>
      </c>
      <c r="F287" s="83"/>
      <c r="G287" s="69">
        <f>IF(E287&gt;D287,ROUND(((E287-D287)/30),0),0)</f>
        <v>0</v>
      </c>
      <c r="H287" s="84">
        <f>ROUNDUP(D12*1%*G287,0)</f>
        <v>0</v>
      </c>
    </row>
    <row r="288" spans="2:9" hidden="1">
      <c r="B288" s="164" t="s">
        <v>48</v>
      </c>
      <c r="C288" s="85">
        <v>0.3</v>
      </c>
      <c r="D288" s="86">
        <v>41532</v>
      </c>
      <c r="E288" s="83">
        <v>41729</v>
      </c>
      <c r="F288" s="87">
        <f>+H12</f>
        <v>0</v>
      </c>
      <c r="G288" s="69">
        <f>ROUNDUP(IF(F288&gt;=E288,((F288-D288)/30),IF(F288&lt;D288,0,IF(F288&lt;E288,(F288-D288)/30,0))),0)</f>
        <v>0</v>
      </c>
      <c r="H288" s="88">
        <f>ROUNDUP(($D$12*C288)*1%*G288,0)</f>
        <v>0</v>
      </c>
    </row>
    <row r="289" spans="2:8" ht="12.75" hidden="1" customHeight="1">
      <c r="B289" s="189"/>
      <c r="C289" s="89">
        <v>0.3</v>
      </c>
      <c r="D289" s="82">
        <v>41623</v>
      </c>
      <c r="E289" s="90">
        <v>41729</v>
      </c>
      <c r="F289" s="91">
        <f>+H12</f>
        <v>0</v>
      </c>
      <c r="G289" s="40">
        <f>ROUNDUP(IF(F289&gt;=E289,(E289-D289)/30,IF(F289&lt;D289,0,IF(F289&lt;E289,(F289-D289)/30,0))),0)</f>
        <v>0</v>
      </c>
      <c r="H289" s="84">
        <f>ROUNDUP(($D$12*C289)*1%*G289,0)</f>
        <v>0</v>
      </c>
    </row>
    <row r="290" spans="2:8" hidden="1">
      <c r="B290" s="165"/>
      <c r="C290" s="92">
        <v>0.4</v>
      </c>
      <c r="D290" s="93">
        <v>41713</v>
      </c>
      <c r="E290" s="94">
        <v>41729</v>
      </c>
      <c r="F290" s="95">
        <f>+H12</f>
        <v>0</v>
      </c>
      <c r="G290" s="96">
        <f>ROUNDUP(IF(F290&gt;=E290,(E290-D290)/30,IF(F290&lt;D290,0,IF(F290&lt;E290,(F290-D290)/30,0))),0)</f>
        <v>0</v>
      </c>
      <c r="H290" s="97">
        <f>ROUNDUP(($D$12*C290)*1%*G290,0)</f>
        <v>0</v>
      </c>
    </row>
    <row r="291" spans="2:8" hidden="1">
      <c r="B291" s="34"/>
      <c r="C291" s="67"/>
      <c r="D291" s="67"/>
      <c r="E291" s="98"/>
      <c r="F291" s="98"/>
      <c r="G291" s="40" t="s">
        <v>44</v>
      </c>
      <c r="H291" s="84">
        <f>SUM(H288:H290)</f>
        <v>0</v>
      </c>
    </row>
    <row r="292" spans="2:8" hidden="1">
      <c r="B292" s="99"/>
      <c r="C292" s="18"/>
      <c r="D292" s="18"/>
      <c r="E292" s="100"/>
      <c r="F292" s="100"/>
      <c r="G292" s="101" t="s">
        <v>45</v>
      </c>
      <c r="H292" s="102">
        <f>+H286+H287+H291</f>
        <v>0</v>
      </c>
    </row>
    <row r="293" spans="2:8" hidden="1">
      <c r="E293" s="62"/>
      <c r="F293" s="62"/>
      <c r="G293" s="62"/>
      <c r="H293" s="62"/>
    </row>
    <row r="294" spans="2:8" ht="30" hidden="1">
      <c r="B294" s="15" t="s">
        <v>6</v>
      </c>
      <c r="C294" s="15"/>
      <c r="D294" s="75" t="s">
        <v>43</v>
      </c>
      <c r="E294" s="76" t="s">
        <v>52</v>
      </c>
      <c r="F294" s="76"/>
      <c r="G294" s="77" t="s">
        <v>51</v>
      </c>
      <c r="H294" s="32" t="s">
        <v>50</v>
      </c>
    </row>
    <row r="295" spans="2:8" hidden="1">
      <c r="B295" s="34"/>
      <c r="C295" s="15" t="s">
        <v>42</v>
      </c>
      <c r="D295" s="78">
        <v>42216</v>
      </c>
      <c r="E295" s="79">
        <f>+H13</f>
        <v>0</v>
      </c>
      <c r="F295" s="79"/>
      <c r="G295" s="54">
        <f>IF(E295&gt;D295,ROUND(((E295-D295)/30),0),0)</f>
        <v>0</v>
      </c>
      <c r="H295" s="80">
        <f>ROUNDUP(D13*1%*G295,0)</f>
        <v>0</v>
      </c>
    </row>
    <row r="296" spans="2:8" ht="45" hidden="1">
      <c r="B296" s="34"/>
      <c r="C296" s="81" t="s">
        <v>49</v>
      </c>
      <c r="D296" s="82">
        <v>42095</v>
      </c>
      <c r="E296" s="90">
        <f>+H13</f>
        <v>0</v>
      </c>
      <c r="F296" s="90"/>
      <c r="G296" s="69">
        <f>IF(E296&gt;D296,ROUND(((E296-D296)/30),0),0)</f>
        <v>0</v>
      </c>
      <c r="H296" s="84">
        <f>ROUNDUP(D13*1%*G296,0)</f>
        <v>0</v>
      </c>
    </row>
    <row r="297" spans="2:8" hidden="1">
      <c r="B297" s="164" t="s">
        <v>48</v>
      </c>
      <c r="C297" s="85">
        <v>0.3</v>
      </c>
      <c r="D297" s="86">
        <v>41897</v>
      </c>
      <c r="E297" s="83">
        <v>42094</v>
      </c>
      <c r="F297" s="87">
        <f>+H13</f>
        <v>0</v>
      </c>
      <c r="G297" s="69">
        <f>ROUNDUP(IF(F297&gt;=E297,(E297-D297)/30,IF(F297&lt;D297,0,IF(F297&lt;E297,(F297-D297)/30,0))),0)</f>
        <v>0</v>
      </c>
      <c r="H297" s="88">
        <f>ROUNDUP(($D$13*C297)*1%*G297,0)</f>
        <v>0</v>
      </c>
    </row>
    <row r="298" spans="2:8" hidden="1">
      <c r="B298" s="189"/>
      <c r="C298" s="89">
        <v>0.3</v>
      </c>
      <c r="D298" s="82">
        <v>41988</v>
      </c>
      <c r="E298" s="90">
        <v>42094</v>
      </c>
      <c r="F298" s="91">
        <f>+H13</f>
        <v>0</v>
      </c>
      <c r="G298" s="40">
        <f>ROUNDUP(IF(F298&gt;=E298,(E298-D298)/30,IF(F298&lt;D298,0,IF(F298&lt;E298,(F298-D298)/30,0))),0)</f>
        <v>0</v>
      </c>
      <c r="H298" s="84">
        <f>ROUNDUP(($D$13*C298)*1%*G298,0)</f>
        <v>0</v>
      </c>
    </row>
    <row r="299" spans="2:8" hidden="1">
      <c r="B299" s="165"/>
      <c r="C299" s="92">
        <v>0.4</v>
      </c>
      <c r="D299" s="93">
        <v>42078</v>
      </c>
      <c r="E299" s="94">
        <v>42094</v>
      </c>
      <c r="F299" s="95">
        <f>+H13</f>
        <v>0</v>
      </c>
      <c r="G299" s="96">
        <f>ROUNDUP(IF(F299&gt;=E299,(E299-D299)/30,IF(F299&lt;D299,0,IF(F299&lt;E299,(F299-D299)/30,0))),0)</f>
        <v>0</v>
      </c>
      <c r="H299" s="97">
        <f>ROUNDUP(($D$13*C299)*1%*G299,0)</f>
        <v>0</v>
      </c>
    </row>
    <row r="300" spans="2:8" hidden="1">
      <c r="B300" s="34"/>
      <c r="C300" s="67"/>
      <c r="D300" s="67"/>
      <c r="E300" s="98"/>
      <c r="F300" s="98"/>
      <c r="G300" s="40" t="s">
        <v>44</v>
      </c>
      <c r="H300" s="84">
        <f>SUM(H297:H299)</f>
        <v>0</v>
      </c>
    </row>
    <row r="301" spans="2:8" hidden="1">
      <c r="B301" s="99"/>
      <c r="C301" s="18"/>
      <c r="D301" s="18"/>
      <c r="E301" s="100"/>
      <c r="F301" s="100"/>
      <c r="G301" s="101" t="s">
        <v>45</v>
      </c>
      <c r="H301" s="102">
        <f>+H295+H296+H300</f>
        <v>0</v>
      </c>
    </row>
    <row r="302" spans="2:8" hidden="1">
      <c r="E302" s="62"/>
      <c r="F302" s="62"/>
      <c r="G302" s="62"/>
      <c r="H302" s="62"/>
    </row>
    <row r="303" spans="2:8" ht="30" hidden="1">
      <c r="B303" s="15" t="s">
        <v>63</v>
      </c>
      <c r="C303" s="15"/>
      <c r="D303" s="75" t="s">
        <v>43</v>
      </c>
      <c r="E303" s="76" t="s">
        <v>52</v>
      </c>
      <c r="F303" s="76"/>
      <c r="G303" s="77" t="s">
        <v>51</v>
      </c>
      <c r="H303" s="32" t="s">
        <v>50</v>
      </c>
    </row>
    <row r="304" spans="2:8" hidden="1">
      <c r="B304" s="34"/>
      <c r="C304" s="15" t="s">
        <v>42</v>
      </c>
      <c r="D304" s="78">
        <v>42582</v>
      </c>
      <c r="E304" s="79">
        <f>+H14</f>
        <v>0</v>
      </c>
      <c r="F304" s="79"/>
      <c r="G304" s="54">
        <f>IF(E304&gt;D304,ROUND(((E304-D304)/30),0),0)</f>
        <v>0</v>
      </c>
      <c r="H304" s="80">
        <f>ROUNDUP(D14*1%*G304,0)</f>
        <v>0</v>
      </c>
    </row>
    <row r="305" spans="2:8" ht="45" hidden="1">
      <c r="B305" s="34"/>
      <c r="C305" s="81" t="s">
        <v>49</v>
      </c>
      <c r="D305" s="82">
        <v>42461</v>
      </c>
      <c r="E305" s="90">
        <f>+H14</f>
        <v>0</v>
      </c>
      <c r="F305" s="90"/>
      <c r="G305" s="69">
        <f>IF(E305&gt;D305,ROUND(((E305-D305)/30),0),0)</f>
        <v>0</v>
      </c>
      <c r="H305" s="80">
        <f>ROUNDUP(D14*1%*G305,0)</f>
        <v>0</v>
      </c>
    </row>
    <row r="306" spans="2:8" hidden="1">
      <c r="B306" s="164" t="s">
        <v>48</v>
      </c>
      <c r="C306" s="85">
        <v>0.3</v>
      </c>
      <c r="D306" s="86">
        <v>42262</v>
      </c>
      <c r="E306" s="83">
        <v>42460</v>
      </c>
      <c r="F306" s="87">
        <f>+H14</f>
        <v>0</v>
      </c>
      <c r="G306" s="69">
        <f>ROUNDUP(IF(F306&gt;=E306,(E306-D306)/30,IF(F306&lt;D306,0,IF(F306&lt;E306,(F306-D306)/30,0))),0)</f>
        <v>0</v>
      </c>
      <c r="H306" s="88">
        <f>ROUNDUP(($D$14*C306)*1%*G306,0)</f>
        <v>0</v>
      </c>
    </row>
    <row r="307" spans="2:8" hidden="1">
      <c r="B307" s="189"/>
      <c r="C307" s="89">
        <v>0.3</v>
      </c>
      <c r="D307" s="82">
        <v>42353</v>
      </c>
      <c r="E307" s="90">
        <v>42460</v>
      </c>
      <c r="F307" s="91">
        <f>+H14</f>
        <v>0</v>
      </c>
      <c r="G307" s="40">
        <f>ROUNDUP(IF(F307&gt;=E307,(E307-D307)/30,IF(F307&lt;D307,0,IF(F307&lt;E307,(F307-D307)/30,0))),0)</f>
        <v>0</v>
      </c>
      <c r="H307" s="84">
        <f>ROUNDUP(($D$14*C307)*1%*G307,0)</f>
        <v>0</v>
      </c>
    </row>
    <row r="308" spans="2:8" hidden="1">
      <c r="B308" s="165"/>
      <c r="C308" s="92">
        <v>0.4</v>
      </c>
      <c r="D308" s="93">
        <v>42444</v>
      </c>
      <c r="E308" s="94">
        <v>42460</v>
      </c>
      <c r="F308" s="95">
        <f>+H14</f>
        <v>0</v>
      </c>
      <c r="G308" s="96">
        <f>ROUNDUP(IF(F308&gt;=E308,(E308-D308)/30,IF(F308&lt;D308,0,IF(F308&lt;E308,(F308-D308)/30,0))),0)</f>
        <v>0</v>
      </c>
      <c r="H308" s="97">
        <f>ROUNDUP(($D$14*C308)*1%*G308,0)</f>
        <v>0</v>
      </c>
    </row>
    <row r="309" spans="2:8" hidden="1">
      <c r="B309" s="34"/>
      <c r="C309" s="67"/>
      <c r="D309" s="67"/>
      <c r="E309" s="98"/>
      <c r="F309" s="98"/>
      <c r="G309" s="40" t="s">
        <v>44</v>
      </c>
      <c r="H309" s="84">
        <f>SUM(H306:H308)</f>
        <v>0</v>
      </c>
    </row>
    <row r="310" spans="2:8" hidden="1">
      <c r="B310" s="99"/>
      <c r="C310" s="18"/>
      <c r="D310" s="18"/>
      <c r="E310" s="100"/>
      <c r="F310" s="100"/>
      <c r="G310" s="101" t="s">
        <v>45</v>
      </c>
      <c r="H310" s="102">
        <f>+H304+H305+H309</f>
        <v>0</v>
      </c>
    </row>
    <row r="311" spans="2:8" hidden="1">
      <c r="E311" s="62"/>
      <c r="F311" s="62"/>
      <c r="G311" s="62"/>
    </row>
    <row r="312" spans="2:8" hidden="1">
      <c r="E312" s="62"/>
      <c r="F312" s="62"/>
      <c r="G312" s="62"/>
    </row>
    <row r="313" spans="2:8" ht="30" hidden="1">
      <c r="B313" s="15" t="s">
        <v>0</v>
      </c>
      <c r="C313" s="15"/>
      <c r="D313" s="75" t="s">
        <v>43</v>
      </c>
      <c r="E313" s="76" t="s">
        <v>52</v>
      </c>
      <c r="F313" s="76"/>
      <c r="G313" s="77" t="s">
        <v>51</v>
      </c>
      <c r="H313" s="32" t="s">
        <v>50</v>
      </c>
    </row>
    <row r="314" spans="2:8" hidden="1">
      <c r="B314" s="34"/>
      <c r="C314" s="15" t="s">
        <v>42</v>
      </c>
      <c r="D314" s="78">
        <v>41851</v>
      </c>
      <c r="E314" s="79">
        <f>+H20</f>
        <v>0</v>
      </c>
      <c r="F314" s="79"/>
      <c r="G314" s="54">
        <f>IF(E314&gt;D314,ROUND(((E314-D314)/30),0),0)</f>
        <v>0</v>
      </c>
      <c r="H314" s="80">
        <f>ROUNDUP(D20*1%*G314,0)</f>
        <v>0</v>
      </c>
    </row>
    <row r="315" spans="2:8" ht="45" hidden="1">
      <c r="B315" s="34"/>
      <c r="C315" s="81" t="s">
        <v>49</v>
      </c>
      <c r="D315" s="82">
        <v>41730</v>
      </c>
      <c r="E315" s="79">
        <f>+H20</f>
        <v>0</v>
      </c>
      <c r="F315" s="83"/>
      <c r="G315" s="69">
        <f>IF(E315&gt;D315,ROUND(((E315-D315)/30),0),0)</f>
        <v>0</v>
      </c>
      <c r="H315" s="84">
        <f>ROUNDUP(D20*1%*G315,0)</f>
        <v>0</v>
      </c>
    </row>
    <row r="316" spans="2:8" hidden="1">
      <c r="B316" s="164" t="s">
        <v>48</v>
      </c>
      <c r="C316" s="85">
        <v>0.3</v>
      </c>
      <c r="D316" s="86">
        <v>41532</v>
      </c>
      <c r="E316" s="83">
        <v>41729</v>
      </c>
      <c r="F316" s="87">
        <f>+H20</f>
        <v>0</v>
      </c>
      <c r="G316" s="69">
        <f>ROUNDUP(IF(F316&gt;=E316,(E316-D316)/30,IF(F316&lt;D316,0,IF(F316&lt;E316,(F316-D316)/30,0))),0)</f>
        <v>0</v>
      </c>
      <c r="H316" s="88">
        <f>ROUNDUP(($D$20*C316)*1%*G316,0)</f>
        <v>0</v>
      </c>
    </row>
    <row r="317" spans="2:8" hidden="1">
      <c r="B317" s="189"/>
      <c r="C317" s="89">
        <v>0.3</v>
      </c>
      <c r="D317" s="82">
        <v>41623</v>
      </c>
      <c r="E317" s="90">
        <v>41729</v>
      </c>
      <c r="F317" s="91">
        <f>+H20</f>
        <v>0</v>
      </c>
      <c r="G317" s="40">
        <f>ROUNDUP(IF(F317&gt;=E317,(E317-D317)/30,IF(F317&lt;D317,0,IF(F317&lt;E317,(F317-D317)/30,0))),0)</f>
        <v>0</v>
      </c>
      <c r="H317" s="84">
        <f>ROUNDUP(($D$20*C317)*1%*G317,0)</f>
        <v>0</v>
      </c>
    </row>
    <row r="318" spans="2:8" hidden="1">
      <c r="B318" s="165"/>
      <c r="C318" s="92">
        <v>0.4</v>
      </c>
      <c r="D318" s="93">
        <v>41713</v>
      </c>
      <c r="E318" s="94">
        <v>41729</v>
      </c>
      <c r="F318" s="95">
        <f>+H20</f>
        <v>0</v>
      </c>
      <c r="G318" s="96">
        <f>ROUNDUP(IF(F318&gt;=E318,(E318-D318)/30,IF(F318&lt;D318,0,IF(F318&lt;E318,(F318-D318)/30,0))),0)</f>
        <v>0</v>
      </c>
      <c r="H318" s="97">
        <f>ROUNDUP(($D$20*C318)*1%*G318,0)</f>
        <v>0</v>
      </c>
    </row>
    <row r="319" spans="2:8" hidden="1">
      <c r="B319" s="34"/>
      <c r="C319" s="67"/>
      <c r="D319" s="67"/>
      <c r="E319" s="98"/>
      <c r="F319" s="98"/>
      <c r="G319" s="40" t="s">
        <v>44</v>
      </c>
      <c r="H319" s="84">
        <f>SUM(H316:H318)</f>
        <v>0</v>
      </c>
    </row>
    <row r="320" spans="2:8" hidden="1">
      <c r="B320" s="99"/>
      <c r="C320" s="18"/>
      <c r="D320" s="18"/>
      <c r="E320" s="100"/>
      <c r="F320" s="100"/>
      <c r="G320" s="101" t="s">
        <v>45</v>
      </c>
      <c r="H320" s="102">
        <f>+H314+H315+H319</f>
        <v>0</v>
      </c>
    </row>
    <row r="321" spans="2:8" hidden="1">
      <c r="E321" s="62"/>
      <c r="F321" s="62"/>
      <c r="G321" s="62"/>
      <c r="H321" s="62"/>
    </row>
    <row r="322" spans="2:8" ht="30" hidden="1">
      <c r="B322" s="15" t="s">
        <v>6</v>
      </c>
      <c r="C322" s="15"/>
      <c r="D322" s="75" t="s">
        <v>43</v>
      </c>
      <c r="E322" s="76" t="s">
        <v>52</v>
      </c>
      <c r="F322" s="76"/>
      <c r="G322" s="77" t="s">
        <v>51</v>
      </c>
      <c r="H322" s="32" t="s">
        <v>50</v>
      </c>
    </row>
    <row r="323" spans="2:8" hidden="1">
      <c r="B323" s="34"/>
      <c r="C323" s="15" t="s">
        <v>42</v>
      </c>
      <c r="D323" s="78">
        <v>42216</v>
      </c>
      <c r="E323" s="79">
        <f>+H21</f>
        <v>0</v>
      </c>
      <c r="F323" s="79"/>
      <c r="G323" s="54">
        <f>IF(E323&gt;D323,ROUND(((E323-D323)/30),0),0)</f>
        <v>0</v>
      </c>
      <c r="H323" s="80">
        <f>ROUNDUP(D21*1%*G323,0)</f>
        <v>0</v>
      </c>
    </row>
    <row r="324" spans="2:8" ht="45" hidden="1">
      <c r="B324" s="34"/>
      <c r="C324" s="81" t="s">
        <v>49</v>
      </c>
      <c r="D324" s="82">
        <v>42095</v>
      </c>
      <c r="E324" s="90">
        <f>+H21</f>
        <v>0</v>
      </c>
      <c r="F324" s="90"/>
      <c r="G324" s="69">
        <f>IF(E324&gt;D324,ROUND(((E324-D324)/30),0),0)</f>
        <v>0</v>
      </c>
      <c r="H324" s="84">
        <f>ROUNDUP(D21*1%*G324,0)</f>
        <v>0</v>
      </c>
    </row>
    <row r="325" spans="2:8" hidden="1">
      <c r="B325" s="164" t="s">
        <v>48</v>
      </c>
      <c r="C325" s="85">
        <v>0.3</v>
      </c>
      <c r="D325" s="86">
        <v>41897</v>
      </c>
      <c r="E325" s="83">
        <v>42094</v>
      </c>
      <c r="F325" s="87">
        <f>+H21</f>
        <v>0</v>
      </c>
      <c r="G325" s="69">
        <f>ROUNDUP(IF(F325&gt;=E325,(E325-D325)/30,IF(F325&lt;D325,0,IF(F325&lt;E325,(F325-D325)/30,0))),0)</f>
        <v>0</v>
      </c>
      <c r="H325" s="88">
        <f>ROUNDUP(($D$21*C325)*1%*G325,0)</f>
        <v>0</v>
      </c>
    </row>
    <row r="326" spans="2:8" hidden="1">
      <c r="B326" s="189"/>
      <c r="C326" s="89">
        <v>0.3</v>
      </c>
      <c r="D326" s="82">
        <v>41988</v>
      </c>
      <c r="E326" s="90">
        <v>42094</v>
      </c>
      <c r="F326" s="91">
        <f>+H21</f>
        <v>0</v>
      </c>
      <c r="G326" s="40">
        <f>ROUNDUP(IF(F326&gt;=E326,(E326-D326)/30,IF(F326&lt;D326,0,IF(F326&lt;E326,(F326-D326)/30,0))),0)</f>
        <v>0</v>
      </c>
      <c r="H326" s="84">
        <f>ROUNDUP(($D$21*C326)*1%*G326,0)</f>
        <v>0</v>
      </c>
    </row>
    <row r="327" spans="2:8" hidden="1">
      <c r="B327" s="165"/>
      <c r="C327" s="92">
        <v>0.4</v>
      </c>
      <c r="D327" s="93">
        <v>42078</v>
      </c>
      <c r="E327" s="94">
        <v>42094</v>
      </c>
      <c r="F327" s="95">
        <f>+H21</f>
        <v>0</v>
      </c>
      <c r="G327" s="96">
        <f>ROUNDUP(IF(F327&gt;=E327,(E327-D327)/30,IF(F327&lt;D327,0,IF(F327&lt;E327,(F327-D327)/30,0))),0)</f>
        <v>0</v>
      </c>
      <c r="H327" s="97">
        <f>ROUNDUP(($D$21*C327)*1%*G327,0)</f>
        <v>0</v>
      </c>
    </row>
    <row r="328" spans="2:8" hidden="1">
      <c r="B328" s="34"/>
      <c r="C328" s="67"/>
      <c r="D328" s="67"/>
      <c r="E328" s="98"/>
      <c r="F328" s="98"/>
      <c r="G328" s="40" t="s">
        <v>44</v>
      </c>
      <c r="H328" s="84">
        <f>SUM(H325:H327)</f>
        <v>0</v>
      </c>
    </row>
    <row r="329" spans="2:8" hidden="1">
      <c r="B329" s="99"/>
      <c r="C329" s="18"/>
      <c r="D329" s="18"/>
      <c r="E329" s="100"/>
      <c r="F329" s="100"/>
      <c r="G329" s="101" t="s">
        <v>45</v>
      </c>
      <c r="H329" s="102">
        <f>+H323+H324+H328</f>
        <v>0</v>
      </c>
    </row>
    <row r="330" spans="2:8" hidden="1">
      <c r="E330" s="62"/>
      <c r="F330" s="62"/>
      <c r="G330" s="62"/>
      <c r="H330" s="62"/>
    </row>
    <row r="331" spans="2:8" ht="30" hidden="1">
      <c r="B331" s="15" t="s">
        <v>63</v>
      </c>
      <c r="C331" s="15"/>
      <c r="D331" s="75" t="s">
        <v>43</v>
      </c>
      <c r="E331" s="76" t="s">
        <v>52</v>
      </c>
      <c r="F331" s="76"/>
      <c r="G331" s="77" t="s">
        <v>51</v>
      </c>
      <c r="H331" s="32" t="s">
        <v>50</v>
      </c>
    </row>
    <row r="332" spans="2:8" hidden="1">
      <c r="B332" s="34"/>
      <c r="C332" s="15" t="s">
        <v>42</v>
      </c>
      <c r="D332" s="78">
        <v>42582</v>
      </c>
      <c r="E332" s="79">
        <f>+H22</f>
        <v>0</v>
      </c>
      <c r="F332" s="79"/>
      <c r="G332" s="54">
        <f>IF(E332&gt;D332,ROUND(((E332-D332)/30),0),0)</f>
        <v>0</v>
      </c>
      <c r="H332" s="80">
        <f>ROUNDUP(D22*1%*G332,0)</f>
        <v>0</v>
      </c>
    </row>
    <row r="333" spans="2:8" ht="45" hidden="1">
      <c r="B333" s="34"/>
      <c r="C333" s="81" t="s">
        <v>49</v>
      </c>
      <c r="D333" s="82">
        <v>42461</v>
      </c>
      <c r="E333" s="90">
        <f>+H22</f>
        <v>0</v>
      </c>
      <c r="F333" s="90"/>
      <c r="G333" s="69">
        <f>IF(E333&gt;D333,ROUND(((E333-D333)/30),0),0)</f>
        <v>0</v>
      </c>
      <c r="H333" s="80">
        <f>ROUNDUP(D22*1%*G333,0)</f>
        <v>0</v>
      </c>
    </row>
    <row r="334" spans="2:8" hidden="1">
      <c r="B334" s="164" t="s">
        <v>48</v>
      </c>
      <c r="C334" s="85">
        <v>0.3</v>
      </c>
      <c r="D334" s="86">
        <v>42262</v>
      </c>
      <c r="E334" s="83">
        <v>42460</v>
      </c>
      <c r="F334" s="87">
        <f>+H22</f>
        <v>0</v>
      </c>
      <c r="G334" s="69">
        <f>ROUNDUP(IF(F334&gt;=E334,(E334-D334)/30,IF(F334&lt;D334,0,IF(F334&lt;E334,(F334-D334)/30,0))),0)</f>
        <v>0</v>
      </c>
      <c r="H334" s="88">
        <f>ROUNDUP(($D$22*C334)*1%*G334,0)</f>
        <v>0</v>
      </c>
    </row>
    <row r="335" spans="2:8" hidden="1">
      <c r="B335" s="189"/>
      <c r="C335" s="89">
        <v>0.3</v>
      </c>
      <c r="D335" s="82">
        <v>42353</v>
      </c>
      <c r="E335" s="90">
        <v>42460</v>
      </c>
      <c r="F335" s="91">
        <f>+H22</f>
        <v>0</v>
      </c>
      <c r="G335" s="40">
        <f>ROUNDUP(IF(F335&gt;=E335,(E335-D335)/30,IF(F335&lt;D335,0,IF(F335&lt;E335,(F335-D335)/30,0))),0)</f>
        <v>0</v>
      </c>
      <c r="H335" s="84">
        <f>ROUNDUP(($D$22*C335)*1%*G335,0)</f>
        <v>0</v>
      </c>
    </row>
    <row r="336" spans="2:8" hidden="1">
      <c r="B336" s="165"/>
      <c r="C336" s="92">
        <v>0.4</v>
      </c>
      <c r="D336" s="93">
        <v>42444</v>
      </c>
      <c r="E336" s="94">
        <v>42460</v>
      </c>
      <c r="F336" s="95">
        <f>+H22</f>
        <v>0</v>
      </c>
      <c r="G336" s="96">
        <f>ROUNDUP(IF(F336&gt;=E336,(E336-D336)/30,IF(F336&lt;D336,0,IF(F336&lt;E336,(F336-D336)/30,0))),0)</f>
        <v>0</v>
      </c>
      <c r="H336" s="97">
        <f>ROUNDUP(($D$22*C336)*1%*G336,0)</f>
        <v>0</v>
      </c>
    </row>
    <row r="337" spans="2:13" hidden="1">
      <c r="B337" s="34"/>
      <c r="C337" s="67"/>
      <c r="D337" s="67"/>
      <c r="E337" s="98"/>
      <c r="F337" s="98"/>
      <c r="G337" s="40" t="s">
        <v>44</v>
      </c>
      <c r="H337" s="84">
        <f>SUM(H334:H336)</f>
        <v>0</v>
      </c>
    </row>
    <row r="338" spans="2:13" hidden="1">
      <c r="B338" s="99"/>
      <c r="C338" s="18"/>
      <c r="D338" s="18"/>
      <c r="E338" s="100"/>
      <c r="F338" s="100"/>
      <c r="G338" s="101" t="s">
        <v>45</v>
      </c>
      <c r="H338" s="102">
        <f>+H332+H333+H337</f>
        <v>0</v>
      </c>
    </row>
    <row r="339" spans="2:13" hidden="1">
      <c r="E339" s="62"/>
      <c r="F339" s="62"/>
      <c r="G339" s="62"/>
    </row>
    <row r="340" spans="2:13">
      <c r="E340" s="62"/>
      <c r="F340" s="62"/>
      <c r="G340" s="62"/>
    </row>
    <row r="341" spans="2:13">
      <c r="E341" s="62"/>
      <c r="F341" s="62"/>
      <c r="G341" s="62"/>
    </row>
    <row r="342" spans="2:13">
      <c r="E342" s="62"/>
      <c r="F342" s="62"/>
      <c r="G342" s="62"/>
    </row>
    <row r="343" spans="2:13">
      <c r="E343" s="62"/>
      <c r="F343" s="62"/>
      <c r="G343" s="62"/>
    </row>
    <row r="344" spans="2:13">
      <c r="C344" s="103" t="s">
        <v>10</v>
      </c>
    </row>
    <row r="345" spans="2:13" ht="45" customHeight="1">
      <c r="B345" s="104" t="s">
        <v>11</v>
      </c>
      <c r="C345" s="105" t="s">
        <v>18</v>
      </c>
      <c r="D345" s="105" t="s">
        <v>14</v>
      </c>
      <c r="E345" s="105" t="s">
        <v>17</v>
      </c>
      <c r="F345" s="105" t="s">
        <v>15</v>
      </c>
      <c r="G345" s="106" t="s">
        <v>16</v>
      </c>
      <c r="I345" s="162" t="s">
        <v>87</v>
      </c>
      <c r="J345" s="162"/>
      <c r="K345" s="162"/>
      <c r="L345" s="162"/>
      <c r="M345" s="162"/>
    </row>
    <row r="346" spans="2:13">
      <c r="B346" s="67">
        <v>1</v>
      </c>
      <c r="C346" s="49">
        <f>+F30</f>
        <v>0</v>
      </c>
      <c r="D346" s="49">
        <f>SUM(F35:F46)</f>
        <v>0</v>
      </c>
      <c r="E346" s="49">
        <f>+C346+D346</f>
        <v>0</v>
      </c>
      <c r="F346" s="49">
        <f>IF(E346&gt;0,($C$279*12/100000)*$F$30,0)</f>
        <v>0</v>
      </c>
      <c r="G346" s="49">
        <f>+E346-F346</f>
        <v>0</v>
      </c>
      <c r="I346" s="162"/>
      <c r="J346" s="162"/>
      <c r="K346" s="162"/>
      <c r="L346" s="162"/>
      <c r="M346" s="162"/>
    </row>
    <row r="347" spans="2:13">
      <c r="B347" s="67">
        <v>2</v>
      </c>
      <c r="C347" s="49">
        <f>IF(G346&gt;0,G346,0)</f>
        <v>0</v>
      </c>
      <c r="D347" s="49">
        <f>SUM(F47:F58)</f>
        <v>0</v>
      </c>
      <c r="E347" s="49">
        <f>+C347+D347</f>
        <v>0</v>
      </c>
      <c r="F347" s="49">
        <f t="shared" ref="F347:F365" si="26">IF(E347&gt;0,($C$279*12/100000)*$F$30,0)</f>
        <v>0</v>
      </c>
      <c r="G347" s="49">
        <f>+E347-F347</f>
        <v>0</v>
      </c>
      <c r="I347" s="162"/>
      <c r="J347" s="162"/>
      <c r="K347" s="162"/>
      <c r="L347" s="162"/>
      <c r="M347" s="162"/>
    </row>
    <row r="348" spans="2:13">
      <c r="B348" s="67">
        <v>3</v>
      </c>
      <c r="C348" s="49">
        <f t="shared" ref="C348:C365" si="27">IF(G347&gt;0,G347,0)</f>
        <v>0</v>
      </c>
      <c r="D348" s="49">
        <f>SUM(F59:F70)</f>
        <v>0</v>
      </c>
      <c r="E348" s="49">
        <f t="shared" ref="E348:E365" si="28">+C348+D348</f>
        <v>0</v>
      </c>
      <c r="F348" s="49">
        <f t="shared" si="26"/>
        <v>0</v>
      </c>
      <c r="G348" s="49">
        <f t="shared" ref="G348:G365" si="29">+E348-F348</f>
        <v>0</v>
      </c>
      <c r="I348" s="162"/>
      <c r="J348" s="162"/>
      <c r="K348" s="162"/>
      <c r="L348" s="162"/>
      <c r="M348" s="162"/>
    </row>
    <row r="349" spans="2:13">
      <c r="B349" s="67">
        <v>4</v>
      </c>
      <c r="C349" s="49">
        <f t="shared" si="27"/>
        <v>0</v>
      </c>
      <c r="D349" s="49">
        <f>SUM(F71:F82)</f>
        <v>0</v>
      </c>
      <c r="E349" s="49">
        <f t="shared" si="28"/>
        <v>0</v>
      </c>
      <c r="F349" s="49">
        <f t="shared" si="26"/>
        <v>0</v>
      </c>
      <c r="G349" s="49">
        <f t="shared" si="29"/>
        <v>0</v>
      </c>
      <c r="I349" s="162"/>
      <c r="J349" s="162"/>
      <c r="K349" s="162"/>
      <c r="L349" s="162"/>
      <c r="M349" s="162"/>
    </row>
    <row r="350" spans="2:13">
      <c r="B350" s="67">
        <v>5</v>
      </c>
      <c r="C350" s="49">
        <f t="shared" si="27"/>
        <v>0</v>
      </c>
      <c r="D350" s="49">
        <f>SUM(F83:F94)</f>
        <v>0</v>
      </c>
      <c r="E350" s="49">
        <f t="shared" si="28"/>
        <v>0</v>
      </c>
      <c r="F350" s="49">
        <f t="shared" si="26"/>
        <v>0</v>
      </c>
      <c r="G350" s="49">
        <f t="shared" si="29"/>
        <v>0</v>
      </c>
      <c r="I350" s="162"/>
      <c r="J350" s="162"/>
      <c r="K350" s="162"/>
      <c r="L350" s="162"/>
      <c r="M350" s="162"/>
    </row>
    <row r="351" spans="2:13">
      <c r="B351" s="67">
        <v>6</v>
      </c>
      <c r="C351" s="49">
        <f t="shared" si="27"/>
        <v>0</v>
      </c>
      <c r="D351" s="49">
        <f>SUM(F95:F106)</f>
        <v>0</v>
      </c>
      <c r="E351" s="49">
        <f t="shared" si="28"/>
        <v>0</v>
      </c>
      <c r="F351" s="49">
        <f t="shared" si="26"/>
        <v>0</v>
      </c>
      <c r="G351" s="49">
        <f t="shared" si="29"/>
        <v>0</v>
      </c>
      <c r="I351" s="162"/>
      <c r="J351" s="162"/>
      <c r="K351" s="162"/>
      <c r="L351" s="162"/>
      <c r="M351" s="162"/>
    </row>
    <row r="352" spans="2:13">
      <c r="B352" s="67">
        <v>7</v>
      </c>
      <c r="C352" s="49">
        <f t="shared" si="27"/>
        <v>0</v>
      </c>
      <c r="D352" s="49">
        <f>SUM(F107:F118)</f>
        <v>0</v>
      </c>
      <c r="E352" s="49">
        <f t="shared" si="28"/>
        <v>0</v>
      </c>
      <c r="F352" s="49">
        <f t="shared" si="26"/>
        <v>0</v>
      </c>
      <c r="G352" s="49">
        <f t="shared" si="29"/>
        <v>0</v>
      </c>
      <c r="I352" s="162"/>
      <c r="J352" s="162"/>
      <c r="K352" s="162"/>
      <c r="L352" s="162"/>
      <c r="M352" s="162"/>
    </row>
    <row r="353" spans="2:13">
      <c r="B353" s="67">
        <v>8</v>
      </c>
      <c r="C353" s="49">
        <f t="shared" si="27"/>
        <v>0</v>
      </c>
      <c r="D353" s="49">
        <f>SUM(F119:F130)</f>
        <v>0</v>
      </c>
      <c r="E353" s="49">
        <f t="shared" si="28"/>
        <v>0</v>
      </c>
      <c r="F353" s="49">
        <f t="shared" si="26"/>
        <v>0</v>
      </c>
      <c r="G353" s="49">
        <f t="shared" si="29"/>
        <v>0</v>
      </c>
      <c r="I353" s="162"/>
      <c r="J353" s="162"/>
      <c r="K353" s="162"/>
      <c r="L353" s="162"/>
      <c r="M353" s="162"/>
    </row>
    <row r="354" spans="2:13">
      <c r="B354" s="67">
        <v>9</v>
      </c>
      <c r="C354" s="49">
        <f t="shared" si="27"/>
        <v>0</v>
      </c>
      <c r="D354" s="49">
        <f>SUM(F131:F142)</f>
        <v>0</v>
      </c>
      <c r="E354" s="49">
        <f t="shared" si="28"/>
        <v>0</v>
      </c>
      <c r="F354" s="49">
        <f t="shared" si="26"/>
        <v>0</v>
      </c>
      <c r="G354" s="49">
        <f t="shared" si="29"/>
        <v>0</v>
      </c>
      <c r="I354" s="162"/>
      <c r="J354" s="162"/>
      <c r="K354" s="162"/>
      <c r="L354" s="162"/>
      <c r="M354" s="162"/>
    </row>
    <row r="355" spans="2:13">
      <c r="B355" s="67">
        <v>10</v>
      </c>
      <c r="C355" s="49">
        <f t="shared" si="27"/>
        <v>0</v>
      </c>
      <c r="D355" s="49">
        <f>SUM(F143:F154)</f>
        <v>0</v>
      </c>
      <c r="E355" s="49">
        <f t="shared" si="28"/>
        <v>0</v>
      </c>
      <c r="F355" s="49">
        <f t="shared" si="26"/>
        <v>0</v>
      </c>
      <c r="G355" s="49">
        <f t="shared" si="29"/>
        <v>0</v>
      </c>
      <c r="I355" s="162"/>
      <c r="J355" s="162"/>
      <c r="K355" s="162"/>
      <c r="L355" s="162"/>
      <c r="M355" s="162"/>
    </row>
    <row r="356" spans="2:13">
      <c r="B356" s="67">
        <v>11</v>
      </c>
      <c r="C356" s="49">
        <f t="shared" si="27"/>
        <v>0</v>
      </c>
      <c r="D356" s="49">
        <f>SUM(F155:F166)</f>
        <v>0</v>
      </c>
      <c r="E356" s="49">
        <f t="shared" si="28"/>
        <v>0</v>
      </c>
      <c r="F356" s="49">
        <f t="shared" si="26"/>
        <v>0</v>
      </c>
      <c r="G356" s="49">
        <f t="shared" si="29"/>
        <v>0</v>
      </c>
      <c r="I356" s="162"/>
      <c r="J356" s="162"/>
      <c r="K356" s="162"/>
      <c r="L356" s="162"/>
      <c r="M356" s="162"/>
    </row>
    <row r="357" spans="2:13">
      <c r="B357" s="67">
        <v>12</v>
      </c>
      <c r="C357" s="49">
        <f t="shared" si="27"/>
        <v>0</v>
      </c>
      <c r="D357" s="49">
        <f>SUM(F167:F178)</f>
        <v>0</v>
      </c>
      <c r="E357" s="49">
        <f t="shared" si="28"/>
        <v>0</v>
      </c>
      <c r="F357" s="49">
        <f t="shared" si="26"/>
        <v>0</v>
      </c>
      <c r="G357" s="49">
        <f t="shared" si="29"/>
        <v>0</v>
      </c>
      <c r="I357" s="162"/>
      <c r="J357" s="162"/>
      <c r="K357" s="162"/>
      <c r="L357" s="162"/>
      <c r="M357" s="162"/>
    </row>
    <row r="358" spans="2:13">
      <c r="B358" s="67">
        <v>13</v>
      </c>
      <c r="C358" s="49">
        <f t="shared" si="27"/>
        <v>0</v>
      </c>
      <c r="D358" s="49">
        <f>SUM(F179:F190)</f>
        <v>0</v>
      </c>
      <c r="E358" s="49">
        <f t="shared" si="28"/>
        <v>0</v>
      </c>
      <c r="F358" s="49">
        <f t="shared" si="26"/>
        <v>0</v>
      </c>
      <c r="G358" s="49">
        <f t="shared" si="29"/>
        <v>0</v>
      </c>
      <c r="I358" s="162"/>
      <c r="J358" s="162"/>
      <c r="K358" s="162"/>
      <c r="L358" s="162"/>
      <c r="M358" s="162"/>
    </row>
    <row r="359" spans="2:13">
      <c r="B359" s="67">
        <v>14</v>
      </c>
      <c r="C359" s="49">
        <f t="shared" si="27"/>
        <v>0</v>
      </c>
      <c r="D359" s="49">
        <f>SUM(F191:F202)</f>
        <v>0</v>
      </c>
      <c r="E359" s="49">
        <f t="shared" si="28"/>
        <v>0</v>
      </c>
      <c r="F359" s="49">
        <f t="shared" si="26"/>
        <v>0</v>
      </c>
      <c r="G359" s="49">
        <f t="shared" si="29"/>
        <v>0</v>
      </c>
    </row>
    <row r="360" spans="2:13">
      <c r="B360" s="67">
        <v>15</v>
      </c>
      <c r="C360" s="49">
        <f t="shared" si="27"/>
        <v>0</v>
      </c>
      <c r="D360" s="49">
        <f>SUM(F203:F214)</f>
        <v>0</v>
      </c>
      <c r="E360" s="49">
        <f t="shared" si="28"/>
        <v>0</v>
      </c>
      <c r="F360" s="49">
        <f t="shared" si="26"/>
        <v>0</v>
      </c>
      <c r="G360" s="49">
        <f t="shared" si="29"/>
        <v>0</v>
      </c>
    </row>
    <row r="361" spans="2:13">
      <c r="B361" s="67">
        <v>16</v>
      </c>
      <c r="C361" s="49">
        <f t="shared" si="27"/>
        <v>0</v>
      </c>
      <c r="D361" s="49">
        <f>SUM(F215:F226)</f>
        <v>0</v>
      </c>
      <c r="E361" s="49">
        <f t="shared" si="28"/>
        <v>0</v>
      </c>
      <c r="F361" s="49">
        <f t="shared" si="26"/>
        <v>0</v>
      </c>
      <c r="G361" s="49">
        <f t="shared" si="29"/>
        <v>0</v>
      </c>
    </row>
    <row r="362" spans="2:13">
      <c r="B362" s="67">
        <v>17</v>
      </c>
      <c r="C362" s="49">
        <f t="shared" si="27"/>
        <v>0</v>
      </c>
      <c r="D362" s="49">
        <f>SUM(F227:F238)</f>
        <v>0</v>
      </c>
      <c r="E362" s="49">
        <f t="shared" si="28"/>
        <v>0</v>
      </c>
      <c r="F362" s="49">
        <f t="shared" si="26"/>
        <v>0</v>
      </c>
      <c r="G362" s="49">
        <f t="shared" si="29"/>
        <v>0</v>
      </c>
    </row>
    <row r="363" spans="2:13">
      <c r="B363" s="67">
        <v>18</v>
      </c>
      <c r="C363" s="49">
        <f t="shared" si="27"/>
        <v>0</v>
      </c>
      <c r="D363" s="49">
        <f>SUM(F239:F250)</f>
        <v>0</v>
      </c>
      <c r="E363" s="49">
        <f t="shared" si="28"/>
        <v>0</v>
      </c>
      <c r="F363" s="49">
        <f t="shared" si="26"/>
        <v>0</v>
      </c>
      <c r="G363" s="49">
        <f t="shared" si="29"/>
        <v>0</v>
      </c>
    </row>
    <row r="364" spans="2:13">
      <c r="B364" s="67">
        <v>19</v>
      </c>
      <c r="C364" s="49">
        <f t="shared" si="27"/>
        <v>0</v>
      </c>
      <c r="D364" s="49">
        <f>SUM(F251:F262)</f>
        <v>0</v>
      </c>
      <c r="E364" s="49">
        <f t="shared" si="28"/>
        <v>0</v>
      </c>
      <c r="F364" s="49">
        <f t="shared" si="26"/>
        <v>0</v>
      </c>
      <c r="G364" s="49">
        <f t="shared" si="29"/>
        <v>0</v>
      </c>
    </row>
    <row r="365" spans="2:13">
      <c r="B365" s="67">
        <v>20</v>
      </c>
      <c r="C365" s="49">
        <f t="shared" si="27"/>
        <v>0</v>
      </c>
      <c r="D365" s="49">
        <f>SUM(F263:F274)</f>
        <v>0</v>
      </c>
      <c r="E365" s="49">
        <f t="shared" si="28"/>
        <v>0</v>
      </c>
      <c r="F365" s="49">
        <f t="shared" si="26"/>
        <v>0</v>
      </c>
      <c r="G365" s="49">
        <f t="shared" si="29"/>
        <v>0</v>
      </c>
    </row>
    <row r="366" spans="2:13">
      <c r="B366" s="107"/>
      <c r="C366" s="108" t="s">
        <v>1</v>
      </c>
      <c r="D366" s="47">
        <f>SUM(D346:D365)</f>
        <v>0</v>
      </c>
      <c r="E366" s="47"/>
      <c r="F366" s="47">
        <f t="shared" ref="F366" si="30">SUM(F346:F365)</f>
        <v>0</v>
      </c>
      <c r="G366" s="108"/>
    </row>
    <row r="370" ht="36.75" customHeight="1"/>
    <row r="386" ht="27.75" customHeight="1"/>
  </sheetData>
  <sheetProtection password="99D2" sheet="1" objects="1" scenarios="1" insertColumns="0" insertRows="0" deleteColumns="0" deleteRows="0"/>
  <protectedRanges>
    <protectedRange sqref="G5 C8 E8 G8 C10:G10 E12 E13 E14 F12 F13 F14 H12 H13 H14 C18:G18 E20 E21 E22 F20 F21 F22 H20 H21 H22" name="Range1"/>
  </protectedRanges>
  <mergeCells count="30">
    <mergeCell ref="I345:M358"/>
    <mergeCell ref="B316:B318"/>
    <mergeCell ref="B325:B327"/>
    <mergeCell ref="B334:B336"/>
    <mergeCell ref="C278:D278"/>
    <mergeCell ref="C279:D279"/>
    <mergeCell ref="C280:D280"/>
    <mergeCell ref="B288:B290"/>
    <mergeCell ref="B297:B299"/>
    <mergeCell ref="B306:B308"/>
    <mergeCell ref="C277:D277"/>
    <mergeCell ref="L5:R5"/>
    <mergeCell ref="K6:K9"/>
    <mergeCell ref="L6:R9"/>
    <mergeCell ref="B7:G7"/>
    <mergeCell ref="C10:G10"/>
    <mergeCell ref="K10:K11"/>
    <mergeCell ref="L10:R11"/>
    <mergeCell ref="C18:G18"/>
    <mergeCell ref="B30:E30"/>
    <mergeCell ref="F30:G30"/>
    <mergeCell ref="C32:D32"/>
    <mergeCell ref="C33:D33"/>
    <mergeCell ref="B4:G4"/>
    <mergeCell ref="L4:R4"/>
    <mergeCell ref="B1:G1"/>
    <mergeCell ref="B2:G2"/>
    <mergeCell ref="L2:R2"/>
    <mergeCell ref="B3:G3"/>
    <mergeCell ref="L3:R3"/>
  </mergeCells>
  <dataValidations disablePrompts="1" count="1">
    <dataValidation type="whole" allowBlank="1" showInputMessage="1" showErrorMessage="1" sqref="E8">
      <formula1>1</formula1>
      <formula2>20</formula2>
    </dataValidation>
  </dataValidations>
  <pageMargins left="0.34" right="0.23" top="0.34" bottom="0.31" header="0.3" footer="0.3"/>
  <pageSetup scale="95"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Master</vt:lpstr>
      <vt:lpstr>loan amount to tax</vt:lpstr>
      <vt:lpstr>Income tax to loan eligibility</vt:lpstr>
      <vt:lpstr>Income to loan eligibility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2015-04-16T09:15:35Z</dcterms:modified>
</cp:coreProperties>
</file>