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TGS FORM" sheetId="1" r:id="rId1"/>
    <sheet name="MASTER " sheetId="2" r:id="rId2"/>
    <sheet name="RTGS CHGS" sheetId="4" r:id="rId3"/>
  </sheets>
  <calcPr calcId="124519"/>
</workbook>
</file>

<file path=xl/calcChain.xml><?xml version="1.0" encoding="utf-8"?>
<calcChain xmlns="http://schemas.openxmlformats.org/spreadsheetml/2006/main">
  <c r="F37" i="1"/>
  <c r="J24"/>
  <c r="J23"/>
  <c r="E22"/>
  <c r="I17"/>
  <c r="J25"/>
  <c r="C24" s="1"/>
  <c r="J6"/>
  <c r="C5" s="1"/>
  <c r="B23"/>
  <c r="B4"/>
  <c r="B753"/>
  <c r="K766" s="1"/>
  <c r="B718"/>
  <c r="B22"/>
  <c r="C32"/>
  <c r="C33"/>
  <c r="B35"/>
  <c r="C35"/>
  <c r="F34"/>
  <c r="F36" s="1"/>
  <c r="C34" s="1"/>
  <c r="B17"/>
  <c r="C17"/>
  <c r="B3"/>
  <c r="K768" l="1"/>
  <c r="L766"/>
  <c r="B766"/>
  <c r="C766" s="1"/>
  <c r="K731"/>
  <c r="D766" l="1"/>
  <c r="M768"/>
  <c r="M766"/>
  <c r="L776" s="1"/>
  <c r="C778"/>
  <c r="B777"/>
  <c r="C776"/>
  <c r="B775"/>
  <c r="C774"/>
  <c r="B773"/>
  <c r="C772"/>
  <c r="B771"/>
  <c r="C770"/>
  <c r="B769"/>
  <c r="B768"/>
  <c r="C777"/>
  <c r="B776"/>
  <c r="C775"/>
  <c r="B774"/>
  <c r="C773"/>
  <c r="B772"/>
  <c r="C771"/>
  <c r="B770"/>
  <c r="C769"/>
  <c r="C768"/>
  <c r="B731"/>
  <c r="C731" s="1"/>
  <c r="D731" s="1"/>
  <c r="L731"/>
  <c r="K733"/>
  <c r="E768" l="1"/>
  <c r="E766"/>
  <c r="D777" s="1"/>
  <c r="L767"/>
  <c r="L769"/>
  <c r="L771"/>
  <c r="L773"/>
  <c r="L775"/>
  <c r="M777"/>
  <c r="M769"/>
  <c r="M771"/>
  <c r="M773"/>
  <c r="M775"/>
  <c r="M770"/>
  <c r="M772"/>
  <c r="M774"/>
  <c r="M776"/>
  <c r="L768"/>
  <c r="L770"/>
  <c r="L772"/>
  <c r="L774"/>
  <c r="B740"/>
  <c r="B736"/>
  <c r="C742"/>
  <c r="C738"/>
  <c r="C734"/>
  <c r="C733"/>
  <c r="B742"/>
  <c r="B738"/>
  <c r="B734"/>
  <c r="C740"/>
  <c r="C736"/>
  <c r="C741"/>
  <c r="C739"/>
  <c r="C737"/>
  <c r="C735"/>
  <c r="B733"/>
  <c r="B741"/>
  <c r="B739"/>
  <c r="B737"/>
  <c r="B735"/>
  <c r="C743"/>
  <c r="M733"/>
  <c r="E733"/>
  <c r="E731"/>
  <c r="M731"/>
  <c r="M740" s="1"/>
  <c r="F766" l="1"/>
  <c r="E769"/>
  <c r="E771"/>
  <c r="E773"/>
  <c r="E775"/>
  <c r="E777"/>
  <c r="D769"/>
  <c r="D771"/>
  <c r="D773"/>
  <c r="D775"/>
  <c r="G766"/>
  <c r="M778"/>
  <c r="M779" s="1"/>
  <c r="D770"/>
  <c r="D772"/>
  <c r="D774"/>
  <c r="D776"/>
  <c r="E778"/>
  <c r="D768"/>
  <c r="E770"/>
  <c r="E772"/>
  <c r="E774"/>
  <c r="E776"/>
  <c r="D735"/>
  <c r="D737"/>
  <c r="D739"/>
  <c r="D741"/>
  <c r="E743"/>
  <c r="D734"/>
  <c r="D736"/>
  <c r="D738"/>
  <c r="D740"/>
  <c r="D742"/>
  <c r="M735"/>
  <c r="M737"/>
  <c r="M739"/>
  <c r="M741"/>
  <c r="L733"/>
  <c r="L735"/>
  <c r="L737"/>
  <c r="L739"/>
  <c r="L741"/>
  <c r="F731"/>
  <c r="E734"/>
  <c r="E736"/>
  <c r="E738"/>
  <c r="E740"/>
  <c r="E742"/>
  <c r="D733"/>
  <c r="E735"/>
  <c r="E737"/>
  <c r="E739"/>
  <c r="E741"/>
  <c r="L732"/>
  <c r="L734"/>
  <c r="L736"/>
  <c r="L738"/>
  <c r="L740"/>
  <c r="M742"/>
  <c r="M734"/>
  <c r="M736"/>
  <c r="M738"/>
  <c r="G778" l="1"/>
  <c r="F777"/>
  <c r="G776"/>
  <c r="F775"/>
  <c r="G774"/>
  <c r="F773"/>
  <c r="G772"/>
  <c r="F771"/>
  <c r="G770"/>
  <c r="F769"/>
  <c r="F768"/>
  <c r="G777"/>
  <c r="F776"/>
  <c r="G775"/>
  <c r="F774"/>
  <c r="G773"/>
  <c r="F772"/>
  <c r="G771"/>
  <c r="F770"/>
  <c r="G769"/>
  <c r="G768"/>
  <c r="H766"/>
  <c r="I766" s="1"/>
  <c r="G733"/>
  <c r="G731"/>
  <c r="F742" s="1"/>
  <c r="M743"/>
  <c r="M744" s="1"/>
  <c r="B763" l="1"/>
  <c r="H731"/>
  <c r="H742" s="1"/>
  <c r="J768"/>
  <c r="H777"/>
  <c r="H775"/>
  <c r="H773"/>
  <c r="H771"/>
  <c r="H769"/>
  <c r="H768"/>
  <c r="H776"/>
  <c r="H774"/>
  <c r="H772"/>
  <c r="H770"/>
  <c r="J766"/>
  <c r="I776" s="1"/>
  <c r="F735"/>
  <c r="F737"/>
  <c r="F739"/>
  <c r="F741"/>
  <c r="F733"/>
  <c r="G735"/>
  <c r="G737"/>
  <c r="G739"/>
  <c r="G741"/>
  <c r="G743"/>
  <c r="G734"/>
  <c r="G736"/>
  <c r="G738"/>
  <c r="G740"/>
  <c r="G742"/>
  <c r="F734"/>
  <c r="F736"/>
  <c r="F738"/>
  <c r="F740"/>
  <c r="I731" l="1"/>
  <c r="J731" s="1"/>
  <c r="H743" s="1"/>
  <c r="H739"/>
  <c r="H736"/>
  <c r="H735"/>
  <c r="H733"/>
  <c r="H740"/>
  <c r="H737"/>
  <c r="H741"/>
  <c r="H734"/>
  <c r="H738"/>
  <c r="H778"/>
  <c r="I769"/>
  <c r="I771"/>
  <c r="I773"/>
  <c r="I775"/>
  <c r="I777"/>
  <c r="J769"/>
  <c r="J771"/>
  <c r="J773"/>
  <c r="J775"/>
  <c r="J777"/>
  <c r="I768"/>
  <c r="J770"/>
  <c r="J772"/>
  <c r="J774"/>
  <c r="J776"/>
  <c r="I770"/>
  <c r="I772"/>
  <c r="I774"/>
  <c r="B728"/>
  <c r="J733" l="1"/>
  <c r="I742"/>
  <c r="B765"/>
  <c r="I734"/>
  <c r="I736"/>
  <c r="I738"/>
  <c r="I740"/>
  <c r="I733"/>
  <c r="J735"/>
  <c r="J737"/>
  <c r="J739"/>
  <c r="J741"/>
  <c r="I735"/>
  <c r="I739"/>
  <c r="I737"/>
  <c r="I741"/>
  <c r="J734"/>
  <c r="J736"/>
  <c r="J738"/>
  <c r="J740"/>
  <c r="J742"/>
  <c r="B755" l="1"/>
  <c r="E27" s="1"/>
  <c r="B762"/>
  <c r="B730"/>
  <c r="B720" s="1"/>
  <c r="E8" s="1"/>
  <c r="B727" l="1"/>
  <c r="A4" i="2"/>
  <c r="C14" i="1"/>
  <c r="C13"/>
  <c r="F15"/>
  <c r="A5" i="2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F32" i="1"/>
  <c r="F30"/>
  <c r="C30" s="1"/>
  <c r="F33"/>
  <c r="C28" s="1"/>
  <c r="F17"/>
  <c r="C15" s="1"/>
  <c r="F31" l="1"/>
  <c r="C26" s="1"/>
  <c r="A77" i="2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H29" i="1"/>
  <c r="F13"/>
  <c r="H10"/>
  <c r="F11"/>
  <c r="C11" s="1"/>
  <c r="F14"/>
  <c r="C9" s="1"/>
  <c r="I36"/>
  <c r="C25" s="1"/>
  <c r="F12"/>
  <c r="C31"/>
  <c r="C6" l="1"/>
  <c r="C7"/>
  <c r="C12"/>
</calcChain>
</file>

<file path=xl/sharedStrings.xml><?xml version="1.0" encoding="utf-8"?>
<sst xmlns="http://schemas.openxmlformats.org/spreadsheetml/2006/main" count="113" uniqueCount="75">
  <si>
    <t>APPLICATION FOR RTGS / NEFT REMITTANCE</t>
  </si>
  <si>
    <t>DATE:</t>
  </si>
  <si>
    <t>Charges:</t>
  </si>
  <si>
    <t>RECEIVED FROM</t>
  </si>
  <si>
    <t>BANK'S NAME</t>
  </si>
  <si>
    <t>FAVOURING</t>
  </si>
  <si>
    <t>AMOUNT</t>
  </si>
  <si>
    <t>BANK CHARGES</t>
  </si>
  <si>
    <t>TOTAL RS</t>
  </si>
  <si>
    <t>IFSC CODE</t>
  </si>
  <si>
    <t>OFFICER</t>
  </si>
  <si>
    <t>Please remit the sum of Rs:</t>
  </si>
  <si>
    <t>Amount in Figures :</t>
  </si>
  <si>
    <t>S NO</t>
  </si>
  <si>
    <t>NAME OF THE ORGANISATION</t>
  </si>
  <si>
    <t>BANK NAME/ PLACE</t>
  </si>
  <si>
    <t>ACCOUNT NO</t>
  </si>
  <si>
    <t>This is worksheet file for conveting a number to words.</t>
  </si>
  <si>
    <t>&lt;- &lt;- &lt;- Fill here the number you want to convert. &gt;</t>
  </si>
  <si>
    <t>&lt;- &lt;- &lt;- You can change this Currency Name</t>
  </si>
  <si>
    <t xml:space="preserve">: </t>
  </si>
  <si>
    <t>Rupees:</t>
  </si>
  <si>
    <t xml:space="preserve">RTGS /NEFT </t>
  </si>
  <si>
    <t>Name of applicant &amp; Cell No</t>
  </si>
  <si>
    <t>PLEASE READ BELOW NOTES</t>
  </si>
  <si>
    <t>500no of details can be typed in master sheet</t>
  </si>
  <si>
    <t xml:space="preserve">FILL - NAME OF APPLICANT </t>
  </si>
  <si>
    <t xml:space="preserve">UTR NO : </t>
  </si>
  <si>
    <t>BRANCH</t>
  </si>
  <si>
    <t>IFSC</t>
  </si>
  <si>
    <t xml:space="preserve">NAME &amp; SIGNATURE </t>
  </si>
  <si>
    <t>UTR NO</t>
  </si>
  <si>
    <t>FROM: MASTER SHEET</t>
  </si>
  <si>
    <t>Destination Bank                                           Name &amp;branch</t>
  </si>
  <si>
    <t>TOTAL</t>
  </si>
  <si>
    <t>IFSC CODE:__</t>
  </si>
  <si>
    <t xml:space="preserve">Benificiary Account No </t>
  </si>
  <si>
    <t>ENTER THE SERIAL NUMBER IN RIGHT CORNER  L 3 AND L22 FROM MASTER SHEET</t>
  </si>
  <si>
    <t>take print from B3 TO L38 TO SUBMIT IN BANK- FOR 2 SLIPS IN ONE PAGE</t>
  </si>
  <si>
    <t xml:space="preserve">Name of the beneficiary: </t>
  </si>
  <si>
    <t>as per details given below by debiting our account no :</t>
  </si>
  <si>
    <t xml:space="preserve"> FOR THE TOTAL AMOUNT</t>
  </si>
  <si>
    <t>DETAILS IF ANY</t>
  </si>
  <si>
    <t>ACCT NO</t>
  </si>
  <si>
    <t xml:space="preserve">ACCT NO </t>
  </si>
  <si>
    <t>CONT PERSON CELL NO</t>
  </si>
  <si>
    <t>ENTER  COMMISSION CHARGES IF ANY</t>
  </si>
  <si>
    <t>KEEP "0"  WHEN NOT USE</t>
  </si>
  <si>
    <t>ENTER AMOUNT AT "-PLEASE REMIT THE SUM OF Rs"_______</t>
  </si>
  <si>
    <t xml:space="preserve">This colour colums to fill </t>
  </si>
  <si>
    <t>OTHER DETA FOR RECORDS ONLY</t>
  </si>
  <si>
    <t xml:space="preserve">CHQ NO </t>
  </si>
  <si>
    <t>NOT FOR PRINT</t>
  </si>
  <si>
    <t>ABC</t>
  </si>
  <si>
    <t>UTIB 000 111</t>
  </si>
  <si>
    <t>SRI RAM</t>
  </si>
  <si>
    <t>Enter your bank name</t>
  </si>
  <si>
    <t>ANDHRA BANK</t>
  </si>
  <si>
    <t>INDIAN BANK</t>
  </si>
  <si>
    <t>RAJAHMUNDRY</t>
  </si>
  <si>
    <t>FILL THE DETAILS GIVEN BELOW</t>
  </si>
  <si>
    <t>ENTERIES  ALLOWED FOR 500 NOS</t>
  </si>
  <si>
    <t>IDIB000R004</t>
  </si>
  <si>
    <t>IDIBH</t>
  </si>
  <si>
    <t>STEEL SUPPLIER</t>
  </si>
  <si>
    <t>AXIS BANK, CHENNAI</t>
  </si>
  <si>
    <t>VBC</t>
  </si>
  <si>
    <t xml:space="preserve">154 5487 789 </t>
  </si>
  <si>
    <t>ANDB 111 B458</t>
  </si>
  <si>
    <t>CEMENT</t>
  </si>
  <si>
    <t>ENTER Serial  NO IN: L3 AND L22</t>
  </si>
  <si>
    <t>ABCD</t>
  </si>
  <si>
    <t>OUR COMPANY NAME</t>
  </si>
  <si>
    <t>OUR ACCOUNT NO</t>
  </si>
  <si>
    <t>svsp2002@gmail.com   / Rajahmundry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</si>
</sst>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[$-409]d\-mmm\-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Consolas"/>
      <family val="3"/>
    </font>
    <font>
      <b/>
      <sz val="16"/>
      <color theme="1"/>
      <name val="Consolas"/>
      <family val="3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Bookman Old Style"/>
      <family val="1"/>
    </font>
    <font>
      <i/>
      <sz val="11"/>
      <color rgb="FFFF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1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vertical="center" wrapText="1"/>
      <protection locked="0"/>
    </xf>
    <xf numFmtId="1" fontId="4" fillId="2" borderId="0" xfId="0" applyNumberFormat="1" applyFont="1" applyFill="1" applyProtection="1">
      <protection hidden="1"/>
    </xf>
    <xf numFmtId="1" fontId="5" fillId="2" borderId="0" xfId="0" applyNumberFormat="1" applyFont="1" applyFill="1" applyProtection="1">
      <protection hidden="1"/>
    </xf>
    <xf numFmtId="1" fontId="3" fillId="0" borderId="31" xfId="0" applyNumberFormat="1" applyFont="1" applyBorder="1" applyAlignment="1" applyProtection="1">
      <alignment horizontal="left" vertical="center" wrapText="1"/>
      <protection hidden="1"/>
    </xf>
    <xf numFmtId="1" fontId="10" fillId="2" borderId="0" xfId="0" applyNumberFormat="1" applyFont="1" applyFill="1" applyProtection="1">
      <protection hidden="1"/>
    </xf>
    <xf numFmtId="1" fontId="10" fillId="2" borderId="0" xfId="0" applyNumberFormat="1" applyFont="1" applyFill="1" applyAlignment="1" applyProtection="1">
      <alignment vertical="top" wrapText="1"/>
      <protection hidden="1"/>
    </xf>
    <xf numFmtId="1" fontId="11" fillId="2" borderId="0" xfId="0" applyNumberFormat="1" applyFont="1" applyFill="1" applyProtection="1">
      <protection hidden="1"/>
    </xf>
    <xf numFmtId="1" fontId="11" fillId="2" borderId="0" xfId="0" applyNumberFormat="1" applyFont="1" applyFill="1" applyAlignment="1" applyProtection="1">
      <alignment vertical="top" wrapText="1"/>
      <protection hidden="1"/>
    </xf>
    <xf numFmtId="1" fontId="21" fillId="2" borderId="0" xfId="0" applyNumberFormat="1" applyFont="1" applyFill="1" applyProtection="1">
      <protection hidden="1"/>
    </xf>
    <xf numFmtId="1" fontId="11" fillId="2" borderId="0" xfId="1" applyNumberFormat="1" applyFont="1" applyFill="1" applyProtection="1">
      <protection hidden="1"/>
    </xf>
    <xf numFmtId="1" fontId="22" fillId="2" borderId="0" xfId="0" applyNumberFormat="1" applyFont="1" applyFill="1" applyAlignment="1" applyProtection="1">
      <alignment vertical="top" wrapText="1"/>
      <protection hidden="1"/>
    </xf>
    <xf numFmtId="1" fontId="22" fillId="2" borderId="0" xfId="0" applyNumberFormat="1" applyFont="1" applyFill="1" applyProtection="1">
      <protection hidden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 vertical="center" wrapText="1"/>
      <protection hidden="1"/>
    </xf>
    <xf numFmtId="1" fontId="2" fillId="0" borderId="0" xfId="0" applyNumberFormat="1" applyFont="1" applyAlignment="1" applyProtection="1">
      <alignment vertical="center" wrapText="1"/>
      <protection hidden="1"/>
    </xf>
    <xf numFmtId="1" fontId="24" fillId="0" borderId="1" xfId="0" applyNumberFormat="1" applyFont="1" applyBorder="1" applyAlignment="1" applyProtection="1">
      <alignment horizontal="left" vertical="center" wrapText="1"/>
      <protection locked="0"/>
    </xf>
    <xf numFmtId="1" fontId="25" fillId="0" borderId="1" xfId="0" applyNumberFormat="1" applyFont="1" applyBorder="1" applyAlignment="1" applyProtection="1">
      <alignment horizontal="left" vertical="center" wrapText="1"/>
      <protection locked="0"/>
    </xf>
    <xf numFmtId="1" fontId="2" fillId="0" borderId="3" xfId="0" applyNumberFormat="1" applyFont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 applyProtection="1">
      <alignment horizontal="left" vertical="center" wrapText="1"/>
      <protection hidden="1"/>
    </xf>
    <xf numFmtId="1" fontId="3" fillId="0" borderId="1" xfId="0" applyNumberFormat="1" applyFont="1" applyBorder="1" applyAlignment="1" applyProtection="1">
      <alignment vertical="center" wrapText="1"/>
      <protection hidden="1"/>
    </xf>
    <xf numFmtId="1" fontId="2" fillId="0" borderId="1" xfId="0" applyNumberFormat="1" applyFont="1" applyBorder="1" applyAlignment="1" applyProtection="1">
      <alignment vertical="center" wrapText="1"/>
      <protection hidden="1"/>
    </xf>
    <xf numFmtId="1" fontId="27" fillId="2" borderId="0" xfId="0" applyNumberFormat="1" applyFont="1" applyFill="1" applyProtection="1">
      <protection hidden="1"/>
    </xf>
    <xf numFmtId="1" fontId="27" fillId="2" borderId="0" xfId="0" applyNumberFormat="1" applyFont="1" applyFill="1" applyAlignment="1" applyProtection="1">
      <alignment horizontal="right"/>
      <protection hidden="1"/>
    </xf>
    <xf numFmtId="1" fontId="12" fillId="2" borderId="9" xfId="0" applyNumberFormat="1" applyFont="1" applyFill="1" applyBorder="1" applyAlignment="1" applyProtection="1">
      <alignment vertical="top"/>
      <protection hidden="1"/>
    </xf>
    <xf numFmtId="1" fontId="10" fillId="2" borderId="11" xfId="0" applyNumberFormat="1" applyFont="1" applyFill="1" applyBorder="1" applyAlignment="1" applyProtection="1">
      <alignment vertical="top" wrapText="1"/>
      <protection hidden="1"/>
    </xf>
    <xf numFmtId="1" fontId="11" fillId="2" borderId="23" xfId="0" applyNumberFormat="1" applyFont="1" applyFill="1" applyBorder="1" applyAlignment="1" applyProtection="1">
      <alignment vertical="top"/>
      <protection hidden="1"/>
    </xf>
    <xf numFmtId="1" fontId="10" fillId="2" borderId="10" xfId="0" applyNumberFormat="1" applyFont="1" applyFill="1" applyBorder="1" applyAlignment="1" applyProtection="1">
      <alignment vertical="top"/>
      <protection hidden="1"/>
    </xf>
    <xf numFmtId="1" fontId="11" fillId="2" borderId="25" xfId="0" applyNumberFormat="1" applyFont="1" applyFill="1" applyBorder="1" applyAlignment="1" applyProtection="1">
      <alignment vertical="top"/>
      <protection hidden="1"/>
    </xf>
    <xf numFmtId="1" fontId="10" fillId="2" borderId="0" xfId="0" applyNumberFormat="1" applyFont="1" applyFill="1" applyBorder="1" applyAlignment="1" applyProtection="1">
      <alignment horizontal="right" vertical="top"/>
      <protection hidden="1"/>
    </xf>
    <xf numFmtId="1" fontId="8" fillId="2" borderId="32" xfId="0" applyNumberFormat="1" applyFont="1" applyFill="1" applyBorder="1" applyAlignment="1" applyProtection="1">
      <alignment vertical="top"/>
      <protection hidden="1"/>
    </xf>
    <xf numFmtId="166" fontId="8" fillId="2" borderId="35" xfId="0" applyNumberFormat="1" applyFont="1" applyFill="1" applyBorder="1" applyAlignment="1" applyProtection="1">
      <alignment vertical="top" wrapText="1"/>
      <protection hidden="1"/>
    </xf>
    <xf numFmtId="1" fontId="14" fillId="2" borderId="0" xfId="0" applyNumberFormat="1" applyFont="1" applyFill="1" applyBorder="1" applyAlignment="1" applyProtection="1">
      <alignment vertical="top"/>
      <protection hidden="1"/>
    </xf>
    <xf numFmtId="1" fontId="10" fillId="2" borderId="0" xfId="0" applyNumberFormat="1" applyFont="1" applyFill="1" applyBorder="1" applyAlignment="1" applyProtection="1">
      <alignment vertical="top"/>
      <protection hidden="1"/>
    </xf>
    <xf numFmtId="1" fontId="14" fillId="2" borderId="0" xfId="0" applyNumberFormat="1" applyFont="1" applyFill="1" applyBorder="1" applyAlignment="1" applyProtection="1">
      <alignment horizontal="right" vertical="top"/>
      <protection hidden="1"/>
    </xf>
    <xf numFmtId="1" fontId="7" fillId="2" borderId="35" xfId="0" applyNumberFormat="1" applyFont="1" applyFill="1" applyBorder="1" applyAlignment="1" applyProtection="1">
      <alignment horizontal="left" vertical="top" wrapText="1"/>
      <protection hidden="1"/>
    </xf>
    <xf numFmtId="166" fontId="14" fillId="2" borderId="1" xfId="0" applyNumberFormat="1" applyFont="1" applyFill="1" applyBorder="1" applyAlignment="1" applyProtection="1">
      <alignment vertical="top"/>
      <protection hidden="1"/>
    </xf>
    <xf numFmtId="1" fontId="10" fillId="2" borderId="16" xfId="0" applyNumberFormat="1" applyFont="1" applyFill="1" applyBorder="1" applyAlignment="1" applyProtection="1">
      <alignment vertical="top"/>
      <protection hidden="1"/>
    </xf>
    <xf numFmtId="1" fontId="11" fillId="2" borderId="0" xfId="0" applyNumberFormat="1" applyFont="1" applyFill="1" applyBorder="1" applyAlignment="1" applyProtection="1">
      <alignment vertical="top"/>
      <protection hidden="1"/>
    </xf>
    <xf numFmtId="1" fontId="8" fillId="2" borderId="1" xfId="0" applyNumberFormat="1" applyFont="1" applyFill="1" applyBorder="1" applyAlignment="1" applyProtection="1">
      <alignment vertical="top" wrapText="1"/>
      <protection hidden="1"/>
    </xf>
    <xf numFmtId="1" fontId="16" fillId="2" borderId="0" xfId="0" applyNumberFormat="1" applyFont="1" applyFill="1" applyBorder="1" applyAlignment="1" applyProtection="1">
      <alignment horizontal="right" vertical="top" wrapText="1"/>
      <protection hidden="1"/>
    </xf>
    <xf numFmtId="1" fontId="8" fillId="2" borderId="40" xfId="0" applyNumberFormat="1" applyFont="1" applyFill="1" applyBorder="1" applyAlignment="1" applyProtection="1">
      <alignment vertical="top" wrapText="1"/>
      <protection hidden="1"/>
    </xf>
    <xf numFmtId="1" fontId="8" fillId="2" borderId="35" xfId="0" applyNumberFormat="1" applyFont="1" applyFill="1" applyBorder="1" applyAlignment="1" applyProtection="1">
      <alignment horizontal="left" vertical="top" wrapText="1"/>
      <protection hidden="1"/>
    </xf>
    <xf numFmtId="164" fontId="23" fillId="2" borderId="35" xfId="1" applyFont="1" applyFill="1" applyBorder="1" applyAlignment="1" applyProtection="1">
      <alignment horizontal="right" vertical="top" wrapText="1"/>
      <protection hidden="1"/>
    </xf>
    <xf numFmtId="1" fontId="16" fillId="2" borderId="0" xfId="0" applyNumberFormat="1" applyFont="1" applyFill="1" applyBorder="1" applyAlignment="1" applyProtection="1">
      <alignment horizontal="right" vertical="top"/>
      <protection hidden="1"/>
    </xf>
    <xf numFmtId="1" fontId="16" fillId="2" borderId="0" xfId="0" applyNumberFormat="1" applyFont="1" applyFill="1" applyBorder="1" applyAlignment="1" applyProtection="1">
      <alignment vertical="top"/>
      <protection hidden="1"/>
    </xf>
    <xf numFmtId="1" fontId="18" fillId="2" borderId="0" xfId="0" applyNumberFormat="1" applyFont="1" applyFill="1" applyBorder="1" applyAlignment="1" applyProtection="1">
      <alignment horizontal="right" vertical="top"/>
      <protection hidden="1"/>
    </xf>
    <xf numFmtId="1" fontId="6" fillId="2" borderId="0" xfId="0" applyNumberFormat="1" applyFont="1" applyFill="1" applyBorder="1" applyAlignment="1" applyProtection="1">
      <alignment vertical="top"/>
      <protection hidden="1"/>
    </xf>
    <xf numFmtId="1" fontId="6" fillId="2" borderId="16" xfId="0" applyNumberFormat="1" applyFont="1" applyFill="1" applyBorder="1" applyAlignment="1" applyProtection="1">
      <alignment vertical="top"/>
      <protection hidden="1"/>
    </xf>
    <xf numFmtId="164" fontId="23" fillId="2" borderId="35" xfId="1" applyFont="1" applyFill="1" applyBorder="1" applyAlignment="1" applyProtection="1">
      <alignment horizontal="center" vertical="top" wrapText="1"/>
      <protection hidden="1"/>
    </xf>
    <xf numFmtId="1" fontId="16" fillId="2" borderId="4" xfId="0" applyNumberFormat="1" applyFont="1" applyFill="1" applyBorder="1" applyAlignment="1" applyProtection="1">
      <alignment horizontal="right" vertical="top"/>
      <protection hidden="1"/>
    </xf>
    <xf numFmtId="1" fontId="8" fillId="2" borderId="35" xfId="0" applyNumberFormat="1" applyFont="1" applyFill="1" applyBorder="1" applyAlignment="1" applyProtection="1">
      <alignment vertical="top"/>
      <protection hidden="1"/>
    </xf>
    <xf numFmtId="1" fontId="6" fillId="2" borderId="0" xfId="0" applyNumberFormat="1" applyFont="1" applyFill="1" applyBorder="1" applyAlignment="1" applyProtection="1">
      <alignment horizontal="right" vertical="top"/>
      <protection hidden="1"/>
    </xf>
    <xf numFmtId="1" fontId="20" fillId="3" borderId="5" xfId="1" applyNumberFormat="1" applyFont="1" applyFill="1" applyBorder="1" applyAlignment="1" applyProtection="1">
      <alignment vertical="top"/>
      <protection locked="0"/>
    </xf>
    <xf numFmtId="1" fontId="9" fillId="2" borderId="0" xfId="0" applyNumberFormat="1" applyFont="1" applyFill="1" applyBorder="1" applyAlignment="1" applyProtection="1">
      <alignment vertical="top"/>
      <protection hidden="1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23" fillId="2" borderId="32" xfId="0" applyNumberFormat="1" applyFont="1" applyFill="1" applyBorder="1" applyAlignment="1" applyProtection="1">
      <alignment horizontal="left" vertical="top"/>
      <protection hidden="1"/>
    </xf>
    <xf numFmtId="165" fontId="8" fillId="2" borderId="35" xfId="1" applyNumberFormat="1" applyFont="1" applyFill="1" applyBorder="1" applyAlignment="1" applyProtection="1">
      <alignment vertical="top" wrapText="1"/>
      <protection hidden="1"/>
    </xf>
    <xf numFmtId="1" fontId="10" fillId="2" borderId="9" xfId="0" applyNumberFormat="1" applyFont="1" applyFill="1" applyBorder="1" applyAlignment="1" applyProtection="1">
      <alignment vertical="top"/>
      <protection hidden="1"/>
    </xf>
    <xf numFmtId="1" fontId="6" fillId="2" borderId="11" xfId="0" applyNumberFormat="1" applyFont="1" applyFill="1" applyBorder="1" applyAlignment="1" applyProtection="1">
      <alignment vertical="top"/>
      <protection hidden="1"/>
    </xf>
    <xf numFmtId="1" fontId="16" fillId="2" borderId="3" xfId="0" applyNumberFormat="1" applyFont="1" applyFill="1" applyBorder="1" applyAlignment="1" applyProtection="1">
      <alignment horizontal="right" vertical="top" wrapText="1"/>
      <protection hidden="1"/>
    </xf>
    <xf numFmtId="1" fontId="11" fillId="2" borderId="34" xfId="0" applyNumberFormat="1" applyFont="1" applyFill="1" applyBorder="1" applyAlignment="1" applyProtection="1">
      <alignment vertical="top"/>
      <protection hidden="1"/>
    </xf>
    <xf numFmtId="1" fontId="10" fillId="2" borderId="18" xfId="0" applyNumberFormat="1" applyFont="1" applyFill="1" applyBorder="1" applyAlignment="1" applyProtection="1">
      <alignment vertical="top"/>
      <protection hidden="1"/>
    </xf>
    <xf numFmtId="1" fontId="10" fillId="2" borderId="13" xfId="0" applyNumberFormat="1" applyFont="1" applyFill="1" applyBorder="1" applyAlignment="1" applyProtection="1">
      <alignment vertical="top"/>
      <protection hidden="1"/>
    </xf>
    <xf numFmtId="1" fontId="10" fillId="2" borderId="15" xfId="0" applyNumberFormat="1" applyFont="1" applyFill="1" applyBorder="1" applyAlignment="1" applyProtection="1">
      <alignment vertical="top"/>
      <protection hidden="1"/>
    </xf>
    <xf numFmtId="1" fontId="10" fillId="2" borderId="0" xfId="0" applyNumberFormat="1" applyFont="1" applyFill="1" applyBorder="1" applyAlignment="1" applyProtection="1">
      <alignment vertical="top" wrapText="1"/>
      <protection hidden="1"/>
    </xf>
    <xf numFmtId="1" fontId="10" fillId="2" borderId="10" xfId="0" applyNumberFormat="1" applyFont="1" applyFill="1" applyBorder="1" applyAlignment="1" applyProtection="1">
      <alignment vertical="top" wrapText="1"/>
      <protection hidden="1"/>
    </xf>
    <xf numFmtId="1" fontId="11" fillId="2" borderId="36" xfId="0" applyNumberFormat="1" applyFont="1" applyFill="1" applyBorder="1" applyAlignment="1" applyProtection="1">
      <alignment vertical="top"/>
      <protection hidden="1"/>
    </xf>
    <xf numFmtId="1" fontId="6" fillId="2" borderId="10" xfId="0" applyNumberFormat="1" applyFont="1" applyFill="1" applyBorder="1" applyAlignment="1" applyProtection="1">
      <alignment vertical="top"/>
      <protection hidden="1"/>
    </xf>
    <xf numFmtId="1" fontId="11" fillId="2" borderId="2" xfId="0" applyNumberFormat="1" applyFont="1" applyFill="1" applyBorder="1" applyAlignment="1" applyProtection="1">
      <alignment vertical="top"/>
      <protection hidden="1"/>
    </xf>
    <xf numFmtId="1" fontId="11" fillId="2" borderId="4" xfId="0" applyNumberFormat="1" applyFont="1" applyFill="1" applyBorder="1" applyAlignment="1" applyProtection="1">
      <alignment vertical="top"/>
      <protection hidden="1"/>
    </xf>
    <xf numFmtId="1" fontId="7" fillId="2" borderId="1" xfId="0" applyNumberFormat="1" applyFont="1" applyFill="1" applyBorder="1" applyAlignment="1" applyProtection="1">
      <alignment horizontal="left" vertical="top" wrapText="1"/>
      <protection hidden="1"/>
    </xf>
    <xf numFmtId="1" fontId="8" fillId="2" borderId="1" xfId="0" applyNumberFormat="1" applyFont="1" applyFill="1" applyBorder="1" applyAlignment="1" applyProtection="1">
      <alignment horizontal="left" vertical="top" wrapText="1"/>
      <protection hidden="1"/>
    </xf>
    <xf numFmtId="164" fontId="23" fillId="2" borderId="1" xfId="1" applyFont="1" applyFill="1" applyBorder="1" applyAlignment="1" applyProtection="1">
      <alignment horizontal="right" vertical="top" wrapText="1"/>
      <protection hidden="1"/>
    </xf>
    <xf numFmtId="1" fontId="19" fillId="2" borderId="0" xfId="0" applyNumberFormat="1" applyFont="1" applyFill="1" applyBorder="1" applyAlignment="1" applyProtection="1">
      <alignment vertical="top"/>
      <protection hidden="1"/>
    </xf>
    <xf numFmtId="1" fontId="19" fillId="2" borderId="16" xfId="0" applyNumberFormat="1" applyFont="1" applyFill="1" applyBorder="1" applyAlignment="1" applyProtection="1">
      <alignment vertical="top"/>
      <protection hidden="1"/>
    </xf>
    <xf numFmtId="1" fontId="8" fillId="2" borderId="32" xfId="0" applyNumberFormat="1" applyFont="1" applyFill="1" applyBorder="1" applyAlignment="1" applyProtection="1">
      <alignment horizontal="left" vertical="top"/>
      <protection hidden="1"/>
    </xf>
    <xf numFmtId="165" fontId="8" fillId="2" borderId="20" xfId="1" applyNumberFormat="1" applyFont="1" applyFill="1" applyBorder="1" applyAlignment="1" applyProtection="1">
      <alignment vertical="top" wrapText="1"/>
      <protection hidden="1"/>
    </xf>
    <xf numFmtId="1" fontId="8" fillId="2" borderId="15" xfId="0" applyNumberFormat="1" applyFont="1" applyFill="1" applyBorder="1" applyAlignment="1" applyProtection="1">
      <alignment vertical="top"/>
      <protection hidden="1"/>
    </xf>
    <xf numFmtId="1" fontId="8" fillId="2" borderId="0" xfId="0" applyNumberFormat="1" applyFont="1" applyFill="1" applyBorder="1" applyAlignment="1" applyProtection="1">
      <alignment vertical="top" wrapText="1"/>
      <protection hidden="1"/>
    </xf>
    <xf numFmtId="1" fontId="8" fillId="2" borderId="17" xfId="0" applyNumberFormat="1" applyFont="1" applyFill="1" applyBorder="1" applyAlignment="1" applyProtection="1">
      <alignment vertical="top"/>
      <protection hidden="1"/>
    </xf>
    <xf numFmtId="1" fontId="8" fillId="2" borderId="18" xfId="0" applyNumberFormat="1" applyFont="1" applyFill="1" applyBorder="1" applyAlignment="1" applyProtection="1">
      <alignment vertical="top" wrapText="1"/>
      <protection hidden="1"/>
    </xf>
    <xf numFmtId="1" fontId="11" fillId="2" borderId="38" xfId="0" applyNumberFormat="1" applyFont="1" applyFill="1" applyBorder="1" applyAlignment="1" applyProtection="1">
      <alignment vertical="top"/>
      <protection hidden="1"/>
    </xf>
    <xf numFmtId="1" fontId="6" fillId="2" borderId="18" xfId="0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center" wrapText="1"/>
      <protection locked="0" hidden="1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19" fillId="2" borderId="24" xfId="1" applyNumberFormat="1" applyFont="1" applyFill="1" applyBorder="1" applyAlignment="1" applyProtection="1">
      <alignment vertical="top"/>
      <protection hidden="1"/>
    </xf>
    <xf numFmtId="165" fontId="19" fillId="2" borderId="6" xfId="1" applyNumberFormat="1" applyFont="1" applyFill="1" applyBorder="1" applyAlignment="1" applyProtection="1">
      <alignment vertical="top"/>
      <protection hidden="1"/>
    </xf>
    <xf numFmtId="165" fontId="20" fillId="3" borderId="5" xfId="1" applyNumberFormat="1" applyFont="1" applyFill="1" applyBorder="1" applyAlignment="1" applyProtection="1">
      <alignment vertical="top"/>
      <protection locked="0"/>
    </xf>
    <xf numFmtId="165" fontId="19" fillId="2" borderId="5" xfId="1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vertical="center"/>
      <protection locked="0" hidden="1"/>
    </xf>
    <xf numFmtId="1" fontId="28" fillId="0" borderId="1" xfId="0" applyNumberFormat="1" applyFont="1" applyBorder="1" applyAlignment="1" applyProtection="1">
      <alignment horizontal="left" vertical="center" wrapText="1"/>
      <protection locked="0"/>
    </xf>
    <xf numFmtId="2" fontId="0" fillId="0" borderId="0" xfId="0" applyNumberFormat="1"/>
    <xf numFmtId="0" fontId="29" fillId="0" borderId="0" xfId="0" applyFont="1"/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0" xfId="0" applyNumberFormat="1" applyFill="1" applyBorder="1" applyAlignment="1" applyProtection="1">
      <alignment horizontal="left" wrapText="1"/>
      <protection locked="0"/>
    </xf>
    <xf numFmtId="1" fontId="30" fillId="0" borderId="0" xfId="0" applyNumberFormat="1" applyFont="1" applyAlignment="1" applyProtection="1">
      <alignment horizontal="left" vertical="center" wrapText="1"/>
      <protection locked="0"/>
    </xf>
    <xf numFmtId="1" fontId="15" fillId="2" borderId="0" xfId="0" applyNumberFormat="1" applyFont="1" applyFill="1" applyBorder="1" applyAlignment="1" applyProtection="1">
      <alignment horizontal="right" vertical="top"/>
      <protection hidden="1"/>
    </xf>
    <xf numFmtId="1" fontId="31" fillId="2" borderId="9" xfId="0" applyNumberFormat="1" applyFont="1" applyFill="1" applyBorder="1" applyProtection="1">
      <protection hidden="1"/>
    </xf>
    <xf numFmtId="1" fontId="11" fillId="2" borderId="10" xfId="0" applyNumberFormat="1" applyFont="1" applyFill="1" applyBorder="1" applyProtection="1">
      <protection hidden="1"/>
    </xf>
    <xf numFmtId="1" fontId="10" fillId="2" borderId="10" xfId="0" applyNumberFormat="1" applyFont="1" applyFill="1" applyBorder="1" applyProtection="1">
      <protection hidden="1"/>
    </xf>
    <xf numFmtId="1" fontId="10" fillId="2" borderId="11" xfId="0" applyNumberFormat="1" applyFont="1" applyFill="1" applyBorder="1" applyProtection="1">
      <protection hidden="1"/>
    </xf>
    <xf numFmtId="1" fontId="10" fillId="2" borderId="15" xfId="0" applyNumberFormat="1" applyFont="1" applyFill="1" applyBorder="1" applyProtection="1">
      <protection hidden="1"/>
    </xf>
    <xf numFmtId="1" fontId="11" fillId="2" borderId="0" xfId="0" applyNumberFormat="1" applyFont="1" applyFill="1" applyBorder="1" applyProtection="1">
      <protection hidden="1"/>
    </xf>
    <xf numFmtId="1" fontId="10" fillId="2" borderId="0" xfId="0" applyNumberFormat="1" applyFont="1" applyFill="1" applyBorder="1" applyProtection="1">
      <protection hidden="1"/>
    </xf>
    <xf numFmtId="1" fontId="10" fillId="2" borderId="16" xfId="0" applyNumberFormat="1" applyFont="1" applyFill="1" applyBorder="1" applyProtection="1">
      <protection hidden="1"/>
    </xf>
    <xf numFmtId="1" fontId="27" fillId="3" borderId="15" xfId="0" applyNumberFormat="1" applyFont="1" applyFill="1" applyBorder="1" applyProtection="1">
      <protection hidden="1"/>
    </xf>
    <xf numFmtId="1" fontId="27" fillId="3" borderId="0" xfId="0" applyNumberFormat="1" applyFont="1" applyFill="1" applyBorder="1" applyAlignment="1" applyProtection="1">
      <alignment vertical="top" wrapText="1"/>
      <protection hidden="1"/>
    </xf>
    <xf numFmtId="1" fontId="27" fillId="3" borderId="0" xfId="0" applyNumberFormat="1" applyFont="1" applyFill="1" applyBorder="1" applyProtection="1">
      <protection hidden="1"/>
    </xf>
    <xf numFmtId="1" fontId="27" fillId="3" borderId="16" xfId="0" applyNumberFormat="1" applyFont="1" applyFill="1" applyBorder="1" applyProtection="1">
      <protection hidden="1"/>
    </xf>
    <xf numFmtId="1" fontId="10" fillId="2" borderId="12" xfId="0" applyNumberFormat="1" applyFont="1" applyFill="1" applyBorder="1" applyProtection="1">
      <protection hidden="1"/>
    </xf>
    <xf numFmtId="1" fontId="10" fillId="2" borderId="13" xfId="0" applyNumberFormat="1" applyFont="1" applyFill="1" applyBorder="1" applyAlignment="1" applyProtection="1">
      <alignment vertical="top" wrapText="1"/>
      <protection hidden="1"/>
    </xf>
    <xf numFmtId="1" fontId="11" fillId="2" borderId="13" xfId="0" applyNumberFormat="1" applyFont="1" applyFill="1" applyBorder="1" applyProtection="1">
      <protection hidden="1"/>
    </xf>
    <xf numFmtId="1" fontId="10" fillId="2" borderId="13" xfId="0" applyNumberFormat="1" applyFont="1" applyFill="1" applyBorder="1" applyProtection="1">
      <protection hidden="1"/>
    </xf>
    <xf numFmtId="1" fontId="10" fillId="2" borderId="14" xfId="0" applyNumberFormat="1" applyFont="1" applyFill="1" applyBorder="1" applyProtection="1">
      <protection hidden="1"/>
    </xf>
    <xf numFmtId="1" fontId="8" fillId="2" borderId="0" xfId="0" applyNumberFormat="1" applyFont="1" applyFill="1" applyBorder="1" applyAlignment="1" applyProtection="1">
      <alignment vertical="top"/>
      <protection hidden="1"/>
    </xf>
    <xf numFmtId="1" fontId="6" fillId="2" borderId="0" xfId="0" applyNumberFormat="1" applyFont="1" applyFill="1" applyBorder="1" applyAlignment="1" applyProtection="1">
      <alignment horizontal="left" vertical="top"/>
      <protection hidden="1"/>
    </xf>
    <xf numFmtId="1" fontId="27" fillId="3" borderId="5" xfId="0" applyNumberFormat="1" applyFont="1" applyFill="1" applyBorder="1" applyAlignment="1" applyProtection="1">
      <alignment horizontal="center" vertical="top"/>
      <protection locked="0"/>
    </xf>
    <xf numFmtId="1" fontId="32" fillId="3" borderId="5" xfId="0" applyNumberFormat="1" applyFont="1" applyFill="1" applyBorder="1" applyAlignment="1" applyProtection="1">
      <alignment horizontal="center" vertical="top"/>
      <protection locked="0"/>
    </xf>
    <xf numFmtId="1" fontId="16" fillId="3" borderId="3" xfId="0" applyNumberFormat="1" applyFont="1" applyFill="1" applyBorder="1" applyAlignment="1" applyProtection="1">
      <alignment horizontal="right" vertical="top" wrapText="1"/>
      <protection locked="0"/>
    </xf>
    <xf numFmtId="1" fontId="34" fillId="2" borderId="0" xfId="2" applyNumberFormat="1" applyFont="1" applyFill="1" applyAlignment="1" applyProtection="1">
      <protection hidden="1"/>
    </xf>
    <xf numFmtId="1" fontId="7" fillId="2" borderId="15" xfId="0" applyNumberFormat="1" applyFont="1" applyFill="1" applyBorder="1" applyAlignment="1" applyProtection="1">
      <alignment horizontal="center" wrapText="1"/>
      <protection hidden="1"/>
    </xf>
    <xf numFmtId="1" fontId="7" fillId="2" borderId="0" xfId="0" applyNumberFormat="1" applyFont="1" applyFill="1" applyAlignment="1" applyProtection="1">
      <alignment horizontal="center" wrapText="1"/>
      <protection hidden="1"/>
    </xf>
    <xf numFmtId="1" fontId="8" fillId="2" borderId="9" xfId="0" applyNumberFormat="1" applyFont="1" applyFill="1" applyBorder="1" applyAlignment="1" applyProtection="1">
      <alignment horizontal="left" vertical="top" wrapText="1"/>
      <protection hidden="1"/>
    </xf>
    <xf numFmtId="1" fontId="8" fillId="2" borderId="10" xfId="0" applyNumberFormat="1" applyFont="1" applyFill="1" applyBorder="1" applyAlignment="1" applyProtection="1">
      <alignment horizontal="left" vertical="top" wrapText="1"/>
      <protection hidden="1"/>
    </xf>
    <xf numFmtId="1" fontId="8" fillId="2" borderId="11" xfId="0" applyNumberFormat="1" applyFont="1" applyFill="1" applyBorder="1" applyAlignment="1" applyProtection="1">
      <alignment horizontal="left" vertical="top" wrapText="1"/>
      <protection hidden="1"/>
    </xf>
    <xf numFmtId="1" fontId="14" fillId="2" borderId="6" xfId="0" applyNumberFormat="1" applyFont="1" applyFill="1" applyBorder="1" applyAlignment="1" applyProtection="1">
      <alignment horizontal="left" vertical="top"/>
      <protection hidden="1"/>
    </xf>
    <xf numFmtId="1" fontId="14" fillId="2" borderId="7" xfId="0" applyNumberFormat="1" applyFont="1" applyFill="1" applyBorder="1" applyAlignment="1" applyProtection="1">
      <alignment horizontal="left" vertical="top"/>
      <protection hidden="1"/>
    </xf>
    <xf numFmtId="1" fontId="14" fillId="2" borderId="14" xfId="0" applyNumberFormat="1" applyFont="1" applyFill="1" applyBorder="1" applyAlignment="1" applyProtection="1">
      <alignment horizontal="left" vertical="top"/>
      <protection hidden="1"/>
    </xf>
    <xf numFmtId="1" fontId="8" fillId="2" borderId="35" xfId="0" applyNumberFormat="1" applyFont="1" applyFill="1" applyBorder="1" applyAlignment="1" applyProtection="1">
      <alignment horizontal="left" vertical="top" wrapText="1"/>
      <protection hidden="1"/>
    </xf>
    <xf numFmtId="165" fontId="15" fillId="3" borderId="6" xfId="1" applyNumberFormat="1" applyFont="1" applyFill="1" applyBorder="1" applyAlignment="1" applyProtection="1">
      <alignment horizontal="center" vertical="top" wrapText="1"/>
      <protection locked="0"/>
    </xf>
    <xf numFmtId="165" fontId="15" fillId="3" borderId="8" xfId="1" applyNumberFormat="1" applyFont="1" applyFill="1" applyBorder="1" applyAlignment="1" applyProtection="1">
      <alignment horizontal="center" vertical="top" wrapText="1"/>
      <protection locked="0"/>
    </xf>
    <xf numFmtId="1" fontId="14" fillId="2" borderId="21" xfId="0" applyNumberFormat="1" applyFont="1" applyFill="1" applyBorder="1" applyAlignment="1" applyProtection="1">
      <alignment horizontal="right" vertical="top" wrapText="1"/>
      <protection hidden="1"/>
    </xf>
    <xf numFmtId="1" fontId="14" fillId="2" borderId="14" xfId="0" applyNumberFormat="1" applyFont="1" applyFill="1" applyBorder="1" applyAlignment="1" applyProtection="1">
      <alignment horizontal="right" vertical="top" wrapText="1"/>
      <protection hidden="1"/>
    </xf>
    <xf numFmtId="1" fontId="8" fillId="2" borderId="39" xfId="0" applyNumberFormat="1" applyFont="1" applyFill="1" applyBorder="1" applyAlignment="1" applyProtection="1">
      <alignment horizontal="center" vertical="top" wrapText="1"/>
      <protection hidden="1"/>
    </xf>
    <xf numFmtId="1" fontId="8" fillId="2" borderId="40" xfId="0" applyNumberFormat="1" applyFont="1" applyFill="1" applyBorder="1" applyAlignment="1" applyProtection="1">
      <alignment horizontal="center" vertical="top" wrapText="1"/>
      <protection hidden="1"/>
    </xf>
    <xf numFmtId="1" fontId="8" fillId="2" borderId="39" xfId="0" applyNumberFormat="1" applyFont="1" applyFill="1" applyBorder="1" applyAlignment="1" applyProtection="1">
      <alignment horizontal="center" vertical="top"/>
      <protection hidden="1"/>
    </xf>
    <xf numFmtId="1" fontId="8" fillId="2" borderId="40" xfId="0" applyNumberFormat="1" applyFont="1" applyFill="1" applyBorder="1" applyAlignment="1" applyProtection="1">
      <alignment horizontal="center" vertical="top"/>
      <protection hidden="1"/>
    </xf>
    <xf numFmtId="1" fontId="14" fillId="3" borderId="6" xfId="0" applyNumberFormat="1" applyFont="1" applyFill="1" applyBorder="1" applyAlignment="1" applyProtection="1">
      <alignment horizontal="left" vertical="top"/>
      <protection locked="0"/>
    </xf>
    <xf numFmtId="1" fontId="14" fillId="3" borderId="7" xfId="0" applyNumberFormat="1" applyFont="1" applyFill="1" applyBorder="1" applyAlignment="1" applyProtection="1">
      <alignment horizontal="left" vertical="top"/>
      <protection locked="0"/>
    </xf>
    <xf numFmtId="1" fontId="14" fillId="3" borderId="14" xfId="0" applyNumberFormat="1" applyFont="1" applyFill="1" applyBorder="1" applyAlignment="1" applyProtection="1">
      <alignment horizontal="left" vertical="top"/>
      <protection locked="0"/>
    </xf>
    <xf numFmtId="1" fontId="6" fillId="3" borderId="6" xfId="0" applyNumberFormat="1" applyFont="1" applyFill="1" applyBorder="1" applyAlignment="1" applyProtection="1">
      <alignment horizontal="left" vertical="top"/>
      <protection locked="0"/>
    </xf>
    <xf numFmtId="1" fontId="6" fillId="3" borderId="7" xfId="0" applyNumberFormat="1" applyFont="1" applyFill="1" applyBorder="1" applyAlignment="1" applyProtection="1">
      <alignment horizontal="left" vertical="top"/>
      <protection locked="0"/>
    </xf>
    <xf numFmtId="1" fontId="6" fillId="3" borderId="8" xfId="0" applyNumberFormat="1" applyFont="1" applyFill="1" applyBorder="1" applyAlignment="1" applyProtection="1">
      <alignment horizontal="left" vertical="top"/>
      <protection locked="0"/>
    </xf>
    <xf numFmtId="1" fontId="13" fillId="3" borderId="37" xfId="0" applyNumberFormat="1" applyFont="1" applyFill="1" applyBorder="1" applyAlignment="1" applyProtection="1">
      <alignment horizontal="left" vertical="top"/>
      <protection locked="0"/>
    </xf>
    <xf numFmtId="1" fontId="13" fillId="3" borderId="10" xfId="0" applyNumberFormat="1" applyFont="1" applyFill="1" applyBorder="1" applyAlignment="1" applyProtection="1">
      <alignment horizontal="left" vertical="top"/>
      <protection locked="0"/>
    </xf>
    <xf numFmtId="1" fontId="13" fillId="3" borderId="4" xfId="0" applyNumberFormat="1" applyFont="1" applyFill="1" applyBorder="1" applyAlignment="1" applyProtection="1">
      <alignment horizontal="left" vertical="top"/>
      <protection locked="0"/>
    </xf>
    <xf numFmtId="1" fontId="13" fillId="3" borderId="0" xfId="0" applyNumberFormat="1" applyFont="1" applyFill="1" applyBorder="1" applyAlignment="1" applyProtection="1">
      <alignment horizontal="left" vertical="top"/>
      <protection locked="0"/>
    </xf>
    <xf numFmtId="1" fontId="26" fillId="2" borderId="6" xfId="0" applyNumberFormat="1" applyFont="1" applyFill="1" applyBorder="1" applyAlignment="1" applyProtection="1">
      <alignment horizontal="left" vertical="top"/>
      <protection hidden="1"/>
    </xf>
    <xf numFmtId="1" fontId="26" fillId="2" borderId="8" xfId="0" applyNumberFormat="1" applyFont="1" applyFill="1" applyBorder="1" applyAlignment="1" applyProtection="1">
      <alignment horizontal="left" vertical="top"/>
      <protection hidden="1"/>
    </xf>
    <xf numFmtId="1" fontId="13" fillId="2" borderId="37" xfId="0" applyNumberFormat="1" applyFont="1" applyFill="1" applyBorder="1" applyAlignment="1" applyProtection="1">
      <alignment horizontal="left" vertical="top"/>
      <protection hidden="1"/>
    </xf>
    <xf numFmtId="1" fontId="13" fillId="2" borderId="10" xfId="0" applyNumberFormat="1" applyFont="1" applyFill="1" applyBorder="1" applyAlignment="1" applyProtection="1">
      <alignment horizontal="left" vertical="top"/>
      <protection hidden="1"/>
    </xf>
    <xf numFmtId="1" fontId="13" fillId="2" borderId="4" xfId="0" applyNumberFormat="1" applyFont="1" applyFill="1" applyBorder="1" applyAlignment="1" applyProtection="1">
      <alignment horizontal="left" vertical="top"/>
      <protection hidden="1"/>
    </xf>
    <xf numFmtId="1" fontId="13" fillId="2" borderId="0" xfId="0" applyNumberFormat="1" applyFont="1" applyFill="1" applyBorder="1" applyAlignment="1" applyProtection="1">
      <alignment horizontal="left" vertical="top"/>
      <protection hidden="1"/>
    </xf>
    <xf numFmtId="1" fontId="15" fillId="3" borderId="6" xfId="0" applyNumberFormat="1" applyFont="1" applyFill="1" applyBorder="1" applyAlignment="1" applyProtection="1">
      <alignment horizontal="left" vertical="top"/>
      <protection locked="0"/>
    </xf>
    <xf numFmtId="1" fontId="15" fillId="3" borderId="7" xfId="0" applyNumberFormat="1" applyFont="1" applyFill="1" applyBorder="1" applyAlignment="1" applyProtection="1">
      <alignment horizontal="left" vertical="top"/>
      <protection locked="0"/>
    </xf>
    <xf numFmtId="1" fontId="15" fillId="3" borderId="8" xfId="0" applyNumberFormat="1" applyFont="1" applyFill="1" applyBorder="1" applyAlignment="1" applyProtection="1">
      <alignment horizontal="left" vertical="top"/>
      <protection locked="0"/>
    </xf>
    <xf numFmtId="1" fontId="8" fillId="2" borderId="26" xfId="0" applyNumberFormat="1" applyFont="1" applyFill="1" applyBorder="1" applyAlignment="1" applyProtection="1">
      <alignment vertical="top" wrapText="1"/>
      <protection hidden="1"/>
    </xf>
    <xf numFmtId="1" fontId="8" fillId="2" borderId="28" xfId="0" applyNumberFormat="1" applyFont="1" applyFill="1" applyBorder="1" applyAlignment="1" applyProtection="1">
      <alignment vertical="top" wrapText="1"/>
      <protection hidden="1"/>
    </xf>
    <xf numFmtId="1" fontId="6" fillId="2" borderId="18" xfId="0" applyNumberFormat="1" applyFont="1" applyFill="1" applyBorder="1" applyAlignment="1" applyProtection="1">
      <alignment horizontal="left" vertical="top"/>
      <protection hidden="1"/>
    </xf>
    <xf numFmtId="1" fontId="6" fillId="2" borderId="19" xfId="0" applyNumberFormat="1" applyFont="1" applyFill="1" applyBorder="1" applyAlignment="1" applyProtection="1">
      <alignment horizontal="left" vertical="top"/>
      <protection hidden="1"/>
    </xf>
    <xf numFmtId="1" fontId="14" fillId="2" borderId="15" xfId="0" applyNumberFormat="1" applyFont="1" applyFill="1" applyBorder="1" applyAlignment="1" applyProtection="1">
      <alignment horizontal="left" vertical="top" wrapText="1"/>
      <protection hidden="1"/>
    </xf>
    <xf numFmtId="1" fontId="14" fillId="2" borderId="0" xfId="0" applyNumberFormat="1" applyFont="1" applyFill="1" applyBorder="1" applyAlignment="1" applyProtection="1">
      <alignment horizontal="left" vertical="top" wrapText="1"/>
      <protection hidden="1"/>
    </xf>
    <xf numFmtId="1" fontId="14" fillId="2" borderId="16" xfId="0" applyNumberFormat="1" applyFont="1" applyFill="1" applyBorder="1" applyAlignment="1" applyProtection="1">
      <alignment horizontal="left" vertical="top" wrapText="1"/>
      <protection hidden="1"/>
    </xf>
    <xf numFmtId="1" fontId="16" fillId="2" borderId="9" xfId="0" applyNumberFormat="1" applyFont="1" applyFill="1" applyBorder="1" applyAlignment="1" applyProtection="1">
      <alignment horizontal="left" vertical="top" wrapText="1"/>
      <protection hidden="1"/>
    </xf>
    <xf numFmtId="1" fontId="16" fillId="2" borderId="10" xfId="0" applyNumberFormat="1" applyFont="1" applyFill="1" applyBorder="1" applyAlignment="1" applyProtection="1">
      <alignment horizontal="left" vertical="top" wrapText="1"/>
      <protection hidden="1"/>
    </xf>
    <xf numFmtId="1" fontId="16" fillId="2" borderId="11" xfId="0" applyNumberFormat="1" applyFont="1" applyFill="1" applyBorder="1" applyAlignment="1" applyProtection="1">
      <alignment horizontal="left" vertical="top" wrapText="1"/>
      <protection hidden="1"/>
    </xf>
    <xf numFmtId="1" fontId="16" fillId="2" borderId="15" xfId="0" applyNumberFormat="1" applyFont="1" applyFill="1" applyBorder="1" applyAlignment="1" applyProtection="1">
      <alignment horizontal="left" vertical="top" wrapText="1"/>
      <protection hidden="1"/>
    </xf>
    <xf numFmtId="1" fontId="16" fillId="2" borderId="0" xfId="0" applyNumberFormat="1" applyFont="1" applyFill="1" applyBorder="1" applyAlignment="1" applyProtection="1">
      <alignment horizontal="left" vertical="top" wrapText="1"/>
      <protection hidden="1"/>
    </xf>
    <xf numFmtId="1" fontId="16" fillId="2" borderId="16" xfId="0" applyNumberFormat="1" applyFont="1" applyFill="1" applyBorder="1" applyAlignment="1" applyProtection="1">
      <alignment horizontal="left" vertical="top" wrapText="1"/>
      <protection hidden="1"/>
    </xf>
    <xf numFmtId="1" fontId="17" fillId="2" borderId="17" xfId="0" applyNumberFormat="1" applyFont="1" applyFill="1" applyBorder="1" applyAlignment="1" applyProtection="1">
      <alignment horizontal="left" vertical="top" wrapText="1"/>
      <protection hidden="1"/>
    </xf>
    <xf numFmtId="1" fontId="17" fillId="2" borderId="18" xfId="0" applyNumberFormat="1" applyFont="1" applyFill="1" applyBorder="1" applyAlignment="1" applyProtection="1">
      <alignment horizontal="left" vertical="top" wrapText="1"/>
      <protection hidden="1"/>
    </xf>
    <xf numFmtId="1" fontId="17" fillId="2" borderId="19" xfId="0" applyNumberFormat="1" applyFont="1" applyFill="1" applyBorder="1" applyAlignment="1" applyProtection="1">
      <alignment horizontal="left" vertical="top" wrapText="1"/>
      <protection hidden="1"/>
    </xf>
    <xf numFmtId="1" fontId="26" fillId="2" borderId="22" xfId="0" applyNumberFormat="1" applyFont="1" applyFill="1" applyBorder="1" applyAlignment="1" applyProtection="1">
      <alignment horizontal="left" vertical="top"/>
      <protection hidden="1"/>
    </xf>
    <xf numFmtId="1" fontId="26" fillId="2" borderId="23" xfId="0" applyNumberFormat="1" applyFont="1" applyFill="1" applyBorder="1" applyAlignment="1" applyProtection="1">
      <alignment horizontal="left" vertical="top"/>
      <protection hidden="1"/>
    </xf>
    <xf numFmtId="1" fontId="6" fillId="2" borderId="6" xfId="0" applyNumberFormat="1" applyFont="1" applyFill="1" applyBorder="1" applyAlignment="1" applyProtection="1">
      <alignment horizontal="left" vertical="top"/>
      <protection hidden="1"/>
    </xf>
    <xf numFmtId="1" fontId="6" fillId="2" borderId="7" xfId="0" applyNumberFormat="1" applyFont="1" applyFill="1" applyBorder="1" applyAlignment="1" applyProtection="1">
      <alignment horizontal="left" vertical="top"/>
      <protection hidden="1"/>
    </xf>
    <xf numFmtId="1" fontId="6" fillId="2" borderId="8" xfId="0" applyNumberFormat="1" applyFont="1" applyFill="1" applyBorder="1" applyAlignment="1" applyProtection="1">
      <alignment horizontal="left" vertical="top"/>
      <protection hidden="1"/>
    </xf>
    <xf numFmtId="1" fontId="16" fillId="2" borderId="21" xfId="0" applyNumberFormat="1" applyFont="1" applyFill="1" applyBorder="1" applyAlignment="1" applyProtection="1">
      <alignment horizontal="right" vertical="top" wrapText="1"/>
      <protection hidden="1"/>
    </xf>
    <xf numFmtId="1" fontId="16" fillId="2" borderId="14" xfId="0" applyNumberFormat="1" applyFont="1" applyFill="1" applyBorder="1" applyAlignment="1" applyProtection="1">
      <alignment horizontal="right" vertical="top" wrapText="1"/>
      <protection hidden="1"/>
    </xf>
    <xf numFmtId="165" fontId="15" fillId="3" borderId="6" xfId="1" applyNumberFormat="1" applyFont="1" applyFill="1" applyBorder="1" applyAlignment="1" applyProtection="1">
      <alignment vertical="top" wrapText="1"/>
      <protection locked="0"/>
    </xf>
    <xf numFmtId="165" fontId="15" fillId="3" borderId="8" xfId="1" applyNumberFormat="1" applyFont="1" applyFill="1" applyBorder="1" applyAlignment="1" applyProtection="1">
      <alignment vertical="top" wrapText="1"/>
      <protection locked="0"/>
    </xf>
    <xf numFmtId="1" fontId="6" fillId="2" borderId="12" xfId="0" applyNumberFormat="1" applyFont="1" applyFill="1" applyBorder="1" applyAlignment="1" applyProtection="1">
      <alignment horizontal="center" vertical="top"/>
      <protection hidden="1"/>
    </xf>
    <xf numFmtId="1" fontId="6" fillId="2" borderId="14" xfId="0" applyNumberFormat="1" applyFont="1" applyFill="1" applyBorder="1" applyAlignment="1" applyProtection="1">
      <alignment horizontal="center" vertical="top"/>
      <protection hidden="1"/>
    </xf>
    <xf numFmtId="1" fontId="10" fillId="2" borderId="18" xfId="0" applyNumberFormat="1" applyFont="1" applyFill="1" applyBorder="1" applyAlignment="1" applyProtection="1">
      <alignment horizontal="left" vertical="top"/>
      <protection hidden="1"/>
    </xf>
    <xf numFmtId="1" fontId="10" fillId="2" borderId="19" xfId="0" applyNumberFormat="1" applyFont="1" applyFill="1" applyBorder="1" applyAlignment="1" applyProtection="1">
      <alignment horizontal="left" vertical="top"/>
      <protection hidden="1"/>
    </xf>
    <xf numFmtId="1" fontId="6" fillId="3" borderId="26" xfId="0" applyNumberFormat="1" applyFont="1" applyFill="1" applyBorder="1" applyAlignment="1" applyProtection="1">
      <alignment horizontal="left" vertical="top"/>
      <protection locked="0"/>
    </xf>
    <xf numFmtId="1" fontId="6" fillId="3" borderId="27" xfId="0" applyNumberFormat="1" applyFont="1" applyFill="1" applyBorder="1" applyAlignment="1" applyProtection="1">
      <alignment horizontal="left" vertical="top"/>
      <protection locked="0"/>
    </xf>
    <xf numFmtId="1" fontId="6" fillId="3" borderId="28" xfId="0" applyNumberFormat="1" applyFont="1" applyFill="1" applyBorder="1" applyAlignment="1" applyProtection="1">
      <alignment horizontal="left" vertical="top"/>
      <protection locked="0"/>
    </xf>
    <xf numFmtId="1" fontId="17" fillId="2" borderId="41" xfId="0" applyNumberFormat="1" applyFont="1" applyFill="1" applyBorder="1" applyAlignment="1" applyProtection="1">
      <alignment horizontal="left" vertical="top" wrapText="1"/>
      <protection hidden="1"/>
    </xf>
    <xf numFmtId="1" fontId="17" fillId="2" borderId="27" xfId="0" applyNumberFormat="1" applyFont="1" applyFill="1" applyBorder="1" applyAlignment="1" applyProtection="1">
      <alignment horizontal="left" vertical="top" wrapText="1"/>
      <protection hidden="1"/>
    </xf>
    <xf numFmtId="1" fontId="17" fillId="2" borderId="33" xfId="0" applyNumberFormat="1" applyFont="1" applyFill="1" applyBorder="1" applyAlignment="1" applyProtection="1">
      <alignment horizontal="left" vertical="top" wrapText="1"/>
      <protection hidden="1"/>
    </xf>
    <xf numFmtId="1" fontId="17" fillId="2" borderId="42" xfId="0" applyNumberFormat="1" applyFont="1" applyFill="1" applyBorder="1" applyAlignment="1" applyProtection="1">
      <alignment horizontal="left" vertical="top" wrapText="1"/>
      <protection hidden="1"/>
    </xf>
    <xf numFmtId="1" fontId="18" fillId="2" borderId="15" xfId="0" applyNumberFormat="1" applyFont="1" applyFill="1" applyBorder="1" applyAlignment="1" applyProtection="1">
      <alignment horizontal="left" vertical="top" wrapText="1"/>
      <protection hidden="1"/>
    </xf>
    <xf numFmtId="1" fontId="18" fillId="2" borderId="0" xfId="0" applyNumberFormat="1" applyFont="1" applyFill="1" applyBorder="1" applyAlignment="1" applyProtection="1">
      <alignment horizontal="left" vertical="top" wrapText="1"/>
      <protection hidden="1"/>
    </xf>
    <xf numFmtId="1" fontId="18" fillId="2" borderId="16" xfId="0" applyNumberFormat="1" applyFont="1" applyFill="1" applyBorder="1" applyAlignment="1" applyProtection="1">
      <alignment horizontal="left" vertical="top" wrapText="1"/>
      <protection hidden="1"/>
    </xf>
    <xf numFmtId="1" fontId="6" fillId="2" borderId="3" xfId="0" applyNumberFormat="1" applyFont="1" applyFill="1" applyBorder="1" applyAlignment="1" applyProtection="1">
      <alignment horizontal="right" vertical="top"/>
      <protection hidden="1"/>
    </xf>
    <xf numFmtId="1" fontId="6" fillId="2" borderId="33" xfId="0" applyNumberFormat="1" applyFont="1" applyFill="1" applyBorder="1" applyAlignment="1" applyProtection="1">
      <alignment horizontal="right" vertical="top"/>
      <protection hidden="1"/>
    </xf>
    <xf numFmtId="1" fontId="6" fillId="2" borderId="42" xfId="0" applyNumberFormat="1" applyFont="1" applyFill="1" applyBorder="1" applyAlignment="1" applyProtection="1">
      <alignment horizontal="right" vertical="top"/>
      <protection hidden="1"/>
    </xf>
    <xf numFmtId="1" fontId="12" fillId="2" borderId="9" xfId="0" applyNumberFormat="1" applyFont="1" applyFill="1" applyBorder="1" applyAlignment="1" applyProtection="1">
      <alignment horizontal="left" vertical="top"/>
      <protection hidden="1"/>
    </xf>
    <xf numFmtId="1" fontId="12" fillId="2" borderId="11" xfId="0" applyNumberFormat="1" applyFont="1" applyFill="1" applyBorder="1" applyAlignment="1" applyProtection="1">
      <alignment horizontal="left" vertical="top"/>
      <protection hidden="1"/>
    </xf>
    <xf numFmtId="1" fontId="14" fillId="3" borderId="0" xfId="0" applyNumberFormat="1" applyFont="1" applyFill="1" applyAlignment="1" applyProtection="1">
      <alignment horizontal="left" vertical="center" wrapText="1"/>
      <protection hidden="1"/>
    </xf>
    <xf numFmtId="1" fontId="6" fillId="2" borderId="43" xfId="0" applyNumberFormat="1" applyFont="1" applyFill="1" applyBorder="1" applyAlignment="1" applyProtection="1">
      <alignment horizontal="right" vertical="top"/>
      <protection hidden="1"/>
    </xf>
    <xf numFmtId="1" fontId="6" fillId="2" borderId="44" xfId="0" applyNumberFormat="1" applyFont="1" applyFill="1" applyBorder="1" applyAlignment="1" applyProtection="1">
      <alignment horizontal="right" vertical="top"/>
      <protection hidden="1"/>
    </xf>
    <xf numFmtId="1" fontId="8" fillId="2" borderId="47" xfId="0" applyNumberFormat="1" applyFont="1" applyFill="1" applyBorder="1" applyAlignment="1" applyProtection="1">
      <alignment horizontal="left" vertical="top" wrapText="1"/>
      <protection hidden="1"/>
    </xf>
    <xf numFmtId="1" fontId="8" fillId="2" borderId="48" xfId="0" applyNumberFormat="1" applyFont="1" applyFill="1" applyBorder="1" applyAlignment="1" applyProtection="1">
      <alignment horizontal="left" vertical="top" wrapText="1"/>
      <protection hidden="1"/>
    </xf>
    <xf numFmtId="1" fontId="8" fillId="2" borderId="1" xfId="0" applyNumberFormat="1" applyFont="1" applyFill="1" applyBorder="1" applyAlignment="1" applyProtection="1">
      <alignment horizontal="left" vertical="top" wrapText="1"/>
      <protection hidden="1"/>
    </xf>
    <xf numFmtId="1" fontId="8" fillId="2" borderId="31" xfId="0" applyNumberFormat="1" applyFont="1" applyFill="1" applyBorder="1" applyAlignment="1" applyProtection="1">
      <alignment horizontal="left" vertical="top" wrapText="1"/>
      <protection hidden="1"/>
    </xf>
    <xf numFmtId="1" fontId="8" fillId="2" borderId="20" xfId="0" applyNumberFormat="1" applyFont="1" applyFill="1" applyBorder="1" applyAlignment="1" applyProtection="1">
      <alignment horizontal="left" vertical="top" wrapText="1"/>
      <protection hidden="1"/>
    </xf>
    <xf numFmtId="1" fontId="10" fillId="2" borderId="45" xfId="0" applyNumberFormat="1" applyFont="1" applyFill="1" applyBorder="1" applyAlignment="1" applyProtection="1">
      <alignment horizontal="center" vertical="top"/>
      <protection hidden="1"/>
    </xf>
    <xf numFmtId="1" fontId="10" fillId="2" borderId="46" xfId="0" applyNumberFormat="1" applyFont="1" applyFill="1" applyBorder="1" applyAlignment="1" applyProtection="1">
      <alignment horizontal="center" vertical="top"/>
      <protection hidden="1"/>
    </xf>
    <xf numFmtId="1" fontId="10" fillId="2" borderId="12" xfId="0" applyNumberFormat="1" applyFont="1" applyFill="1" applyBorder="1" applyAlignment="1" applyProtection="1">
      <alignment horizontal="center" vertical="top"/>
      <protection hidden="1"/>
    </xf>
    <xf numFmtId="1" fontId="10" fillId="2" borderId="14" xfId="0" applyNumberFormat="1" applyFont="1" applyFill="1" applyBorder="1" applyAlignment="1" applyProtection="1">
      <alignment horizontal="center" vertical="top"/>
      <protection hidden="1"/>
    </xf>
    <xf numFmtId="1" fontId="8" fillId="2" borderId="26" xfId="0" applyNumberFormat="1" applyFont="1" applyFill="1" applyBorder="1" applyAlignment="1" applyProtection="1">
      <alignment horizontal="left" vertical="top" wrapText="1"/>
      <protection hidden="1"/>
    </xf>
    <xf numFmtId="1" fontId="8" fillId="2" borderId="28" xfId="0" applyNumberFormat="1" applyFont="1" applyFill="1" applyBorder="1" applyAlignment="1" applyProtection="1">
      <alignment horizontal="left" vertical="top" wrapText="1"/>
      <protection hidden="1"/>
    </xf>
    <xf numFmtId="1" fontId="26" fillId="2" borderId="29" xfId="0" applyNumberFormat="1" applyFont="1" applyFill="1" applyBorder="1" applyAlignment="1" applyProtection="1">
      <alignment horizontal="left" vertical="top"/>
      <protection hidden="1"/>
    </xf>
    <xf numFmtId="1" fontId="26" fillId="2" borderId="30" xfId="0" applyNumberFormat="1" applyFont="1" applyFill="1" applyBorder="1" applyAlignment="1" applyProtection="1">
      <alignment horizontal="left" vertical="top"/>
      <protection hidden="1"/>
    </xf>
    <xf numFmtId="1" fontId="17" fillId="2" borderId="3" xfId="0" applyNumberFormat="1" applyFont="1" applyFill="1" applyBorder="1" applyAlignment="1" applyProtection="1">
      <alignment horizontal="left" vertical="top" wrapText="1"/>
      <protection hidden="1"/>
    </xf>
    <xf numFmtId="1" fontId="17" fillId="2" borderId="12" xfId="0" applyNumberFormat="1" applyFont="1" applyFill="1" applyBorder="1" applyAlignment="1" applyProtection="1">
      <alignment horizontal="left" vertical="top"/>
      <protection hidden="1"/>
    </xf>
    <xf numFmtId="1" fontId="17" fillId="2" borderId="13" xfId="0" applyNumberFormat="1" applyFont="1" applyFill="1" applyBorder="1" applyAlignment="1" applyProtection="1">
      <alignment horizontal="left" vertical="top"/>
      <protection hidden="1"/>
    </xf>
    <xf numFmtId="1" fontId="17" fillId="2" borderId="14" xfId="0" applyNumberFormat="1" applyFont="1" applyFill="1" applyBorder="1" applyAlignment="1" applyProtection="1">
      <alignment horizontal="left" vertical="top"/>
      <protection hidden="1"/>
    </xf>
    <xf numFmtId="1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sp2002@gmail.com%20%20%20/%20Rajahmund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8"/>
  <sheetViews>
    <sheetView tabSelected="1" workbookViewId="0">
      <selection activeCell="B1" sqref="B1"/>
    </sheetView>
  </sheetViews>
  <sheetFormatPr defaultRowHeight="14.25"/>
  <cols>
    <col min="1" max="1" width="1.5703125" style="11" customWidth="1"/>
    <col min="2" max="2" width="15.42578125" style="11" customWidth="1"/>
    <col min="3" max="3" width="25.28515625" style="12" bestFit="1" customWidth="1"/>
    <col min="4" max="4" width="2.42578125" style="13" customWidth="1"/>
    <col min="5" max="5" width="24" style="11" customWidth="1"/>
    <col min="6" max="6" width="26.5703125" style="11" customWidth="1"/>
    <col min="7" max="7" width="9.5703125" style="11" customWidth="1"/>
    <col min="8" max="8" width="21.85546875" style="11" customWidth="1"/>
    <col min="9" max="9" width="11.7109375" style="11" customWidth="1"/>
    <col min="10" max="10" width="12.7109375" style="11" customWidth="1"/>
    <col min="11" max="11" width="4" style="11" customWidth="1"/>
    <col min="12" max="12" width="14.28515625" style="11" customWidth="1"/>
    <col min="13" max="13" width="14" style="11" customWidth="1"/>
    <col min="14" max="16384" width="9.140625" style="11"/>
  </cols>
  <sheetData>
    <row r="1" spans="2:15" ht="24.75" customHeight="1">
      <c r="B1" s="28" t="s">
        <v>24</v>
      </c>
      <c r="H1" s="29" t="s">
        <v>70</v>
      </c>
      <c r="I1" s="28" t="s">
        <v>32</v>
      </c>
      <c r="J1" s="28"/>
      <c r="M1" s="208" t="s">
        <v>49</v>
      </c>
      <c r="N1" s="208"/>
      <c r="O1" s="208"/>
    </row>
    <row r="2" spans="2:15" ht="15" thickBot="1">
      <c r="E2" s="11" t="s">
        <v>56</v>
      </c>
    </row>
    <row r="3" spans="2:15" ht="19.5" customHeight="1" thickBot="1">
      <c r="B3" s="206" t="str">
        <f>+E3</f>
        <v>INDIAN BANK</v>
      </c>
      <c r="C3" s="207"/>
      <c r="D3" s="32"/>
      <c r="E3" s="151" t="s">
        <v>58</v>
      </c>
      <c r="F3" s="152"/>
      <c r="G3" s="152"/>
      <c r="H3" s="152"/>
      <c r="I3" s="33"/>
      <c r="J3" s="33"/>
      <c r="K3" s="33"/>
      <c r="L3" s="124">
        <v>1</v>
      </c>
      <c r="M3" s="128" t="s">
        <v>47</v>
      </c>
      <c r="N3" s="129"/>
    </row>
    <row r="4" spans="2:15" ht="15.75" thickBot="1">
      <c r="B4" s="164" t="str">
        <f>+IF(J4&gt;0,J4,"")</f>
        <v>RAJAHMUNDRY</v>
      </c>
      <c r="C4" s="165"/>
      <c r="D4" s="34"/>
      <c r="E4" s="153"/>
      <c r="F4" s="154"/>
      <c r="G4" s="154"/>
      <c r="H4" s="154"/>
      <c r="I4" s="35" t="s">
        <v>28</v>
      </c>
      <c r="J4" s="145" t="s">
        <v>59</v>
      </c>
      <c r="K4" s="146"/>
      <c r="L4" s="147"/>
    </row>
    <row r="5" spans="2:15" ht="15.75" thickBot="1">
      <c r="B5" s="36" t="s">
        <v>22</v>
      </c>
      <c r="C5" s="37">
        <f ca="1">IF(J6&gt;0,J6,"")</f>
        <v>42012.549379050928</v>
      </c>
      <c r="D5" s="34"/>
      <c r="E5" s="38" t="s">
        <v>0</v>
      </c>
      <c r="F5" s="39"/>
      <c r="G5" s="39"/>
      <c r="H5" s="39"/>
      <c r="I5" s="40" t="s">
        <v>29</v>
      </c>
      <c r="J5" s="148" t="s">
        <v>62</v>
      </c>
      <c r="K5" s="149"/>
      <c r="L5" s="150"/>
    </row>
    <row r="6" spans="2:15" ht="15.75" thickBot="1">
      <c r="B6" s="36" t="s">
        <v>3</v>
      </c>
      <c r="C6" s="41" t="str">
        <f>+I17</f>
        <v>SRI RAM</v>
      </c>
      <c r="D6" s="34"/>
      <c r="E6" s="39"/>
      <c r="F6" s="39"/>
      <c r="G6" s="39"/>
      <c r="H6" s="39"/>
      <c r="I6" s="40" t="s">
        <v>1</v>
      </c>
      <c r="J6" s="42">
        <f ca="1">+NOW()</f>
        <v>42012.549379050928</v>
      </c>
      <c r="K6" s="39"/>
      <c r="L6" s="43"/>
    </row>
    <row r="7" spans="2:15" ht="21" thickBot="1">
      <c r="B7" s="143" t="s">
        <v>4</v>
      </c>
      <c r="C7" s="136" t="str">
        <f>+F12</f>
        <v>AXIS BANK, CHENNAI</v>
      </c>
      <c r="D7" s="34"/>
      <c r="E7" s="139" t="s">
        <v>11</v>
      </c>
      <c r="F7" s="140"/>
      <c r="G7" s="137">
        <v>125</v>
      </c>
      <c r="H7" s="138"/>
      <c r="I7" s="39"/>
      <c r="J7" s="39"/>
      <c r="K7" s="39"/>
      <c r="L7" s="43"/>
    </row>
    <row r="8" spans="2:15" ht="13.5" customHeight="1">
      <c r="B8" s="144"/>
      <c r="C8" s="136"/>
      <c r="D8" s="44"/>
      <c r="E8" s="171" t="str">
        <f>+IF(G7&gt;1,B720,"")</f>
        <v>Rupees:One Hundred and Twenty Five Only</v>
      </c>
      <c r="F8" s="172"/>
      <c r="G8" s="172"/>
      <c r="H8" s="172"/>
      <c r="I8" s="172"/>
      <c r="J8" s="172"/>
      <c r="K8" s="172"/>
      <c r="L8" s="173"/>
    </row>
    <row r="9" spans="2:15" ht="13.5" customHeight="1" thickBot="1">
      <c r="B9" s="143" t="s">
        <v>43</v>
      </c>
      <c r="C9" s="211">
        <f>+F14</f>
        <v>11115555</v>
      </c>
      <c r="D9" s="44"/>
      <c r="E9" s="174"/>
      <c r="F9" s="175"/>
      <c r="G9" s="175"/>
      <c r="H9" s="175"/>
      <c r="I9" s="175"/>
      <c r="J9" s="175"/>
      <c r="K9" s="175"/>
      <c r="L9" s="176"/>
    </row>
    <row r="10" spans="2:15" ht="17.25" customHeight="1">
      <c r="B10" s="144"/>
      <c r="C10" s="212"/>
      <c r="D10" s="34"/>
      <c r="E10" s="203" t="s">
        <v>40</v>
      </c>
      <c r="F10" s="209"/>
      <c r="G10" s="210"/>
      <c r="H10" s="31">
        <f>IF(L3=0,"",VLOOKUP($L$3,'MASTER '!$A$3:$G$501,7,0))</f>
        <v>15554789</v>
      </c>
      <c r="I10" s="130" t="s">
        <v>41</v>
      </c>
      <c r="J10" s="131"/>
      <c r="K10" s="131"/>
      <c r="L10" s="132"/>
    </row>
    <row r="11" spans="2:15" ht="38.25" customHeight="1">
      <c r="B11" s="45" t="s">
        <v>5</v>
      </c>
      <c r="C11" s="41" t="str">
        <f>+F11</f>
        <v>ABC</v>
      </c>
      <c r="D11" s="34"/>
      <c r="E11" s="46" t="s">
        <v>39</v>
      </c>
      <c r="F11" s="224" t="str">
        <f>IF(L3=0,"",VLOOKUP($L$3,'MASTER '!$A$3:$E$501,2,0))</f>
        <v>ABC</v>
      </c>
      <c r="G11" s="198"/>
      <c r="H11" s="198"/>
      <c r="I11" s="198"/>
      <c r="J11" s="198"/>
      <c r="K11" s="198"/>
      <c r="L11" s="199"/>
    </row>
    <row r="12" spans="2:15" ht="30.75" customHeight="1" thickBot="1">
      <c r="B12" s="47" t="s">
        <v>9</v>
      </c>
      <c r="C12" s="48" t="str">
        <f>+F13</f>
        <v>UTIB 000 111</v>
      </c>
      <c r="D12" s="34"/>
      <c r="E12" s="46" t="s">
        <v>33</v>
      </c>
      <c r="F12" s="225" t="str">
        <f>IF(L3=0,"",VLOOKUP($L$3,'MASTER '!$A$3:$E$501,3,0))</f>
        <v>AXIS BANK, CHENNAI</v>
      </c>
      <c r="G12" s="226"/>
      <c r="H12" s="226"/>
      <c r="I12" s="226"/>
      <c r="J12" s="226"/>
      <c r="K12" s="226"/>
      <c r="L12" s="227"/>
    </row>
    <row r="13" spans="2:15" ht="21" thickBot="1">
      <c r="B13" s="36" t="s">
        <v>6</v>
      </c>
      <c r="C13" s="49">
        <f>+G7</f>
        <v>125</v>
      </c>
      <c r="D13" s="34"/>
      <c r="E13" s="50" t="s">
        <v>35</v>
      </c>
      <c r="F13" s="222" t="str">
        <f>IF(L3=0,"",VLOOKUP($L$3,'MASTER '!$A$3:$E$501,5,0))</f>
        <v>UTIB 000 111</v>
      </c>
      <c r="G13" s="223"/>
      <c r="H13" s="104" t="s">
        <v>51</v>
      </c>
      <c r="I13" s="161"/>
      <c r="J13" s="162"/>
      <c r="K13" s="162"/>
      <c r="L13" s="163"/>
    </row>
    <row r="14" spans="2:15" ht="21" thickBot="1">
      <c r="B14" s="36" t="s">
        <v>7</v>
      </c>
      <c r="C14" s="49">
        <f>+F16</f>
        <v>0</v>
      </c>
      <c r="D14" s="34"/>
      <c r="E14" s="52" t="s">
        <v>36</v>
      </c>
      <c r="F14" s="155">
        <f>IF(L3=0," ",VLOOKUP($L$3,'MASTER '!$A$3:$E$501,4,0))</f>
        <v>11115555</v>
      </c>
      <c r="G14" s="156"/>
      <c r="H14" s="39"/>
      <c r="I14" s="53"/>
      <c r="J14" s="53"/>
      <c r="K14" s="53"/>
      <c r="L14" s="54"/>
    </row>
    <row r="15" spans="2:15" ht="21" thickBot="1">
      <c r="B15" s="36" t="s">
        <v>8</v>
      </c>
      <c r="C15" s="55">
        <f>+F17</f>
        <v>125</v>
      </c>
      <c r="D15" s="34"/>
      <c r="E15" s="56" t="s">
        <v>12</v>
      </c>
      <c r="F15" s="92">
        <f>+G7</f>
        <v>125</v>
      </c>
      <c r="G15" s="39"/>
      <c r="H15" s="53"/>
      <c r="I15" s="53"/>
      <c r="J15" s="53"/>
      <c r="K15" s="53"/>
      <c r="L15" s="54"/>
    </row>
    <row r="16" spans="2:15" ht="18.75" thickBot="1">
      <c r="B16" s="36" t="s">
        <v>31</v>
      </c>
      <c r="C16" s="57"/>
      <c r="D16" s="34"/>
      <c r="E16" s="58" t="s">
        <v>2</v>
      </c>
      <c r="F16" s="59"/>
      <c r="G16" s="39"/>
      <c r="H16" s="53"/>
      <c r="I16" s="60" t="s">
        <v>23</v>
      </c>
      <c r="J16" s="53"/>
      <c r="K16" s="53"/>
      <c r="L16" s="61"/>
    </row>
    <row r="17" spans="2:15" ht="28.5" customHeight="1" thickBot="1">
      <c r="B17" s="62" t="str">
        <f>+F18</f>
        <v>IDIBH</v>
      </c>
      <c r="C17" s="63">
        <f>+G18</f>
        <v>0</v>
      </c>
      <c r="D17" s="34"/>
      <c r="E17" s="58" t="s">
        <v>34</v>
      </c>
      <c r="F17" s="93">
        <f>IF(F15&lt;=0,0,F15+F16)</f>
        <v>125</v>
      </c>
      <c r="G17" s="64"/>
      <c r="H17" s="65"/>
      <c r="I17" s="168" t="str">
        <f>IF(L3=0,"",VLOOKUP($L$3,'MASTER '!$A$3:$F$501,6,0))</f>
        <v>SRI RAM</v>
      </c>
      <c r="J17" s="169"/>
      <c r="K17" s="169"/>
      <c r="L17" s="170"/>
    </row>
    <row r="18" spans="2:15" ht="16.5" thickBot="1">
      <c r="B18" s="216"/>
      <c r="C18" s="217"/>
      <c r="D18" s="34"/>
      <c r="E18" s="58" t="s">
        <v>27</v>
      </c>
      <c r="F18" s="126" t="s">
        <v>63</v>
      </c>
      <c r="G18" s="189"/>
      <c r="H18" s="190"/>
      <c r="I18" s="193" t="s">
        <v>71</v>
      </c>
      <c r="J18" s="194"/>
      <c r="K18" s="194"/>
      <c r="L18" s="195"/>
    </row>
    <row r="19" spans="2:15" ht="42" customHeight="1" thickBot="1">
      <c r="B19" s="218"/>
      <c r="C19" s="219"/>
      <c r="D19" s="67"/>
      <c r="E19" s="68" t="s">
        <v>10</v>
      </c>
      <c r="F19" s="69"/>
      <c r="G19" s="69"/>
      <c r="H19" s="69"/>
      <c r="I19" s="191" t="s">
        <v>30</v>
      </c>
      <c r="J19" s="191"/>
      <c r="K19" s="191"/>
      <c r="L19" s="192"/>
    </row>
    <row r="20" spans="2:15" ht="19.5" hidden="1" customHeight="1" thickBot="1">
      <c r="B20" s="70"/>
      <c r="C20" s="71"/>
      <c r="D20" s="44"/>
      <c r="E20" s="39"/>
      <c r="F20" s="39"/>
      <c r="G20" s="39"/>
      <c r="H20" s="39"/>
      <c r="I20" s="39"/>
      <c r="J20" s="39"/>
      <c r="K20" s="39"/>
      <c r="L20" s="43"/>
    </row>
    <row r="21" spans="2:15" ht="15.75" thickBot="1">
      <c r="B21" s="70"/>
      <c r="C21" s="71"/>
      <c r="D21" s="44"/>
      <c r="E21" s="11" t="s">
        <v>56</v>
      </c>
      <c r="F21" s="39"/>
      <c r="G21" s="39"/>
      <c r="H21" s="39"/>
      <c r="I21" s="39"/>
      <c r="J21" s="39"/>
      <c r="K21" s="39"/>
      <c r="L21" s="43"/>
      <c r="M21" s="208" t="s">
        <v>49</v>
      </c>
      <c r="N21" s="208"/>
      <c r="O21" s="208"/>
    </row>
    <row r="22" spans="2:15" ht="27.75" customHeight="1" thickBot="1">
      <c r="B22" s="30" t="str">
        <f>+E22</f>
        <v>INDIAN BANK</v>
      </c>
      <c r="C22" s="72"/>
      <c r="D22" s="73"/>
      <c r="E22" s="157" t="str">
        <f>+E3</f>
        <v>INDIAN BANK</v>
      </c>
      <c r="F22" s="158"/>
      <c r="G22" s="158"/>
      <c r="H22" s="158"/>
      <c r="I22" s="74"/>
      <c r="J22" s="74"/>
      <c r="K22" s="74"/>
      <c r="L22" s="125">
        <v>2</v>
      </c>
      <c r="M22" s="128" t="s">
        <v>47</v>
      </c>
      <c r="N22" s="129"/>
    </row>
    <row r="23" spans="2:15" ht="21" customHeight="1" thickBot="1">
      <c r="B23" s="220" t="str">
        <f>+IF(J23&gt;0,J23,"")</f>
        <v>RAJAHMUNDRY</v>
      </c>
      <c r="C23" s="221"/>
      <c r="D23" s="75"/>
      <c r="E23" s="159"/>
      <c r="F23" s="160"/>
      <c r="G23" s="160"/>
      <c r="H23" s="160"/>
      <c r="I23" s="58" t="s">
        <v>28</v>
      </c>
      <c r="J23" s="133" t="str">
        <f>+J4</f>
        <v>RAJAHMUNDRY</v>
      </c>
      <c r="K23" s="134"/>
      <c r="L23" s="135"/>
    </row>
    <row r="24" spans="2:15" ht="16.5" thickBot="1">
      <c r="B24" s="36" t="s">
        <v>22</v>
      </c>
      <c r="C24" s="37">
        <f ca="1">IF(J25&gt;0,J25,"")</f>
        <v>42012.549379050928</v>
      </c>
      <c r="D24" s="75"/>
      <c r="E24" s="51" t="s">
        <v>0</v>
      </c>
      <c r="F24" s="53"/>
      <c r="G24" s="53"/>
      <c r="H24" s="53"/>
      <c r="I24" s="50" t="s">
        <v>29</v>
      </c>
      <c r="J24" s="182" t="str">
        <f>+J5</f>
        <v>IDIB000R004</v>
      </c>
      <c r="K24" s="183"/>
      <c r="L24" s="184"/>
    </row>
    <row r="25" spans="2:15" ht="23.25" customHeight="1" thickBot="1">
      <c r="B25" s="36" t="s">
        <v>3</v>
      </c>
      <c r="C25" s="41" t="str">
        <f>+I36</f>
        <v>SRI RAM</v>
      </c>
      <c r="D25" s="75"/>
      <c r="E25" s="53"/>
      <c r="F25" s="53"/>
      <c r="G25" s="53"/>
      <c r="H25" s="53"/>
      <c r="I25" s="50" t="s">
        <v>1</v>
      </c>
      <c r="J25" s="42">
        <f ca="1">+NOW()</f>
        <v>42012.549379050928</v>
      </c>
      <c r="K25" s="53"/>
      <c r="L25" s="54"/>
    </row>
    <row r="26" spans="2:15" ht="21" thickBot="1">
      <c r="B26" s="143" t="s">
        <v>4</v>
      </c>
      <c r="C26" s="213" t="str">
        <f>+F31</f>
        <v>ANDHRA BANK</v>
      </c>
      <c r="D26" s="75"/>
      <c r="E26" s="185" t="s">
        <v>11</v>
      </c>
      <c r="F26" s="186"/>
      <c r="G26" s="187">
        <v>24169</v>
      </c>
      <c r="H26" s="188"/>
      <c r="I26" s="53"/>
      <c r="J26" s="53"/>
      <c r="K26" s="53"/>
      <c r="L26" s="54"/>
    </row>
    <row r="27" spans="2:15" ht="9.75" customHeight="1">
      <c r="B27" s="144"/>
      <c r="C27" s="213"/>
      <c r="D27" s="76"/>
      <c r="E27" s="171" t="str">
        <f>IF(G26&gt;1,B755,"")</f>
        <v>Rupees:Twenty Four Thousand /One Hundred and Sixty Nine Only</v>
      </c>
      <c r="F27" s="172"/>
      <c r="G27" s="172"/>
      <c r="H27" s="172"/>
      <c r="I27" s="172"/>
      <c r="J27" s="172"/>
      <c r="K27" s="172"/>
      <c r="L27" s="173"/>
    </row>
    <row r="28" spans="2:15" ht="21" customHeight="1" thickBot="1">
      <c r="B28" s="141" t="s">
        <v>44</v>
      </c>
      <c r="C28" s="214" t="str">
        <f>+F33</f>
        <v xml:space="preserve">154 5487 789 </v>
      </c>
      <c r="D28" s="76"/>
      <c r="E28" s="174"/>
      <c r="F28" s="175"/>
      <c r="G28" s="175"/>
      <c r="H28" s="175"/>
      <c r="I28" s="175"/>
      <c r="J28" s="175"/>
      <c r="K28" s="175"/>
      <c r="L28" s="176"/>
    </row>
    <row r="29" spans="2:15" ht="16.5" customHeight="1">
      <c r="B29" s="142"/>
      <c r="C29" s="215"/>
      <c r="D29" s="75"/>
      <c r="E29" s="203" t="s">
        <v>40</v>
      </c>
      <c r="F29" s="204"/>
      <c r="G29" s="205"/>
      <c r="H29" s="31">
        <f>IF(L22=0,"",VLOOKUP($L$22,'MASTER '!$A$3:$G$501,7,0))</f>
        <v>15554789</v>
      </c>
      <c r="I29" s="130" t="s">
        <v>41</v>
      </c>
      <c r="J29" s="131"/>
      <c r="K29" s="131"/>
      <c r="L29" s="132"/>
    </row>
    <row r="30" spans="2:15" ht="33.75" customHeight="1">
      <c r="B30" s="45" t="s">
        <v>5</v>
      </c>
      <c r="C30" s="77" t="str">
        <f>+F30</f>
        <v>VBC</v>
      </c>
      <c r="D30" s="75"/>
      <c r="E30" s="46" t="s">
        <v>39</v>
      </c>
      <c r="F30" s="196" t="str">
        <f>IF(L22=0,"",VLOOKUP($L$22,'MASTER '!$A$3:$E$501,2,0))</f>
        <v>VBC</v>
      </c>
      <c r="G30" s="197"/>
      <c r="H30" s="198"/>
      <c r="I30" s="198"/>
      <c r="J30" s="198"/>
      <c r="K30" s="198"/>
      <c r="L30" s="199"/>
    </row>
    <row r="31" spans="2:15" ht="27" customHeight="1" thickBot="1">
      <c r="B31" s="47" t="s">
        <v>9</v>
      </c>
      <c r="C31" s="78" t="str">
        <f>+F32</f>
        <v>ANDB 111 B458</v>
      </c>
      <c r="D31" s="75"/>
      <c r="E31" s="46" t="s">
        <v>33</v>
      </c>
      <c r="F31" s="177" t="str">
        <f>IF(L22=0,"",VLOOKUP($L$22,'MASTER '!$A$3:$E$501,3,0))</f>
        <v>ANDHRA BANK</v>
      </c>
      <c r="G31" s="178"/>
      <c r="H31" s="178"/>
      <c r="I31" s="178"/>
      <c r="J31" s="178"/>
      <c r="K31" s="178"/>
      <c r="L31" s="179"/>
    </row>
    <row r="32" spans="2:15" ht="21.75" customHeight="1" thickBot="1">
      <c r="B32" s="36" t="s">
        <v>6</v>
      </c>
      <c r="C32" s="79">
        <f>+G26</f>
        <v>24169</v>
      </c>
      <c r="D32" s="75"/>
      <c r="E32" s="50" t="s">
        <v>35</v>
      </c>
      <c r="F32" s="180" t="str">
        <f>IF(L22=0,"",VLOOKUP($L$22,'MASTER '!$A$3:$E$501,5,0))</f>
        <v>ANDB 111 B458</v>
      </c>
      <c r="G32" s="181"/>
      <c r="H32" s="104" t="s">
        <v>51</v>
      </c>
      <c r="I32" s="161"/>
      <c r="J32" s="162"/>
      <c r="K32" s="162"/>
      <c r="L32" s="163"/>
    </row>
    <row r="33" spans="2:12" ht="24.75" customHeight="1" thickBot="1">
      <c r="B33" s="36" t="s">
        <v>7</v>
      </c>
      <c r="C33" s="79">
        <f>+F35</f>
        <v>25</v>
      </c>
      <c r="D33" s="75"/>
      <c r="E33" s="52" t="s">
        <v>36</v>
      </c>
      <c r="F33" s="155" t="str">
        <f>IF(L22=0,"",VLOOKUP($L$22,'MASTER '!$A$3:$E$501,4,0))</f>
        <v xml:space="preserve">154 5487 789 </v>
      </c>
      <c r="G33" s="156"/>
      <c r="H33" s="80"/>
      <c r="I33" s="80"/>
      <c r="J33" s="80"/>
      <c r="K33" s="80"/>
      <c r="L33" s="81"/>
    </row>
    <row r="34" spans="2:12" ht="21" thickBot="1">
      <c r="B34" s="36" t="s">
        <v>8</v>
      </c>
      <c r="C34" s="79">
        <f>+F36</f>
        <v>24194</v>
      </c>
      <c r="D34" s="75"/>
      <c r="E34" s="56" t="s">
        <v>12</v>
      </c>
      <c r="F34" s="92">
        <f>+G26</f>
        <v>24169</v>
      </c>
      <c r="G34" s="80"/>
      <c r="H34" s="80"/>
      <c r="I34" s="80"/>
      <c r="J34" s="80"/>
      <c r="K34" s="80"/>
      <c r="L34" s="81"/>
    </row>
    <row r="35" spans="2:12" ht="16.5" customHeight="1" thickBot="1">
      <c r="B35" s="82" t="str">
        <f>+F37</f>
        <v>IDIBH</v>
      </c>
      <c r="C35" s="83">
        <f>+G37</f>
        <v>0</v>
      </c>
      <c r="D35" s="75"/>
      <c r="E35" s="58" t="s">
        <v>2</v>
      </c>
      <c r="F35" s="94">
        <v>25</v>
      </c>
      <c r="G35" s="39"/>
      <c r="H35" s="53"/>
      <c r="I35" s="60" t="s">
        <v>23</v>
      </c>
      <c r="J35" s="53"/>
      <c r="K35" s="53"/>
      <c r="L35" s="61"/>
    </row>
    <row r="36" spans="2:12" ht="23.25" customHeight="1" thickBot="1">
      <c r="B36" s="84"/>
      <c r="C36" s="85"/>
      <c r="D36" s="75"/>
      <c r="E36" s="58" t="s">
        <v>34</v>
      </c>
      <c r="F36" s="95">
        <f>IF(F34&lt;=0,0,F34+F35)</f>
        <v>24194</v>
      </c>
      <c r="G36" s="64"/>
      <c r="H36" s="65"/>
      <c r="I36" s="200" t="str">
        <f>IF(L22=0,"",VLOOKUP($L$22,'MASTER '!$A$3:$F$501,6,0))</f>
        <v>SRI RAM</v>
      </c>
      <c r="J36" s="201"/>
      <c r="K36" s="201"/>
      <c r="L36" s="202"/>
    </row>
    <row r="37" spans="2:12" ht="15" customHeight="1" thickBot="1">
      <c r="B37" s="84"/>
      <c r="C37" s="85"/>
      <c r="D37" s="75"/>
      <c r="E37" s="58" t="s">
        <v>27</v>
      </c>
      <c r="F37" s="66" t="str">
        <f>+F18</f>
        <v>IDIBH</v>
      </c>
      <c r="G37" s="189"/>
      <c r="H37" s="190"/>
      <c r="I37" s="193" t="s">
        <v>71</v>
      </c>
      <c r="J37" s="194"/>
      <c r="K37" s="194"/>
      <c r="L37" s="195"/>
    </row>
    <row r="38" spans="2:12" ht="15" customHeight="1" thickBot="1">
      <c r="B38" s="86"/>
      <c r="C38" s="87"/>
      <c r="D38" s="88"/>
      <c r="E38" s="89" t="s">
        <v>10</v>
      </c>
      <c r="F38" s="69"/>
      <c r="G38" s="89"/>
      <c r="H38" s="89"/>
      <c r="I38" s="166" t="s">
        <v>30</v>
      </c>
      <c r="J38" s="166"/>
      <c r="K38" s="166"/>
      <c r="L38" s="167"/>
    </row>
    <row r="39" spans="2:12" ht="15" customHeight="1">
      <c r="B39" s="122"/>
      <c r="C39" s="85"/>
      <c r="D39" s="44"/>
      <c r="E39" s="53"/>
      <c r="F39" s="39"/>
      <c r="G39" s="53"/>
      <c r="H39" s="53"/>
      <c r="I39" s="123"/>
      <c r="J39" s="123"/>
      <c r="K39" s="123"/>
      <c r="L39" s="123"/>
    </row>
    <row r="40" spans="2:12" ht="15" customHeight="1">
      <c r="B40" s="127" t="s">
        <v>74</v>
      </c>
      <c r="C40" s="85"/>
      <c r="D40" s="44"/>
      <c r="E40" s="53"/>
      <c r="F40" s="39"/>
      <c r="G40" s="53"/>
      <c r="H40" s="53"/>
      <c r="I40" s="123"/>
      <c r="J40" s="123"/>
      <c r="K40" s="123"/>
      <c r="L40" s="123"/>
    </row>
    <row r="41" spans="2:12" ht="15" thickBot="1"/>
    <row r="42" spans="2:12">
      <c r="B42" s="105" t="s">
        <v>52</v>
      </c>
      <c r="C42" s="72"/>
      <c r="D42" s="106"/>
      <c r="E42" s="107"/>
      <c r="F42" s="108"/>
    </row>
    <row r="43" spans="2:12">
      <c r="B43" s="109" t="s">
        <v>37</v>
      </c>
      <c r="C43" s="71"/>
      <c r="D43" s="110"/>
      <c r="E43" s="111"/>
      <c r="F43" s="112"/>
    </row>
    <row r="44" spans="2:12">
      <c r="B44" s="109" t="s">
        <v>48</v>
      </c>
      <c r="C44" s="71"/>
      <c r="D44" s="110"/>
      <c r="E44" s="111"/>
      <c r="F44" s="112"/>
    </row>
    <row r="45" spans="2:12">
      <c r="B45" s="109" t="s">
        <v>46</v>
      </c>
      <c r="C45" s="71"/>
      <c r="D45" s="110"/>
      <c r="E45" s="111"/>
      <c r="F45" s="112"/>
    </row>
    <row r="46" spans="2:12">
      <c r="B46" s="109" t="s">
        <v>26</v>
      </c>
      <c r="C46" s="71"/>
      <c r="D46" s="110"/>
      <c r="E46" s="111"/>
      <c r="F46" s="112"/>
    </row>
    <row r="47" spans="2:12">
      <c r="B47" s="109" t="s">
        <v>25</v>
      </c>
      <c r="C47" s="71"/>
      <c r="D47" s="110"/>
      <c r="E47" s="111"/>
      <c r="F47" s="112"/>
    </row>
    <row r="48" spans="2:12">
      <c r="B48" s="113" t="s">
        <v>38</v>
      </c>
      <c r="C48" s="114"/>
      <c r="D48" s="115"/>
      <c r="E48" s="115"/>
      <c r="F48" s="116"/>
    </row>
    <row r="49" spans="2:6" ht="15" thickBot="1">
      <c r="B49" s="117"/>
      <c r="C49" s="118"/>
      <c r="D49" s="119"/>
      <c r="E49" s="120"/>
      <c r="F49" s="121"/>
    </row>
    <row r="714" spans="1:18">
      <c r="D714" s="11"/>
    </row>
    <row r="715" spans="1:18">
      <c r="D715" s="11"/>
    </row>
    <row r="716" spans="1:18" s="15" customFormat="1">
      <c r="A716" s="13"/>
      <c r="B716" s="13" t="s">
        <v>17</v>
      </c>
      <c r="C716" s="14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1"/>
    </row>
    <row r="717" spans="1:18" s="15" customFormat="1">
      <c r="A717" s="13"/>
      <c r="B717" s="13"/>
      <c r="C717" s="14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1"/>
    </row>
    <row r="718" spans="1:18" s="15" customFormat="1" ht="42.75">
      <c r="A718" s="13"/>
      <c r="B718" s="16">
        <f>G7</f>
        <v>125</v>
      </c>
      <c r="C718" s="14" t="s">
        <v>18</v>
      </c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1"/>
    </row>
    <row r="719" spans="1:18" s="15" customFormat="1" ht="15">
      <c r="A719" s="13"/>
      <c r="B719" s="8"/>
      <c r="C719" s="17"/>
      <c r="D719" s="18"/>
      <c r="E719" s="18"/>
      <c r="F719" s="18"/>
      <c r="G719" s="18"/>
      <c r="H719" s="18"/>
      <c r="I719" s="13"/>
      <c r="J719" s="13"/>
      <c r="K719" s="13"/>
      <c r="L719" s="13"/>
      <c r="M719" s="13"/>
      <c r="N719" s="13"/>
      <c r="O719" s="13"/>
      <c r="P719" s="13"/>
      <c r="Q719" s="13"/>
      <c r="R719" s="11"/>
    </row>
    <row r="720" spans="1:18" s="15" customFormat="1" ht="22.5" customHeight="1">
      <c r="A720" s="13"/>
      <c r="B720" s="9" t="str">
        <f>B723&amp;B728&amp;B730</f>
        <v>Rupees:One Hundred and Twenty Five Only</v>
      </c>
      <c r="C720" s="17"/>
      <c r="D720" s="18"/>
      <c r="E720" s="18"/>
      <c r="F720" s="18"/>
      <c r="G720" s="18"/>
      <c r="H720" s="18"/>
      <c r="I720" s="13"/>
      <c r="J720" s="13"/>
      <c r="K720" s="13"/>
      <c r="L720" s="13"/>
      <c r="M720" s="13"/>
      <c r="N720" s="13"/>
      <c r="O720" s="13"/>
      <c r="P720" s="13"/>
      <c r="Q720" s="13"/>
      <c r="R720" s="11"/>
    </row>
    <row r="721" spans="1:18" s="15" customFormat="1" ht="15">
      <c r="A721" s="13"/>
      <c r="B721" s="8"/>
      <c r="C721" s="17"/>
      <c r="D721" s="18"/>
      <c r="E721" s="18"/>
      <c r="F721" s="18"/>
      <c r="G721" s="18"/>
      <c r="H721" s="18"/>
      <c r="I721" s="13"/>
      <c r="J721" s="13"/>
      <c r="K721" s="13"/>
      <c r="L721" s="13"/>
      <c r="M721" s="13"/>
      <c r="N721" s="13"/>
      <c r="O721" s="13"/>
      <c r="P721" s="13"/>
      <c r="Q721" s="13"/>
      <c r="R721" s="11"/>
    </row>
    <row r="722" spans="1:18" s="15" customFormat="1" ht="15">
      <c r="A722" s="13"/>
      <c r="B722" s="8"/>
      <c r="C722" s="17"/>
      <c r="D722" s="18"/>
      <c r="E722" s="18"/>
      <c r="F722" s="18"/>
      <c r="G722" s="18"/>
      <c r="H722" s="18"/>
      <c r="I722" s="13"/>
      <c r="J722" s="13"/>
      <c r="K722" s="13"/>
      <c r="L722" s="13"/>
      <c r="M722" s="13"/>
      <c r="N722" s="13"/>
      <c r="O722" s="13"/>
      <c r="P722" s="13"/>
      <c r="Q722" s="13"/>
      <c r="R722" s="11"/>
    </row>
    <row r="723" spans="1:18" s="15" customFormat="1" ht="30">
      <c r="A723" s="13"/>
      <c r="B723" s="18" t="s">
        <v>21</v>
      </c>
      <c r="C723" s="17" t="s">
        <v>19</v>
      </c>
      <c r="D723" s="13"/>
      <c r="E723" s="13"/>
      <c r="F723" s="13"/>
      <c r="G723" s="18"/>
      <c r="H723" s="18"/>
      <c r="I723" s="13"/>
      <c r="J723" s="13"/>
      <c r="K723" s="13"/>
      <c r="L723" s="13"/>
      <c r="M723" s="13"/>
      <c r="N723" s="13"/>
      <c r="O723" s="13"/>
      <c r="P723" s="13"/>
      <c r="Q723" s="13"/>
      <c r="R723" s="11"/>
    </row>
    <row r="724" spans="1:18" s="15" customFormat="1" ht="15">
      <c r="A724" s="13"/>
      <c r="B724" s="8"/>
      <c r="C724" s="17"/>
      <c r="D724" s="18"/>
      <c r="E724" s="18"/>
      <c r="F724" s="18"/>
      <c r="G724" s="18"/>
      <c r="H724" s="18"/>
      <c r="I724" s="13"/>
      <c r="J724" s="13"/>
      <c r="K724" s="13"/>
      <c r="L724" s="13"/>
      <c r="M724" s="13"/>
      <c r="N724" s="13"/>
      <c r="O724" s="13"/>
      <c r="P724" s="13"/>
      <c r="Q724" s="13"/>
      <c r="R724" s="11"/>
    </row>
    <row r="725" spans="1:18" s="15" customFormat="1" ht="15">
      <c r="A725" s="13"/>
      <c r="B725" s="8"/>
      <c r="C725" s="17"/>
      <c r="D725" s="18"/>
      <c r="E725" s="18"/>
      <c r="F725" s="18"/>
      <c r="G725" s="18"/>
      <c r="H725" s="18"/>
      <c r="I725" s="13"/>
      <c r="J725" s="13"/>
      <c r="K725" s="13"/>
      <c r="L725" s="13"/>
      <c r="M725" s="13"/>
      <c r="N725" s="13"/>
      <c r="O725" s="13"/>
      <c r="P725" s="13"/>
      <c r="Q725" s="13"/>
      <c r="R725" s="11"/>
    </row>
    <row r="726" spans="1:18" s="15" customFormat="1">
      <c r="A726" s="13"/>
      <c r="B726" s="13"/>
      <c r="C726" s="14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1"/>
    </row>
    <row r="727" spans="1:18" s="15" customFormat="1" ht="18.75" customHeight="1">
      <c r="A727" s="13"/>
      <c r="B727" s="13" t="str">
        <f>IF(OR(D731&gt;0,E731&gt;0),+B730,"")</f>
        <v/>
      </c>
      <c r="C727" s="14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1"/>
    </row>
    <row r="728" spans="1:18" s="15" customFormat="1">
      <c r="A728" s="13"/>
      <c r="B728" s="13" t="str">
        <f>TRIM(+B733&amp;B734&amp;B735&amp;B736&amp;B737&amp;B738&amp;B739&amp;B740&amp;B741&amp;B742&amp;B743&amp;C733&amp;C734&amp;C735&amp;C736&amp;C737&amp;C738&amp;C739&amp;C740&amp;C741&amp;C742&amp;C743&amp;D733&amp;D734&amp;D735&amp;D736&amp;D737&amp;D738&amp;D739&amp;D740&amp;D741&amp;D742&amp;E733&amp;E734&amp;E735&amp;E736&amp;E737&amp;E738&amp;E739&amp;E740&amp;E741&amp;E742&amp;E743&amp;F733&amp;F734&amp;F735&amp;F736&amp;F737&amp;F738&amp;F739&amp;F740&amp;F741&amp;F742&amp;G733&amp;G734&amp;G735&amp;G736&amp;G737&amp;G738&amp;G739&amp;G740&amp;G741&amp;G742&amp;G743)</f>
        <v/>
      </c>
      <c r="C728" s="14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1"/>
    </row>
    <row r="729" spans="1:18" s="15" customFormat="1">
      <c r="A729" s="13"/>
      <c r="B729" s="13"/>
      <c r="C729" s="14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1"/>
    </row>
    <row r="730" spans="1:18" s="15" customFormat="1">
      <c r="A730" s="13"/>
      <c r="B730" s="13" t="str">
        <f>TRIM(+H733&amp;H734&amp;H735&amp;H736&amp;H737&amp;H738&amp;H739&amp;H740&amp;H741&amp;H742&amp;H743&amp;I733&amp;I734&amp;I735&amp;I736&amp;I737&amp;I738&amp;I739&amp;I740&amp;I741&amp;I742&amp;J733&amp;J734&amp;J735&amp;J736&amp;J737&amp;J738&amp;J739&amp;J740&amp;J741&amp;J742&amp;" "&amp;M744)</f>
        <v>One Hundred and Twenty Five Only</v>
      </c>
      <c r="C730" s="14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1"/>
    </row>
    <row r="731" spans="1:18" s="15" customFormat="1">
      <c r="A731" s="13"/>
      <c r="B731" s="13">
        <f>TRUNC(B718/(10^8))</f>
        <v>0</v>
      </c>
      <c r="C731" s="14">
        <f>TRUNC((B718/(10^7)-(B731*10)))</f>
        <v>0</v>
      </c>
      <c r="D731" s="13">
        <f>TRUNC(B718/(10^6)-(C731*10+B731*100))</f>
        <v>0</v>
      </c>
      <c r="E731" s="13">
        <f>TRUNC(B718/(10^5)-(D731*10+C731*100+B731*1000))</f>
        <v>0</v>
      </c>
      <c r="F731" s="13">
        <f>TRUNC(B718/10000-(D731*100+E731*10+C731*10^3+B731*10^4))</f>
        <v>0</v>
      </c>
      <c r="G731" s="13">
        <f>TRUNC(B718/1000-(+C731*10^4+D731*1000+E731*100+F731*10+B731*10^5))</f>
        <v>0</v>
      </c>
      <c r="H731" s="13">
        <f>TRUNC(B718/100-(+C731*10^5+D731*10000+E731*1000+F731*100+G731*10+B731*10^6))</f>
        <v>1</v>
      </c>
      <c r="I731" s="13">
        <f>TRUNC(B718/10-(+C731*10^6+D731*100000+E731*10000+F731*1000+G731*100+H731*10+B731*10^7))</f>
        <v>2</v>
      </c>
      <c r="J731" s="13">
        <f>TRUNC(B718-(+C731*10^7+D731*1000000+E731*100000+F731*10000+G731*1000+H731*100+I731*10+B731*10^8))</f>
        <v>5</v>
      </c>
      <c r="K731" s="13">
        <f>VALUE(RIGHT(FIXED(B718,2,TRUE),2))</f>
        <v>0</v>
      </c>
      <c r="L731" s="13">
        <f>TRUNC(K731/10)</f>
        <v>0</v>
      </c>
      <c r="M731" s="13">
        <f>TRUNC(K731-(L731*10))</f>
        <v>0</v>
      </c>
      <c r="N731" s="13"/>
      <c r="O731" s="13"/>
      <c r="P731" s="13"/>
      <c r="Q731" s="13"/>
      <c r="R731" s="11"/>
    </row>
    <row r="732" spans="1:18" s="15" customFormat="1">
      <c r="A732" s="13"/>
      <c r="B732" s="13"/>
      <c r="C732" s="14"/>
      <c r="D732" s="13"/>
      <c r="E732" s="13"/>
      <c r="F732" s="13"/>
      <c r="G732" s="13" t="s">
        <v>20</v>
      </c>
      <c r="H732" s="13"/>
      <c r="I732" s="13"/>
      <c r="J732" s="13"/>
      <c r="K732" s="13"/>
      <c r="L732" s="13" t="str">
        <f>IF(AND(L731=1,M731=0),"Ten "," ")</f>
        <v xml:space="preserve"> </v>
      </c>
      <c r="M732" s="13"/>
      <c r="N732" s="13"/>
      <c r="O732" s="13"/>
      <c r="P732" s="13"/>
      <c r="Q732" s="13"/>
      <c r="R732" s="11"/>
    </row>
    <row r="733" spans="1:18" s="15" customFormat="1">
      <c r="A733" s="13"/>
      <c r="B733" s="13" t="str">
        <f>IF(AND(B731=1,C731=0),"Ten "," ")</f>
        <v xml:space="preserve"> </v>
      </c>
      <c r="C733" s="14" t="str">
        <f>IF(B731=2,"Twenty ",IF(B731=3,"Thirty ",IF(B731=4,"Forty ",IF(B731=5,"Fifty ",IF(B731=6,"Sixty ",IF(B731=7,"Seventy ",IF(B731=8,"Eighty ",IF(B731=9,"Ninety "," "))))))))</f>
        <v xml:space="preserve"> </v>
      </c>
      <c r="D733" s="13" t="str">
        <f>IF(AND(D731=1,E731=0),"Ten "," ")</f>
        <v xml:space="preserve"> </v>
      </c>
      <c r="E733" s="13" t="str">
        <f>IF(D731=2,"Twenty ",IF(D731=3,"Thirty ",IF(D731=4,"Forty ",IF(D731=5,"Fifty ",IF(D731=6,"Sixty ",IF(D731=7,"Seventy ",IF(D731=8,"Eighty ",IF(D731=9,"Ninety "," "))))))))</f>
        <v xml:space="preserve"> </v>
      </c>
      <c r="F733" s="13" t="str">
        <f>IF(AND(F731=1,G731=0),"Ten "," ")</f>
        <v xml:space="preserve"> </v>
      </c>
      <c r="G733" s="13" t="str">
        <f>IF(F731=2,"Twenty ",IF(F731=3,"Thirty ",IF(F731=4,"Forty ",IF(F731=5,"Fifty ",IF(F731=6,"Sixty ",IF(F731=7,"Seventy ",IF(F731=8,"Eighty ",IF(F731=9,"Ninety "," "))))))))</f>
        <v xml:space="preserve"> </v>
      </c>
      <c r="H733" s="13" t="str">
        <f>IF(H731=1,"One "," ")</f>
        <v xml:space="preserve">One </v>
      </c>
      <c r="I733" s="13" t="str">
        <f>IF(AND(I731=1,J731=0),"Ten "," ")</f>
        <v xml:space="preserve"> </v>
      </c>
      <c r="J733" s="13" t="str">
        <f>IF(I731=2,"Twenty ",IF(I731=3,"Thirty ",IF(I731=4,"Forty ",IF(I731=5,"Fifty ",IF(I731=6,"Sixty ",IF(I731=7,"Seventy ",IF(I731=8,"Eighty ",IF(I731=9,"Ninety "," "))))))))</f>
        <v xml:space="preserve">Twenty </v>
      </c>
      <c r="K733" s="13" t="str">
        <f>IF(K731=7,"07",IF(K731=8,"08",IF(K731=9,"09",IF(K731&gt;9,FIXED(K731,0,TRUE),""))))</f>
        <v/>
      </c>
      <c r="L733" s="13" t="str">
        <f>IF(AND(L731=1,M731=1),"Eleven "," ")</f>
        <v xml:space="preserve"> </v>
      </c>
      <c r="M733" s="13" t="str">
        <f>IF(L731=2,"Twenty ",IF(L731=3,"Thirty ",IF(L731=4,"Forty ",IF(L731=5,"Fifty ",IF(L731=6,"Sixty ",IF(L731=7,"Seventy ",IF(L731=8,"Eighty ",IF(L731=9,"Ninety "," "))))))))</f>
        <v xml:space="preserve"> </v>
      </c>
      <c r="N733" s="13"/>
      <c r="O733" s="13"/>
      <c r="P733" s="13"/>
      <c r="Q733" s="13"/>
      <c r="R733" s="11"/>
    </row>
    <row r="734" spans="1:18" s="15" customFormat="1">
      <c r="A734" s="13"/>
      <c r="B734" s="13" t="str">
        <f>IF(AND(B731=1,C731=1),"Eleven "," ")</f>
        <v xml:space="preserve"> </v>
      </c>
      <c r="C734" s="14" t="str">
        <f>IF(AND(B731&lt;&gt;1,C731=1),"One "," ")</f>
        <v xml:space="preserve"> </v>
      </c>
      <c r="D734" s="13" t="str">
        <f>IF(AND(D731=1,E731=1),"Eleven "," ")</f>
        <v xml:space="preserve"> </v>
      </c>
      <c r="E734" s="13" t="str">
        <f>IF(AND(D731&lt;&gt;1,E731=1),"One "," ")</f>
        <v xml:space="preserve"> </v>
      </c>
      <c r="F734" s="13" t="str">
        <f>IF(AND(F731=1,G731=1),"Eleven "," ")</f>
        <v xml:space="preserve"> </v>
      </c>
      <c r="G734" s="13" t="str">
        <f>IF(AND(F731&lt;&gt;1,G731=1),"One "," ")</f>
        <v xml:space="preserve"> </v>
      </c>
      <c r="H734" s="13" t="str">
        <f>IF(H731=2,"Two "," ")</f>
        <v xml:space="preserve"> </v>
      </c>
      <c r="I734" s="13" t="str">
        <f>IF(AND(I731=1,J731=1),"Eleven "," ")</f>
        <v xml:space="preserve"> </v>
      </c>
      <c r="J734" s="13" t="str">
        <f>IF(AND(I731&lt;&gt;1,J731=1),"One "," ")</f>
        <v xml:space="preserve"> </v>
      </c>
      <c r="K734" s="13"/>
      <c r="L734" s="13" t="str">
        <f>IF(AND(L731=1,M731=2),"Twelve "," ")</f>
        <v xml:space="preserve"> </v>
      </c>
      <c r="M734" s="13" t="str">
        <f>IF(AND(L731&lt;&gt;1,M731=1),"One "," ")</f>
        <v xml:space="preserve"> </v>
      </c>
      <c r="N734" s="13"/>
      <c r="O734" s="13"/>
      <c r="P734" s="13"/>
      <c r="Q734" s="13"/>
      <c r="R734" s="11"/>
    </row>
    <row r="735" spans="1:18" s="15" customFormat="1">
      <c r="A735" s="13"/>
      <c r="B735" s="13" t="str">
        <f>IF(AND(B731=1,C731=2),"Twelve "," ")</f>
        <v xml:space="preserve"> </v>
      </c>
      <c r="C735" s="14" t="str">
        <f>IF(AND(B731&lt;&gt;1,C731=2),"Two "," ")</f>
        <v xml:space="preserve"> </v>
      </c>
      <c r="D735" s="13" t="str">
        <f>IF(AND(D731=1,E731=2),"Twelve "," ")</f>
        <v xml:space="preserve"> </v>
      </c>
      <c r="E735" s="13" t="str">
        <f>IF(AND(D731&lt;&gt;1,E731=2),"Two "," ")</f>
        <v xml:space="preserve"> </v>
      </c>
      <c r="F735" s="13" t="str">
        <f>IF(AND(F731=1,G731=2),"Twelve "," ")</f>
        <v xml:space="preserve"> </v>
      </c>
      <c r="G735" s="13" t="str">
        <f>IF(AND(F731&lt;&gt;1,G731=2),"Two "," ")</f>
        <v xml:space="preserve"> </v>
      </c>
      <c r="H735" s="13" t="str">
        <f>IF(H731=3,"Three "," ")</f>
        <v xml:space="preserve"> </v>
      </c>
      <c r="I735" s="13" t="str">
        <f>IF(AND(I731=1,J731=2),"Twelve "," ")</f>
        <v xml:space="preserve"> </v>
      </c>
      <c r="J735" s="13" t="str">
        <f>IF(AND(I731&lt;&gt;1,J731=2),"Two "," ")</f>
        <v xml:space="preserve"> </v>
      </c>
      <c r="K735" s="13"/>
      <c r="L735" s="13" t="str">
        <f>IF(AND(L731=1,M731=3),"Thirteen "," ")</f>
        <v xml:space="preserve"> </v>
      </c>
      <c r="M735" s="13" t="str">
        <f>IF(AND(L731&lt;&gt;1,M731=2),"Two "," ")</f>
        <v xml:space="preserve"> </v>
      </c>
      <c r="N735" s="13"/>
      <c r="O735" s="13"/>
      <c r="P735" s="13"/>
      <c r="Q735" s="13"/>
      <c r="R735" s="11"/>
    </row>
    <row r="736" spans="1:18" s="15" customFormat="1">
      <c r="A736" s="13"/>
      <c r="B736" s="13" t="str">
        <f>IF(AND(B731=1,C731=3),"Thirteen "," ")</f>
        <v xml:space="preserve"> </v>
      </c>
      <c r="C736" s="14" t="str">
        <f>IF(AND(B731&lt;&gt;1,C731=3),"Three "," ")</f>
        <v xml:space="preserve"> </v>
      </c>
      <c r="D736" s="13" t="str">
        <f>IF(AND(D731=1,E731=3),"Thirteen "," ")</f>
        <v xml:space="preserve"> </v>
      </c>
      <c r="E736" s="13" t="str">
        <f>IF(AND(D731&lt;&gt;1,E731=3),"Three "," ")</f>
        <v xml:space="preserve"> </v>
      </c>
      <c r="F736" s="13" t="str">
        <f>IF(AND(F731=1,G731=3),"Thirteen "," ")</f>
        <v xml:space="preserve"> </v>
      </c>
      <c r="G736" s="13" t="str">
        <f>IF(AND(F731&lt;&gt;1,G731=3),"Three "," ")</f>
        <v xml:space="preserve"> </v>
      </c>
      <c r="H736" s="13" t="str">
        <f>IF(H731=4,"Four "," ")</f>
        <v xml:space="preserve"> </v>
      </c>
      <c r="I736" s="13" t="str">
        <f>IF(AND(I731=1,J731=3),"Thirteen "," ")</f>
        <v xml:space="preserve"> </v>
      </c>
      <c r="J736" s="13" t="str">
        <f>IF(AND(I731&lt;&gt;1,J731=3),"Three "," ")</f>
        <v xml:space="preserve"> </v>
      </c>
      <c r="K736" s="13"/>
      <c r="L736" s="13" t="str">
        <f>IF(AND(L731=1,M731=4),"Fourteen "," ")</f>
        <v xml:space="preserve"> </v>
      </c>
      <c r="M736" s="13" t="str">
        <f>IF(AND(L731&lt;&gt;1,M731=3),"Three "," ")</f>
        <v xml:space="preserve"> </v>
      </c>
      <c r="N736" s="13"/>
      <c r="O736" s="13"/>
      <c r="P736" s="13"/>
      <c r="Q736" s="13"/>
      <c r="R736" s="11"/>
    </row>
    <row r="737" spans="1:18" s="15" customFormat="1">
      <c r="A737" s="13"/>
      <c r="B737" s="13" t="str">
        <f>IF(AND(B731=1,C731=4),"Fourteen "," ")</f>
        <v xml:space="preserve"> </v>
      </c>
      <c r="C737" s="14" t="str">
        <f>IF(AND(B731&lt;&gt;1,C731=4),"Four "," ")</f>
        <v xml:space="preserve"> </v>
      </c>
      <c r="D737" s="13" t="str">
        <f>IF(AND(D731=1,E731=4),"Fourteen "," ")</f>
        <v xml:space="preserve"> </v>
      </c>
      <c r="E737" s="13" t="str">
        <f>IF(AND(D731&lt;&gt;1,E731=4),"Four "," ")</f>
        <v xml:space="preserve"> </v>
      </c>
      <c r="F737" s="13" t="str">
        <f>IF(AND(F731=1,G731=4),"Fourteen "," ")</f>
        <v xml:space="preserve"> </v>
      </c>
      <c r="G737" s="13" t="str">
        <f>IF(AND(F731&lt;&gt;1,G731=4),"Four "," ")</f>
        <v xml:space="preserve"> </v>
      </c>
      <c r="H737" s="13" t="str">
        <f>IF(H731=5,"Five "," ")</f>
        <v xml:space="preserve"> </v>
      </c>
      <c r="I737" s="13" t="str">
        <f>IF(AND(I731=1,J731=4),"Fourteen "," ")</f>
        <v xml:space="preserve"> </v>
      </c>
      <c r="J737" s="13" t="str">
        <f>IF(AND(I731&lt;&gt;1,J731=4),"Four "," ")</f>
        <v xml:space="preserve"> </v>
      </c>
      <c r="K737" s="13"/>
      <c r="L737" s="13" t="str">
        <f>IF(AND(L731=1,M731=5),"Fifteen "," ")</f>
        <v xml:space="preserve"> </v>
      </c>
      <c r="M737" s="13" t="str">
        <f>IF(AND(L731&lt;&gt;1,M731=4),"Four "," ")</f>
        <v xml:space="preserve"> </v>
      </c>
      <c r="N737" s="13"/>
      <c r="O737" s="13"/>
      <c r="P737" s="13"/>
      <c r="Q737" s="13"/>
      <c r="R737" s="11"/>
    </row>
    <row r="738" spans="1:18" s="15" customFormat="1">
      <c r="A738" s="13"/>
      <c r="B738" s="13" t="str">
        <f>IF(AND(B731=1,C731=5),"Fifteen "," ")</f>
        <v xml:space="preserve"> </v>
      </c>
      <c r="C738" s="14" t="str">
        <f>IF(AND(B731&lt;&gt;1,C731=5),"Five "," ")</f>
        <v xml:space="preserve"> </v>
      </c>
      <c r="D738" s="13" t="str">
        <f>IF(AND(D731=1,E731=5),"Fifteen "," ")</f>
        <v xml:space="preserve"> </v>
      </c>
      <c r="E738" s="13" t="str">
        <f>IF(AND(D731&lt;&gt;1,E731=5),"Five "," ")</f>
        <v xml:space="preserve"> </v>
      </c>
      <c r="F738" s="13" t="str">
        <f>IF(AND(F731=1,G731=5),"Fifteen "," ")</f>
        <v xml:space="preserve"> </v>
      </c>
      <c r="G738" s="13" t="str">
        <f>IF(AND(F731&lt;&gt;1,G731=5),"Five "," ")</f>
        <v xml:space="preserve"> </v>
      </c>
      <c r="H738" s="13" t="str">
        <f>IF(H731=6,"Six "," ")</f>
        <v xml:space="preserve"> </v>
      </c>
      <c r="I738" s="13" t="str">
        <f>IF(AND(I731=1,J731=5),"Fifteen "," ")</f>
        <v xml:space="preserve"> </v>
      </c>
      <c r="J738" s="13" t="str">
        <f>IF(AND(I731&lt;&gt;1,J731=5),"Five "," ")</f>
        <v xml:space="preserve">Five </v>
      </c>
      <c r="K738" s="13"/>
      <c r="L738" s="13" t="str">
        <f>IF(AND(L731=1,M731=6),"Sixteen "," ")</f>
        <v xml:space="preserve"> </v>
      </c>
      <c r="M738" s="13" t="str">
        <f>IF(AND(L731&lt;&gt;1,M731=5),"Five "," ")</f>
        <v xml:space="preserve"> </v>
      </c>
      <c r="N738" s="13"/>
      <c r="O738" s="13"/>
      <c r="P738" s="13"/>
      <c r="Q738" s="13"/>
      <c r="R738" s="11"/>
    </row>
    <row r="739" spans="1:18" s="15" customFormat="1">
      <c r="A739" s="13"/>
      <c r="B739" s="13" t="str">
        <f>IF(AND(B731=1,C731=6),"Sixteen "," ")</f>
        <v xml:space="preserve"> </v>
      </c>
      <c r="C739" s="14" t="str">
        <f>IF(AND(B731&lt;&gt;1,C731=6),"Six "," ")</f>
        <v xml:space="preserve"> </v>
      </c>
      <c r="D739" s="13" t="str">
        <f>IF(AND(D731=1,E731=6),"Sixteen "," ")</f>
        <v xml:space="preserve"> </v>
      </c>
      <c r="E739" s="13" t="str">
        <f>IF(AND(D731&lt;&gt;1,E731=6),"Six "," ")</f>
        <v xml:space="preserve"> </v>
      </c>
      <c r="F739" s="13" t="str">
        <f>IF(AND(F731=1,G731=6),"Sixteen "," ")</f>
        <v xml:space="preserve"> </v>
      </c>
      <c r="G739" s="13" t="str">
        <f>IF(AND(F731&lt;&gt;1,G731=6),"Six "," ")</f>
        <v xml:space="preserve"> </v>
      </c>
      <c r="H739" s="13" t="str">
        <f>IF(H731=7,"Seven "," ")</f>
        <v xml:space="preserve"> </v>
      </c>
      <c r="I739" s="13" t="str">
        <f>IF(AND(I731=1,J731=6),"Sixteen "," ")</f>
        <v xml:space="preserve"> </v>
      </c>
      <c r="J739" s="13" t="str">
        <f>IF(AND(I731&lt;&gt;1,J731=6),"Six "," ")</f>
        <v xml:space="preserve"> </v>
      </c>
      <c r="K739" s="13"/>
      <c r="L739" s="13" t="str">
        <f>IF(AND(L731=1,M731=7),"Seventeen "," ")</f>
        <v xml:space="preserve"> </v>
      </c>
      <c r="M739" s="13" t="str">
        <f>IF(AND(L731&lt;&gt;1,M731=6),"Six "," ")</f>
        <v xml:space="preserve"> </v>
      </c>
      <c r="N739" s="13"/>
      <c r="O739" s="13"/>
      <c r="P739" s="13"/>
      <c r="Q739" s="13"/>
      <c r="R739" s="11"/>
    </row>
    <row r="740" spans="1:18" s="15" customFormat="1">
      <c r="A740" s="13"/>
      <c r="B740" s="13" t="str">
        <f>IF(AND(B731=1,C731=7),"Seventeen "," ")</f>
        <v xml:space="preserve"> </v>
      </c>
      <c r="C740" s="14" t="str">
        <f>IF(AND(B731&lt;&gt;1,C731=7),"Seven "," ")</f>
        <v xml:space="preserve"> </v>
      </c>
      <c r="D740" s="13" t="str">
        <f>IF(AND(D731=1,E731=7),"Seventeen "," ")</f>
        <v xml:space="preserve"> </v>
      </c>
      <c r="E740" s="13" t="str">
        <f>IF(AND(D731&lt;&gt;1,E731=7),"Seven "," ")</f>
        <v xml:space="preserve"> </v>
      </c>
      <c r="F740" s="13" t="str">
        <f>IF(AND(F731=1,G731=7),"Seventeen "," ")</f>
        <v xml:space="preserve"> </v>
      </c>
      <c r="G740" s="13" t="str">
        <f>IF(AND(F731&lt;&gt;1,G731=7),"Seven "," ")</f>
        <v xml:space="preserve"> </v>
      </c>
      <c r="H740" s="13" t="str">
        <f>IF(H731=8,"Eight "," ")</f>
        <v xml:space="preserve"> </v>
      </c>
      <c r="I740" s="13" t="str">
        <f>IF(AND(I731=1,J731=7),"Seventeen "," ")</f>
        <v xml:space="preserve"> </v>
      </c>
      <c r="J740" s="13" t="str">
        <f>IF(AND(I731&lt;&gt;1,J731=7),"Seven "," ")</f>
        <v xml:space="preserve"> </v>
      </c>
      <c r="K740" s="13"/>
      <c r="L740" s="13" t="str">
        <f>IF(AND(L731=1,M731=8),"Eighteen "," ")</f>
        <v xml:space="preserve"> </v>
      </c>
      <c r="M740" s="13" t="str">
        <f>IF(AND(L731&lt;&gt;1,M731=7),"Seven "," ")</f>
        <v xml:space="preserve"> </v>
      </c>
      <c r="N740" s="13"/>
      <c r="O740" s="13"/>
      <c r="P740" s="13"/>
      <c r="Q740" s="13"/>
      <c r="R740" s="11"/>
    </row>
    <row r="741" spans="1:18" s="15" customFormat="1">
      <c r="A741" s="13"/>
      <c r="B741" s="13" t="str">
        <f>IF(AND(B731=1,C731=8),"Eighteen "," ")</f>
        <v xml:space="preserve"> </v>
      </c>
      <c r="C741" s="14" t="str">
        <f>IF(AND(B731&lt;&gt;1,C731=8),"Eight "," ")</f>
        <v xml:space="preserve"> </v>
      </c>
      <c r="D741" s="13" t="str">
        <f>IF(AND(D731=1,E731=8),"Eighteen "," ")</f>
        <v xml:space="preserve"> </v>
      </c>
      <c r="E741" s="13" t="str">
        <f>IF(AND(D731&lt;&gt;1,E731=8),"Eight "," ")</f>
        <v xml:space="preserve"> </v>
      </c>
      <c r="F741" s="13" t="str">
        <f>IF(AND(F731=1,G731=8),"Eighteen "," ")</f>
        <v xml:space="preserve"> </v>
      </c>
      <c r="G741" s="13" t="str">
        <f>IF(AND(F731&lt;&gt;1,G731=8),"Eight "," ")</f>
        <v xml:space="preserve"> </v>
      </c>
      <c r="H741" s="13" t="str">
        <f>IF(H731=9,"Nine "," ")</f>
        <v xml:space="preserve"> </v>
      </c>
      <c r="I741" s="13" t="str">
        <f>IF(AND(I731=1,J731=8),"Eighteen "," ")</f>
        <v xml:space="preserve"> </v>
      </c>
      <c r="J741" s="13" t="str">
        <f>IF(AND(I731&lt;&gt;1,J731=8),"Eight "," ")</f>
        <v xml:space="preserve"> </v>
      </c>
      <c r="K741" s="13"/>
      <c r="L741" s="13" t="str">
        <f>IF(AND(L731=1,M731=9),"Nineteen "," ")</f>
        <v xml:space="preserve"> </v>
      </c>
      <c r="M741" s="13" t="str">
        <f>IF(AND(L731&lt;&gt;1,M731=8),"Eight "," ")</f>
        <v xml:space="preserve"> </v>
      </c>
      <c r="N741" s="13"/>
      <c r="O741" s="13"/>
      <c r="P741" s="13"/>
      <c r="Q741" s="13"/>
      <c r="R741" s="11"/>
    </row>
    <row r="742" spans="1:18" s="15" customFormat="1">
      <c r="A742" s="13"/>
      <c r="B742" s="13" t="str">
        <f>IF(AND(B731=1,C731=9),"Nineteen "," ")</f>
        <v xml:space="preserve"> </v>
      </c>
      <c r="C742" s="14" t="str">
        <f>IF(AND(B731&lt;&gt;1,C731=9),"Nine "," ")</f>
        <v xml:space="preserve"> </v>
      </c>
      <c r="D742" s="13" t="str">
        <f>IF(AND(D731=1,E731=9),"Nineteen "," ")</f>
        <v xml:space="preserve"> </v>
      </c>
      <c r="E742" s="13" t="str">
        <f>IF(AND(D731&lt;&gt;1,E731=9),"Nine "," ")</f>
        <v xml:space="preserve"> </v>
      </c>
      <c r="F742" s="13" t="str">
        <f>IF(AND(F731=1,G731=9),"Nineteen "," ")</f>
        <v xml:space="preserve"> </v>
      </c>
      <c r="G742" s="13" t="str">
        <f>IF(AND(F731&lt;&gt;1,G731=9),"Nine "," ")</f>
        <v xml:space="preserve"> </v>
      </c>
      <c r="H742" s="13" t="str">
        <f>IF(AND(G718/100000&gt;=1,H731&gt;0),"Hun./ ",IF(H731=1,"Hundred  ",IF(H731&gt;1,"Hundred  "," ")))</f>
        <v xml:space="preserve">Hundred  </v>
      </c>
      <c r="I742" s="13" t="str">
        <f>IF(AND(I731=1,J731=9),"Nineteen "," ")</f>
        <v xml:space="preserve"> </v>
      </c>
      <c r="J742" s="13" t="str">
        <f>IF(AND(I731&lt;&gt;1,J731=9),"Nine "," ")</f>
        <v xml:space="preserve"> </v>
      </c>
      <c r="K742" s="13"/>
      <c r="L742" s="13"/>
      <c r="M742" s="13" t="str">
        <f>IF(AND(L731&lt;&gt;1,M731=9),"Nine "," ")</f>
        <v xml:space="preserve"> </v>
      </c>
      <c r="N742" s="13"/>
      <c r="O742" s="13"/>
      <c r="P742" s="13"/>
      <c r="Q742" s="13"/>
      <c r="R742" s="11"/>
    </row>
    <row r="743" spans="1:18" s="15" customFormat="1">
      <c r="A743" s="13"/>
      <c r="B743" s="13"/>
      <c r="C743" s="14" t="str">
        <f>IF(AND(B731=0,C731=1),"Crore / ",IF(OR(B731&gt;0,C731&gt;1),"Crore  / "," "))</f>
        <v xml:space="preserve"> </v>
      </c>
      <c r="D743" s="13"/>
      <c r="E743" s="13" t="str">
        <f>IF(AND(D731=0,E731=1),"Lakh /  ",IF(OR(D731&gt;0,E731&gt;1),"Lakhs /"," "))</f>
        <v xml:space="preserve"> </v>
      </c>
      <c r="F743" s="13"/>
      <c r="G743" s="13" t="str">
        <f>IF(AND(F731=0,G731=1),"Thousand / ",IF(OR(F731&gt;0,G731&gt;1),"Thousand / "," "))</f>
        <v xml:space="preserve"> </v>
      </c>
      <c r="H743" s="13" t="str">
        <f>IF(AND(H731&gt;0,(OR(I731&gt;0,J731&gt;0)))," and "," ")</f>
        <v xml:space="preserve"> and </v>
      </c>
      <c r="I743" s="13"/>
      <c r="J743" s="13"/>
      <c r="K743" s="13"/>
      <c r="L743" s="13"/>
      <c r="M743" s="13" t="str">
        <f>+IF(TRIM(+L732&amp;L733&amp;L734&amp;L735&amp;L736&amp;L737&amp;L738&amp;L739&amp;L740&amp;L741&amp;M732&amp;M733&amp;M734&amp;M735&amp;M736&amp;M737&amp;M738&amp;M739&amp;M740&amp;M741&amp;M742)="","Zero",(TRIM(+L732&amp;L733&amp;L734&amp;L735&amp;L736&amp;L737&amp;L738&amp;L739&amp;L740&amp;L741&amp;M732&amp;M733&amp;M734&amp;M735&amp;M736&amp;M737&amp;M738&amp;M739&amp;M740&amp;M741&amp;M742)))</f>
        <v>Zero</v>
      </c>
      <c r="N743" s="13"/>
      <c r="O743" s="13"/>
      <c r="P743" s="13"/>
      <c r="Q743" s="13"/>
      <c r="R743" s="11"/>
    </row>
    <row r="744" spans="1:18" s="15" customFormat="1">
      <c r="A744" s="13"/>
      <c r="B744" s="13"/>
      <c r="C744" s="14"/>
      <c r="D744" s="13"/>
      <c r="E744" s="13"/>
      <c r="F744" s="13"/>
      <c r="G744" s="13"/>
      <c r="H744" s="13"/>
      <c r="I744" s="13"/>
      <c r="J744" s="13"/>
      <c r="K744" s="13"/>
      <c r="L744" s="13"/>
      <c r="M744" s="13" t="str">
        <f>+IF(M743="Zero","Only","/ Paise "&amp;M743&amp; " Only")</f>
        <v>Only</v>
      </c>
      <c r="N744" s="13"/>
      <c r="O744" s="13"/>
      <c r="P744" s="13"/>
      <c r="Q744" s="13"/>
      <c r="R744" s="11"/>
    </row>
    <row r="745" spans="1:18" s="15" customFormat="1">
      <c r="A745" s="13"/>
      <c r="B745" s="13"/>
      <c r="C745" s="14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1"/>
    </row>
    <row r="746" spans="1:18" s="15" customFormat="1">
      <c r="A746" s="13"/>
      <c r="B746" s="13"/>
      <c r="C746" s="14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1"/>
    </row>
    <row r="747" spans="1:18" s="15" customFormat="1">
      <c r="A747" s="13"/>
      <c r="B747" s="13"/>
      <c r="C747" s="14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1"/>
    </row>
    <row r="748" spans="1:18" s="15" customFormat="1">
      <c r="A748" s="13"/>
      <c r="B748" s="13"/>
      <c r="C748" s="14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1"/>
    </row>
    <row r="749" spans="1:18" s="15" customFormat="1">
      <c r="A749" s="13"/>
      <c r="B749" s="13"/>
      <c r="C749" s="14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1"/>
    </row>
    <row r="750" spans="1:18">
      <c r="A750" s="13"/>
      <c r="B750" s="13"/>
      <c r="C750" s="14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8" s="15" customFormat="1">
      <c r="A751" s="13"/>
      <c r="B751" s="13" t="s">
        <v>17</v>
      </c>
      <c r="C751" s="14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1"/>
    </row>
    <row r="752" spans="1:18" s="15" customFormat="1">
      <c r="A752" s="13"/>
      <c r="B752" s="13"/>
      <c r="C752" s="14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1"/>
    </row>
    <row r="753" spans="1:18" s="15" customFormat="1" ht="42.75">
      <c r="A753" s="13"/>
      <c r="B753" s="16">
        <f>+G26</f>
        <v>24169</v>
      </c>
      <c r="C753" s="14" t="s">
        <v>18</v>
      </c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1"/>
    </row>
    <row r="754" spans="1:18" s="15" customFormat="1" ht="15">
      <c r="A754" s="13"/>
      <c r="B754" s="8"/>
      <c r="C754" s="17"/>
      <c r="D754" s="18"/>
      <c r="E754" s="18"/>
      <c r="F754" s="18"/>
      <c r="G754" s="18"/>
      <c r="H754" s="18"/>
      <c r="I754" s="13"/>
      <c r="J754" s="13"/>
      <c r="K754" s="13"/>
      <c r="L754" s="13"/>
      <c r="M754" s="13"/>
      <c r="N754" s="13"/>
      <c r="O754" s="13"/>
      <c r="P754" s="13"/>
      <c r="Q754" s="13"/>
      <c r="R754" s="11"/>
    </row>
    <row r="755" spans="1:18" s="15" customFormat="1" ht="22.5" customHeight="1">
      <c r="A755" s="13"/>
      <c r="B755" s="9" t="str">
        <f>B758&amp;B763&amp;B765</f>
        <v>Rupees:Twenty Four Thousand /One Hundred and Sixty Nine Only</v>
      </c>
      <c r="C755" s="17"/>
      <c r="D755" s="18"/>
      <c r="E755" s="18"/>
      <c r="F755" s="18"/>
      <c r="G755" s="18"/>
      <c r="H755" s="18"/>
      <c r="I755" s="13"/>
      <c r="J755" s="13"/>
      <c r="K755" s="13"/>
      <c r="L755" s="13"/>
      <c r="M755" s="13"/>
      <c r="N755" s="13"/>
      <c r="O755" s="13"/>
      <c r="P755" s="13"/>
      <c r="Q755" s="13"/>
      <c r="R755" s="11"/>
    </row>
    <row r="756" spans="1:18" s="15" customFormat="1" ht="15">
      <c r="A756" s="13"/>
      <c r="B756" s="8"/>
      <c r="C756" s="17"/>
      <c r="D756" s="18"/>
      <c r="E756" s="18"/>
      <c r="F756" s="18"/>
      <c r="G756" s="18"/>
      <c r="H756" s="18"/>
      <c r="I756" s="13"/>
      <c r="J756" s="13"/>
      <c r="K756" s="13"/>
      <c r="L756" s="13"/>
      <c r="M756" s="13"/>
      <c r="N756" s="13"/>
      <c r="O756" s="13"/>
      <c r="P756" s="13"/>
      <c r="Q756" s="13"/>
      <c r="R756" s="11"/>
    </row>
    <row r="757" spans="1:18" s="15" customFormat="1" ht="15">
      <c r="A757" s="13"/>
      <c r="B757" s="8"/>
      <c r="C757" s="17"/>
      <c r="D757" s="18"/>
      <c r="E757" s="18"/>
      <c r="F757" s="18"/>
      <c r="G757" s="18"/>
      <c r="H757" s="18"/>
      <c r="I757" s="13"/>
      <c r="J757" s="13"/>
      <c r="K757" s="13"/>
      <c r="L757" s="13"/>
      <c r="M757" s="13"/>
      <c r="N757" s="13"/>
      <c r="O757" s="13"/>
      <c r="P757" s="13"/>
      <c r="Q757" s="13"/>
      <c r="R757" s="11"/>
    </row>
    <row r="758" spans="1:18" s="15" customFormat="1" ht="30">
      <c r="A758" s="13"/>
      <c r="B758" s="18" t="s">
        <v>21</v>
      </c>
      <c r="C758" s="17" t="s">
        <v>19</v>
      </c>
      <c r="D758" s="13"/>
      <c r="E758" s="13"/>
      <c r="F758" s="13"/>
      <c r="G758" s="18"/>
      <c r="H758" s="18"/>
      <c r="I758" s="13"/>
      <c r="J758" s="13"/>
      <c r="K758" s="13"/>
      <c r="L758" s="13"/>
      <c r="M758" s="13"/>
      <c r="N758" s="13"/>
      <c r="O758" s="13"/>
      <c r="P758" s="13"/>
      <c r="Q758" s="13"/>
      <c r="R758" s="11"/>
    </row>
    <row r="759" spans="1:18" s="15" customFormat="1" ht="15">
      <c r="A759" s="13"/>
      <c r="B759" s="8"/>
      <c r="C759" s="17"/>
      <c r="D759" s="18"/>
      <c r="E759" s="18"/>
      <c r="F759" s="18"/>
      <c r="G759" s="18"/>
      <c r="H759" s="18"/>
      <c r="I759" s="13"/>
      <c r="J759" s="13"/>
      <c r="K759" s="13"/>
      <c r="L759" s="13"/>
      <c r="M759" s="13"/>
      <c r="N759" s="13"/>
      <c r="O759" s="13"/>
      <c r="P759" s="13"/>
      <c r="Q759" s="13"/>
      <c r="R759" s="11"/>
    </row>
    <row r="760" spans="1:18" s="15" customFormat="1" ht="15">
      <c r="A760" s="13"/>
      <c r="B760" s="8"/>
      <c r="C760" s="17"/>
      <c r="D760" s="18"/>
      <c r="E760" s="18"/>
      <c r="F760" s="18"/>
      <c r="G760" s="18"/>
      <c r="H760" s="18"/>
      <c r="I760" s="13"/>
      <c r="J760" s="13"/>
      <c r="K760" s="13"/>
      <c r="L760" s="13"/>
      <c r="M760" s="13"/>
      <c r="N760" s="13"/>
      <c r="O760" s="13"/>
      <c r="P760" s="13"/>
      <c r="Q760" s="13"/>
      <c r="R760" s="11"/>
    </row>
    <row r="761" spans="1:18" s="15" customFormat="1">
      <c r="A761" s="13"/>
      <c r="B761" s="13"/>
      <c r="C761" s="14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1"/>
    </row>
    <row r="762" spans="1:18" s="15" customFormat="1" ht="18.75" customHeight="1">
      <c r="A762" s="13"/>
      <c r="B762" s="13" t="str">
        <f>IF(OR(D766&gt;0,E766&gt;0),+B765,"")</f>
        <v/>
      </c>
      <c r="C762" s="14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1"/>
    </row>
    <row r="763" spans="1:18" s="15" customFormat="1">
      <c r="A763" s="13"/>
      <c r="B763" s="13" t="str">
        <f>TRIM(+B768&amp;B769&amp;B770&amp;B771&amp;B772&amp;B773&amp;B774&amp;B775&amp;B776&amp;B777&amp;B778&amp;C768&amp;C769&amp;C770&amp;C771&amp;C772&amp;C773&amp;C774&amp;C775&amp;C776&amp;C777&amp;C778&amp;D768&amp;D769&amp;D770&amp;D771&amp;D772&amp;D773&amp;D774&amp;D775&amp;D776&amp;D777&amp;E768&amp;E769&amp;E770&amp;E771&amp;E772&amp;E773&amp;E774&amp;E775&amp;E776&amp;E777&amp;E778&amp;F768&amp;F769&amp;F770&amp;F771&amp;F772&amp;F773&amp;F774&amp;F775&amp;F776&amp;F777&amp;G768&amp;G769&amp;G770&amp;G771&amp;G772&amp;G773&amp;G774&amp;G775&amp;G776&amp;G777&amp;G778)</f>
        <v>Twenty Four Thousand /</v>
      </c>
      <c r="C763" s="14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1"/>
    </row>
    <row r="764" spans="1:18" s="15" customFormat="1">
      <c r="A764" s="13"/>
      <c r="B764" s="13"/>
      <c r="C764" s="14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1"/>
    </row>
    <row r="765" spans="1:18" s="15" customFormat="1">
      <c r="A765" s="13"/>
      <c r="B765" s="13" t="str">
        <f>TRIM(+H768&amp;H769&amp;H770&amp;H771&amp;H772&amp;H773&amp;H774&amp;H775&amp;H776&amp;H777&amp;H778&amp;I768&amp;I769&amp;I770&amp;I771&amp;I772&amp;I773&amp;I774&amp;I775&amp;I776&amp;I777&amp;J768&amp;J769&amp;J770&amp;J771&amp;J772&amp;J773&amp;J774&amp;J775&amp;J776&amp;J777&amp;" "&amp;M779)</f>
        <v>One Hundred and Sixty Nine Only</v>
      </c>
      <c r="C765" s="14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1"/>
    </row>
    <row r="766" spans="1:18" s="15" customFormat="1">
      <c r="A766" s="13"/>
      <c r="B766" s="13">
        <f>TRUNC(B753/(10^8))</f>
        <v>0</v>
      </c>
      <c r="C766" s="14">
        <f>TRUNC((B753/(10^7)-(B766*10)))</f>
        <v>0</v>
      </c>
      <c r="D766" s="13">
        <f>TRUNC(B753/(10^6)-(C766*10+B766*100))</f>
        <v>0</v>
      </c>
      <c r="E766" s="13">
        <f>TRUNC(B753/(10^5)-(D766*10+C766*100+B766*1000))</f>
        <v>0</v>
      </c>
      <c r="F766" s="13">
        <f>TRUNC(B753/10000-(D766*100+E766*10+C766*10^3+B766*10^4))</f>
        <v>2</v>
      </c>
      <c r="G766" s="13">
        <f>TRUNC(B753/1000-(+C766*10^4+D766*1000+E766*100+F766*10+B766*10^5))</f>
        <v>4</v>
      </c>
      <c r="H766" s="13">
        <f>TRUNC(B753/100-(+C766*10^5+D766*10000+E766*1000+F766*100+G766*10+B766*10^6))</f>
        <v>1</v>
      </c>
      <c r="I766" s="13">
        <f>TRUNC(B753/10-(+C766*10^6+D766*100000+E766*10000+F766*1000+G766*100+H766*10+B766*10^7))</f>
        <v>6</v>
      </c>
      <c r="J766" s="13">
        <f>TRUNC(B753-(+C766*10^7+D766*1000000+E766*100000+F766*10000+G766*1000+H766*100+I766*10+B766*10^8))</f>
        <v>9</v>
      </c>
      <c r="K766" s="13">
        <f>VALUE(RIGHT(FIXED(B753,2,TRUE),2))</f>
        <v>0</v>
      </c>
      <c r="L766" s="13">
        <f>TRUNC(K766/10)</f>
        <v>0</v>
      </c>
      <c r="M766" s="13">
        <f>TRUNC(K766-(L766*10))</f>
        <v>0</v>
      </c>
      <c r="N766" s="13"/>
      <c r="O766" s="13"/>
      <c r="P766" s="13"/>
      <c r="Q766" s="13"/>
      <c r="R766" s="11"/>
    </row>
    <row r="767" spans="1:18" s="15" customFormat="1">
      <c r="A767" s="13"/>
      <c r="B767" s="13"/>
      <c r="C767" s="14"/>
      <c r="D767" s="13"/>
      <c r="E767" s="13"/>
      <c r="F767" s="13"/>
      <c r="G767" s="13" t="s">
        <v>20</v>
      </c>
      <c r="H767" s="13"/>
      <c r="I767" s="13"/>
      <c r="J767" s="13"/>
      <c r="K767" s="13"/>
      <c r="L767" s="13" t="str">
        <f>IF(AND(L766=1,M766=0),"Ten "," ")</f>
        <v xml:space="preserve"> </v>
      </c>
      <c r="M767" s="13"/>
      <c r="N767" s="13"/>
      <c r="O767" s="13"/>
      <c r="P767" s="13"/>
      <c r="Q767" s="13"/>
      <c r="R767" s="11"/>
    </row>
    <row r="768" spans="1:18" s="15" customFormat="1">
      <c r="A768" s="13"/>
      <c r="B768" s="13" t="str">
        <f>IF(AND(B766=1,C766=0),"Ten "," ")</f>
        <v xml:space="preserve"> </v>
      </c>
      <c r="C768" s="14" t="str">
        <f>IF(B766=2,"Twenty ",IF(B766=3,"Thirty ",IF(B766=4,"Forty ",IF(B766=5,"Fifty ",IF(B766=6,"Sixty ",IF(B766=7,"Seventy ",IF(B766=8,"Eighty ",IF(B766=9,"Ninety "," "))))))))</f>
        <v xml:space="preserve"> </v>
      </c>
      <c r="D768" s="13" t="str">
        <f>IF(AND(D766=1,E766=0),"Ten "," ")</f>
        <v xml:space="preserve"> </v>
      </c>
      <c r="E768" s="13" t="str">
        <f>IF(D766=2,"Twenty ",IF(D766=3,"Thirty ",IF(D766=4,"Forty ",IF(D766=5,"Fifty ",IF(D766=6,"Sixty ",IF(D766=7,"Seventy ",IF(D766=8,"Eighty ",IF(D766=9,"Ninety "," "))))))))</f>
        <v xml:space="preserve"> </v>
      </c>
      <c r="F768" s="13" t="str">
        <f>IF(AND(F766=1,G766=0),"Ten "," ")</f>
        <v xml:space="preserve"> </v>
      </c>
      <c r="G768" s="13" t="str">
        <f>IF(F766=2,"Twenty ",IF(F766=3,"Thirty ",IF(F766=4,"Forty ",IF(F766=5,"Fifty ",IF(F766=6,"Sixty ",IF(F766=7,"Seventy ",IF(F766=8,"Eighty ",IF(F766=9,"Ninety "," "))))))))</f>
        <v xml:space="preserve">Twenty </v>
      </c>
      <c r="H768" s="13" t="str">
        <f>IF(H766=1,"One "," ")</f>
        <v xml:space="preserve">One </v>
      </c>
      <c r="I768" s="13" t="str">
        <f>IF(AND(I766=1,J766=0),"Ten "," ")</f>
        <v xml:space="preserve"> </v>
      </c>
      <c r="J768" s="13" t="str">
        <f>IF(I766=2,"Twenty ",IF(I766=3,"Thirty ",IF(I766=4,"Forty ",IF(I766=5,"Fifty ",IF(I766=6,"Sixty ",IF(I766=7,"Seventy ",IF(I766=8,"Eighty ",IF(I766=9,"Ninety "," "))))))))</f>
        <v xml:space="preserve">Sixty </v>
      </c>
      <c r="K768" s="13" t="str">
        <f>IF(K766=7,"07",IF(K766=8,"08",IF(K766=9,"09",IF(K766&gt;9,FIXED(K766,0,TRUE),""))))</f>
        <v/>
      </c>
      <c r="L768" s="13" t="str">
        <f>IF(AND(L766=1,M766=1),"Eleven "," ")</f>
        <v xml:space="preserve"> </v>
      </c>
      <c r="M768" s="13" t="str">
        <f>IF(L766=2,"Twenty ",IF(L766=3,"Thirty ",IF(L766=4,"Forty ",IF(L766=5,"Fifty ",IF(L766=6,"Sixty ",IF(L766=7,"Seventy ",IF(L766=8,"Eighty ",IF(L766=9,"Ninety "," "))))))))</f>
        <v xml:space="preserve"> </v>
      </c>
      <c r="N768" s="13"/>
      <c r="O768" s="13"/>
      <c r="P768" s="13"/>
      <c r="Q768" s="13"/>
      <c r="R768" s="11"/>
    </row>
    <row r="769" spans="1:18" s="15" customFormat="1">
      <c r="A769" s="13"/>
      <c r="B769" s="13" t="str">
        <f>IF(AND(B766=1,C766=1),"Eleven "," ")</f>
        <v xml:space="preserve"> </v>
      </c>
      <c r="C769" s="14" t="str">
        <f>IF(AND(B766&lt;&gt;1,C766=1),"One "," ")</f>
        <v xml:space="preserve"> </v>
      </c>
      <c r="D769" s="13" t="str">
        <f>IF(AND(D766=1,E766=1),"Eleven "," ")</f>
        <v xml:space="preserve"> </v>
      </c>
      <c r="E769" s="13" t="str">
        <f>IF(AND(D766&lt;&gt;1,E766=1),"One "," ")</f>
        <v xml:space="preserve"> </v>
      </c>
      <c r="F769" s="13" t="str">
        <f>IF(AND(F766=1,G766=1),"Eleven "," ")</f>
        <v xml:space="preserve"> </v>
      </c>
      <c r="G769" s="13" t="str">
        <f>IF(AND(F766&lt;&gt;1,G766=1),"One "," ")</f>
        <v xml:space="preserve"> </v>
      </c>
      <c r="H769" s="13" t="str">
        <f>IF(H766=2,"Two "," ")</f>
        <v xml:space="preserve"> </v>
      </c>
      <c r="I769" s="13" t="str">
        <f>IF(AND(I766=1,J766=1),"Eleven "," ")</f>
        <v xml:space="preserve"> </v>
      </c>
      <c r="J769" s="13" t="str">
        <f>IF(AND(I766&lt;&gt;1,J766=1),"One "," ")</f>
        <v xml:space="preserve"> </v>
      </c>
      <c r="K769" s="13"/>
      <c r="L769" s="13" t="str">
        <f>IF(AND(L766=1,M766=2),"Twelve "," ")</f>
        <v xml:space="preserve"> </v>
      </c>
      <c r="M769" s="13" t="str">
        <f>IF(AND(L766&lt;&gt;1,M766=1),"One "," ")</f>
        <v xml:space="preserve"> </v>
      </c>
      <c r="N769" s="13"/>
      <c r="O769" s="13"/>
      <c r="P769" s="13"/>
      <c r="Q769" s="13"/>
      <c r="R769" s="11"/>
    </row>
    <row r="770" spans="1:18" s="15" customFormat="1">
      <c r="A770" s="13"/>
      <c r="B770" s="13" t="str">
        <f>IF(AND(B766=1,C766=2),"Twelve "," ")</f>
        <v xml:space="preserve"> </v>
      </c>
      <c r="C770" s="14" t="str">
        <f>IF(AND(B766&lt;&gt;1,C766=2),"Two "," ")</f>
        <v xml:space="preserve"> </v>
      </c>
      <c r="D770" s="13" t="str">
        <f>IF(AND(D766=1,E766=2),"Twelve "," ")</f>
        <v xml:space="preserve"> </v>
      </c>
      <c r="E770" s="13" t="str">
        <f>IF(AND(D766&lt;&gt;1,E766=2),"Two "," ")</f>
        <v xml:space="preserve"> </v>
      </c>
      <c r="F770" s="13" t="str">
        <f>IF(AND(F766=1,G766=2),"Twelve "," ")</f>
        <v xml:space="preserve"> </v>
      </c>
      <c r="G770" s="13" t="str">
        <f>IF(AND(F766&lt;&gt;1,G766=2),"Two "," ")</f>
        <v xml:space="preserve"> </v>
      </c>
      <c r="H770" s="13" t="str">
        <f>IF(H766=3,"Three "," ")</f>
        <v xml:space="preserve"> </v>
      </c>
      <c r="I770" s="13" t="str">
        <f>IF(AND(I766=1,J766=2),"Twelve "," ")</f>
        <v xml:space="preserve"> </v>
      </c>
      <c r="J770" s="13" t="str">
        <f>IF(AND(I766&lt;&gt;1,J766=2),"Two "," ")</f>
        <v xml:space="preserve"> </v>
      </c>
      <c r="K770" s="13"/>
      <c r="L770" s="13" t="str">
        <f>IF(AND(L766=1,M766=3),"Thirteen "," ")</f>
        <v xml:space="preserve"> </v>
      </c>
      <c r="M770" s="13" t="str">
        <f>IF(AND(L766&lt;&gt;1,M766=2),"Two "," ")</f>
        <v xml:space="preserve"> </v>
      </c>
      <c r="N770" s="13"/>
      <c r="O770" s="13"/>
      <c r="P770" s="13"/>
      <c r="Q770" s="13"/>
      <c r="R770" s="11"/>
    </row>
    <row r="771" spans="1:18" s="15" customFormat="1">
      <c r="A771" s="13"/>
      <c r="B771" s="13" t="str">
        <f>IF(AND(B766=1,C766=3),"Thirteen "," ")</f>
        <v xml:space="preserve"> </v>
      </c>
      <c r="C771" s="14" t="str">
        <f>IF(AND(B766&lt;&gt;1,C766=3),"Three "," ")</f>
        <v xml:space="preserve"> </v>
      </c>
      <c r="D771" s="13" t="str">
        <f>IF(AND(D766=1,E766=3),"Thirteen "," ")</f>
        <v xml:space="preserve"> </v>
      </c>
      <c r="E771" s="13" t="str">
        <f>IF(AND(D766&lt;&gt;1,E766=3),"Three "," ")</f>
        <v xml:space="preserve"> </v>
      </c>
      <c r="F771" s="13" t="str">
        <f>IF(AND(F766=1,G766=3),"Thirteen "," ")</f>
        <v xml:space="preserve"> </v>
      </c>
      <c r="G771" s="13" t="str">
        <f>IF(AND(F766&lt;&gt;1,G766=3),"Three "," ")</f>
        <v xml:space="preserve"> </v>
      </c>
      <c r="H771" s="13" t="str">
        <f>IF(H766=4,"Four "," ")</f>
        <v xml:space="preserve"> </v>
      </c>
      <c r="I771" s="13" t="str">
        <f>IF(AND(I766=1,J766=3),"Thirteen "," ")</f>
        <v xml:space="preserve"> </v>
      </c>
      <c r="J771" s="13" t="str">
        <f>IF(AND(I766&lt;&gt;1,J766=3),"Three "," ")</f>
        <v xml:space="preserve"> </v>
      </c>
      <c r="K771" s="13"/>
      <c r="L771" s="13" t="str">
        <f>IF(AND(L766=1,M766=4),"Fourteen "," ")</f>
        <v xml:space="preserve"> </v>
      </c>
      <c r="M771" s="13" t="str">
        <f>IF(AND(L766&lt;&gt;1,M766=3),"Three "," ")</f>
        <v xml:space="preserve"> </v>
      </c>
      <c r="N771" s="13"/>
      <c r="O771" s="13"/>
      <c r="P771" s="13"/>
      <c r="Q771" s="13"/>
      <c r="R771" s="11"/>
    </row>
    <row r="772" spans="1:18" s="15" customFormat="1">
      <c r="A772" s="13"/>
      <c r="B772" s="13" t="str">
        <f>IF(AND(B766=1,C766=4),"Fourteen "," ")</f>
        <v xml:space="preserve"> </v>
      </c>
      <c r="C772" s="14" t="str">
        <f>IF(AND(B766&lt;&gt;1,C766=4),"Four "," ")</f>
        <v xml:space="preserve"> </v>
      </c>
      <c r="D772" s="13" t="str">
        <f>IF(AND(D766=1,E766=4),"Fourteen "," ")</f>
        <v xml:space="preserve"> </v>
      </c>
      <c r="E772" s="13" t="str">
        <f>IF(AND(D766&lt;&gt;1,E766=4),"Four "," ")</f>
        <v xml:space="preserve"> </v>
      </c>
      <c r="F772" s="13" t="str">
        <f>IF(AND(F766=1,G766=4),"Fourteen "," ")</f>
        <v xml:space="preserve"> </v>
      </c>
      <c r="G772" s="13" t="str">
        <f>IF(AND(F766&lt;&gt;1,G766=4),"Four "," ")</f>
        <v xml:space="preserve">Four </v>
      </c>
      <c r="H772" s="13" t="str">
        <f>IF(H766=5,"Five "," ")</f>
        <v xml:space="preserve"> </v>
      </c>
      <c r="I772" s="13" t="str">
        <f>IF(AND(I766=1,J766=4),"Fourteen "," ")</f>
        <v xml:space="preserve"> </v>
      </c>
      <c r="J772" s="13" t="str">
        <f>IF(AND(I766&lt;&gt;1,J766=4),"Four "," ")</f>
        <v xml:space="preserve"> </v>
      </c>
      <c r="K772" s="13"/>
      <c r="L772" s="13" t="str">
        <f>IF(AND(L766=1,M766=5),"Fifteen "," ")</f>
        <v xml:space="preserve"> </v>
      </c>
      <c r="M772" s="13" t="str">
        <f>IF(AND(L766&lt;&gt;1,M766=4),"Four "," ")</f>
        <v xml:space="preserve"> </v>
      </c>
      <c r="N772" s="13"/>
      <c r="O772" s="13"/>
      <c r="P772" s="13"/>
      <c r="Q772" s="13"/>
      <c r="R772" s="11"/>
    </row>
    <row r="773" spans="1:18" s="15" customFormat="1">
      <c r="A773" s="13"/>
      <c r="B773" s="13" t="str">
        <f>IF(AND(B766=1,C766=5),"Fifteen "," ")</f>
        <v xml:space="preserve"> </v>
      </c>
      <c r="C773" s="14" t="str">
        <f>IF(AND(B766&lt;&gt;1,C766=5),"Five "," ")</f>
        <v xml:space="preserve"> </v>
      </c>
      <c r="D773" s="13" t="str">
        <f>IF(AND(D766=1,E766=5),"Fifteen "," ")</f>
        <v xml:space="preserve"> </v>
      </c>
      <c r="E773" s="13" t="str">
        <f>IF(AND(D766&lt;&gt;1,E766=5),"Five "," ")</f>
        <v xml:space="preserve"> </v>
      </c>
      <c r="F773" s="13" t="str">
        <f>IF(AND(F766=1,G766=5),"Fifteen "," ")</f>
        <v xml:space="preserve"> </v>
      </c>
      <c r="G773" s="13" t="str">
        <f>IF(AND(F766&lt;&gt;1,G766=5),"Five "," ")</f>
        <v xml:space="preserve"> </v>
      </c>
      <c r="H773" s="13" t="str">
        <f>IF(H766=6,"Six "," ")</f>
        <v xml:space="preserve"> </v>
      </c>
      <c r="I773" s="13" t="str">
        <f>IF(AND(I766=1,J766=5),"Fifteen "," ")</f>
        <v xml:space="preserve"> </v>
      </c>
      <c r="J773" s="13" t="str">
        <f>IF(AND(I766&lt;&gt;1,J766=5),"Five "," ")</f>
        <v xml:space="preserve"> </v>
      </c>
      <c r="K773" s="13"/>
      <c r="L773" s="13" t="str">
        <f>IF(AND(L766=1,M766=6),"Sixteen "," ")</f>
        <v xml:space="preserve"> </v>
      </c>
      <c r="M773" s="13" t="str">
        <f>IF(AND(L766&lt;&gt;1,M766=5),"Five "," ")</f>
        <v xml:space="preserve"> </v>
      </c>
      <c r="N773" s="13"/>
      <c r="O773" s="13"/>
      <c r="P773" s="13"/>
      <c r="Q773" s="13"/>
      <c r="R773" s="11"/>
    </row>
    <row r="774" spans="1:18" s="15" customFormat="1">
      <c r="A774" s="13"/>
      <c r="B774" s="13" t="str">
        <f>IF(AND(B766=1,C766=6),"Sixteen "," ")</f>
        <v xml:space="preserve"> </v>
      </c>
      <c r="C774" s="14" t="str">
        <f>IF(AND(B766&lt;&gt;1,C766=6),"Six "," ")</f>
        <v xml:space="preserve"> </v>
      </c>
      <c r="D774" s="13" t="str">
        <f>IF(AND(D766=1,E766=6),"Sixteen "," ")</f>
        <v xml:space="preserve"> </v>
      </c>
      <c r="E774" s="13" t="str">
        <f>IF(AND(D766&lt;&gt;1,E766=6),"Six "," ")</f>
        <v xml:space="preserve"> </v>
      </c>
      <c r="F774" s="13" t="str">
        <f>IF(AND(F766=1,G766=6),"Sixteen "," ")</f>
        <v xml:space="preserve"> </v>
      </c>
      <c r="G774" s="13" t="str">
        <f>IF(AND(F766&lt;&gt;1,G766=6),"Six "," ")</f>
        <v xml:space="preserve"> </v>
      </c>
      <c r="H774" s="13" t="str">
        <f>IF(H766=7,"Seven "," ")</f>
        <v xml:space="preserve"> </v>
      </c>
      <c r="I774" s="13" t="str">
        <f>IF(AND(I766=1,J766=6),"Sixteen "," ")</f>
        <v xml:space="preserve"> </v>
      </c>
      <c r="J774" s="13" t="str">
        <f>IF(AND(I766&lt;&gt;1,J766=6),"Six "," ")</f>
        <v xml:space="preserve"> </v>
      </c>
      <c r="K774" s="13"/>
      <c r="L774" s="13" t="str">
        <f>IF(AND(L766=1,M766=7),"Seventeen "," ")</f>
        <v xml:space="preserve"> </v>
      </c>
      <c r="M774" s="13" t="str">
        <f>IF(AND(L766&lt;&gt;1,M766=6),"Six "," ")</f>
        <v xml:space="preserve"> </v>
      </c>
      <c r="N774" s="13"/>
      <c r="O774" s="13"/>
      <c r="P774" s="13"/>
      <c r="Q774" s="13"/>
      <c r="R774" s="11"/>
    </row>
    <row r="775" spans="1:18" s="15" customFormat="1">
      <c r="A775" s="13"/>
      <c r="B775" s="13" t="str">
        <f>IF(AND(B766=1,C766=7),"Seventeen "," ")</f>
        <v xml:space="preserve"> </v>
      </c>
      <c r="C775" s="14" t="str">
        <f>IF(AND(B766&lt;&gt;1,C766=7),"Seven "," ")</f>
        <v xml:space="preserve"> </v>
      </c>
      <c r="D775" s="13" t="str">
        <f>IF(AND(D766=1,E766=7),"Seventeen "," ")</f>
        <v xml:space="preserve"> </v>
      </c>
      <c r="E775" s="13" t="str">
        <f>IF(AND(D766&lt;&gt;1,E766=7),"Seven "," ")</f>
        <v xml:space="preserve"> </v>
      </c>
      <c r="F775" s="13" t="str">
        <f>IF(AND(F766=1,G766=7),"Seventeen "," ")</f>
        <v xml:space="preserve"> </v>
      </c>
      <c r="G775" s="13" t="str">
        <f>IF(AND(F766&lt;&gt;1,G766=7),"Seven "," ")</f>
        <v xml:space="preserve"> </v>
      </c>
      <c r="H775" s="13" t="str">
        <f>IF(H766=8,"Eight "," ")</f>
        <v xml:space="preserve"> </v>
      </c>
      <c r="I775" s="13" t="str">
        <f>IF(AND(I766=1,J766=7),"Seventeen "," ")</f>
        <v xml:space="preserve"> </v>
      </c>
      <c r="J775" s="13" t="str">
        <f>IF(AND(I766&lt;&gt;1,J766=7),"Seven "," ")</f>
        <v xml:space="preserve"> </v>
      </c>
      <c r="K775" s="13"/>
      <c r="L775" s="13" t="str">
        <f>IF(AND(L766=1,M766=8),"Eighteen "," ")</f>
        <v xml:space="preserve"> </v>
      </c>
      <c r="M775" s="13" t="str">
        <f>IF(AND(L766&lt;&gt;1,M766=7),"Seven "," ")</f>
        <v xml:space="preserve"> </v>
      </c>
      <c r="N775" s="13"/>
      <c r="O775" s="13"/>
      <c r="P775" s="13"/>
      <c r="Q775" s="13"/>
      <c r="R775" s="11"/>
    </row>
    <row r="776" spans="1:18" s="15" customFormat="1">
      <c r="A776" s="13"/>
      <c r="B776" s="13" t="str">
        <f>IF(AND(B766=1,C766=8),"Eighteen "," ")</f>
        <v xml:space="preserve"> </v>
      </c>
      <c r="C776" s="14" t="str">
        <f>IF(AND(B766&lt;&gt;1,C766=8),"Eight "," ")</f>
        <v xml:space="preserve"> </v>
      </c>
      <c r="D776" s="13" t="str">
        <f>IF(AND(D766=1,E766=8),"Eighteen "," ")</f>
        <v xml:space="preserve"> </v>
      </c>
      <c r="E776" s="13" t="str">
        <f>IF(AND(D766&lt;&gt;1,E766=8),"Eight "," ")</f>
        <v xml:space="preserve"> </v>
      </c>
      <c r="F776" s="13" t="str">
        <f>IF(AND(F766=1,G766=8),"Eighteen "," ")</f>
        <v xml:space="preserve"> </v>
      </c>
      <c r="G776" s="13" t="str">
        <f>IF(AND(F766&lt;&gt;1,G766=8),"Eight "," ")</f>
        <v xml:space="preserve"> </v>
      </c>
      <c r="H776" s="13" t="str">
        <f>IF(H766=9,"Nine "," ")</f>
        <v xml:space="preserve"> </v>
      </c>
      <c r="I776" s="13" t="str">
        <f>IF(AND(I766=1,J766=8),"Eighteen "," ")</f>
        <v xml:space="preserve"> </v>
      </c>
      <c r="J776" s="13" t="str">
        <f>IF(AND(I766&lt;&gt;1,J766=8),"Eight "," ")</f>
        <v xml:space="preserve"> </v>
      </c>
      <c r="K776" s="13"/>
      <c r="L776" s="13" t="str">
        <f>IF(AND(L766=1,M766=9),"Nineteen "," ")</f>
        <v xml:space="preserve"> </v>
      </c>
      <c r="M776" s="13" t="str">
        <f>IF(AND(L766&lt;&gt;1,M766=8),"Eight "," ")</f>
        <v xml:space="preserve"> </v>
      </c>
      <c r="N776" s="13"/>
      <c r="O776" s="13"/>
      <c r="P776" s="13"/>
      <c r="Q776" s="13"/>
      <c r="R776" s="11"/>
    </row>
    <row r="777" spans="1:18" s="15" customFormat="1">
      <c r="A777" s="13"/>
      <c r="B777" s="13" t="str">
        <f>IF(AND(B766=1,C766=9),"Nineteen "," ")</f>
        <v xml:space="preserve"> </v>
      </c>
      <c r="C777" s="14" t="str">
        <f>IF(AND(B766&lt;&gt;1,C766=9),"Nine "," ")</f>
        <v xml:space="preserve"> </v>
      </c>
      <c r="D777" s="13" t="str">
        <f>IF(AND(D766=1,E766=9),"Nineteen "," ")</f>
        <v xml:space="preserve"> </v>
      </c>
      <c r="E777" s="13" t="str">
        <f>IF(AND(D766&lt;&gt;1,E766=9),"Nine "," ")</f>
        <v xml:space="preserve"> </v>
      </c>
      <c r="F777" s="13" t="str">
        <f>IF(AND(F766=1,G766=9),"Nineteen "," ")</f>
        <v xml:space="preserve"> </v>
      </c>
      <c r="G777" s="13" t="str">
        <f>IF(AND(F766&lt;&gt;1,G766=9),"Nine "," ")</f>
        <v xml:space="preserve"> </v>
      </c>
      <c r="H777" s="13" t="str">
        <f>IF(AND(G753/100000&gt;=1,H766&gt;0),"Hun./ ",IF(H766=1,"Hundred  ",IF(H766&gt;1,"Hundred  "," ")))</f>
        <v xml:space="preserve">Hundred  </v>
      </c>
      <c r="I777" s="13" t="str">
        <f>IF(AND(I766=1,J766=9),"Nineteen "," ")</f>
        <v xml:space="preserve"> </v>
      </c>
      <c r="J777" s="13" t="str">
        <f>IF(AND(I766&lt;&gt;1,J766=9),"Nine "," ")</f>
        <v xml:space="preserve">Nine </v>
      </c>
      <c r="K777" s="13"/>
      <c r="L777" s="13"/>
      <c r="M777" s="13" t="str">
        <f>IF(AND(L766&lt;&gt;1,M766=9),"Nine "," ")</f>
        <v xml:space="preserve"> </v>
      </c>
      <c r="N777" s="13"/>
      <c r="O777" s="13"/>
      <c r="P777" s="13"/>
      <c r="Q777" s="13"/>
      <c r="R777" s="11"/>
    </row>
    <row r="778" spans="1:18" s="15" customFormat="1">
      <c r="A778" s="13"/>
      <c r="B778" s="13"/>
      <c r="C778" s="14" t="str">
        <f>IF(AND(B766=0,C766=1),"Crore / ",IF(OR(B766&gt;0,C766&gt;1),"Crore  / "," "))</f>
        <v xml:space="preserve"> </v>
      </c>
      <c r="D778" s="13"/>
      <c r="E778" s="13" t="str">
        <f>IF(AND(D766=0,E766=1),"Lakh /  ",IF(OR(D766&gt;0,E766&gt;1),"Lakhs /"," "))</f>
        <v xml:space="preserve"> </v>
      </c>
      <c r="F778" s="13"/>
      <c r="G778" s="13" t="str">
        <f>IF(AND(F766=0,G766=1),"Thousand / ",IF(OR(F766&gt;0,G766&gt;1),"Thousand / "," "))</f>
        <v xml:space="preserve">Thousand / </v>
      </c>
      <c r="H778" s="13" t="str">
        <f>IF(AND(H766&gt;0,(OR(I766&gt;0,J766&gt;0)))," and "," ")</f>
        <v xml:space="preserve"> and </v>
      </c>
      <c r="I778" s="13"/>
      <c r="J778" s="13"/>
      <c r="K778" s="13"/>
      <c r="L778" s="13"/>
      <c r="M778" s="13" t="str">
        <f>+IF(TRIM(+L767&amp;L768&amp;L769&amp;L770&amp;L771&amp;L772&amp;L773&amp;L774&amp;L775&amp;L776&amp;M767&amp;M768&amp;M769&amp;M770&amp;M771&amp;M772&amp;M773&amp;M774&amp;M775&amp;M776&amp;M777)="","Zero",(TRIM(+L767&amp;L768&amp;L769&amp;L770&amp;L771&amp;L772&amp;L773&amp;L774&amp;L775&amp;L776&amp;M767&amp;M768&amp;M769&amp;M770&amp;M771&amp;M772&amp;M773&amp;M774&amp;M775&amp;M776&amp;M777)))</f>
        <v>Zero</v>
      </c>
      <c r="N778" s="13"/>
      <c r="O778" s="13"/>
      <c r="P778" s="13"/>
      <c r="Q778" s="13"/>
      <c r="R778" s="11"/>
    </row>
    <row r="779" spans="1:18" s="15" customFormat="1">
      <c r="A779" s="13"/>
      <c r="B779" s="13"/>
      <c r="C779" s="14"/>
      <c r="D779" s="13"/>
      <c r="E779" s="13"/>
      <c r="F779" s="13"/>
      <c r="G779" s="13"/>
      <c r="H779" s="13"/>
      <c r="I779" s="13"/>
      <c r="J779" s="13"/>
      <c r="K779" s="13"/>
      <c r="L779" s="13"/>
      <c r="M779" s="13" t="str">
        <f>+IF(M778="Zero","Only","/ Paise "&amp;M778&amp; " Only")</f>
        <v>Only</v>
      </c>
      <c r="N779" s="13"/>
      <c r="O779" s="13"/>
      <c r="P779" s="13"/>
      <c r="Q779" s="13"/>
      <c r="R779" s="11"/>
    </row>
    <row r="780" spans="1:18" s="15" customFormat="1">
      <c r="A780" s="13"/>
      <c r="B780" s="13"/>
      <c r="C780" s="14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1"/>
    </row>
    <row r="781" spans="1:18" s="15" customFormat="1">
      <c r="A781" s="13"/>
      <c r="B781" s="13"/>
      <c r="C781" s="14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1"/>
    </row>
    <row r="782" spans="1:18" s="15" customFormat="1">
      <c r="A782" s="13"/>
      <c r="B782" s="13"/>
      <c r="C782" s="14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1"/>
    </row>
    <row r="783" spans="1:18">
      <c r="A783" s="13"/>
      <c r="B783" s="13"/>
      <c r="C783" s="14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8">
      <c r="A784" s="13"/>
      <c r="B784" s="13"/>
      <c r="C784" s="14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>
      <c r="A785" s="13"/>
      <c r="B785" s="13"/>
      <c r="C785" s="14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>
      <c r="A786" s="13"/>
      <c r="B786" s="13"/>
      <c r="C786" s="14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>
      <c r="A787" s="13"/>
      <c r="B787" s="13"/>
      <c r="C787" s="14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>
      <c r="A788" s="13"/>
      <c r="B788" s="13"/>
      <c r="C788" s="14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>
      <c r="A789" s="13"/>
      <c r="B789" s="13"/>
      <c r="C789" s="14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>
      <c r="A790" s="13"/>
      <c r="B790" s="13"/>
      <c r="C790" s="14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>
      <c r="A791" s="13"/>
      <c r="B791" s="13"/>
      <c r="C791" s="14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>
      <c r="A792" s="13"/>
      <c r="B792" s="13"/>
      <c r="C792" s="14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>
      <c r="A793" s="13"/>
      <c r="B793" s="13"/>
      <c r="C793" s="14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>
      <c r="A794" s="13"/>
      <c r="B794" s="13"/>
      <c r="C794" s="14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>
      <c r="A795" s="13"/>
      <c r="B795" s="13"/>
      <c r="C795" s="14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>
      <c r="A796" s="13"/>
      <c r="B796" s="13"/>
      <c r="C796" s="14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>
      <c r="A797" s="13"/>
      <c r="B797" s="13"/>
      <c r="C797" s="14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>
      <c r="A798" s="13"/>
      <c r="B798" s="13"/>
      <c r="C798" s="14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</sheetData>
  <sheetProtection password="D37E" sheet="1" objects="1" scenarios="1" formatCells="0" formatColumns="0" formatRows="0" insertColumns="0" insertRows="0" insertHyperlinks="0"/>
  <dataConsolidate/>
  <mergeCells count="50">
    <mergeCell ref="G37:H37"/>
    <mergeCell ref="B3:C3"/>
    <mergeCell ref="I32:L32"/>
    <mergeCell ref="M1:O1"/>
    <mergeCell ref="M21:O21"/>
    <mergeCell ref="E10:G10"/>
    <mergeCell ref="C9:C10"/>
    <mergeCell ref="C26:C27"/>
    <mergeCell ref="C28:C29"/>
    <mergeCell ref="E8:L9"/>
    <mergeCell ref="I10:L10"/>
    <mergeCell ref="B18:C19"/>
    <mergeCell ref="B23:C23"/>
    <mergeCell ref="F13:G13"/>
    <mergeCell ref="F11:L11"/>
    <mergeCell ref="F12:L12"/>
    <mergeCell ref="I38:L38"/>
    <mergeCell ref="I17:L17"/>
    <mergeCell ref="E27:L28"/>
    <mergeCell ref="F31:L31"/>
    <mergeCell ref="F32:G32"/>
    <mergeCell ref="J24:L24"/>
    <mergeCell ref="E26:F26"/>
    <mergeCell ref="G26:H26"/>
    <mergeCell ref="G18:H18"/>
    <mergeCell ref="I19:L19"/>
    <mergeCell ref="I37:L37"/>
    <mergeCell ref="I18:L18"/>
    <mergeCell ref="F30:L30"/>
    <mergeCell ref="I36:L36"/>
    <mergeCell ref="F33:G33"/>
    <mergeCell ref="E29:G29"/>
    <mergeCell ref="B28:B29"/>
    <mergeCell ref="B26:B27"/>
    <mergeCell ref="B7:B8"/>
    <mergeCell ref="J4:L4"/>
    <mergeCell ref="J5:L5"/>
    <mergeCell ref="E3:H4"/>
    <mergeCell ref="F14:G14"/>
    <mergeCell ref="E22:H23"/>
    <mergeCell ref="I13:L13"/>
    <mergeCell ref="B4:C4"/>
    <mergeCell ref="B9:B10"/>
    <mergeCell ref="M3:N3"/>
    <mergeCell ref="I29:L29"/>
    <mergeCell ref="J23:L23"/>
    <mergeCell ref="C7:C8"/>
    <mergeCell ref="G7:H7"/>
    <mergeCell ref="E7:F7"/>
    <mergeCell ref="M22:N22"/>
  </mergeCells>
  <dataValidations count="5">
    <dataValidation type="decimal" allowBlank="1" showInputMessage="1" showErrorMessage="1" sqref="B718 B753">
      <formula1>0</formula1>
      <formula2>9999999999.99</formula2>
    </dataValidation>
    <dataValidation type="whole" allowBlank="1" showInputMessage="1" showErrorMessage="1" sqref="N743 N778">
      <formula1>0</formula1>
      <formula2>9999999999</formula2>
    </dataValidation>
    <dataValidation type="whole" allowBlank="1" showInputMessage="1" showErrorMessage="1" sqref="H34 H15">
      <formula1>1</formula1>
      <formula2>1000000000</formula2>
    </dataValidation>
    <dataValidation type="whole" operator="greaterThan" allowBlank="1" showInputMessage="1" showErrorMessage="1" sqref="G26 G7:H7">
      <formula1>0</formula1>
    </dataValidation>
    <dataValidation type="whole" allowBlank="1" showInputMessage="1" showErrorMessage="1" sqref="L22 L3">
      <formula1>0</formula1>
      <formula2>500</formula2>
    </dataValidation>
  </dataValidations>
  <hyperlinks>
    <hyperlink ref="B40" r:id="rId1"/>
  </hyperlinks>
  <printOptions horizontalCentered="1"/>
  <pageMargins left="0.12" right="0" top="0.2" bottom="0.12" header="0.12" footer="0.06"/>
  <pageSetup scale="80" orientation="landscape" horizontalDpi="120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50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RowHeight="33.75" customHeight="1"/>
  <cols>
    <col min="1" max="1" width="6.42578125" style="19" customWidth="1"/>
    <col min="2" max="2" width="46.5703125" style="2" customWidth="1"/>
    <col min="3" max="3" width="32.85546875" style="2" customWidth="1"/>
    <col min="4" max="4" width="26.5703125" style="2" customWidth="1"/>
    <col min="5" max="5" width="20.42578125" style="2" customWidth="1"/>
    <col min="6" max="6" width="22.85546875" style="3" customWidth="1"/>
    <col min="7" max="7" width="16.42578125" style="3" customWidth="1"/>
    <col min="8" max="8" width="21.28515625" style="3" customWidth="1"/>
    <col min="9" max="9" width="21.42578125" style="21" customWidth="1"/>
    <col min="10" max="84" width="9.140625" style="21"/>
    <col min="85" max="16384" width="9.140625" style="3"/>
  </cols>
  <sheetData>
    <row r="1" spans="1:9" ht="33.75" customHeight="1">
      <c r="A1" s="1"/>
      <c r="B1" s="20" t="s">
        <v>60</v>
      </c>
      <c r="C1" s="20" t="s">
        <v>61</v>
      </c>
      <c r="D1" s="20"/>
      <c r="E1" s="20"/>
      <c r="F1" s="21"/>
      <c r="G1" s="21"/>
      <c r="H1" s="228" t="s">
        <v>50</v>
      </c>
      <c r="I1" s="228"/>
    </row>
    <row r="2" spans="1:9" ht="33.75" customHeight="1">
      <c r="A2" s="4" t="s">
        <v>13</v>
      </c>
      <c r="B2" s="10" t="s">
        <v>14</v>
      </c>
      <c r="C2" s="10" t="s">
        <v>15</v>
      </c>
      <c r="D2" s="10" t="s">
        <v>16</v>
      </c>
      <c r="E2" s="25" t="s">
        <v>9</v>
      </c>
      <c r="F2" s="26" t="s">
        <v>72</v>
      </c>
      <c r="G2" s="26" t="s">
        <v>73</v>
      </c>
      <c r="H2" s="26" t="s">
        <v>42</v>
      </c>
      <c r="I2" s="27" t="s">
        <v>45</v>
      </c>
    </row>
    <row r="3" spans="1:9" ht="33.75" customHeight="1">
      <c r="A3" s="5">
        <v>1</v>
      </c>
      <c r="B3" s="6" t="s">
        <v>53</v>
      </c>
      <c r="C3" s="6" t="s">
        <v>65</v>
      </c>
      <c r="D3" s="6">
        <v>11115555</v>
      </c>
      <c r="E3" s="6" t="s">
        <v>54</v>
      </c>
      <c r="F3" s="7" t="s">
        <v>55</v>
      </c>
      <c r="G3" s="7">
        <v>15554789</v>
      </c>
      <c r="H3" s="24" t="s">
        <v>64</v>
      </c>
      <c r="I3" s="7"/>
    </row>
    <row r="4" spans="1:9" ht="33.75" customHeight="1">
      <c r="A4" s="5">
        <f t="shared" ref="A4:A67" si="0">1+A3</f>
        <v>2</v>
      </c>
      <c r="B4" s="6" t="s">
        <v>66</v>
      </c>
      <c r="C4" s="6" t="s">
        <v>57</v>
      </c>
      <c r="D4" s="6" t="s">
        <v>67</v>
      </c>
      <c r="E4" s="6" t="s">
        <v>68</v>
      </c>
      <c r="F4" s="7" t="s">
        <v>55</v>
      </c>
      <c r="G4" s="7">
        <v>15554789</v>
      </c>
      <c r="H4" s="24" t="s">
        <v>69</v>
      </c>
      <c r="I4" s="7"/>
    </row>
    <row r="5" spans="1:9" ht="33.75" customHeight="1">
      <c r="A5" s="5">
        <f t="shared" si="0"/>
        <v>3</v>
      </c>
      <c r="B5" s="6"/>
      <c r="C5" s="6"/>
      <c r="D5" s="6"/>
      <c r="E5" s="6"/>
      <c r="F5" s="7"/>
      <c r="G5" s="7"/>
      <c r="H5" s="24"/>
      <c r="I5" s="7"/>
    </row>
    <row r="6" spans="1:9" ht="33.75" customHeight="1">
      <c r="A6" s="5">
        <f t="shared" si="0"/>
        <v>4</v>
      </c>
      <c r="B6" s="6"/>
      <c r="C6" s="6"/>
      <c r="D6" s="6"/>
      <c r="E6" s="6"/>
      <c r="F6" s="7"/>
      <c r="G6" s="7"/>
      <c r="H6" s="24"/>
      <c r="I6" s="7"/>
    </row>
    <row r="7" spans="1:9" ht="33.75" customHeight="1">
      <c r="A7" s="5">
        <f t="shared" si="0"/>
        <v>5</v>
      </c>
      <c r="B7" s="6"/>
      <c r="C7" s="6"/>
      <c r="D7" s="103"/>
      <c r="E7" s="6"/>
      <c r="F7" s="7"/>
      <c r="G7" s="7"/>
      <c r="H7" s="24"/>
      <c r="I7" s="7"/>
    </row>
    <row r="8" spans="1:9" ht="33.75" customHeight="1">
      <c r="A8" s="5">
        <f t="shared" si="0"/>
        <v>6</v>
      </c>
      <c r="B8" s="6"/>
      <c r="C8" s="6"/>
      <c r="D8" s="103"/>
      <c r="E8" s="6"/>
      <c r="F8" s="7"/>
      <c r="G8" s="7"/>
      <c r="H8" s="24"/>
      <c r="I8" s="7"/>
    </row>
    <row r="9" spans="1:9" ht="33.75" customHeight="1">
      <c r="A9" s="5">
        <f t="shared" si="0"/>
        <v>7</v>
      </c>
      <c r="B9" s="6"/>
      <c r="C9" s="6"/>
      <c r="D9" s="6"/>
      <c r="E9" s="6"/>
      <c r="F9" s="7"/>
      <c r="G9" s="7"/>
      <c r="H9" s="24"/>
      <c r="I9" s="7"/>
    </row>
    <row r="10" spans="1:9" ht="33.75" customHeight="1">
      <c r="A10" s="5">
        <f t="shared" si="0"/>
        <v>8</v>
      </c>
      <c r="B10" s="6"/>
      <c r="C10" s="6"/>
      <c r="D10" s="6"/>
      <c r="E10" s="6"/>
      <c r="F10" s="7"/>
      <c r="G10" s="7"/>
      <c r="H10" s="24"/>
      <c r="I10" s="7"/>
    </row>
    <row r="11" spans="1:9" ht="33.75" customHeight="1">
      <c r="A11" s="5">
        <f>1+A10</f>
        <v>9</v>
      </c>
      <c r="B11" s="6"/>
      <c r="C11" s="6"/>
      <c r="D11" s="6"/>
      <c r="E11" s="23"/>
      <c r="F11" s="7"/>
      <c r="G11" s="7"/>
      <c r="H11" s="24"/>
      <c r="I11" s="7"/>
    </row>
    <row r="12" spans="1:9" ht="33.75" customHeight="1">
      <c r="A12" s="5">
        <f t="shared" si="0"/>
        <v>10</v>
      </c>
      <c r="B12" s="6"/>
      <c r="C12" s="6"/>
      <c r="D12" s="6"/>
      <c r="E12" s="6"/>
      <c r="F12" s="7"/>
      <c r="G12" s="7"/>
      <c r="H12" s="24"/>
      <c r="I12" s="7"/>
    </row>
    <row r="13" spans="1:9" ht="33.75" customHeight="1">
      <c r="A13" s="5">
        <f t="shared" si="0"/>
        <v>11</v>
      </c>
      <c r="B13" s="6"/>
      <c r="C13" s="6"/>
      <c r="D13" s="6"/>
      <c r="E13" s="6"/>
      <c r="F13" s="7"/>
      <c r="G13" s="7"/>
      <c r="H13" s="24"/>
      <c r="I13" s="7"/>
    </row>
    <row r="14" spans="1:9" ht="33.75" customHeight="1">
      <c r="A14" s="5">
        <f t="shared" si="0"/>
        <v>12</v>
      </c>
      <c r="B14" s="6"/>
      <c r="C14" s="6"/>
      <c r="D14" s="6"/>
      <c r="E14" s="6"/>
      <c r="F14" s="7"/>
      <c r="G14" s="7"/>
      <c r="H14" s="24"/>
      <c r="I14" s="7"/>
    </row>
    <row r="15" spans="1:9" ht="33.75" customHeight="1">
      <c r="A15" s="5">
        <f t="shared" si="0"/>
        <v>13</v>
      </c>
      <c r="B15" s="6"/>
      <c r="C15" s="6"/>
      <c r="D15" s="6"/>
      <c r="E15" s="6"/>
      <c r="F15" s="7"/>
      <c r="G15" s="7"/>
      <c r="H15" s="24"/>
      <c r="I15" s="7"/>
    </row>
    <row r="16" spans="1:9" ht="33.75" customHeight="1">
      <c r="A16" s="5">
        <f t="shared" si="0"/>
        <v>14</v>
      </c>
      <c r="B16" s="6"/>
      <c r="C16" s="6"/>
      <c r="D16" s="6"/>
      <c r="E16" s="6"/>
      <c r="F16" s="7"/>
      <c r="G16" s="7"/>
      <c r="H16" s="24"/>
      <c r="I16" s="7"/>
    </row>
    <row r="17" spans="1:9" ht="33.75" customHeight="1">
      <c r="A17" s="5">
        <f t="shared" si="0"/>
        <v>15</v>
      </c>
      <c r="B17" s="6"/>
      <c r="C17" s="6"/>
      <c r="D17" s="6"/>
      <c r="E17" s="6"/>
      <c r="F17" s="7"/>
      <c r="G17" s="7"/>
      <c r="H17" s="24"/>
      <c r="I17" s="7"/>
    </row>
    <row r="18" spans="1:9" ht="33.75" customHeight="1">
      <c r="A18" s="5">
        <f t="shared" si="0"/>
        <v>16</v>
      </c>
      <c r="B18" s="6"/>
      <c r="C18" s="6"/>
      <c r="D18" s="6"/>
      <c r="E18" s="6"/>
      <c r="F18" s="7"/>
      <c r="G18" s="7"/>
      <c r="H18" s="24"/>
      <c r="I18" s="7"/>
    </row>
    <row r="19" spans="1:9" ht="33.75" customHeight="1">
      <c r="A19" s="5">
        <f t="shared" si="0"/>
        <v>17</v>
      </c>
      <c r="B19" s="6"/>
      <c r="C19" s="6"/>
      <c r="D19" s="6"/>
      <c r="E19" s="6"/>
      <c r="F19" s="7"/>
      <c r="G19" s="7"/>
      <c r="H19" s="24"/>
      <c r="I19" s="7"/>
    </row>
    <row r="20" spans="1:9" ht="33.75" customHeight="1">
      <c r="A20" s="5">
        <f t="shared" si="0"/>
        <v>18</v>
      </c>
      <c r="B20" s="6"/>
      <c r="C20" s="6"/>
      <c r="D20" s="6"/>
      <c r="E20" s="6"/>
      <c r="F20" s="7"/>
      <c r="G20" s="7"/>
      <c r="H20" s="24"/>
      <c r="I20" s="7"/>
    </row>
    <row r="21" spans="1:9" ht="33.75" customHeight="1">
      <c r="A21" s="5">
        <f t="shared" si="0"/>
        <v>19</v>
      </c>
      <c r="B21" s="22"/>
      <c r="C21" s="6"/>
      <c r="D21" s="6"/>
      <c r="E21" s="6"/>
      <c r="F21" s="7"/>
      <c r="G21" s="7"/>
      <c r="H21" s="24"/>
      <c r="I21" s="7"/>
    </row>
    <row r="22" spans="1:9" ht="33.75" customHeight="1">
      <c r="A22" s="5">
        <f t="shared" si="0"/>
        <v>20</v>
      </c>
      <c r="B22" s="6"/>
      <c r="C22" s="6"/>
      <c r="D22" s="6"/>
      <c r="E22" s="6"/>
      <c r="F22" s="7"/>
      <c r="G22" s="7"/>
      <c r="H22" s="24"/>
      <c r="I22" s="7"/>
    </row>
    <row r="23" spans="1:9" ht="33.75" customHeight="1">
      <c r="A23" s="5">
        <f t="shared" si="0"/>
        <v>21</v>
      </c>
      <c r="B23" s="6"/>
      <c r="C23" s="6"/>
      <c r="D23" s="6"/>
      <c r="E23" s="6"/>
      <c r="F23" s="7"/>
      <c r="G23" s="7"/>
      <c r="H23" s="24"/>
      <c r="I23" s="7"/>
    </row>
    <row r="24" spans="1:9" ht="33.75" customHeight="1">
      <c r="A24" s="5">
        <f t="shared" si="0"/>
        <v>22</v>
      </c>
      <c r="B24" s="6"/>
      <c r="C24" s="6"/>
      <c r="D24" s="6"/>
      <c r="E24" s="6"/>
      <c r="F24" s="7"/>
      <c r="G24" s="7"/>
      <c r="H24" s="24"/>
      <c r="I24" s="7"/>
    </row>
    <row r="25" spans="1:9" ht="33.75" customHeight="1">
      <c r="A25" s="5">
        <f t="shared" si="0"/>
        <v>23</v>
      </c>
      <c r="B25" s="6"/>
      <c r="C25" s="6"/>
      <c r="D25" s="6"/>
      <c r="E25" s="6"/>
      <c r="F25" s="7"/>
      <c r="G25" s="7"/>
      <c r="H25" s="24"/>
      <c r="I25" s="7"/>
    </row>
    <row r="26" spans="1:9" ht="33.75" customHeight="1">
      <c r="A26" s="5">
        <f t="shared" si="0"/>
        <v>24</v>
      </c>
      <c r="B26" s="6"/>
      <c r="C26" s="6"/>
      <c r="D26" s="6"/>
      <c r="E26" s="6"/>
      <c r="F26" s="7"/>
      <c r="G26" s="7"/>
      <c r="H26" s="24"/>
      <c r="I26" s="7"/>
    </row>
    <row r="27" spans="1:9" ht="33.75" customHeight="1">
      <c r="A27" s="5">
        <f t="shared" si="0"/>
        <v>25</v>
      </c>
      <c r="B27" s="6"/>
      <c r="C27" s="6"/>
      <c r="D27" s="6"/>
      <c r="E27" s="6"/>
      <c r="F27" s="7"/>
      <c r="G27" s="7"/>
      <c r="H27" s="24"/>
      <c r="I27" s="7"/>
    </row>
    <row r="28" spans="1:9" ht="33.75" customHeight="1">
      <c r="A28" s="5">
        <f t="shared" si="0"/>
        <v>26</v>
      </c>
      <c r="B28" s="6"/>
      <c r="C28" s="6"/>
      <c r="D28" s="6"/>
      <c r="E28" s="6"/>
      <c r="F28" s="7"/>
      <c r="G28" s="7"/>
      <c r="H28" s="24"/>
      <c r="I28" s="7"/>
    </row>
    <row r="29" spans="1:9" ht="33.75" customHeight="1">
      <c r="A29" s="5">
        <f t="shared" si="0"/>
        <v>27</v>
      </c>
      <c r="B29" s="6"/>
      <c r="C29" s="6"/>
      <c r="D29" s="6"/>
      <c r="E29" s="6"/>
      <c r="F29" s="7"/>
      <c r="G29" s="7"/>
      <c r="H29" s="24"/>
      <c r="I29" s="7"/>
    </row>
    <row r="30" spans="1:9" ht="33.75" customHeight="1">
      <c r="A30" s="5">
        <f t="shared" si="0"/>
        <v>28</v>
      </c>
      <c r="B30" s="6"/>
      <c r="C30" s="6"/>
      <c r="D30" s="6"/>
      <c r="E30" s="6"/>
      <c r="F30" s="7"/>
      <c r="G30" s="7"/>
      <c r="H30" s="24"/>
      <c r="I30" s="7"/>
    </row>
    <row r="31" spans="1:9" ht="33.75" customHeight="1">
      <c r="A31" s="5">
        <f t="shared" si="0"/>
        <v>29</v>
      </c>
      <c r="B31" s="6"/>
      <c r="C31" s="6"/>
      <c r="D31" s="6"/>
      <c r="E31" s="6"/>
      <c r="F31" s="7"/>
      <c r="G31" s="7"/>
      <c r="H31" s="24"/>
      <c r="I31" s="7"/>
    </row>
    <row r="32" spans="1:9" ht="33.75" customHeight="1">
      <c r="A32" s="5">
        <f t="shared" si="0"/>
        <v>30</v>
      </c>
      <c r="B32" s="6"/>
      <c r="C32" s="6"/>
      <c r="D32" s="6"/>
      <c r="E32" s="6"/>
      <c r="F32" s="7"/>
      <c r="G32" s="7"/>
      <c r="H32" s="24"/>
      <c r="I32" s="7"/>
    </row>
    <row r="33" spans="1:9" ht="33.75" customHeight="1">
      <c r="A33" s="5">
        <f t="shared" si="0"/>
        <v>31</v>
      </c>
      <c r="B33" s="6"/>
      <c r="C33" s="6"/>
      <c r="D33" s="6"/>
      <c r="E33" s="6"/>
      <c r="F33" s="7"/>
      <c r="G33" s="7"/>
      <c r="H33" s="24"/>
      <c r="I33" s="7"/>
    </row>
    <row r="34" spans="1:9" ht="33.75" customHeight="1">
      <c r="A34" s="5">
        <f t="shared" si="0"/>
        <v>32</v>
      </c>
      <c r="B34" s="6"/>
      <c r="C34" s="6"/>
      <c r="D34" s="6"/>
      <c r="E34" s="6"/>
      <c r="F34" s="7"/>
      <c r="G34" s="7"/>
      <c r="H34" s="24"/>
      <c r="I34" s="7"/>
    </row>
    <row r="35" spans="1:9" ht="33.75" customHeight="1">
      <c r="A35" s="5">
        <f t="shared" si="0"/>
        <v>33</v>
      </c>
      <c r="B35" s="6"/>
      <c r="C35" s="6"/>
      <c r="D35" s="6"/>
      <c r="E35" s="6"/>
      <c r="F35" s="7"/>
      <c r="G35" s="7"/>
      <c r="H35" s="24"/>
      <c r="I35" s="7"/>
    </row>
    <row r="36" spans="1:9" ht="33.75" customHeight="1">
      <c r="A36" s="5">
        <f t="shared" si="0"/>
        <v>34</v>
      </c>
      <c r="B36" s="6"/>
      <c r="C36" s="6"/>
      <c r="D36" s="6"/>
      <c r="E36" s="6"/>
      <c r="F36" s="7"/>
      <c r="G36" s="7"/>
      <c r="H36" s="24"/>
      <c r="I36" s="7"/>
    </row>
    <row r="37" spans="1:9" ht="33.75" customHeight="1">
      <c r="A37" s="5">
        <f t="shared" si="0"/>
        <v>35</v>
      </c>
      <c r="B37" s="6"/>
      <c r="C37" s="6"/>
      <c r="D37" s="6"/>
      <c r="E37" s="6"/>
      <c r="F37" s="7"/>
      <c r="G37" s="7"/>
      <c r="H37" s="24"/>
      <c r="I37" s="7"/>
    </row>
    <row r="38" spans="1:9" ht="33.75" customHeight="1">
      <c r="A38" s="5">
        <f t="shared" si="0"/>
        <v>36</v>
      </c>
      <c r="B38" s="22"/>
      <c r="C38" s="6"/>
      <c r="D38" s="6"/>
      <c r="E38" s="6"/>
      <c r="F38" s="7"/>
      <c r="G38" s="7"/>
      <c r="H38" s="24"/>
      <c r="I38" s="7"/>
    </row>
    <row r="39" spans="1:9" ht="33.75" customHeight="1">
      <c r="A39" s="5">
        <f t="shared" si="0"/>
        <v>37</v>
      </c>
      <c r="B39" s="22"/>
      <c r="C39" s="6"/>
      <c r="D39" s="6"/>
      <c r="E39" s="6"/>
      <c r="F39" s="7"/>
      <c r="G39" s="7"/>
      <c r="H39" s="24"/>
      <c r="I39" s="7"/>
    </row>
    <row r="40" spans="1:9" ht="33.75" customHeight="1">
      <c r="A40" s="5">
        <f t="shared" si="0"/>
        <v>38</v>
      </c>
      <c r="B40" s="22"/>
      <c r="C40" s="6"/>
      <c r="D40" s="6"/>
      <c r="E40" s="6"/>
      <c r="F40" s="7"/>
      <c r="G40" s="7"/>
      <c r="H40" s="24"/>
      <c r="I40" s="7"/>
    </row>
    <row r="41" spans="1:9" ht="33.75" customHeight="1">
      <c r="A41" s="5">
        <f t="shared" si="0"/>
        <v>39</v>
      </c>
      <c r="B41" s="22"/>
      <c r="C41" s="6"/>
      <c r="D41" s="6"/>
      <c r="E41" s="6"/>
      <c r="F41" s="7"/>
      <c r="G41" s="7"/>
      <c r="H41" s="24"/>
      <c r="I41" s="7"/>
    </row>
    <row r="42" spans="1:9" ht="33.75" customHeight="1">
      <c r="A42" s="5">
        <f t="shared" si="0"/>
        <v>40</v>
      </c>
      <c r="B42" s="22"/>
      <c r="C42" s="6"/>
      <c r="D42" s="6"/>
      <c r="E42" s="6"/>
      <c r="F42" s="7"/>
      <c r="G42" s="7"/>
      <c r="H42" s="24"/>
      <c r="I42" s="7"/>
    </row>
    <row r="43" spans="1:9" ht="33.75" customHeight="1">
      <c r="A43" s="5">
        <f t="shared" si="0"/>
        <v>41</v>
      </c>
      <c r="B43" s="22"/>
      <c r="C43" s="6"/>
      <c r="D43" s="6"/>
      <c r="E43" s="6"/>
      <c r="F43" s="7"/>
      <c r="G43" s="7"/>
      <c r="H43" s="24"/>
      <c r="I43" s="7"/>
    </row>
    <row r="44" spans="1:9" ht="33.75" customHeight="1">
      <c r="A44" s="5">
        <f t="shared" si="0"/>
        <v>42</v>
      </c>
      <c r="B44" s="22"/>
      <c r="C44" s="6"/>
      <c r="D44" s="6"/>
      <c r="E44" s="6"/>
      <c r="F44" s="7"/>
      <c r="G44" s="7"/>
      <c r="H44" s="24"/>
      <c r="I44" s="7"/>
    </row>
    <row r="45" spans="1:9" ht="33.75" customHeight="1">
      <c r="A45" s="5">
        <f t="shared" si="0"/>
        <v>43</v>
      </c>
      <c r="B45" s="22"/>
      <c r="C45" s="6"/>
      <c r="D45" s="6"/>
      <c r="E45" s="6"/>
      <c r="F45" s="7"/>
      <c r="G45" s="7"/>
      <c r="H45" s="24"/>
      <c r="I45" s="7"/>
    </row>
    <row r="46" spans="1:9" ht="33.75" customHeight="1">
      <c r="A46" s="5">
        <f t="shared" si="0"/>
        <v>44</v>
      </c>
      <c r="B46" s="98"/>
      <c r="C46" s="6"/>
      <c r="D46" s="6"/>
      <c r="E46" s="6"/>
      <c r="F46" s="7"/>
      <c r="G46" s="7"/>
      <c r="H46" s="24"/>
      <c r="I46" s="7"/>
    </row>
    <row r="47" spans="1:9" ht="33.75" customHeight="1">
      <c r="A47" s="5">
        <f t="shared" si="0"/>
        <v>45</v>
      </c>
      <c r="B47" s="22"/>
      <c r="C47" s="6"/>
      <c r="D47" s="6"/>
      <c r="E47" s="6"/>
      <c r="F47" s="7"/>
      <c r="G47" s="7"/>
      <c r="H47" s="24"/>
      <c r="I47" s="7"/>
    </row>
    <row r="48" spans="1:9" ht="33.75" customHeight="1">
      <c r="A48" s="5">
        <f t="shared" si="0"/>
        <v>46</v>
      </c>
      <c r="B48" s="22"/>
      <c r="C48" s="6"/>
      <c r="D48" s="6"/>
      <c r="E48" s="6"/>
      <c r="F48" s="7"/>
      <c r="G48" s="7"/>
      <c r="H48" s="24"/>
      <c r="I48" s="7"/>
    </row>
    <row r="49" spans="1:9" ht="33.75" customHeight="1">
      <c r="A49" s="5">
        <f t="shared" si="0"/>
        <v>47</v>
      </c>
      <c r="B49" s="6"/>
      <c r="C49" s="6"/>
      <c r="D49" s="6"/>
      <c r="E49" s="6"/>
      <c r="F49" s="7"/>
      <c r="G49" s="7"/>
      <c r="H49" s="24"/>
      <c r="I49" s="7"/>
    </row>
    <row r="50" spans="1:9" ht="33.75" customHeight="1">
      <c r="A50" s="5">
        <f t="shared" si="0"/>
        <v>48</v>
      </c>
      <c r="B50" s="6"/>
      <c r="C50" s="6"/>
      <c r="D50" s="6"/>
      <c r="E50" s="6"/>
      <c r="F50" s="7"/>
      <c r="G50" s="7"/>
      <c r="H50" s="24"/>
      <c r="I50" s="7"/>
    </row>
    <row r="51" spans="1:9" ht="33.75" customHeight="1">
      <c r="A51" s="5">
        <f t="shared" si="0"/>
        <v>49</v>
      </c>
      <c r="B51" s="6"/>
      <c r="C51" s="6"/>
      <c r="D51" s="6"/>
      <c r="E51" s="6"/>
      <c r="F51" s="7"/>
      <c r="G51" s="7"/>
      <c r="H51" s="24"/>
      <c r="I51" s="7"/>
    </row>
    <row r="52" spans="1:9" ht="33.75" customHeight="1">
      <c r="A52" s="5">
        <f t="shared" si="0"/>
        <v>50</v>
      </c>
      <c r="B52" s="6"/>
      <c r="C52" s="6"/>
      <c r="D52" s="6"/>
      <c r="E52" s="6"/>
      <c r="F52" s="7"/>
      <c r="G52" s="7"/>
      <c r="H52" s="24"/>
      <c r="I52" s="7"/>
    </row>
    <row r="53" spans="1:9" ht="33.75" customHeight="1">
      <c r="A53" s="5">
        <f t="shared" si="0"/>
        <v>51</v>
      </c>
      <c r="B53" s="22"/>
      <c r="C53" s="6"/>
      <c r="D53" s="6"/>
      <c r="E53" s="6"/>
      <c r="F53" s="7"/>
      <c r="G53" s="7"/>
      <c r="H53" s="24"/>
      <c r="I53" s="7"/>
    </row>
    <row r="54" spans="1:9" ht="33.75" customHeight="1">
      <c r="A54" s="5">
        <f t="shared" si="0"/>
        <v>52</v>
      </c>
      <c r="B54" s="6"/>
      <c r="C54" s="6"/>
      <c r="D54" s="6"/>
      <c r="E54" s="6"/>
      <c r="F54" s="7"/>
      <c r="G54" s="7"/>
      <c r="H54" s="24"/>
      <c r="I54" s="7"/>
    </row>
    <row r="55" spans="1:9" ht="33.75" customHeight="1">
      <c r="A55" s="5">
        <f t="shared" si="0"/>
        <v>53</v>
      </c>
      <c r="B55" s="6"/>
      <c r="C55" s="6"/>
      <c r="D55" s="6"/>
      <c r="E55" s="6"/>
      <c r="F55" s="7"/>
      <c r="G55" s="7"/>
      <c r="H55" s="24"/>
      <c r="I55" s="7"/>
    </row>
    <row r="56" spans="1:9" ht="33.75" customHeight="1">
      <c r="A56" s="5">
        <f t="shared" si="0"/>
        <v>54</v>
      </c>
      <c r="B56" s="22"/>
      <c r="C56" s="6"/>
      <c r="D56" s="6"/>
      <c r="E56" s="6"/>
      <c r="F56" s="7"/>
      <c r="G56" s="7"/>
      <c r="H56" s="24"/>
      <c r="I56" s="7"/>
    </row>
    <row r="57" spans="1:9" ht="33.75" customHeight="1">
      <c r="A57" s="5">
        <f t="shared" si="0"/>
        <v>55</v>
      </c>
      <c r="B57" s="6"/>
      <c r="C57" s="6"/>
      <c r="D57" s="6"/>
      <c r="E57" s="6"/>
      <c r="F57" s="7"/>
      <c r="G57" s="7"/>
      <c r="H57" s="24"/>
      <c r="I57" s="7"/>
    </row>
    <row r="58" spans="1:9" ht="33.75" customHeight="1">
      <c r="A58" s="5">
        <f t="shared" si="0"/>
        <v>56</v>
      </c>
      <c r="B58" s="22"/>
      <c r="C58" s="6"/>
      <c r="D58" s="6"/>
      <c r="E58" s="6"/>
      <c r="F58" s="7"/>
      <c r="G58" s="7"/>
      <c r="H58" s="24"/>
      <c r="I58" s="7"/>
    </row>
    <row r="59" spans="1:9" ht="33.75" customHeight="1">
      <c r="A59" s="5">
        <f t="shared" si="0"/>
        <v>57</v>
      </c>
      <c r="B59" s="6"/>
      <c r="C59" s="6"/>
      <c r="D59" s="6"/>
      <c r="E59" s="6"/>
      <c r="F59" s="7"/>
      <c r="G59" s="7"/>
      <c r="H59" s="24"/>
      <c r="I59" s="7"/>
    </row>
    <row r="60" spans="1:9" ht="33.75" customHeight="1">
      <c r="A60" s="5">
        <f t="shared" si="0"/>
        <v>58</v>
      </c>
      <c r="B60" s="6"/>
      <c r="C60" s="6"/>
      <c r="D60" s="6"/>
      <c r="E60" s="6"/>
      <c r="F60" s="7"/>
      <c r="G60" s="7"/>
      <c r="H60" s="24"/>
      <c r="I60" s="7"/>
    </row>
    <row r="61" spans="1:9" ht="33.75" customHeight="1">
      <c r="A61" s="5">
        <f t="shared" si="0"/>
        <v>59</v>
      </c>
      <c r="B61" s="6"/>
      <c r="C61" s="6"/>
      <c r="D61" s="6"/>
      <c r="E61" s="6"/>
      <c r="F61" s="7"/>
      <c r="G61" s="7"/>
      <c r="H61" s="24"/>
      <c r="I61" s="7"/>
    </row>
    <row r="62" spans="1:9" ht="33.75" customHeight="1">
      <c r="A62" s="5">
        <f t="shared" si="0"/>
        <v>60</v>
      </c>
      <c r="B62" s="6"/>
      <c r="C62" s="6"/>
      <c r="D62" s="6"/>
      <c r="E62" s="6"/>
      <c r="F62" s="7"/>
      <c r="G62" s="7"/>
      <c r="H62" s="24"/>
      <c r="I62" s="7"/>
    </row>
    <row r="63" spans="1:9" ht="33.75" customHeight="1">
      <c r="A63" s="5">
        <f t="shared" si="0"/>
        <v>61</v>
      </c>
      <c r="B63" s="6"/>
      <c r="C63" s="6"/>
      <c r="D63" s="6"/>
      <c r="E63" s="6"/>
      <c r="F63" s="7"/>
      <c r="G63" s="7"/>
      <c r="H63" s="24"/>
      <c r="I63" s="7"/>
    </row>
    <row r="64" spans="1:9" ht="33.75" customHeight="1">
      <c r="A64" s="5">
        <f t="shared" si="0"/>
        <v>62</v>
      </c>
      <c r="B64" s="22"/>
      <c r="C64" s="6"/>
      <c r="D64" s="6"/>
      <c r="E64" s="6"/>
      <c r="F64" s="7"/>
      <c r="G64" s="7"/>
      <c r="H64" s="24"/>
      <c r="I64" s="7"/>
    </row>
    <row r="65" spans="1:9" ht="45" customHeight="1">
      <c r="A65" s="5">
        <f t="shared" si="0"/>
        <v>63</v>
      </c>
      <c r="B65" s="6"/>
      <c r="C65" s="6"/>
      <c r="D65" s="6"/>
      <c r="E65" s="6"/>
      <c r="F65" s="7"/>
      <c r="G65" s="7"/>
      <c r="H65" s="24"/>
      <c r="I65" s="7"/>
    </row>
    <row r="66" spans="1:9" ht="33.75" customHeight="1">
      <c r="A66" s="5">
        <f t="shared" si="0"/>
        <v>64</v>
      </c>
      <c r="B66" s="6"/>
      <c r="C66" s="6"/>
      <c r="D66" s="6"/>
      <c r="E66" s="6"/>
      <c r="F66" s="7"/>
      <c r="G66" s="7"/>
      <c r="H66" s="24"/>
      <c r="I66" s="7"/>
    </row>
    <row r="67" spans="1:9" ht="33.75" customHeight="1">
      <c r="A67" s="5">
        <f t="shared" si="0"/>
        <v>65</v>
      </c>
      <c r="B67" s="22"/>
      <c r="C67" s="6"/>
      <c r="D67" s="6"/>
      <c r="E67" s="6"/>
      <c r="F67" s="7"/>
      <c r="G67" s="7"/>
      <c r="H67" s="24"/>
      <c r="I67" s="7"/>
    </row>
    <row r="68" spans="1:9" ht="33.75" customHeight="1">
      <c r="A68" s="5">
        <f t="shared" ref="A68:A130" si="1">1+A67</f>
        <v>66</v>
      </c>
      <c r="B68" s="6"/>
      <c r="C68" s="6"/>
      <c r="D68" s="6"/>
      <c r="E68" s="6"/>
      <c r="F68" s="7"/>
      <c r="G68" s="7"/>
      <c r="H68" s="24"/>
      <c r="I68" s="7"/>
    </row>
    <row r="69" spans="1:9" ht="33.75" customHeight="1">
      <c r="A69" s="5">
        <f t="shared" si="1"/>
        <v>67</v>
      </c>
      <c r="B69" s="22"/>
      <c r="C69" s="6"/>
      <c r="D69" s="6"/>
      <c r="E69" s="6"/>
      <c r="F69" s="7"/>
      <c r="G69" s="7"/>
      <c r="H69" s="24"/>
      <c r="I69" s="7"/>
    </row>
    <row r="70" spans="1:9" ht="33.75" customHeight="1">
      <c r="A70" s="5">
        <f t="shared" si="1"/>
        <v>68</v>
      </c>
      <c r="F70" s="7"/>
      <c r="G70" s="7"/>
      <c r="I70" s="7"/>
    </row>
    <row r="71" spans="1:9" ht="33.75" customHeight="1">
      <c r="A71" s="5">
        <f t="shared" si="1"/>
        <v>69</v>
      </c>
      <c r="B71" s="6"/>
      <c r="C71" s="6"/>
      <c r="D71" s="6"/>
      <c r="E71" s="6"/>
      <c r="F71" s="7"/>
      <c r="G71" s="7"/>
      <c r="H71" s="24"/>
      <c r="I71" s="7"/>
    </row>
    <row r="72" spans="1:9" ht="33.75" customHeight="1">
      <c r="A72" s="5">
        <f t="shared" si="1"/>
        <v>70</v>
      </c>
      <c r="B72" s="22"/>
      <c r="C72" s="6"/>
      <c r="D72" s="6"/>
      <c r="E72" s="6"/>
      <c r="F72" s="7"/>
      <c r="G72" s="7"/>
      <c r="H72" s="24"/>
      <c r="I72" s="7"/>
    </row>
    <row r="73" spans="1:9" ht="33.75" customHeight="1">
      <c r="A73" s="5">
        <f t="shared" si="1"/>
        <v>71</v>
      </c>
      <c r="B73" s="6"/>
      <c r="C73" s="6"/>
      <c r="D73" s="6"/>
      <c r="E73" s="6"/>
      <c r="F73" s="7"/>
      <c r="G73" s="7"/>
      <c r="H73" s="24"/>
      <c r="I73" s="7"/>
    </row>
    <row r="74" spans="1:9" ht="33.75" customHeight="1">
      <c r="A74" s="5">
        <f t="shared" si="1"/>
        <v>72</v>
      </c>
      <c r="B74" s="6"/>
      <c r="C74" s="6"/>
      <c r="D74" s="6"/>
      <c r="E74" s="6"/>
      <c r="F74" s="7"/>
      <c r="G74" s="7"/>
      <c r="H74" s="24"/>
      <c r="I74" s="7"/>
    </row>
    <row r="75" spans="1:9" ht="33.75" customHeight="1">
      <c r="A75" s="5">
        <f t="shared" si="1"/>
        <v>73</v>
      </c>
      <c r="B75" s="6"/>
      <c r="C75" s="6"/>
      <c r="D75" s="6"/>
      <c r="E75" s="6"/>
      <c r="F75" s="7"/>
      <c r="G75" s="7"/>
      <c r="H75" s="24"/>
      <c r="I75" s="7"/>
    </row>
    <row r="76" spans="1:9" ht="33.75" customHeight="1">
      <c r="A76" s="5">
        <f t="shared" si="1"/>
        <v>74</v>
      </c>
      <c r="B76" s="6"/>
      <c r="C76" s="6"/>
      <c r="D76" s="6"/>
      <c r="E76" s="6"/>
      <c r="F76" s="7"/>
      <c r="G76" s="7"/>
      <c r="H76" s="24"/>
      <c r="I76" s="7"/>
    </row>
    <row r="77" spans="1:9" ht="33.75" customHeight="1">
      <c r="A77" s="5">
        <f t="shared" si="1"/>
        <v>75</v>
      </c>
      <c r="B77" s="101"/>
      <c r="C77" s="6"/>
      <c r="D77" s="90"/>
      <c r="E77" s="91"/>
      <c r="F77" s="7"/>
      <c r="G77" s="7"/>
      <c r="H77" s="24"/>
      <c r="I77" s="7"/>
    </row>
    <row r="78" spans="1:9" ht="33.75" customHeight="1">
      <c r="A78" s="5">
        <f t="shared" si="1"/>
        <v>76</v>
      </c>
      <c r="B78" s="6"/>
      <c r="C78" s="6"/>
      <c r="D78" s="6"/>
      <c r="E78" s="6"/>
      <c r="F78" s="7"/>
      <c r="G78" s="7"/>
      <c r="H78" s="24"/>
      <c r="I78" s="7"/>
    </row>
    <row r="79" spans="1:9" ht="33.75" customHeight="1">
      <c r="A79" s="5">
        <f t="shared" si="1"/>
        <v>77</v>
      </c>
      <c r="B79" s="101"/>
      <c r="C79" s="6"/>
      <c r="D79" s="96"/>
      <c r="E79" s="91"/>
      <c r="F79" s="7"/>
      <c r="G79" s="7"/>
      <c r="H79" s="24"/>
      <c r="I79" s="7"/>
    </row>
    <row r="80" spans="1:9" ht="33.75" customHeight="1">
      <c r="A80" s="5">
        <f t="shared" si="1"/>
        <v>78</v>
      </c>
      <c r="B80" s="6"/>
      <c r="C80" s="6"/>
      <c r="D80" s="6"/>
      <c r="E80" s="6"/>
      <c r="F80" s="7"/>
      <c r="G80" s="7"/>
      <c r="H80" s="24"/>
      <c r="I80" s="7"/>
    </row>
    <row r="81" spans="1:9" ht="33.75" customHeight="1">
      <c r="A81" s="5">
        <f t="shared" si="1"/>
        <v>79</v>
      </c>
      <c r="B81" s="101"/>
      <c r="C81" s="6"/>
      <c r="D81" s="97"/>
      <c r="E81" s="91"/>
      <c r="F81" s="7"/>
      <c r="G81" s="7"/>
      <c r="H81" s="24"/>
      <c r="I81" s="7"/>
    </row>
    <row r="82" spans="1:9" ht="33.75" customHeight="1">
      <c r="A82" s="5">
        <f t="shared" si="1"/>
        <v>80</v>
      </c>
      <c r="B82" s="6"/>
      <c r="C82" s="6"/>
      <c r="D82" s="6"/>
      <c r="E82" s="6"/>
      <c r="F82" s="7"/>
      <c r="G82" s="7"/>
      <c r="H82" s="24"/>
      <c r="I82" s="7"/>
    </row>
    <row r="83" spans="1:9" ht="33.75" customHeight="1">
      <c r="A83" s="5">
        <f t="shared" si="1"/>
        <v>81</v>
      </c>
      <c r="B83" s="6"/>
      <c r="C83" s="6"/>
      <c r="D83" s="6"/>
      <c r="E83" s="6"/>
      <c r="F83" s="7"/>
      <c r="G83" s="7"/>
      <c r="H83" s="24"/>
      <c r="I83" s="7"/>
    </row>
    <row r="84" spans="1:9" ht="33.75" customHeight="1">
      <c r="A84" s="5">
        <f t="shared" si="1"/>
        <v>82</v>
      </c>
      <c r="B84" s="6"/>
      <c r="C84" s="6"/>
      <c r="D84" s="6"/>
      <c r="E84" s="6"/>
      <c r="F84" s="7"/>
      <c r="G84" s="7"/>
      <c r="H84" s="24"/>
      <c r="I84" s="7"/>
    </row>
    <row r="85" spans="1:9" ht="33.75" customHeight="1">
      <c r="A85" s="5">
        <f t="shared" si="1"/>
        <v>83</v>
      </c>
      <c r="B85" s="6"/>
      <c r="C85" s="6"/>
      <c r="D85" s="6"/>
      <c r="E85" s="6"/>
      <c r="F85" s="7"/>
      <c r="G85" s="7"/>
      <c r="H85" s="24"/>
      <c r="I85" s="7"/>
    </row>
    <row r="86" spans="1:9" ht="33.75" customHeight="1">
      <c r="A86" s="5">
        <f t="shared" si="1"/>
        <v>84</v>
      </c>
      <c r="B86" s="6"/>
      <c r="C86" s="6"/>
      <c r="D86" s="6"/>
      <c r="E86" s="6"/>
      <c r="F86" s="7"/>
      <c r="G86" s="7"/>
      <c r="H86" s="24"/>
      <c r="I86" s="7"/>
    </row>
    <row r="87" spans="1:9" ht="33.75" customHeight="1">
      <c r="A87" s="5">
        <f t="shared" si="1"/>
        <v>85</v>
      </c>
      <c r="B87" s="6"/>
      <c r="C87" s="6"/>
      <c r="D87" s="6"/>
      <c r="E87" s="6"/>
      <c r="F87" s="7"/>
      <c r="G87" s="7"/>
      <c r="H87" s="24"/>
      <c r="I87" s="7"/>
    </row>
    <row r="88" spans="1:9" ht="33.75" customHeight="1">
      <c r="A88" s="5">
        <f t="shared" si="1"/>
        <v>86</v>
      </c>
      <c r="B88" s="6"/>
      <c r="C88" s="6"/>
      <c r="D88" s="6"/>
      <c r="E88" s="6"/>
      <c r="F88" s="7"/>
      <c r="G88" s="7"/>
      <c r="H88" s="24"/>
      <c r="I88" s="7"/>
    </row>
    <row r="89" spans="1:9" ht="33.75" customHeight="1">
      <c r="A89" s="5">
        <f t="shared" si="1"/>
        <v>87</v>
      </c>
      <c r="B89" s="6"/>
      <c r="C89" s="6"/>
      <c r="D89" s="6"/>
      <c r="E89" s="6"/>
      <c r="F89" s="7"/>
      <c r="G89" s="7"/>
      <c r="H89" s="24"/>
      <c r="I89" s="7"/>
    </row>
    <row r="90" spans="1:9" ht="33.75" customHeight="1">
      <c r="A90" s="5">
        <f t="shared" si="1"/>
        <v>88</v>
      </c>
      <c r="B90" s="6"/>
      <c r="C90" s="6"/>
      <c r="D90" s="6"/>
      <c r="E90" s="6"/>
      <c r="F90" s="7"/>
      <c r="G90" s="7"/>
      <c r="H90" s="24"/>
      <c r="I90" s="7"/>
    </row>
    <row r="91" spans="1:9" ht="33.75" customHeight="1">
      <c r="A91" s="5">
        <f t="shared" si="1"/>
        <v>89</v>
      </c>
      <c r="B91" s="6"/>
      <c r="C91" s="6"/>
      <c r="D91" s="6"/>
      <c r="E91" s="6"/>
      <c r="F91" s="7"/>
      <c r="G91" s="7"/>
      <c r="H91" s="24"/>
      <c r="I91" s="7"/>
    </row>
    <row r="92" spans="1:9" ht="33.75" customHeight="1">
      <c r="A92" s="5">
        <f t="shared" si="1"/>
        <v>90</v>
      </c>
      <c r="B92" s="6"/>
      <c r="C92" s="6"/>
      <c r="D92" s="6"/>
      <c r="E92" s="6"/>
      <c r="F92" s="7"/>
      <c r="G92" s="7"/>
      <c r="H92" s="24"/>
      <c r="I92" s="7"/>
    </row>
    <row r="93" spans="1:9" ht="33.75" customHeight="1">
      <c r="A93" s="5">
        <f t="shared" si="1"/>
        <v>91</v>
      </c>
      <c r="B93" s="6"/>
      <c r="C93" s="6"/>
      <c r="D93" s="6"/>
      <c r="E93" s="6"/>
      <c r="F93" s="7"/>
      <c r="G93" s="7"/>
      <c r="H93" s="24"/>
      <c r="I93" s="7"/>
    </row>
    <row r="94" spans="1:9" ht="33.75" customHeight="1">
      <c r="A94" s="5">
        <f t="shared" si="1"/>
        <v>92</v>
      </c>
      <c r="B94" s="6"/>
      <c r="C94" s="6"/>
      <c r="D94" s="6"/>
      <c r="E94" s="6"/>
      <c r="F94" s="7"/>
      <c r="G94" s="7"/>
      <c r="H94" s="24"/>
      <c r="I94" s="7"/>
    </row>
    <row r="95" spans="1:9" ht="33.75" customHeight="1">
      <c r="A95" s="5">
        <f t="shared" si="1"/>
        <v>93</v>
      </c>
      <c r="B95" s="6"/>
      <c r="C95" s="6"/>
      <c r="D95" s="6"/>
      <c r="E95" s="6"/>
      <c r="F95" s="7"/>
      <c r="G95" s="7"/>
      <c r="H95" s="24"/>
      <c r="I95" s="7"/>
    </row>
    <row r="96" spans="1:9" ht="33.75" customHeight="1">
      <c r="A96" s="5">
        <f t="shared" si="1"/>
        <v>94</v>
      </c>
      <c r="B96" s="6"/>
      <c r="C96" s="6"/>
      <c r="D96" s="6"/>
      <c r="E96" s="6"/>
      <c r="F96" s="7"/>
      <c r="G96" s="7"/>
      <c r="H96" s="24"/>
      <c r="I96" s="7"/>
    </row>
    <row r="97" spans="1:9" ht="33.75" customHeight="1">
      <c r="A97" s="5">
        <f t="shared" si="1"/>
        <v>95</v>
      </c>
      <c r="B97" s="6"/>
      <c r="C97" s="6"/>
      <c r="D97" s="6"/>
      <c r="E97" s="6"/>
      <c r="F97" s="7"/>
      <c r="G97" s="7"/>
      <c r="H97" s="24"/>
      <c r="I97" s="7"/>
    </row>
    <row r="98" spans="1:9" ht="33.75" customHeight="1">
      <c r="A98" s="5">
        <f t="shared" si="1"/>
        <v>96</v>
      </c>
      <c r="B98" s="6"/>
      <c r="C98" s="6"/>
      <c r="D98" s="6"/>
      <c r="E98" s="6"/>
      <c r="F98" s="7"/>
      <c r="G98" s="7"/>
      <c r="H98" s="24"/>
      <c r="I98" s="7"/>
    </row>
    <row r="99" spans="1:9" ht="33.75" customHeight="1">
      <c r="A99" s="5">
        <f t="shared" si="1"/>
        <v>97</v>
      </c>
      <c r="B99" s="6"/>
      <c r="C99" s="6"/>
      <c r="D99" s="6"/>
      <c r="E99" s="6"/>
      <c r="F99" s="7"/>
      <c r="G99" s="7"/>
      <c r="H99" s="24"/>
      <c r="I99" s="7"/>
    </row>
    <row r="100" spans="1:9" ht="33.75" customHeight="1">
      <c r="A100" s="5">
        <f t="shared" si="1"/>
        <v>98</v>
      </c>
      <c r="B100" s="6"/>
      <c r="C100" s="6"/>
      <c r="D100" s="6"/>
      <c r="E100" s="6"/>
      <c r="F100" s="7"/>
      <c r="G100" s="7"/>
      <c r="H100" s="24"/>
      <c r="I100" s="7"/>
    </row>
    <row r="101" spans="1:9" ht="33.75" customHeight="1">
      <c r="A101" s="5">
        <f t="shared" si="1"/>
        <v>99</v>
      </c>
      <c r="B101" s="6"/>
      <c r="C101" s="6"/>
      <c r="D101" s="6"/>
      <c r="E101" s="6"/>
      <c r="F101" s="7"/>
      <c r="G101" s="7"/>
      <c r="H101" s="24"/>
      <c r="I101" s="7"/>
    </row>
    <row r="102" spans="1:9" ht="33.75" customHeight="1">
      <c r="A102" s="5">
        <f t="shared" si="1"/>
        <v>100</v>
      </c>
      <c r="B102" s="6"/>
      <c r="C102" s="6"/>
      <c r="D102" s="6"/>
      <c r="E102" s="6"/>
      <c r="F102" s="7"/>
      <c r="G102" s="7"/>
      <c r="H102" s="24"/>
      <c r="I102" s="7"/>
    </row>
    <row r="103" spans="1:9" ht="33.75" customHeight="1">
      <c r="A103" s="5">
        <f t="shared" si="1"/>
        <v>101</v>
      </c>
      <c r="B103" s="6"/>
      <c r="C103" s="6"/>
      <c r="D103" s="6"/>
      <c r="E103" s="6"/>
      <c r="F103" s="7"/>
      <c r="G103" s="7"/>
      <c r="H103" s="24"/>
      <c r="I103" s="7"/>
    </row>
    <row r="104" spans="1:9" ht="33.75" customHeight="1">
      <c r="A104" s="5">
        <f t="shared" si="1"/>
        <v>102</v>
      </c>
      <c r="B104" s="6"/>
      <c r="C104" s="6"/>
      <c r="D104" s="6"/>
      <c r="E104" s="6"/>
      <c r="F104" s="7"/>
      <c r="G104" s="7"/>
      <c r="H104" s="24"/>
      <c r="I104" s="7"/>
    </row>
    <row r="105" spans="1:9" ht="33.75" customHeight="1">
      <c r="A105" s="5">
        <f t="shared" si="1"/>
        <v>103</v>
      </c>
      <c r="B105" s="6"/>
      <c r="C105" s="6"/>
      <c r="D105" s="6"/>
      <c r="E105" s="6"/>
      <c r="F105" s="7"/>
      <c r="G105" s="7"/>
      <c r="H105" s="24"/>
      <c r="I105" s="7"/>
    </row>
    <row r="106" spans="1:9" ht="33.75" customHeight="1">
      <c r="A106" s="5">
        <f t="shared" si="1"/>
        <v>104</v>
      </c>
      <c r="B106" s="6"/>
      <c r="C106" s="6"/>
      <c r="D106" s="6"/>
      <c r="E106" s="6"/>
      <c r="F106" s="7"/>
      <c r="G106" s="7"/>
      <c r="H106" s="24"/>
      <c r="I106" s="7"/>
    </row>
    <row r="107" spans="1:9" ht="33.75" customHeight="1">
      <c r="A107" s="5">
        <f t="shared" si="1"/>
        <v>105</v>
      </c>
      <c r="B107" s="6"/>
      <c r="C107" s="6"/>
      <c r="D107" s="6"/>
      <c r="E107" s="6"/>
      <c r="F107" s="7"/>
      <c r="G107" s="7"/>
      <c r="H107" s="24"/>
      <c r="I107" s="7"/>
    </row>
    <row r="108" spans="1:9" ht="33.75" customHeight="1">
      <c r="A108" s="5">
        <f t="shared" si="1"/>
        <v>106</v>
      </c>
      <c r="B108" s="102"/>
      <c r="C108" s="102"/>
      <c r="D108" s="102"/>
      <c r="E108" s="102"/>
      <c r="F108" s="7"/>
      <c r="G108" s="7"/>
      <c r="H108" s="24"/>
      <c r="I108" s="7"/>
    </row>
    <row r="109" spans="1:9" ht="33.75" customHeight="1">
      <c r="A109" s="5">
        <f t="shared" si="1"/>
        <v>107</v>
      </c>
      <c r="B109" s="6"/>
      <c r="C109" s="6"/>
      <c r="D109" s="6"/>
      <c r="E109" s="6"/>
      <c r="F109" s="7"/>
      <c r="G109" s="7"/>
      <c r="H109" s="24"/>
      <c r="I109" s="7"/>
    </row>
    <row r="110" spans="1:9" ht="33.75" customHeight="1">
      <c r="A110" s="5">
        <f t="shared" si="1"/>
        <v>108</v>
      </c>
      <c r="B110" s="6"/>
      <c r="C110" s="6"/>
      <c r="D110" s="103"/>
      <c r="E110" s="6"/>
      <c r="F110" s="7"/>
      <c r="G110" s="7"/>
      <c r="H110" s="24"/>
      <c r="I110" s="7"/>
    </row>
    <row r="111" spans="1:9" ht="33.75" customHeight="1">
      <c r="A111" s="5">
        <f t="shared" si="1"/>
        <v>109</v>
      </c>
      <c r="B111" s="6"/>
      <c r="C111" s="6"/>
      <c r="D111" s="6"/>
      <c r="E111" s="6"/>
      <c r="F111" s="7"/>
      <c r="G111" s="7"/>
      <c r="H111" s="24"/>
      <c r="I111" s="7"/>
    </row>
    <row r="112" spans="1:9" ht="33.75" customHeight="1">
      <c r="A112" s="5">
        <f t="shared" si="1"/>
        <v>110</v>
      </c>
      <c r="B112" s="6"/>
      <c r="C112" s="6"/>
      <c r="D112" s="6"/>
      <c r="E112" s="6"/>
      <c r="F112" s="7"/>
      <c r="G112" s="7"/>
      <c r="H112" s="24"/>
      <c r="I112" s="7"/>
    </row>
    <row r="113" spans="1:9" ht="33.75" customHeight="1">
      <c r="A113" s="5">
        <f t="shared" si="1"/>
        <v>111</v>
      </c>
      <c r="B113" s="6"/>
      <c r="C113" s="6"/>
      <c r="D113" s="6"/>
      <c r="E113" s="6"/>
      <c r="F113" s="7"/>
      <c r="G113" s="7"/>
      <c r="H113" s="24"/>
      <c r="I113" s="7"/>
    </row>
    <row r="114" spans="1:9" ht="33.75" customHeight="1">
      <c r="A114" s="5">
        <f t="shared" si="1"/>
        <v>112</v>
      </c>
      <c r="B114" s="6"/>
      <c r="C114" s="6"/>
      <c r="D114" s="6"/>
      <c r="E114" s="6"/>
      <c r="F114" s="7"/>
      <c r="G114" s="7"/>
      <c r="H114" s="24"/>
      <c r="I114" s="7"/>
    </row>
    <row r="115" spans="1:9" ht="33.75" customHeight="1">
      <c r="A115" s="5">
        <f t="shared" si="1"/>
        <v>113</v>
      </c>
      <c r="B115" s="6"/>
      <c r="C115" s="6"/>
      <c r="D115" s="6"/>
      <c r="E115" s="6"/>
      <c r="F115" s="7"/>
      <c r="G115" s="7"/>
      <c r="H115" s="24"/>
      <c r="I115" s="7"/>
    </row>
    <row r="116" spans="1:9" ht="33.75" customHeight="1">
      <c r="A116" s="5">
        <f t="shared" si="1"/>
        <v>114</v>
      </c>
      <c r="B116" s="6"/>
      <c r="C116" s="6"/>
      <c r="D116" s="6"/>
      <c r="E116" s="6"/>
      <c r="F116" s="7"/>
      <c r="G116" s="7"/>
      <c r="H116" s="24"/>
      <c r="I116" s="7"/>
    </row>
    <row r="117" spans="1:9" ht="33.75" customHeight="1">
      <c r="A117" s="5">
        <f t="shared" si="1"/>
        <v>115</v>
      </c>
      <c r="B117" s="6"/>
      <c r="C117" s="6"/>
      <c r="D117" s="6"/>
      <c r="E117" s="6"/>
      <c r="F117" s="7"/>
      <c r="G117" s="7"/>
      <c r="H117" s="24"/>
      <c r="I117" s="7"/>
    </row>
    <row r="118" spans="1:9" ht="33.75" customHeight="1">
      <c r="A118" s="5">
        <f t="shared" si="1"/>
        <v>116</v>
      </c>
      <c r="B118" s="6"/>
      <c r="C118" s="6"/>
      <c r="D118" s="6"/>
      <c r="E118" s="6"/>
      <c r="F118" s="7"/>
      <c r="G118" s="7"/>
      <c r="H118" s="24"/>
      <c r="I118" s="7"/>
    </row>
    <row r="119" spans="1:9" ht="33.75" customHeight="1">
      <c r="A119" s="5">
        <f t="shared" si="1"/>
        <v>117</v>
      </c>
      <c r="B119" s="6"/>
      <c r="C119" s="6"/>
      <c r="D119" s="6"/>
      <c r="E119" s="6"/>
      <c r="F119" s="7"/>
      <c r="G119" s="7"/>
      <c r="H119" s="24"/>
      <c r="I119" s="7"/>
    </row>
    <row r="120" spans="1:9" ht="33.75" customHeight="1">
      <c r="A120" s="5">
        <f t="shared" si="1"/>
        <v>118</v>
      </c>
      <c r="B120" s="6"/>
      <c r="C120" s="6"/>
      <c r="D120" s="6"/>
      <c r="E120" s="6"/>
      <c r="F120" s="7"/>
      <c r="G120" s="7"/>
      <c r="H120" s="24"/>
      <c r="I120" s="7"/>
    </row>
    <row r="121" spans="1:9" ht="33.75" customHeight="1">
      <c r="A121" s="5">
        <f t="shared" si="1"/>
        <v>119</v>
      </c>
      <c r="B121" s="6"/>
      <c r="C121" s="6"/>
      <c r="D121" s="6"/>
      <c r="E121" s="6"/>
      <c r="F121" s="7"/>
      <c r="G121" s="7"/>
      <c r="H121" s="24"/>
      <c r="I121" s="7"/>
    </row>
    <row r="122" spans="1:9" ht="33.75" customHeight="1">
      <c r="A122" s="5">
        <f t="shared" si="1"/>
        <v>120</v>
      </c>
      <c r="B122" s="6"/>
      <c r="C122" s="6"/>
      <c r="D122" s="6"/>
      <c r="E122" s="6"/>
      <c r="F122" s="7"/>
      <c r="G122" s="7"/>
      <c r="H122" s="24"/>
      <c r="I122" s="7"/>
    </row>
    <row r="123" spans="1:9" ht="33.75" customHeight="1">
      <c r="A123" s="5">
        <f t="shared" si="1"/>
        <v>121</v>
      </c>
      <c r="B123" s="6"/>
      <c r="C123" s="6"/>
      <c r="D123" s="6"/>
      <c r="E123" s="6"/>
      <c r="F123" s="7"/>
      <c r="G123" s="7"/>
      <c r="H123" s="24"/>
      <c r="I123" s="7"/>
    </row>
    <row r="124" spans="1:9" ht="33.75" customHeight="1">
      <c r="A124" s="5">
        <f t="shared" si="1"/>
        <v>122</v>
      </c>
      <c r="B124" s="6"/>
      <c r="C124" s="6"/>
      <c r="D124" s="6"/>
      <c r="E124" s="6"/>
      <c r="F124" s="7"/>
      <c r="G124" s="7"/>
      <c r="H124" s="24"/>
      <c r="I124" s="7"/>
    </row>
    <row r="125" spans="1:9" ht="33.75" customHeight="1">
      <c r="A125" s="5">
        <f t="shared" si="1"/>
        <v>123</v>
      </c>
      <c r="B125" s="6"/>
      <c r="C125" s="6"/>
      <c r="D125" s="6"/>
      <c r="E125" s="6"/>
      <c r="F125" s="7"/>
      <c r="G125" s="7"/>
      <c r="H125" s="24"/>
      <c r="I125" s="7"/>
    </row>
    <row r="126" spans="1:9" ht="33.75" customHeight="1">
      <c r="A126" s="5">
        <f t="shared" si="1"/>
        <v>124</v>
      </c>
      <c r="B126" s="6"/>
      <c r="C126" s="6"/>
      <c r="D126" s="6"/>
      <c r="E126" s="6"/>
      <c r="F126" s="7"/>
      <c r="G126" s="7"/>
      <c r="H126" s="24"/>
      <c r="I126" s="7"/>
    </row>
    <row r="127" spans="1:9" ht="33.75" customHeight="1">
      <c r="A127" s="5">
        <f t="shared" si="1"/>
        <v>125</v>
      </c>
      <c r="B127" s="6"/>
      <c r="C127" s="6"/>
      <c r="D127" s="6"/>
      <c r="E127" s="6"/>
      <c r="F127" s="7"/>
      <c r="G127" s="7"/>
      <c r="H127" s="24"/>
      <c r="I127" s="7"/>
    </row>
    <row r="128" spans="1:9" ht="33.75" customHeight="1">
      <c r="A128" s="5">
        <f t="shared" si="1"/>
        <v>126</v>
      </c>
      <c r="B128" s="6"/>
      <c r="C128" s="6"/>
      <c r="D128" s="6"/>
      <c r="E128" s="6"/>
      <c r="F128" s="7"/>
      <c r="G128" s="7"/>
      <c r="H128" s="24"/>
      <c r="I128" s="7"/>
    </row>
    <row r="129" spans="1:9" ht="33.75" customHeight="1">
      <c r="A129" s="5">
        <f t="shared" si="1"/>
        <v>127</v>
      </c>
      <c r="B129" s="6"/>
      <c r="C129" s="6"/>
      <c r="D129" s="6"/>
      <c r="E129" s="6"/>
      <c r="F129" s="7"/>
      <c r="G129" s="7"/>
      <c r="H129" s="24"/>
      <c r="I129" s="7"/>
    </row>
    <row r="130" spans="1:9" ht="33.75" customHeight="1">
      <c r="A130" s="5">
        <f t="shared" si="1"/>
        <v>128</v>
      </c>
      <c r="B130" s="6"/>
      <c r="C130" s="6"/>
      <c r="D130" s="6"/>
      <c r="E130" s="6"/>
      <c r="F130" s="7"/>
      <c r="G130" s="7"/>
      <c r="H130" s="24"/>
      <c r="I130" s="7"/>
    </row>
    <row r="131" spans="1:9" ht="33.75" customHeight="1">
      <c r="A131" s="5">
        <f t="shared" ref="A131:A194" si="2">1+A130</f>
        <v>129</v>
      </c>
      <c r="B131" s="6"/>
      <c r="C131" s="6"/>
      <c r="D131" s="6"/>
      <c r="E131" s="6"/>
      <c r="F131" s="7"/>
      <c r="G131" s="7"/>
      <c r="H131" s="24"/>
      <c r="I131" s="7"/>
    </row>
    <row r="132" spans="1:9" ht="33.75" customHeight="1">
      <c r="A132" s="5">
        <f t="shared" si="2"/>
        <v>130</v>
      </c>
      <c r="B132" s="6"/>
      <c r="C132" s="6"/>
      <c r="D132" s="6"/>
      <c r="E132" s="6"/>
      <c r="F132" s="7"/>
      <c r="G132" s="7"/>
      <c r="H132" s="24"/>
      <c r="I132" s="7"/>
    </row>
    <row r="133" spans="1:9" ht="33.75" customHeight="1">
      <c r="A133" s="5">
        <f t="shared" si="2"/>
        <v>131</v>
      </c>
      <c r="B133" s="6"/>
      <c r="C133" s="6"/>
      <c r="D133" s="6"/>
      <c r="E133" s="6"/>
      <c r="F133" s="7"/>
      <c r="G133" s="7"/>
      <c r="H133" s="24"/>
      <c r="I133" s="7"/>
    </row>
    <row r="134" spans="1:9" ht="33.75" customHeight="1">
      <c r="A134" s="5">
        <f t="shared" si="2"/>
        <v>132</v>
      </c>
      <c r="B134" s="6"/>
      <c r="C134" s="6"/>
      <c r="D134" s="6"/>
      <c r="E134" s="6"/>
      <c r="F134" s="7"/>
      <c r="G134" s="7"/>
      <c r="H134" s="24"/>
      <c r="I134" s="7"/>
    </row>
    <row r="135" spans="1:9" ht="33.75" customHeight="1">
      <c r="A135" s="5">
        <f t="shared" si="2"/>
        <v>133</v>
      </c>
      <c r="B135" s="6"/>
      <c r="C135" s="6"/>
      <c r="D135" s="6"/>
      <c r="E135" s="6"/>
      <c r="F135" s="7"/>
      <c r="G135" s="7"/>
      <c r="H135" s="24"/>
      <c r="I135" s="7"/>
    </row>
    <row r="136" spans="1:9" ht="33.75" customHeight="1">
      <c r="A136" s="5">
        <f t="shared" si="2"/>
        <v>134</v>
      </c>
      <c r="B136" s="6"/>
      <c r="C136" s="6"/>
      <c r="D136" s="6"/>
      <c r="E136" s="6"/>
      <c r="F136" s="7"/>
      <c r="G136" s="7"/>
      <c r="H136" s="24"/>
      <c r="I136" s="7"/>
    </row>
    <row r="137" spans="1:9" ht="33.75" customHeight="1">
      <c r="A137" s="5">
        <f t="shared" si="2"/>
        <v>135</v>
      </c>
      <c r="B137" s="6"/>
      <c r="C137" s="6"/>
      <c r="D137" s="6"/>
      <c r="E137" s="6"/>
      <c r="F137" s="7"/>
      <c r="G137" s="7"/>
      <c r="H137" s="24"/>
      <c r="I137" s="7"/>
    </row>
    <row r="138" spans="1:9" ht="33.75" customHeight="1">
      <c r="A138" s="5">
        <f t="shared" si="2"/>
        <v>136</v>
      </c>
      <c r="B138" s="6"/>
      <c r="C138" s="6"/>
      <c r="D138" s="6"/>
      <c r="E138" s="6"/>
      <c r="F138" s="7"/>
      <c r="G138" s="7"/>
      <c r="H138" s="24"/>
      <c r="I138" s="7"/>
    </row>
    <row r="139" spans="1:9" ht="33.75" customHeight="1">
      <c r="A139" s="5">
        <f t="shared" si="2"/>
        <v>137</v>
      </c>
      <c r="B139" s="6"/>
      <c r="C139" s="6"/>
      <c r="D139" s="6"/>
      <c r="E139" s="6"/>
      <c r="F139" s="7"/>
      <c r="G139" s="7"/>
      <c r="H139" s="24"/>
      <c r="I139" s="7"/>
    </row>
    <row r="140" spans="1:9" ht="33.75" customHeight="1">
      <c r="A140" s="5">
        <f t="shared" si="2"/>
        <v>138</v>
      </c>
      <c r="B140" s="6"/>
      <c r="C140" s="6"/>
      <c r="D140" s="6"/>
      <c r="E140" s="6"/>
      <c r="F140" s="7"/>
      <c r="G140" s="7"/>
      <c r="H140" s="24"/>
      <c r="I140" s="7"/>
    </row>
    <row r="141" spans="1:9" ht="33.75" customHeight="1">
      <c r="A141" s="5">
        <f t="shared" si="2"/>
        <v>139</v>
      </c>
      <c r="B141" s="6"/>
      <c r="C141" s="6"/>
      <c r="D141" s="6"/>
      <c r="E141" s="6"/>
      <c r="F141" s="7"/>
      <c r="G141" s="7"/>
      <c r="H141" s="24"/>
      <c r="I141" s="7"/>
    </row>
    <row r="142" spans="1:9" ht="33.75" customHeight="1">
      <c r="A142" s="5">
        <f t="shared" si="2"/>
        <v>140</v>
      </c>
      <c r="B142" s="6"/>
      <c r="C142" s="6"/>
      <c r="D142" s="6"/>
      <c r="E142" s="6"/>
      <c r="F142" s="7"/>
      <c r="G142" s="7"/>
      <c r="H142" s="24"/>
      <c r="I142" s="7"/>
    </row>
    <row r="143" spans="1:9" ht="33.75" customHeight="1">
      <c r="A143" s="5">
        <f t="shared" si="2"/>
        <v>141</v>
      </c>
      <c r="B143" s="6"/>
      <c r="C143" s="6"/>
      <c r="D143" s="6"/>
      <c r="E143" s="6"/>
      <c r="F143" s="7"/>
      <c r="G143" s="7"/>
      <c r="H143" s="24"/>
      <c r="I143" s="7"/>
    </row>
    <row r="144" spans="1:9" ht="33.75" customHeight="1">
      <c r="A144" s="5">
        <f t="shared" si="2"/>
        <v>142</v>
      </c>
      <c r="B144" s="6"/>
      <c r="C144" s="6"/>
      <c r="D144" s="6"/>
      <c r="E144" s="6"/>
      <c r="F144" s="7"/>
      <c r="G144" s="7"/>
      <c r="H144" s="24"/>
      <c r="I144" s="7"/>
    </row>
    <row r="145" spans="1:9" ht="33.75" customHeight="1">
      <c r="A145" s="5">
        <f t="shared" si="2"/>
        <v>143</v>
      </c>
      <c r="B145" s="6"/>
      <c r="C145" s="6"/>
      <c r="D145" s="6"/>
      <c r="E145" s="6"/>
      <c r="F145" s="7"/>
      <c r="G145" s="7"/>
      <c r="H145" s="24"/>
      <c r="I145" s="7"/>
    </row>
    <row r="146" spans="1:9" ht="33.75" customHeight="1">
      <c r="A146" s="5">
        <f t="shared" si="2"/>
        <v>144</v>
      </c>
      <c r="B146" s="6"/>
      <c r="C146" s="6"/>
      <c r="D146" s="6"/>
      <c r="E146" s="6"/>
      <c r="F146" s="7"/>
      <c r="G146" s="7"/>
      <c r="H146" s="24"/>
      <c r="I146" s="7"/>
    </row>
    <row r="147" spans="1:9" ht="33.75" customHeight="1">
      <c r="A147" s="5">
        <f t="shared" si="2"/>
        <v>145</v>
      </c>
      <c r="B147" s="6"/>
      <c r="C147" s="6"/>
      <c r="D147" s="6"/>
      <c r="E147" s="6"/>
      <c r="F147" s="7"/>
      <c r="G147" s="7"/>
      <c r="H147" s="24"/>
      <c r="I147" s="7"/>
    </row>
    <row r="148" spans="1:9" ht="33.75" customHeight="1">
      <c r="A148" s="5">
        <f t="shared" si="2"/>
        <v>146</v>
      </c>
      <c r="B148" s="6"/>
      <c r="C148" s="6"/>
      <c r="D148" s="6"/>
      <c r="E148" s="6"/>
      <c r="F148" s="7"/>
      <c r="G148" s="7"/>
      <c r="H148" s="24"/>
      <c r="I148" s="7"/>
    </row>
    <row r="149" spans="1:9" ht="33.75" customHeight="1">
      <c r="A149" s="5">
        <f t="shared" si="2"/>
        <v>147</v>
      </c>
      <c r="B149" s="6"/>
      <c r="C149" s="6"/>
      <c r="D149" s="6"/>
      <c r="E149" s="6"/>
      <c r="F149" s="7"/>
      <c r="G149" s="7"/>
      <c r="H149" s="24"/>
      <c r="I149" s="7"/>
    </row>
    <row r="150" spans="1:9" ht="33.75" customHeight="1">
      <c r="A150" s="5">
        <f t="shared" si="2"/>
        <v>148</v>
      </c>
      <c r="B150" s="6"/>
      <c r="C150" s="6"/>
      <c r="D150" s="6"/>
      <c r="E150" s="6"/>
      <c r="F150" s="7"/>
      <c r="G150" s="7"/>
      <c r="H150" s="24"/>
      <c r="I150" s="7"/>
    </row>
    <row r="151" spans="1:9" ht="33.75" customHeight="1">
      <c r="A151" s="5">
        <f t="shared" si="2"/>
        <v>149</v>
      </c>
      <c r="B151" s="6"/>
      <c r="C151" s="6"/>
      <c r="D151" s="6"/>
      <c r="E151" s="6"/>
      <c r="F151" s="7"/>
      <c r="G151" s="7"/>
      <c r="H151" s="24"/>
      <c r="I151" s="7"/>
    </row>
    <row r="152" spans="1:9" ht="33.75" customHeight="1">
      <c r="A152" s="5">
        <f t="shared" si="2"/>
        <v>150</v>
      </c>
      <c r="B152" s="6"/>
      <c r="C152" s="6"/>
      <c r="D152" s="6"/>
      <c r="E152" s="6"/>
      <c r="F152" s="7"/>
      <c r="G152" s="7"/>
      <c r="H152" s="24"/>
      <c r="I152" s="7"/>
    </row>
    <row r="153" spans="1:9" ht="33.75" customHeight="1">
      <c r="A153" s="5">
        <f t="shared" si="2"/>
        <v>151</v>
      </c>
      <c r="B153" s="6"/>
      <c r="C153" s="6"/>
      <c r="D153" s="6"/>
      <c r="E153" s="6"/>
      <c r="F153" s="7"/>
      <c r="G153" s="7"/>
      <c r="H153" s="24"/>
      <c r="I153" s="7"/>
    </row>
    <row r="154" spans="1:9" ht="33.75" customHeight="1">
      <c r="A154" s="5">
        <f t="shared" si="2"/>
        <v>152</v>
      </c>
      <c r="B154" s="6"/>
      <c r="C154" s="6"/>
      <c r="D154" s="6"/>
      <c r="E154" s="6"/>
      <c r="F154" s="7"/>
      <c r="G154" s="7"/>
      <c r="H154" s="24"/>
      <c r="I154" s="7"/>
    </row>
    <row r="155" spans="1:9" ht="33.75" customHeight="1">
      <c r="A155" s="5">
        <f t="shared" si="2"/>
        <v>153</v>
      </c>
      <c r="B155" s="6"/>
      <c r="C155" s="6"/>
      <c r="D155" s="6"/>
      <c r="E155" s="6"/>
      <c r="F155" s="7"/>
      <c r="G155" s="7"/>
      <c r="H155" s="24"/>
      <c r="I155" s="7"/>
    </row>
    <row r="156" spans="1:9" ht="33.75" customHeight="1">
      <c r="A156" s="5">
        <f t="shared" si="2"/>
        <v>154</v>
      </c>
      <c r="B156" s="6"/>
      <c r="C156" s="6"/>
      <c r="D156" s="6"/>
      <c r="E156" s="6"/>
      <c r="F156" s="7"/>
      <c r="G156" s="7"/>
      <c r="H156" s="24"/>
      <c r="I156" s="7"/>
    </row>
    <row r="157" spans="1:9" ht="33.75" customHeight="1">
      <c r="A157" s="5">
        <f t="shared" si="2"/>
        <v>155</v>
      </c>
      <c r="B157" s="6"/>
      <c r="C157" s="6"/>
      <c r="D157" s="6"/>
      <c r="E157" s="6"/>
      <c r="F157" s="7"/>
      <c r="G157" s="7"/>
      <c r="H157" s="24"/>
      <c r="I157" s="7"/>
    </row>
    <row r="158" spans="1:9" ht="33.75" customHeight="1">
      <c r="A158" s="5">
        <f t="shared" si="2"/>
        <v>156</v>
      </c>
      <c r="B158" s="6"/>
      <c r="C158" s="6"/>
      <c r="D158" s="6"/>
      <c r="E158" s="6"/>
      <c r="F158" s="7"/>
      <c r="G158" s="7"/>
      <c r="H158" s="24"/>
      <c r="I158" s="7"/>
    </row>
    <row r="159" spans="1:9" ht="33.75" customHeight="1">
      <c r="A159" s="5">
        <f t="shared" si="2"/>
        <v>157</v>
      </c>
      <c r="B159" s="6"/>
      <c r="C159" s="6"/>
      <c r="D159" s="6"/>
      <c r="E159" s="6"/>
      <c r="F159" s="7"/>
      <c r="G159" s="7"/>
      <c r="H159" s="24"/>
      <c r="I159" s="7"/>
    </row>
    <row r="160" spans="1:9" ht="33.75" customHeight="1">
      <c r="A160" s="5">
        <f t="shared" si="2"/>
        <v>158</v>
      </c>
      <c r="B160" s="6"/>
      <c r="C160" s="6"/>
      <c r="D160" s="6"/>
      <c r="E160" s="6"/>
      <c r="F160" s="7"/>
      <c r="G160" s="7"/>
      <c r="H160" s="24"/>
      <c r="I160" s="7"/>
    </row>
    <row r="161" spans="1:9" ht="33.75" customHeight="1">
      <c r="A161" s="5">
        <f t="shared" si="2"/>
        <v>159</v>
      </c>
      <c r="B161" s="6"/>
      <c r="C161" s="6"/>
      <c r="D161" s="6"/>
      <c r="E161" s="6"/>
      <c r="F161" s="7"/>
      <c r="G161" s="7"/>
      <c r="H161" s="24"/>
      <c r="I161" s="7"/>
    </row>
    <row r="162" spans="1:9" ht="33.75" customHeight="1">
      <c r="A162" s="5">
        <f t="shared" si="2"/>
        <v>160</v>
      </c>
      <c r="B162" s="6"/>
      <c r="C162" s="6"/>
      <c r="D162" s="6"/>
      <c r="E162" s="6"/>
      <c r="F162" s="7"/>
      <c r="G162" s="7"/>
      <c r="H162" s="24"/>
      <c r="I162" s="7"/>
    </row>
    <row r="163" spans="1:9" ht="33.75" customHeight="1">
      <c r="A163" s="5">
        <f t="shared" si="2"/>
        <v>161</v>
      </c>
      <c r="B163" s="6"/>
      <c r="C163" s="6"/>
      <c r="D163" s="6"/>
      <c r="E163" s="6"/>
      <c r="F163" s="7"/>
      <c r="G163" s="7"/>
      <c r="H163" s="24"/>
      <c r="I163" s="7"/>
    </row>
    <row r="164" spans="1:9" ht="33.75" customHeight="1">
      <c r="A164" s="5">
        <f t="shared" si="2"/>
        <v>162</v>
      </c>
      <c r="B164" s="6"/>
      <c r="C164" s="6"/>
      <c r="D164" s="6"/>
      <c r="E164" s="6"/>
      <c r="F164" s="7"/>
      <c r="G164" s="7"/>
      <c r="H164" s="24"/>
      <c r="I164" s="7"/>
    </row>
    <row r="165" spans="1:9" ht="33.75" customHeight="1">
      <c r="A165" s="5">
        <f t="shared" si="2"/>
        <v>163</v>
      </c>
      <c r="B165" s="6"/>
      <c r="C165" s="6"/>
      <c r="D165" s="6"/>
      <c r="E165" s="6"/>
      <c r="F165" s="7"/>
      <c r="G165" s="7"/>
      <c r="H165" s="24"/>
      <c r="I165" s="7"/>
    </row>
    <row r="166" spans="1:9" ht="33.75" customHeight="1">
      <c r="A166" s="5">
        <f t="shared" si="2"/>
        <v>164</v>
      </c>
      <c r="B166" s="6"/>
      <c r="C166" s="6"/>
      <c r="D166" s="6"/>
      <c r="E166" s="6"/>
      <c r="F166" s="7"/>
      <c r="G166" s="7"/>
      <c r="H166" s="24"/>
      <c r="I166" s="7"/>
    </row>
    <row r="167" spans="1:9" ht="33.75" customHeight="1">
      <c r="A167" s="5">
        <f t="shared" si="2"/>
        <v>165</v>
      </c>
      <c r="B167" s="6"/>
      <c r="C167" s="6"/>
      <c r="D167" s="6"/>
      <c r="E167" s="6"/>
      <c r="F167" s="7"/>
      <c r="G167" s="7"/>
      <c r="H167" s="24"/>
      <c r="I167" s="7"/>
    </row>
    <row r="168" spans="1:9" ht="33.75" customHeight="1">
      <c r="A168" s="5">
        <f t="shared" si="2"/>
        <v>166</v>
      </c>
      <c r="B168" s="6"/>
      <c r="C168" s="6"/>
      <c r="D168" s="6"/>
      <c r="E168" s="6"/>
      <c r="F168" s="7"/>
      <c r="G168" s="7"/>
      <c r="H168" s="24"/>
      <c r="I168" s="7"/>
    </row>
    <row r="169" spans="1:9" ht="33.75" customHeight="1">
      <c r="A169" s="5">
        <f t="shared" si="2"/>
        <v>167</v>
      </c>
      <c r="B169" s="6"/>
      <c r="C169" s="6"/>
      <c r="D169" s="6"/>
      <c r="E169" s="6"/>
      <c r="F169" s="7"/>
      <c r="G169" s="7"/>
      <c r="H169" s="24"/>
      <c r="I169" s="7"/>
    </row>
    <row r="170" spans="1:9" ht="33.75" customHeight="1">
      <c r="A170" s="5">
        <f t="shared" si="2"/>
        <v>168</v>
      </c>
      <c r="B170" s="6"/>
      <c r="C170" s="6"/>
      <c r="D170" s="6"/>
      <c r="E170" s="6"/>
      <c r="F170" s="7"/>
      <c r="G170" s="7"/>
      <c r="H170" s="24"/>
      <c r="I170" s="7"/>
    </row>
    <row r="171" spans="1:9" ht="33.75" customHeight="1">
      <c r="A171" s="5">
        <f t="shared" si="2"/>
        <v>169</v>
      </c>
      <c r="B171" s="6"/>
      <c r="C171" s="6"/>
      <c r="D171" s="6"/>
      <c r="E171" s="6"/>
      <c r="F171" s="7"/>
      <c r="G171" s="7"/>
      <c r="H171" s="24"/>
      <c r="I171" s="7"/>
    </row>
    <row r="172" spans="1:9" ht="33.75" customHeight="1">
      <c r="A172" s="5">
        <f t="shared" si="2"/>
        <v>170</v>
      </c>
      <c r="B172" s="6"/>
      <c r="C172" s="6"/>
      <c r="D172" s="6"/>
      <c r="E172" s="6"/>
      <c r="F172" s="7"/>
      <c r="G172" s="7"/>
      <c r="H172" s="24"/>
      <c r="I172" s="7"/>
    </row>
    <row r="173" spans="1:9" ht="33.75" customHeight="1">
      <c r="A173" s="5">
        <f t="shared" si="2"/>
        <v>171</v>
      </c>
      <c r="B173" s="6"/>
      <c r="C173" s="6"/>
      <c r="D173" s="6"/>
      <c r="E173" s="6"/>
      <c r="F173" s="7"/>
      <c r="G173" s="7"/>
      <c r="H173" s="24"/>
      <c r="I173" s="7"/>
    </row>
    <row r="174" spans="1:9" ht="33.75" customHeight="1">
      <c r="A174" s="5">
        <f t="shared" si="2"/>
        <v>172</v>
      </c>
      <c r="B174" s="6"/>
      <c r="C174" s="6"/>
      <c r="D174" s="6"/>
      <c r="E174" s="6"/>
      <c r="F174" s="7"/>
      <c r="G174" s="7"/>
      <c r="H174" s="24"/>
      <c r="I174" s="7"/>
    </row>
    <row r="175" spans="1:9" ht="33.75" customHeight="1">
      <c r="A175" s="5">
        <f t="shared" si="2"/>
        <v>173</v>
      </c>
      <c r="B175" s="6"/>
      <c r="C175" s="6"/>
      <c r="D175" s="6"/>
      <c r="E175" s="6"/>
      <c r="F175" s="7"/>
      <c r="G175" s="7"/>
      <c r="H175" s="24"/>
      <c r="I175" s="7"/>
    </row>
    <row r="176" spans="1:9" ht="33.75" customHeight="1">
      <c r="A176" s="5">
        <f t="shared" si="2"/>
        <v>174</v>
      </c>
      <c r="B176" s="6"/>
      <c r="C176" s="6"/>
      <c r="D176" s="6"/>
      <c r="E176" s="6"/>
      <c r="F176" s="7"/>
      <c r="G176" s="7"/>
      <c r="H176" s="24"/>
      <c r="I176" s="7"/>
    </row>
    <row r="177" spans="1:9" ht="33.75" customHeight="1">
      <c r="A177" s="5">
        <f t="shared" si="2"/>
        <v>175</v>
      </c>
      <c r="B177" s="6"/>
      <c r="C177" s="6"/>
      <c r="D177" s="6"/>
      <c r="E177" s="6"/>
      <c r="F177" s="7"/>
      <c r="G177" s="7"/>
      <c r="H177" s="24"/>
      <c r="I177" s="7"/>
    </row>
    <row r="178" spans="1:9" ht="33.75" customHeight="1">
      <c r="A178" s="5">
        <f t="shared" si="2"/>
        <v>176</v>
      </c>
      <c r="B178" s="6"/>
      <c r="C178" s="6"/>
      <c r="D178" s="6"/>
      <c r="E178" s="6"/>
      <c r="F178" s="7"/>
      <c r="G178" s="7"/>
      <c r="H178" s="24"/>
      <c r="I178" s="7"/>
    </row>
    <row r="179" spans="1:9" ht="33.75" customHeight="1">
      <c r="A179" s="5">
        <f t="shared" si="2"/>
        <v>177</v>
      </c>
      <c r="B179" s="6"/>
      <c r="C179" s="6"/>
      <c r="D179" s="6"/>
      <c r="E179" s="6"/>
      <c r="F179" s="7"/>
      <c r="G179" s="7"/>
      <c r="H179" s="24"/>
      <c r="I179" s="7"/>
    </row>
    <row r="180" spans="1:9" ht="33.75" customHeight="1">
      <c r="A180" s="5">
        <f t="shared" si="2"/>
        <v>178</v>
      </c>
      <c r="B180" s="6"/>
      <c r="C180" s="6"/>
      <c r="D180" s="6"/>
      <c r="E180" s="6"/>
      <c r="F180" s="7"/>
      <c r="G180" s="7"/>
      <c r="H180" s="24"/>
      <c r="I180" s="7"/>
    </row>
    <row r="181" spans="1:9" ht="33.75" customHeight="1">
      <c r="A181" s="5">
        <f t="shared" si="2"/>
        <v>179</v>
      </c>
      <c r="B181" s="6"/>
      <c r="C181" s="6"/>
      <c r="D181" s="6"/>
      <c r="E181" s="6"/>
      <c r="F181" s="7"/>
      <c r="G181" s="7"/>
      <c r="H181" s="24"/>
      <c r="I181" s="7"/>
    </row>
    <row r="182" spans="1:9" ht="33.75" customHeight="1">
      <c r="A182" s="5">
        <f t="shared" si="2"/>
        <v>180</v>
      </c>
      <c r="B182" s="6"/>
      <c r="C182" s="6"/>
      <c r="D182" s="6"/>
      <c r="E182" s="6"/>
      <c r="F182" s="7"/>
      <c r="G182" s="7"/>
      <c r="H182" s="24"/>
      <c r="I182" s="7"/>
    </row>
    <row r="183" spans="1:9" ht="33.75" customHeight="1">
      <c r="A183" s="5">
        <f t="shared" si="2"/>
        <v>181</v>
      </c>
      <c r="B183" s="6"/>
      <c r="C183" s="6"/>
      <c r="D183" s="6"/>
      <c r="E183" s="6"/>
      <c r="F183" s="7"/>
      <c r="G183" s="7"/>
      <c r="H183" s="24"/>
      <c r="I183" s="7"/>
    </row>
    <row r="184" spans="1:9" ht="33.75" customHeight="1">
      <c r="A184" s="5">
        <f t="shared" si="2"/>
        <v>182</v>
      </c>
      <c r="B184" s="6"/>
      <c r="C184" s="6"/>
      <c r="D184" s="6"/>
      <c r="E184" s="6"/>
      <c r="F184" s="7"/>
      <c r="G184" s="7"/>
      <c r="H184" s="24"/>
      <c r="I184" s="7"/>
    </row>
    <row r="185" spans="1:9" ht="33.75" customHeight="1">
      <c r="A185" s="5">
        <f t="shared" si="2"/>
        <v>183</v>
      </c>
      <c r="B185" s="6"/>
      <c r="C185" s="6"/>
      <c r="D185" s="6"/>
      <c r="E185" s="6"/>
      <c r="F185" s="7"/>
      <c r="G185" s="7"/>
      <c r="H185" s="24"/>
      <c r="I185" s="7"/>
    </row>
    <row r="186" spans="1:9" ht="33.75" customHeight="1">
      <c r="A186" s="5">
        <f t="shared" si="2"/>
        <v>184</v>
      </c>
      <c r="B186" s="6"/>
      <c r="C186" s="6"/>
      <c r="D186" s="6"/>
      <c r="E186" s="6"/>
      <c r="F186" s="7"/>
      <c r="G186" s="7"/>
      <c r="H186" s="24"/>
      <c r="I186" s="7"/>
    </row>
    <row r="187" spans="1:9" ht="33.75" customHeight="1">
      <c r="A187" s="5">
        <f t="shared" si="2"/>
        <v>185</v>
      </c>
      <c r="B187" s="6"/>
      <c r="C187" s="6"/>
      <c r="D187" s="6"/>
      <c r="E187" s="6"/>
      <c r="F187" s="7"/>
      <c r="G187" s="7"/>
      <c r="H187" s="24"/>
      <c r="I187" s="7"/>
    </row>
    <row r="188" spans="1:9" ht="33.75" customHeight="1">
      <c r="A188" s="5">
        <f t="shared" si="2"/>
        <v>186</v>
      </c>
      <c r="B188" s="6"/>
      <c r="C188" s="6"/>
      <c r="D188" s="6"/>
      <c r="E188" s="6"/>
      <c r="F188" s="7"/>
      <c r="G188" s="7"/>
      <c r="H188" s="24"/>
      <c r="I188" s="7"/>
    </row>
    <row r="189" spans="1:9" ht="33.75" customHeight="1">
      <c r="A189" s="5">
        <f t="shared" si="2"/>
        <v>187</v>
      </c>
      <c r="B189" s="6"/>
      <c r="C189" s="6"/>
      <c r="D189" s="6"/>
      <c r="E189" s="6"/>
      <c r="F189" s="7"/>
      <c r="G189" s="7"/>
      <c r="H189" s="24"/>
      <c r="I189" s="7"/>
    </row>
    <row r="190" spans="1:9" ht="33.75" customHeight="1">
      <c r="A190" s="5">
        <f t="shared" si="2"/>
        <v>188</v>
      </c>
      <c r="B190" s="6"/>
      <c r="C190" s="6"/>
      <c r="D190" s="6"/>
      <c r="E190" s="6"/>
      <c r="F190" s="7"/>
      <c r="G190" s="7"/>
      <c r="H190" s="24"/>
      <c r="I190" s="7"/>
    </row>
    <row r="191" spans="1:9" ht="33.75" customHeight="1">
      <c r="A191" s="5">
        <f t="shared" si="2"/>
        <v>189</v>
      </c>
      <c r="B191" s="6"/>
      <c r="C191" s="6"/>
      <c r="D191" s="6"/>
      <c r="E191" s="6"/>
      <c r="F191" s="7"/>
      <c r="G191" s="7"/>
      <c r="H191" s="24"/>
      <c r="I191" s="7"/>
    </row>
    <row r="192" spans="1:9" ht="33.75" customHeight="1">
      <c r="A192" s="5">
        <f t="shared" si="2"/>
        <v>190</v>
      </c>
      <c r="B192" s="6"/>
      <c r="C192" s="6"/>
      <c r="D192" s="6"/>
      <c r="E192" s="6"/>
      <c r="F192" s="7"/>
      <c r="G192" s="7"/>
      <c r="H192" s="24"/>
      <c r="I192" s="7"/>
    </row>
    <row r="193" spans="1:9" ht="33.75" customHeight="1">
      <c r="A193" s="5">
        <f t="shared" si="2"/>
        <v>191</v>
      </c>
      <c r="B193" s="6"/>
      <c r="C193" s="6"/>
      <c r="D193" s="6"/>
      <c r="E193" s="6"/>
      <c r="F193" s="7"/>
      <c r="G193" s="7"/>
      <c r="H193" s="24"/>
      <c r="I193" s="7"/>
    </row>
    <row r="194" spans="1:9" ht="33.75" customHeight="1">
      <c r="A194" s="5">
        <f t="shared" si="2"/>
        <v>192</v>
      </c>
      <c r="B194" s="6"/>
      <c r="C194" s="6"/>
      <c r="D194" s="6"/>
      <c r="E194" s="6"/>
      <c r="F194" s="7"/>
      <c r="G194" s="7"/>
      <c r="H194" s="24"/>
      <c r="I194" s="7"/>
    </row>
    <row r="195" spans="1:9" ht="33.75" customHeight="1">
      <c r="A195" s="5">
        <f t="shared" ref="A195:A258" si="3">1+A194</f>
        <v>193</v>
      </c>
      <c r="B195" s="6"/>
      <c r="C195" s="6"/>
      <c r="D195" s="6"/>
      <c r="E195" s="6"/>
      <c r="F195" s="7"/>
      <c r="G195" s="7"/>
      <c r="H195" s="24"/>
      <c r="I195" s="7"/>
    </row>
    <row r="196" spans="1:9" ht="33.75" customHeight="1">
      <c r="A196" s="5">
        <f t="shared" si="3"/>
        <v>194</v>
      </c>
      <c r="B196" s="6"/>
      <c r="C196" s="6"/>
      <c r="D196" s="6"/>
      <c r="E196" s="6"/>
      <c r="F196" s="7"/>
      <c r="G196" s="7"/>
      <c r="H196" s="24"/>
      <c r="I196" s="7"/>
    </row>
    <row r="197" spans="1:9" ht="33.75" customHeight="1">
      <c r="A197" s="5">
        <f t="shared" si="3"/>
        <v>195</v>
      </c>
      <c r="B197" s="6"/>
      <c r="C197" s="6"/>
      <c r="D197" s="6"/>
      <c r="E197" s="6"/>
      <c r="F197" s="7"/>
      <c r="G197" s="7"/>
      <c r="H197" s="24"/>
      <c r="I197" s="7"/>
    </row>
    <row r="198" spans="1:9" ht="33.75" customHeight="1">
      <c r="A198" s="5">
        <f t="shared" si="3"/>
        <v>196</v>
      </c>
      <c r="B198" s="6"/>
      <c r="C198" s="6"/>
      <c r="D198" s="6"/>
      <c r="E198" s="6"/>
      <c r="F198" s="7"/>
      <c r="G198" s="7"/>
      <c r="H198" s="24"/>
      <c r="I198" s="7"/>
    </row>
    <row r="199" spans="1:9" ht="33.75" customHeight="1">
      <c r="A199" s="5">
        <f t="shared" si="3"/>
        <v>197</v>
      </c>
      <c r="B199" s="6"/>
      <c r="C199" s="6"/>
      <c r="D199" s="6"/>
      <c r="E199" s="6"/>
      <c r="F199" s="7"/>
      <c r="G199" s="7"/>
      <c r="H199" s="24"/>
      <c r="I199" s="7"/>
    </row>
    <row r="200" spans="1:9" ht="33.75" customHeight="1">
      <c r="A200" s="5">
        <f t="shared" si="3"/>
        <v>198</v>
      </c>
      <c r="B200" s="6"/>
      <c r="C200" s="6"/>
      <c r="D200" s="6"/>
      <c r="E200" s="6"/>
      <c r="F200" s="7"/>
      <c r="G200" s="7"/>
      <c r="H200" s="24"/>
      <c r="I200" s="7"/>
    </row>
    <row r="201" spans="1:9" ht="33.75" customHeight="1">
      <c r="A201" s="5">
        <f t="shared" si="3"/>
        <v>199</v>
      </c>
      <c r="B201" s="6"/>
      <c r="C201" s="6"/>
      <c r="D201" s="6"/>
      <c r="E201" s="6"/>
      <c r="F201" s="7"/>
      <c r="G201" s="7"/>
      <c r="H201" s="24"/>
      <c r="I201" s="7"/>
    </row>
    <row r="202" spans="1:9" ht="33.75" customHeight="1">
      <c r="A202" s="5">
        <f t="shared" si="3"/>
        <v>200</v>
      </c>
      <c r="B202" s="6"/>
      <c r="C202" s="6"/>
      <c r="D202" s="6"/>
      <c r="E202" s="6"/>
      <c r="F202" s="7"/>
      <c r="G202" s="7"/>
      <c r="H202" s="24"/>
      <c r="I202" s="7"/>
    </row>
    <row r="203" spans="1:9" ht="33.75" customHeight="1">
      <c r="A203" s="5">
        <f t="shared" si="3"/>
        <v>201</v>
      </c>
      <c r="B203" s="6"/>
      <c r="C203" s="6"/>
      <c r="D203" s="6"/>
      <c r="E203" s="6"/>
      <c r="F203" s="7"/>
      <c r="G203" s="7"/>
      <c r="H203" s="24"/>
      <c r="I203" s="7"/>
    </row>
    <row r="204" spans="1:9" ht="33.75" customHeight="1">
      <c r="A204" s="5">
        <f t="shared" si="3"/>
        <v>202</v>
      </c>
      <c r="B204" s="6"/>
      <c r="C204" s="6"/>
      <c r="D204" s="6"/>
      <c r="E204" s="6"/>
      <c r="F204" s="7"/>
      <c r="G204" s="7"/>
      <c r="H204" s="24"/>
      <c r="I204" s="7"/>
    </row>
    <row r="205" spans="1:9" ht="33.75" customHeight="1">
      <c r="A205" s="5">
        <f t="shared" si="3"/>
        <v>203</v>
      </c>
      <c r="B205" s="6"/>
      <c r="C205" s="6"/>
      <c r="D205" s="6"/>
      <c r="E205" s="6"/>
      <c r="F205" s="7"/>
      <c r="G205" s="7"/>
      <c r="H205" s="24"/>
      <c r="I205" s="7"/>
    </row>
    <row r="206" spans="1:9" ht="33.75" customHeight="1">
      <c r="A206" s="5">
        <f t="shared" si="3"/>
        <v>204</v>
      </c>
      <c r="B206" s="6"/>
      <c r="C206" s="6"/>
      <c r="D206" s="6"/>
      <c r="E206" s="6"/>
      <c r="F206" s="7"/>
      <c r="G206" s="7"/>
      <c r="H206" s="24"/>
      <c r="I206" s="7"/>
    </row>
    <row r="207" spans="1:9" ht="33.75" customHeight="1">
      <c r="A207" s="5">
        <f t="shared" si="3"/>
        <v>205</v>
      </c>
      <c r="B207" s="6"/>
      <c r="C207" s="6"/>
      <c r="D207" s="6"/>
      <c r="E207" s="6"/>
      <c r="F207" s="7"/>
      <c r="G207" s="7"/>
      <c r="H207" s="24"/>
      <c r="I207" s="7"/>
    </row>
    <row r="208" spans="1:9" ht="33.75" customHeight="1">
      <c r="A208" s="5">
        <f t="shared" si="3"/>
        <v>206</v>
      </c>
      <c r="B208" s="6"/>
      <c r="C208" s="6"/>
      <c r="D208" s="6"/>
      <c r="E208" s="6"/>
      <c r="F208" s="7"/>
      <c r="G208" s="7"/>
      <c r="H208" s="24"/>
      <c r="I208" s="7"/>
    </row>
    <row r="209" spans="1:9" ht="33.75" customHeight="1">
      <c r="A209" s="5">
        <f t="shared" si="3"/>
        <v>207</v>
      </c>
      <c r="B209" s="6"/>
      <c r="C209" s="6"/>
      <c r="D209" s="6"/>
      <c r="E209" s="6"/>
      <c r="F209" s="7"/>
      <c r="G209" s="7"/>
      <c r="H209" s="24"/>
      <c r="I209" s="7"/>
    </row>
    <row r="210" spans="1:9" ht="33.75" customHeight="1">
      <c r="A210" s="5">
        <f t="shared" si="3"/>
        <v>208</v>
      </c>
      <c r="B210" s="6"/>
      <c r="C210" s="6"/>
      <c r="D210" s="6"/>
      <c r="E210" s="6"/>
      <c r="F210" s="7"/>
      <c r="G210" s="7"/>
      <c r="H210" s="24"/>
      <c r="I210" s="7"/>
    </row>
    <row r="211" spans="1:9" ht="33.75" customHeight="1">
      <c r="A211" s="5">
        <f t="shared" si="3"/>
        <v>209</v>
      </c>
      <c r="B211" s="6"/>
      <c r="C211" s="6"/>
      <c r="D211" s="6"/>
      <c r="E211" s="6"/>
      <c r="F211" s="7"/>
      <c r="G211" s="7"/>
      <c r="H211" s="24"/>
      <c r="I211" s="7"/>
    </row>
    <row r="212" spans="1:9" ht="33.75" customHeight="1">
      <c r="A212" s="5">
        <f t="shared" si="3"/>
        <v>210</v>
      </c>
      <c r="B212" s="6"/>
      <c r="C212" s="6"/>
      <c r="D212" s="6"/>
      <c r="E212" s="6"/>
      <c r="F212" s="7"/>
      <c r="G212" s="7"/>
      <c r="H212" s="24"/>
      <c r="I212" s="7"/>
    </row>
    <row r="213" spans="1:9" ht="33.75" customHeight="1">
      <c r="A213" s="5">
        <f t="shared" si="3"/>
        <v>211</v>
      </c>
      <c r="B213" s="6"/>
      <c r="C213" s="6"/>
      <c r="D213" s="6"/>
      <c r="E213" s="6"/>
      <c r="F213" s="7"/>
      <c r="G213" s="7"/>
      <c r="H213" s="24"/>
      <c r="I213" s="7"/>
    </row>
    <row r="214" spans="1:9" ht="33.75" customHeight="1">
      <c r="A214" s="5">
        <f t="shared" si="3"/>
        <v>212</v>
      </c>
      <c r="B214" s="6"/>
      <c r="C214" s="6"/>
      <c r="D214" s="6"/>
      <c r="E214" s="6"/>
      <c r="F214" s="7"/>
      <c r="G214" s="7"/>
      <c r="H214" s="24"/>
      <c r="I214" s="7"/>
    </row>
    <row r="215" spans="1:9" ht="33.75" customHeight="1">
      <c r="A215" s="5">
        <f t="shared" si="3"/>
        <v>213</v>
      </c>
      <c r="B215" s="6"/>
      <c r="C215" s="6"/>
      <c r="D215" s="6"/>
      <c r="E215" s="6"/>
      <c r="F215" s="7"/>
      <c r="G215" s="7"/>
      <c r="H215" s="24"/>
      <c r="I215" s="7"/>
    </row>
    <row r="216" spans="1:9" ht="33.75" customHeight="1">
      <c r="A216" s="5">
        <f t="shared" si="3"/>
        <v>214</v>
      </c>
      <c r="B216" s="6"/>
      <c r="C216" s="6"/>
      <c r="D216" s="6"/>
      <c r="E216" s="6"/>
      <c r="F216" s="7"/>
      <c r="G216" s="7"/>
      <c r="H216" s="24"/>
      <c r="I216" s="7"/>
    </row>
    <row r="217" spans="1:9" ht="33.75" customHeight="1">
      <c r="A217" s="5">
        <f t="shared" si="3"/>
        <v>215</v>
      </c>
      <c r="B217" s="6"/>
      <c r="C217" s="6"/>
      <c r="D217" s="6"/>
      <c r="E217" s="6"/>
      <c r="F217" s="7"/>
      <c r="G217" s="7"/>
      <c r="H217" s="24"/>
      <c r="I217" s="7"/>
    </row>
    <row r="218" spans="1:9" ht="33.75" customHeight="1">
      <c r="A218" s="5">
        <f t="shared" si="3"/>
        <v>216</v>
      </c>
      <c r="B218" s="6"/>
      <c r="C218" s="6"/>
      <c r="D218" s="6"/>
      <c r="E218" s="6"/>
      <c r="F218" s="7"/>
      <c r="G218" s="7"/>
      <c r="H218" s="24"/>
      <c r="I218" s="7"/>
    </row>
    <row r="219" spans="1:9" ht="33.75" customHeight="1">
      <c r="A219" s="5">
        <f t="shared" si="3"/>
        <v>217</v>
      </c>
      <c r="B219" s="6"/>
      <c r="C219" s="6"/>
      <c r="D219" s="6"/>
      <c r="E219" s="6"/>
      <c r="F219" s="7"/>
      <c r="G219" s="7"/>
      <c r="H219" s="24"/>
      <c r="I219" s="7"/>
    </row>
    <row r="220" spans="1:9" ht="33.75" customHeight="1">
      <c r="A220" s="5">
        <f t="shared" si="3"/>
        <v>218</v>
      </c>
      <c r="B220" s="6"/>
      <c r="C220" s="6"/>
      <c r="D220" s="6"/>
      <c r="E220" s="6"/>
      <c r="F220" s="7"/>
      <c r="G220" s="7"/>
      <c r="H220" s="24"/>
      <c r="I220" s="7"/>
    </row>
    <row r="221" spans="1:9" ht="33.75" customHeight="1">
      <c r="A221" s="5">
        <f t="shared" si="3"/>
        <v>219</v>
      </c>
      <c r="B221" s="6"/>
      <c r="C221" s="6"/>
      <c r="D221" s="6"/>
      <c r="E221" s="6"/>
      <c r="F221" s="7"/>
      <c r="G221" s="7"/>
      <c r="H221" s="24"/>
      <c r="I221" s="7"/>
    </row>
    <row r="222" spans="1:9" ht="33.75" customHeight="1">
      <c r="A222" s="5">
        <f t="shared" si="3"/>
        <v>220</v>
      </c>
      <c r="B222" s="6"/>
      <c r="C222" s="6"/>
      <c r="D222" s="6"/>
      <c r="E222" s="6"/>
      <c r="F222" s="7"/>
      <c r="G222" s="7"/>
      <c r="H222" s="24"/>
      <c r="I222" s="7"/>
    </row>
    <row r="223" spans="1:9" ht="33.75" customHeight="1">
      <c r="A223" s="5">
        <f t="shared" si="3"/>
        <v>221</v>
      </c>
      <c r="B223" s="6"/>
      <c r="C223" s="6"/>
      <c r="D223" s="6"/>
      <c r="E223" s="6"/>
      <c r="F223" s="7"/>
      <c r="G223" s="7"/>
      <c r="H223" s="24"/>
      <c r="I223" s="7"/>
    </row>
    <row r="224" spans="1:9" ht="33.75" customHeight="1">
      <c r="A224" s="5">
        <f t="shared" si="3"/>
        <v>222</v>
      </c>
      <c r="B224" s="6"/>
      <c r="C224" s="6"/>
      <c r="D224" s="6"/>
      <c r="E224" s="6"/>
      <c r="F224" s="7"/>
      <c r="G224" s="7"/>
      <c r="H224" s="24"/>
      <c r="I224" s="7"/>
    </row>
    <row r="225" spans="1:9" ht="33.75" customHeight="1">
      <c r="A225" s="5">
        <f t="shared" si="3"/>
        <v>223</v>
      </c>
      <c r="B225" s="6"/>
      <c r="C225" s="6"/>
      <c r="D225" s="6"/>
      <c r="E225" s="6"/>
      <c r="F225" s="7"/>
      <c r="G225" s="7"/>
      <c r="H225" s="24"/>
      <c r="I225" s="7"/>
    </row>
    <row r="226" spans="1:9" ht="33.75" customHeight="1">
      <c r="A226" s="5">
        <f t="shared" si="3"/>
        <v>224</v>
      </c>
      <c r="B226" s="6"/>
      <c r="C226" s="6"/>
      <c r="D226" s="6"/>
      <c r="E226" s="6"/>
      <c r="F226" s="7"/>
      <c r="G226" s="7"/>
      <c r="H226" s="24"/>
      <c r="I226" s="7"/>
    </row>
    <row r="227" spans="1:9" ht="33.75" customHeight="1">
      <c r="A227" s="5">
        <f t="shared" si="3"/>
        <v>225</v>
      </c>
      <c r="B227" s="6"/>
      <c r="C227" s="6"/>
      <c r="D227" s="6"/>
      <c r="E227" s="6"/>
      <c r="F227" s="7"/>
      <c r="G227" s="7"/>
      <c r="H227" s="24"/>
      <c r="I227" s="7"/>
    </row>
    <row r="228" spans="1:9" ht="33.75" customHeight="1">
      <c r="A228" s="5">
        <f t="shared" si="3"/>
        <v>226</v>
      </c>
      <c r="B228" s="6"/>
      <c r="C228" s="6"/>
      <c r="D228" s="6"/>
      <c r="E228" s="6"/>
      <c r="F228" s="7"/>
      <c r="G228" s="7"/>
      <c r="H228" s="24"/>
      <c r="I228" s="7"/>
    </row>
    <row r="229" spans="1:9" ht="33.75" customHeight="1">
      <c r="A229" s="5">
        <f t="shared" si="3"/>
        <v>227</v>
      </c>
      <c r="B229" s="6"/>
      <c r="C229" s="6"/>
      <c r="D229" s="6"/>
      <c r="E229" s="6"/>
      <c r="F229" s="7"/>
      <c r="G229" s="7"/>
      <c r="H229" s="24"/>
      <c r="I229" s="7"/>
    </row>
    <row r="230" spans="1:9" ht="33.75" customHeight="1">
      <c r="A230" s="5">
        <f t="shared" si="3"/>
        <v>228</v>
      </c>
      <c r="B230" s="6"/>
      <c r="C230" s="6"/>
      <c r="D230" s="6"/>
      <c r="E230" s="6"/>
      <c r="F230" s="7"/>
      <c r="G230" s="7"/>
      <c r="H230" s="24"/>
      <c r="I230" s="7"/>
    </row>
    <row r="231" spans="1:9" ht="33.75" customHeight="1">
      <c r="A231" s="5">
        <f t="shared" si="3"/>
        <v>229</v>
      </c>
      <c r="B231" s="6"/>
      <c r="C231" s="6"/>
      <c r="D231" s="6"/>
      <c r="E231" s="6"/>
      <c r="F231" s="7"/>
      <c r="G231" s="7"/>
      <c r="H231" s="24"/>
      <c r="I231" s="7"/>
    </row>
    <row r="232" spans="1:9" ht="33.75" customHeight="1">
      <c r="A232" s="5">
        <f t="shared" si="3"/>
        <v>230</v>
      </c>
      <c r="B232" s="6"/>
      <c r="C232" s="6"/>
      <c r="D232" s="6"/>
      <c r="E232" s="6"/>
      <c r="F232" s="7"/>
      <c r="G232" s="7"/>
      <c r="H232" s="24"/>
      <c r="I232" s="7"/>
    </row>
    <row r="233" spans="1:9" ht="33.75" customHeight="1">
      <c r="A233" s="5">
        <f t="shared" si="3"/>
        <v>231</v>
      </c>
      <c r="B233" s="6"/>
      <c r="C233" s="6"/>
      <c r="D233" s="6"/>
      <c r="E233" s="6"/>
      <c r="F233" s="7"/>
      <c r="G233" s="7"/>
      <c r="H233" s="24"/>
      <c r="I233" s="7"/>
    </row>
    <row r="234" spans="1:9" ht="33.75" customHeight="1">
      <c r="A234" s="5">
        <f t="shared" si="3"/>
        <v>232</v>
      </c>
      <c r="B234" s="6"/>
      <c r="C234" s="6"/>
      <c r="D234" s="6"/>
      <c r="E234" s="6"/>
      <c r="F234" s="7"/>
      <c r="G234" s="7"/>
      <c r="H234" s="24"/>
      <c r="I234" s="7"/>
    </row>
    <row r="235" spans="1:9" ht="33.75" customHeight="1">
      <c r="A235" s="5">
        <f t="shared" si="3"/>
        <v>233</v>
      </c>
      <c r="B235" s="6"/>
      <c r="C235" s="6"/>
      <c r="D235" s="6"/>
      <c r="E235" s="6"/>
      <c r="F235" s="7"/>
      <c r="G235" s="7"/>
      <c r="H235" s="24"/>
      <c r="I235" s="7"/>
    </row>
    <row r="236" spans="1:9" ht="33.75" customHeight="1">
      <c r="A236" s="5">
        <f t="shared" si="3"/>
        <v>234</v>
      </c>
      <c r="B236" s="6"/>
      <c r="C236" s="6"/>
      <c r="D236" s="6"/>
      <c r="E236" s="6"/>
      <c r="F236" s="7"/>
      <c r="G236" s="7"/>
      <c r="H236" s="24"/>
      <c r="I236" s="7"/>
    </row>
    <row r="237" spans="1:9" ht="33.75" customHeight="1">
      <c r="A237" s="5">
        <f t="shared" si="3"/>
        <v>235</v>
      </c>
      <c r="B237" s="6"/>
      <c r="C237" s="6"/>
      <c r="D237" s="6"/>
      <c r="E237" s="6"/>
      <c r="F237" s="7"/>
      <c r="G237" s="7"/>
      <c r="H237" s="24"/>
      <c r="I237" s="7"/>
    </row>
    <row r="238" spans="1:9" ht="33.75" customHeight="1">
      <c r="A238" s="5">
        <f t="shared" si="3"/>
        <v>236</v>
      </c>
      <c r="B238" s="6"/>
      <c r="C238" s="6"/>
      <c r="D238" s="6"/>
      <c r="E238" s="6"/>
      <c r="F238" s="7"/>
      <c r="G238" s="7"/>
      <c r="H238" s="24"/>
      <c r="I238" s="7"/>
    </row>
    <row r="239" spans="1:9" ht="33.75" customHeight="1">
      <c r="A239" s="5">
        <f t="shared" si="3"/>
        <v>237</v>
      </c>
      <c r="B239" s="6"/>
      <c r="C239" s="6"/>
      <c r="D239" s="6"/>
      <c r="E239" s="6"/>
      <c r="F239" s="7"/>
      <c r="G239" s="7"/>
      <c r="H239" s="24"/>
      <c r="I239" s="7"/>
    </row>
    <row r="240" spans="1:9" ht="33.75" customHeight="1">
      <c r="A240" s="5">
        <f t="shared" si="3"/>
        <v>238</v>
      </c>
      <c r="B240" s="6"/>
      <c r="C240" s="6"/>
      <c r="D240" s="6"/>
      <c r="E240" s="6"/>
      <c r="F240" s="7"/>
      <c r="G240" s="7"/>
      <c r="H240" s="24"/>
      <c r="I240" s="7"/>
    </row>
    <row r="241" spans="1:9" ht="33.75" customHeight="1">
      <c r="A241" s="5">
        <f t="shared" si="3"/>
        <v>239</v>
      </c>
      <c r="B241" s="6"/>
      <c r="C241" s="6"/>
      <c r="D241" s="6"/>
      <c r="E241" s="6"/>
      <c r="F241" s="7"/>
      <c r="G241" s="7"/>
      <c r="H241" s="24"/>
      <c r="I241" s="7"/>
    </row>
    <row r="242" spans="1:9" ht="33.75" customHeight="1">
      <c r="A242" s="5">
        <f t="shared" si="3"/>
        <v>240</v>
      </c>
      <c r="B242" s="6"/>
      <c r="C242" s="6"/>
      <c r="D242" s="6"/>
      <c r="E242" s="6"/>
      <c r="F242" s="7"/>
      <c r="G242" s="7"/>
      <c r="H242" s="24"/>
      <c r="I242" s="7"/>
    </row>
    <row r="243" spans="1:9" ht="33.75" customHeight="1">
      <c r="A243" s="5">
        <f t="shared" si="3"/>
        <v>241</v>
      </c>
      <c r="B243" s="6"/>
      <c r="C243" s="6"/>
      <c r="D243" s="6"/>
      <c r="E243" s="6"/>
      <c r="F243" s="7"/>
      <c r="G243" s="7"/>
      <c r="H243" s="24"/>
      <c r="I243" s="7"/>
    </row>
    <row r="244" spans="1:9" ht="33.75" customHeight="1">
      <c r="A244" s="5">
        <f t="shared" si="3"/>
        <v>242</v>
      </c>
      <c r="B244" s="6"/>
      <c r="C244" s="6"/>
      <c r="D244" s="6"/>
      <c r="E244" s="6"/>
      <c r="F244" s="7"/>
      <c r="G244" s="7"/>
      <c r="H244" s="24"/>
      <c r="I244" s="7"/>
    </row>
    <row r="245" spans="1:9" ht="33.75" customHeight="1">
      <c r="A245" s="5">
        <f t="shared" si="3"/>
        <v>243</v>
      </c>
      <c r="B245" s="6"/>
      <c r="C245" s="6"/>
      <c r="D245" s="6"/>
      <c r="E245" s="6"/>
      <c r="F245" s="7"/>
      <c r="G245" s="7"/>
      <c r="H245" s="24"/>
      <c r="I245" s="7"/>
    </row>
    <row r="246" spans="1:9" ht="33.75" customHeight="1">
      <c r="A246" s="5">
        <f t="shared" si="3"/>
        <v>244</v>
      </c>
      <c r="B246" s="6"/>
      <c r="C246" s="6"/>
      <c r="D246" s="6"/>
      <c r="E246" s="6"/>
      <c r="F246" s="7"/>
      <c r="G246" s="7"/>
      <c r="H246" s="24"/>
      <c r="I246" s="7"/>
    </row>
    <row r="247" spans="1:9" ht="33.75" customHeight="1">
      <c r="A247" s="5">
        <f t="shared" si="3"/>
        <v>245</v>
      </c>
      <c r="B247" s="6"/>
      <c r="C247" s="6"/>
      <c r="D247" s="6"/>
      <c r="E247" s="6"/>
      <c r="F247" s="7"/>
      <c r="G247" s="7"/>
      <c r="H247" s="24"/>
      <c r="I247" s="7"/>
    </row>
    <row r="248" spans="1:9" ht="33.75" customHeight="1">
      <c r="A248" s="5">
        <f t="shared" si="3"/>
        <v>246</v>
      </c>
      <c r="B248" s="6"/>
      <c r="C248" s="6"/>
      <c r="D248" s="6"/>
      <c r="E248" s="6"/>
      <c r="F248" s="7"/>
      <c r="G248" s="7"/>
      <c r="H248" s="24"/>
      <c r="I248" s="7"/>
    </row>
    <row r="249" spans="1:9" ht="33.75" customHeight="1">
      <c r="A249" s="5">
        <f t="shared" si="3"/>
        <v>247</v>
      </c>
      <c r="B249" s="6"/>
      <c r="C249" s="6"/>
      <c r="D249" s="6"/>
      <c r="E249" s="6"/>
      <c r="F249" s="7"/>
      <c r="G249" s="7"/>
      <c r="H249" s="24"/>
      <c r="I249" s="7"/>
    </row>
    <row r="250" spans="1:9" ht="33.75" customHeight="1">
      <c r="A250" s="5">
        <f t="shared" si="3"/>
        <v>248</v>
      </c>
      <c r="B250" s="6"/>
      <c r="C250" s="6"/>
      <c r="D250" s="6"/>
      <c r="E250" s="6"/>
      <c r="F250" s="7"/>
      <c r="G250" s="7"/>
      <c r="H250" s="24"/>
      <c r="I250" s="7"/>
    </row>
    <row r="251" spans="1:9" ht="33.75" customHeight="1">
      <c r="A251" s="5">
        <f t="shared" si="3"/>
        <v>249</v>
      </c>
      <c r="B251" s="6"/>
      <c r="C251" s="6"/>
      <c r="D251" s="6"/>
      <c r="E251" s="6"/>
      <c r="F251" s="7"/>
      <c r="G251" s="7"/>
      <c r="H251" s="24"/>
      <c r="I251" s="7"/>
    </row>
    <row r="252" spans="1:9" ht="33.75" customHeight="1">
      <c r="A252" s="5">
        <f t="shared" si="3"/>
        <v>250</v>
      </c>
      <c r="B252" s="6"/>
      <c r="C252" s="6"/>
      <c r="D252" s="6"/>
      <c r="E252" s="6"/>
      <c r="F252" s="7"/>
      <c r="G252" s="7"/>
      <c r="H252" s="24"/>
      <c r="I252" s="7"/>
    </row>
    <row r="253" spans="1:9" ht="33.75" customHeight="1">
      <c r="A253" s="5">
        <f t="shared" si="3"/>
        <v>251</v>
      </c>
      <c r="B253" s="6"/>
      <c r="C253" s="6"/>
      <c r="D253" s="6"/>
      <c r="E253" s="6"/>
      <c r="F253" s="7"/>
      <c r="G253" s="7"/>
      <c r="H253" s="24"/>
      <c r="I253" s="7"/>
    </row>
    <row r="254" spans="1:9" ht="33.75" customHeight="1">
      <c r="A254" s="5">
        <f t="shared" si="3"/>
        <v>252</v>
      </c>
      <c r="B254" s="6"/>
      <c r="C254" s="6"/>
      <c r="D254" s="6"/>
      <c r="E254" s="6"/>
      <c r="F254" s="7"/>
      <c r="G254" s="7"/>
      <c r="H254" s="24"/>
      <c r="I254" s="7"/>
    </row>
    <row r="255" spans="1:9" ht="33.75" customHeight="1">
      <c r="A255" s="5">
        <f t="shared" si="3"/>
        <v>253</v>
      </c>
      <c r="B255" s="6"/>
      <c r="C255" s="6"/>
      <c r="D255" s="6"/>
      <c r="E255" s="6"/>
      <c r="F255" s="7"/>
      <c r="G255" s="7"/>
      <c r="H255" s="24"/>
      <c r="I255" s="7"/>
    </row>
    <row r="256" spans="1:9" ht="33.75" customHeight="1">
      <c r="A256" s="5">
        <f t="shared" si="3"/>
        <v>254</v>
      </c>
      <c r="B256" s="6"/>
      <c r="C256" s="6"/>
      <c r="D256" s="6"/>
      <c r="E256" s="6"/>
      <c r="F256" s="7"/>
      <c r="G256" s="7"/>
      <c r="H256" s="24"/>
      <c r="I256" s="7"/>
    </row>
    <row r="257" spans="1:9" ht="33.75" customHeight="1">
      <c r="A257" s="5">
        <f t="shared" si="3"/>
        <v>255</v>
      </c>
      <c r="B257" s="6"/>
      <c r="C257" s="6"/>
      <c r="D257" s="6"/>
      <c r="E257" s="6"/>
      <c r="F257" s="7"/>
      <c r="G257" s="7"/>
      <c r="H257" s="24"/>
      <c r="I257" s="7"/>
    </row>
    <row r="258" spans="1:9" ht="33.75" customHeight="1">
      <c r="A258" s="5">
        <f t="shared" si="3"/>
        <v>256</v>
      </c>
      <c r="B258" s="6"/>
      <c r="C258" s="6"/>
      <c r="D258" s="6"/>
      <c r="E258" s="6"/>
      <c r="F258" s="7"/>
      <c r="G258" s="7"/>
      <c r="H258" s="24"/>
      <c r="I258" s="7"/>
    </row>
    <row r="259" spans="1:9" ht="33.75" customHeight="1">
      <c r="A259" s="5">
        <f t="shared" ref="A259:A322" si="4">1+A258</f>
        <v>257</v>
      </c>
      <c r="B259" s="6"/>
      <c r="C259" s="6"/>
      <c r="D259" s="6"/>
      <c r="E259" s="6"/>
      <c r="F259" s="7"/>
      <c r="G259" s="7"/>
      <c r="H259" s="24"/>
      <c r="I259" s="7"/>
    </row>
    <row r="260" spans="1:9" ht="33.75" customHeight="1">
      <c r="A260" s="5">
        <f t="shared" si="4"/>
        <v>258</v>
      </c>
      <c r="B260" s="6"/>
      <c r="C260" s="6"/>
      <c r="D260" s="6"/>
      <c r="E260" s="6"/>
      <c r="F260" s="7"/>
      <c r="G260" s="7"/>
      <c r="H260" s="24"/>
      <c r="I260" s="7"/>
    </row>
    <row r="261" spans="1:9" ht="33.75" customHeight="1">
      <c r="A261" s="5">
        <f t="shared" si="4"/>
        <v>259</v>
      </c>
      <c r="B261" s="6"/>
      <c r="C261" s="6"/>
      <c r="D261" s="6"/>
      <c r="E261" s="6"/>
      <c r="F261" s="7"/>
      <c r="G261" s="7"/>
      <c r="H261" s="24"/>
      <c r="I261" s="7"/>
    </row>
    <row r="262" spans="1:9" ht="33.75" customHeight="1">
      <c r="A262" s="5">
        <f t="shared" si="4"/>
        <v>260</v>
      </c>
      <c r="B262" s="6"/>
      <c r="C262" s="6"/>
      <c r="D262" s="6"/>
      <c r="E262" s="6"/>
      <c r="F262" s="7"/>
      <c r="G262" s="7"/>
      <c r="H262" s="24"/>
      <c r="I262" s="7"/>
    </row>
    <row r="263" spans="1:9" ht="33.75" customHeight="1">
      <c r="A263" s="5">
        <f t="shared" si="4"/>
        <v>261</v>
      </c>
      <c r="B263" s="6"/>
      <c r="C263" s="6"/>
      <c r="D263" s="6"/>
      <c r="E263" s="6"/>
      <c r="F263" s="7"/>
      <c r="G263" s="7"/>
      <c r="H263" s="24"/>
      <c r="I263" s="7"/>
    </row>
    <row r="264" spans="1:9" ht="33.75" customHeight="1">
      <c r="A264" s="5">
        <f t="shared" si="4"/>
        <v>262</v>
      </c>
      <c r="B264" s="6"/>
      <c r="C264" s="6"/>
      <c r="D264" s="6"/>
      <c r="E264" s="6"/>
      <c r="F264" s="7"/>
      <c r="G264" s="7"/>
      <c r="H264" s="24"/>
      <c r="I264" s="7"/>
    </row>
    <row r="265" spans="1:9" ht="33.75" customHeight="1">
      <c r="A265" s="5">
        <f t="shared" si="4"/>
        <v>263</v>
      </c>
      <c r="B265" s="6"/>
      <c r="C265" s="6"/>
      <c r="D265" s="6"/>
      <c r="E265" s="6"/>
      <c r="F265" s="7"/>
      <c r="G265" s="7"/>
      <c r="H265" s="24"/>
      <c r="I265" s="7"/>
    </row>
    <row r="266" spans="1:9" ht="33.75" customHeight="1">
      <c r="A266" s="5">
        <f t="shared" si="4"/>
        <v>264</v>
      </c>
      <c r="B266" s="6"/>
      <c r="C266" s="6"/>
      <c r="D266" s="6"/>
      <c r="E266" s="6"/>
      <c r="F266" s="7"/>
      <c r="G266" s="7"/>
      <c r="H266" s="24"/>
      <c r="I266" s="7"/>
    </row>
    <row r="267" spans="1:9" ht="33.75" customHeight="1">
      <c r="A267" s="5">
        <f t="shared" si="4"/>
        <v>265</v>
      </c>
      <c r="B267" s="6"/>
      <c r="C267" s="6"/>
      <c r="D267" s="6"/>
      <c r="E267" s="6"/>
      <c r="F267" s="7"/>
      <c r="G267" s="7"/>
      <c r="H267" s="24"/>
      <c r="I267" s="7"/>
    </row>
    <row r="268" spans="1:9" ht="33.75" customHeight="1">
      <c r="A268" s="5">
        <f t="shared" si="4"/>
        <v>266</v>
      </c>
      <c r="B268" s="6"/>
      <c r="C268" s="6"/>
      <c r="D268" s="6"/>
      <c r="E268" s="6"/>
      <c r="F268" s="7"/>
      <c r="G268" s="7"/>
      <c r="H268" s="24"/>
      <c r="I268" s="7"/>
    </row>
    <row r="269" spans="1:9" ht="33.75" customHeight="1">
      <c r="A269" s="5">
        <f t="shared" si="4"/>
        <v>267</v>
      </c>
      <c r="B269" s="6"/>
      <c r="C269" s="6"/>
      <c r="D269" s="6"/>
      <c r="E269" s="6"/>
      <c r="F269" s="7"/>
      <c r="G269" s="7"/>
      <c r="H269" s="24"/>
      <c r="I269" s="7"/>
    </row>
    <row r="270" spans="1:9" ht="33.75" customHeight="1">
      <c r="A270" s="5">
        <f t="shared" si="4"/>
        <v>268</v>
      </c>
      <c r="B270" s="6"/>
      <c r="C270" s="6"/>
      <c r="D270" s="6"/>
      <c r="E270" s="6"/>
      <c r="F270" s="7"/>
      <c r="G270" s="7"/>
      <c r="H270" s="24"/>
      <c r="I270" s="7"/>
    </row>
    <row r="271" spans="1:9" ht="33.75" customHeight="1">
      <c r="A271" s="5">
        <f t="shared" si="4"/>
        <v>269</v>
      </c>
      <c r="B271" s="6"/>
      <c r="C271" s="6"/>
      <c r="D271" s="6"/>
      <c r="E271" s="6"/>
      <c r="F271" s="7"/>
      <c r="G271" s="7"/>
      <c r="H271" s="24"/>
      <c r="I271" s="7"/>
    </row>
    <row r="272" spans="1:9" ht="33.75" customHeight="1">
      <c r="A272" s="5">
        <f t="shared" si="4"/>
        <v>270</v>
      </c>
      <c r="B272" s="6"/>
      <c r="C272" s="6"/>
      <c r="D272" s="6"/>
      <c r="E272" s="6"/>
      <c r="F272" s="7"/>
      <c r="G272" s="7"/>
      <c r="H272" s="24"/>
      <c r="I272" s="7"/>
    </row>
    <row r="273" spans="1:9" ht="33.75" customHeight="1">
      <c r="A273" s="5">
        <f t="shared" si="4"/>
        <v>271</v>
      </c>
      <c r="B273" s="6"/>
      <c r="C273" s="6"/>
      <c r="D273" s="6"/>
      <c r="E273" s="6"/>
      <c r="F273" s="7"/>
      <c r="G273" s="7"/>
      <c r="H273" s="24"/>
      <c r="I273" s="7"/>
    </row>
    <row r="274" spans="1:9" ht="33.75" customHeight="1">
      <c r="A274" s="5">
        <f t="shared" si="4"/>
        <v>272</v>
      </c>
      <c r="B274" s="6"/>
      <c r="C274" s="6"/>
      <c r="D274" s="6"/>
      <c r="E274" s="6"/>
      <c r="F274" s="7"/>
      <c r="G274" s="7"/>
      <c r="H274" s="24"/>
      <c r="I274" s="7"/>
    </row>
    <row r="275" spans="1:9" ht="33.75" customHeight="1">
      <c r="A275" s="5">
        <f t="shared" si="4"/>
        <v>273</v>
      </c>
      <c r="B275" s="6"/>
      <c r="C275" s="6"/>
      <c r="D275" s="6"/>
      <c r="E275" s="6"/>
      <c r="F275" s="7"/>
      <c r="G275" s="7"/>
      <c r="H275" s="24"/>
      <c r="I275" s="7"/>
    </row>
    <row r="276" spans="1:9" ht="33.75" customHeight="1">
      <c r="A276" s="5">
        <f t="shared" si="4"/>
        <v>274</v>
      </c>
      <c r="B276" s="6"/>
      <c r="C276" s="6"/>
      <c r="D276" s="6"/>
      <c r="E276" s="6"/>
      <c r="F276" s="7"/>
      <c r="G276" s="7"/>
      <c r="H276" s="24"/>
      <c r="I276" s="7"/>
    </row>
    <row r="277" spans="1:9" ht="33.75" customHeight="1">
      <c r="A277" s="5">
        <f t="shared" si="4"/>
        <v>275</v>
      </c>
      <c r="B277" s="6"/>
      <c r="C277" s="6"/>
      <c r="D277" s="6"/>
      <c r="E277" s="6"/>
      <c r="F277" s="7"/>
      <c r="G277" s="7"/>
      <c r="H277" s="24"/>
      <c r="I277" s="7"/>
    </row>
    <row r="278" spans="1:9" ht="33.75" customHeight="1">
      <c r="A278" s="5">
        <f t="shared" si="4"/>
        <v>276</v>
      </c>
      <c r="B278" s="6"/>
      <c r="C278" s="6"/>
      <c r="D278" s="6"/>
      <c r="E278" s="6"/>
      <c r="F278" s="7"/>
      <c r="G278" s="7"/>
      <c r="H278" s="24"/>
      <c r="I278" s="7"/>
    </row>
    <row r="279" spans="1:9" ht="33.75" customHeight="1">
      <c r="A279" s="5">
        <f t="shared" si="4"/>
        <v>277</v>
      </c>
      <c r="B279" s="6"/>
      <c r="C279" s="6"/>
      <c r="D279" s="6"/>
      <c r="E279" s="6"/>
      <c r="F279" s="7"/>
      <c r="G279" s="7"/>
      <c r="H279" s="24"/>
      <c r="I279" s="7"/>
    </row>
    <row r="280" spans="1:9" ht="33.75" customHeight="1">
      <c r="A280" s="5">
        <f t="shared" si="4"/>
        <v>278</v>
      </c>
      <c r="B280" s="6"/>
      <c r="C280" s="6"/>
      <c r="D280" s="6"/>
      <c r="E280" s="6"/>
      <c r="F280" s="7"/>
      <c r="G280" s="7"/>
      <c r="H280" s="24"/>
      <c r="I280" s="7"/>
    </row>
    <row r="281" spans="1:9" ht="33.75" customHeight="1">
      <c r="A281" s="5">
        <f t="shared" si="4"/>
        <v>279</v>
      </c>
      <c r="B281" s="6"/>
      <c r="C281" s="6"/>
      <c r="D281" s="6"/>
      <c r="E281" s="6"/>
      <c r="F281" s="7"/>
      <c r="G281" s="7"/>
      <c r="H281" s="24"/>
      <c r="I281" s="7"/>
    </row>
    <row r="282" spans="1:9" ht="33.75" customHeight="1">
      <c r="A282" s="5">
        <f t="shared" si="4"/>
        <v>280</v>
      </c>
      <c r="B282" s="6"/>
      <c r="C282" s="6"/>
      <c r="D282" s="6"/>
      <c r="E282" s="6"/>
      <c r="F282" s="7"/>
      <c r="G282" s="7"/>
      <c r="H282" s="24"/>
      <c r="I282" s="7"/>
    </row>
    <row r="283" spans="1:9" ht="33.75" customHeight="1">
      <c r="A283" s="5">
        <f t="shared" si="4"/>
        <v>281</v>
      </c>
      <c r="B283" s="6"/>
      <c r="C283" s="6"/>
      <c r="D283" s="6"/>
      <c r="E283" s="6"/>
      <c r="F283" s="7"/>
      <c r="G283" s="7"/>
      <c r="H283" s="24"/>
      <c r="I283" s="7"/>
    </row>
    <row r="284" spans="1:9" ht="33.75" customHeight="1">
      <c r="A284" s="5">
        <f t="shared" si="4"/>
        <v>282</v>
      </c>
      <c r="B284" s="6"/>
      <c r="C284" s="6"/>
      <c r="D284" s="6"/>
      <c r="E284" s="6"/>
      <c r="F284" s="7"/>
      <c r="G284" s="7"/>
      <c r="H284" s="24"/>
      <c r="I284" s="7"/>
    </row>
    <row r="285" spans="1:9" ht="33.75" customHeight="1">
      <c r="A285" s="5">
        <f t="shared" si="4"/>
        <v>283</v>
      </c>
      <c r="B285" s="6"/>
      <c r="C285" s="6"/>
      <c r="D285" s="6"/>
      <c r="E285" s="6"/>
      <c r="F285" s="7"/>
      <c r="G285" s="7"/>
      <c r="H285" s="24"/>
      <c r="I285" s="7"/>
    </row>
    <row r="286" spans="1:9" ht="33.75" customHeight="1">
      <c r="A286" s="5">
        <f t="shared" si="4"/>
        <v>284</v>
      </c>
      <c r="B286" s="6"/>
      <c r="C286" s="6"/>
      <c r="D286" s="6"/>
      <c r="E286" s="6"/>
      <c r="F286" s="7"/>
      <c r="G286" s="7"/>
      <c r="H286" s="24"/>
      <c r="I286" s="7"/>
    </row>
    <row r="287" spans="1:9" ht="33.75" customHeight="1">
      <c r="A287" s="5">
        <f t="shared" si="4"/>
        <v>285</v>
      </c>
      <c r="B287" s="6"/>
      <c r="C287" s="6"/>
      <c r="D287" s="6"/>
      <c r="E287" s="6"/>
      <c r="F287" s="7"/>
      <c r="G287" s="7"/>
      <c r="H287" s="24"/>
      <c r="I287" s="7"/>
    </row>
    <row r="288" spans="1:9" ht="33.75" customHeight="1">
      <c r="A288" s="5">
        <f t="shared" si="4"/>
        <v>286</v>
      </c>
      <c r="B288" s="6"/>
      <c r="C288" s="6"/>
      <c r="D288" s="6"/>
      <c r="E288" s="6"/>
      <c r="F288" s="7"/>
      <c r="G288" s="7"/>
      <c r="H288" s="24"/>
      <c r="I288" s="7"/>
    </row>
    <row r="289" spans="1:9" ht="33.75" customHeight="1">
      <c r="A289" s="5">
        <f t="shared" si="4"/>
        <v>287</v>
      </c>
      <c r="B289" s="6"/>
      <c r="C289" s="6"/>
      <c r="D289" s="6"/>
      <c r="E289" s="6"/>
      <c r="F289" s="7"/>
      <c r="G289" s="7"/>
      <c r="H289" s="24"/>
      <c r="I289" s="7"/>
    </row>
    <row r="290" spans="1:9" ht="33.75" customHeight="1">
      <c r="A290" s="5">
        <f t="shared" si="4"/>
        <v>288</v>
      </c>
      <c r="B290" s="6"/>
      <c r="C290" s="6"/>
      <c r="D290" s="6"/>
      <c r="E290" s="6"/>
      <c r="F290" s="7"/>
      <c r="G290" s="7"/>
      <c r="H290" s="24"/>
      <c r="I290" s="7"/>
    </row>
    <row r="291" spans="1:9" ht="33.75" customHeight="1">
      <c r="A291" s="5">
        <f t="shared" si="4"/>
        <v>289</v>
      </c>
      <c r="B291" s="6"/>
      <c r="C291" s="6"/>
      <c r="D291" s="6"/>
      <c r="E291" s="6"/>
      <c r="F291" s="7"/>
      <c r="G291" s="7"/>
      <c r="H291" s="24"/>
      <c r="I291" s="7"/>
    </row>
    <row r="292" spans="1:9" ht="33.75" customHeight="1">
      <c r="A292" s="5">
        <f t="shared" si="4"/>
        <v>290</v>
      </c>
      <c r="B292" s="6"/>
      <c r="C292" s="6"/>
      <c r="D292" s="6"/>
      <c r="E292" s="6"/>
      <c r="F292" s="7"/>
      <c r="G292" s="7"/>
      <c r="H292" s="24"/>
      <c r="I292" s="7"/>
    </row>
    <row r="293" spans="1:9" ht="33.75" customHeight="1">
      <c r="A293" s="5">
        <f t="shared" si="4"/>
        <v>291</v>
      </c>
      <c r="B293" s="6"/>
      <c r="C293" s="6"/>
      <c r="D293" s="6"/>
      <c r="E293" s="6"/>
      <c r="F293" s="7"/>
      <c r="G293" s="7"/>
      <c r="H293" s="24"/>
      <c r="I293" s="7"/>
    </row>
    <row r="294" spans="1:9" ht="33.75" customHeight="1">
      <c r="A294" s="5">
        <f t="shared" si="4"/>
        <v>292</v>
      </c>
      <c r="B294" s="6"/>
      <c r="C294" s="6"/>
      <c r="D294" s="6"/>
      <c r="E294" s="6"/>
      <c r="F294" s="7"/>
      <c r="G294" s="7"/>
      <c r="H294" s="24"/>
      <c r="I294" s="7"/>
    </row>
    <row r="295" spans="1:9" ht="33.75" customHeight="1">
      <c r="A295" s="5">
        <f t="shared" si="4"/>
        <v>293</v>
      </c>
      <c r="B295" s="6"/>
      <c r="C295" s="6"/>
      <c r="D295" s="6"/>
      <c r="E295" s="6"/>
      <c r="F295" s="7"/>
      <c r="G295" s="7"/>
      <c r="H295" s="24"/>
      <c r="I295" s="7"/>
    </row>
    <row r="296" spans="1:9" ht="33.75" customHeight="1">
      <c r="A296" s="5">
        <f t="shared" si="4"/>
        <v>294</v>
      </c>
      <c r="B296" s="6"/>
      <c r="C296" s="6"/>
      <c r="D296" s="6"/>
      <c r="E296" s="6"/>
      <c r="F296" s="7"/>
      <c r="G296" s="7"/>
      <c r="H296" s="24"/>
      <c r="I296" s="7"/>
    </row>
    <row r="297" spans="1:9" ht="33.75" customHeight="1">
      <c r="A297" s="5">
        <f t="shared" si="4"/>
        <v>295</v>
      </c>
      <c r="B297" s="6"/>
      <c r="C297" s="6"/>
      <c r="D297" s="6"/>
      <c r="E297" s="6"/>
      <c r="F297" s="7"/>
      <c r="G297" s="7"/>
      <c r="H297" s="24"/>
      <c r="I297" s="7"/>
    </row>
    <row r="298" spans="1:9" ht="33.75" customHeight="1">
      <c r="A298" s="5">
        <f t="shared" si="4"/>
        <v>296</v>
      </c>
      <c r="B298" s="6"/>
      <c r="C298" s="6"/>
      <c r="D298" s="6"/>
      <c r="E298" s="6"/>
      <c r="F298" s="7"/>
      <c r="G298" s="7"/>
      <c r="H298" s="24"/>
      <c r="I298" s="7"/>
    </row>
    <row r="299" spans="1:9" ht="33.75" customHeight="1">
      <c r="A299" s="5">
        <f t="shared" si="4"/>
        <v>297</v>
      </c>
      <c r="B299" s="6"/>
      <c r="C299" s="6"/>
      <c r="D299" s="6"/>
      <c r="E299" s="6"/>
      <c r="F299" s="7"/>
      <c r="G299" s="7"/>
      <c r="H299" s="24"/>
      <c r="I299" s="7"/>
    </row>
    <row r="300" spans="1:9" ht="33.75" customHeight="1">
      <c r="A300" s="5">
        <f t="shared" si="4"/>
        <v>298</v>
      </c>
      <c r="B300" s="6"/>
      <c r="C300" s="6"/>
      <c r="D300" s="6"/>
      <c r="E300" s="6"/>
      <c r="F300" s="7"/>
      <c r="G300" s="7"/>
      <c r="H300" s="24"/>
      <c r="I300" s="7"/>
    </row>
    <row r="301" spans="1:9" ht="33.75" customHeight="1">
      <c r="A301" s="5">
        <f t="shared" si="4"/>
        <v>299</v>
      </c>
      <c r="B301" s="6"/>
      <c r="C301" s="6"/>
      <c r="D301" s="6"/>
      <c r="E301" s="6"/>
      <c r="F301" s="7"/>
      <c r="G301" s="7"/>
      <c r="H301" s="24"/>
      <c r="I301" s="7"/>
    </row>
    <row r="302" spans="1:9" ht="33.75" customHeight="1">
      <c r="A302" s="5">
        <f t="shared" si="4"/>
        <v>300</v>
      </c>
      <c r="B302" s="6"/>
      <c r="C302" s="6"/>
      <c r="D302" s="6"/>
      <c r="E302" s="6"/>
      <c r="F302" s="7"/>
      <c r="G302" s="7"/>
      <c r="H302" s="24"/>
      <c r="I302" s="7"/>
    </row>
    <row r="303" spans="1:9" ht="33.75" customHeight="1">
      <c r="A303" s="5">
        <f t="shared" si="4"/>
        <v>301</v>
      </c>
      <c r="B303" s="6"/>
      <c r="C303" s="6"/>
      <c r="D303" s="6"/>
      <c r="E303" s="6"/>
      <c r="F303" s="7"/>
      <c r="G303" s="7"/>
      <c r="H303" s="24"/>
      <c r="I303" s="7"/>
    </row>
    <row r="304" spans="1:9" ht="33.75" customHeight="1">
      <c r="A304" s="5">
        <f t="shared" si="4"/>
        <v>302</v>
      </c>
      <c r="B304" s="6"/>
      <c r="C304" s="6"/>
      <c r="D304" s="6"/>
      <c r="E304" s="6"/>
      <c r="F304" s="7"/>
      <c r="G304" s="7"/>
      <c r="H304" s="24"/>
      <c r="I304" s="7"/>
    </row>
    <row r="305" spans="1:9" ht="33.75" customHeight="1">
      <c r="A305" s="5">
        <f t="shared" si="4"/>
        <v>303</v>
      </c>
      <c r="B305" s="6"/>
      <c r="C305" s="6"/>
      <c r="D305" s="6"/>
      <c r="E305" s="6"/>
      <c r="F305" s="7"/>
      <c r="G305" s="7"/>
      <c r="H305" s="24"/>
      <c r="I305" s="7"/>
    </row>
    <row r="306" spans="1:9" ht="33.75" customHeight="1">
      <c r="A306" s="5">
        <f t="shared" si="4"/>
        <v>304</v>
      </c>
      <c r="B306" s="6"/>
      <c r="C306" s="6"/>
      <c r="D306" s="6"/>
      <c r="E306" s="6"/>
      <c r="F306" s="7"/>
      <c r="G306" s="7"/>
      <c r="H306" s="24"/>
      <c r="I306" s="7"/>
    </row>
    <row r="307" spans="1:9" ht="33.75" customHeight="1">
      <c r="A307" s="5">
        <f t="shared" si="4"/>
        <v>305</v>
      </c>
      <c r="B307" s="6"/>
      <c r="C307" s="6"/>
      <c r="D307" s="6"/>
      <c r="E307" s="6"/>
      <c r="F307" s="7"/>
      <c r="G307" s="7"/>
      <c r="H307" s="24"/>
      <c r="I307" s="7"/>
    </row>
    <row r="308" spans="1:9" ht="33.75" customHeight="1">
      <c r="A308" s="5">
        <f t="shared" si="4"/>
        <v>306</v>
      </c>
      <c r="B308" s="6"/>
      <c r="C308" s="6"/>
      <c r="D308" s="6"/>
      <c r="E308" s="6"/>
      <c r="F308" s="7"/>
      <c r="G308" s="7"/>
      <c r="H308" s="24"/>
      <c r="I308" s="7"/>
    </row>
    <row r="309" spans="1:9" ht="33.75" customHeight="1">
      <c r="A309" s="5">
        <f t="shared" si="4"/>
        <v>307</v>
      </c>
      <c r="B309" s="6"/>
      <c r="C309" s="6"/>
      <c r="D309" s="6"/>
      <c r="E309" s="6"/>
      <c r="F309" s="7"/>
      <c r="G309" s="7"/>
      <c r="H309" s="24"/>
      <c r="I309" s="7"/>
    </row>
    <row r="310" spans="1:9" ht="33.75" customHeight="1">
      <c r="A310" s="5">
        <f t="shared" si="4"/>
        <v>308</v>
      </c>
      <c r="B310" s="6"/>
      <c r="C310" s="6"/>
      <c r="D310" s="6"/>
      <c r="E310" s="6"/>
      <c r="F310" s="7"/>
      <c r="G310" s="7"/>
      <c r="H310" s="24"/>
      <c r="I310" s="7"/>
    </row>
    <row r="311" spans="1:9" ht="33.75" customHeight="1">
      <c r="A311" s="5">
        <f t="shared" si="4"/>
        <v>309</v>
      </c>
      <c r="B311" s="6"/>
      <c r="C311" s="6"/>
      <c r="D311" s="6"/>
      <c r="E311" s="6"/>
      <c r="F311" s="7"/>
      <c r="G311" s="7"/>
      <c r="H311" s="24"/>
      <c r="I311" s="7"/>
    </row>
    <row r="312" spans="1:9" ht="33.75" customHeight="1">
      <c r="A312" s="5">
        <f t="shared" si="4"/>
        <v>310</v>
      </c>
      <c r="B312" s="6"/>
      <c r="C312" s="6"/>
      <c r="D312" s="6"/>
      <c r="E312" s="6"/>
      <c r="F312" s="7"/>
      <c r="G312" s="7"/>
      <c r="H312" s="24"/>
      <c r="I312" s="7"/>
    </row>
    <row r="313" spans="1:9" ht="33.75" customHeight="1">
      <c r="A313" s="5">
        <f t="shared" si="4"/>
        <v>311</v>
      </c>
      <c r="B313" s="6"/>
      <c r="C313" s="6"/>
      <c r="D313" s="6"/>
      <c r="E313" s="6"/>
      <c r="F313" s="7"/>
      <c r="G313" s="7"/>
      <c r="H313" s="24"/>
      <c r="I313" s="7"/>
    </row>
    <row r="314" spans="1:9" ht="33.75" customHeight="1">
      <c r="A314" s="5">
        <f t="shared" si="4"/>
        <v>312</v>
      </c>
      <c r="B314" s="6"/>
      <c r="C314" s="6"/>
      <c r="D314" s="6"/>
      <c r="E314" s="6"/>
      <c r="F314" s="7"/>
      <c r="G314" s="7"/>
      <c r="H314" s="24"/>
      <c r="I314" s="7"/>
    </row>
    <row r="315" spans="1:9" ht="33.75" customHeight="1">
      <c r="A315" s="5">
        <f t="shared" si="4"/>
        <v>313</v>
      </c>
      <c r="B315" s="6"/>
      <c r="C315" s="6"/>
      <c r="D315" s="6"/>
      <c r="E315" s="6"/>
      <c r="F315" s="7"/>
      <c r="G315" s="7"/>
      <c r="H315" s="24"/>
      <c r="I315" s="7"/>
    </row>
    <row r="316" spans="1:9" ht="33.75" customHeight="1">
      <c r="A316" s="5">
        <f t="shared" si="4"/>
        <v>314</v>
      </c>
      <c r="B316" s="6"/>
      <c r="C316" s="6"/>
      <c r="D316" s="6"/>
      <c r="E316" s="6"/>
      <c r="F316" s="7"/>
      <c r="G316" s="7"/>
      <c r="H316" s="24"/>
      <c r="I316" s="7"/>
    </row>
    <row r="317" spans="1:9" ht="33.75" customHeight="1">
      <c r="A317" s="5">
        <f t="shared" si="4"/>
        <v>315</v>
      </c>
      <c r="B317" s="6"/>
      <c r="C317" s="6"/>
      <c r="D317" s="6"/>
      <c r="E317" s="6"/>
      <c r="F317" s="7"/>
      <c r="G317" s="7"/>
      <c r="H317" s="24"/>
      <c r="I317" s="7"/>
    </row>
    <row r="318" spans="1:9" ht="33.75" customHeight="1">
      <c r="A318" s="5">
        <f t="shared" si="4"/>
        <v>316</v>
      </c>
      <c r="B318" s="6"/>
      <c r="C318" s="6"/>
      <c r="D318" s="6"/>
      <c r="E318" s="6"/>
      <c r="F318" s="7"/>
      <c r="G318" s="7"/>
      <c r="H318" s="24"/>
      <c r="I318" s="7"/>
    </row>
    <row r="319" spans="1:9" ht="33.75" customHeight="1">
      <c r="A319" s="5">
        <f t="shared" si="4"/>
        <v>317</v>
      </c>
      <c r="B319" s="6"/>
      <c r="C319" s="6"/>
      <c r="D319" s="6"/>
      <c r="E319" s="6"/>
      <c r="F319" s="7"/>
      <c r="G319" s="7"/>
      <c r="H319" s="24"/>
      <c r="I319" s="7"/>
    </row>
    <row r="320" spans="1:9" ht="33.75" customHeight="1">
      <c r="A320" s="5">
        <f t="shared" si="4"/>
        <v>318</v>
      </c>
      <c r="B320" s="6"/>
      <c r="C320" s="6"/>
      <c r="D320" s="6"/>
      <c r="E320" s="6"/>
      <c r="F320" s="7"/>
      <c r="G320" s="7"/>
      <c r="H320" s="24"/>
      <c r="I320" s="7"/>
    </row>
    <row r="321" spans="1:9" ht="33.75" customHeight="1">
      <c r="A321" s="5">
        <f t="shared" si="4"/>
        <v>319</v>
      </c>
      <c r="B321" s="6"/>
      <c r="C321" s="6"/>
      <c r="D321" s="6"/>
      <c r="E321" s="6"/>
      <c r="F321" s="7"/>
      <c r="G321" s="7"/>
      <c r="H321" s="24"/>
      <c r="I321" s="7"/>
    </row>
    <row r="322" spans="1:9" ht="33.75" customHeight="1">
      <c r="A322" s="5">
        <f t="shared" si="4"/>
        <v>320</v>
      </c>
      <c r="B322" s="6"/>
      <c r="C322" s="6"/>
      <c r="D322" s="6"/>
      <c r="E322" s="6"/>
      <c r="F322" s="7"/>
      <c r="G322" s="7"/>
      <c r="H322" s="24"/>
      <c r="I322" s="7"/>
    </row>
    <row r="323" spans="1:9" ht="33.75" customHeight="1">
      <c r="A323" s="5">
        <f t="shared" ref="A323:A386" si="5">1+A322</f>
        <v>321</v>
      </c>
      <c r="B323" s="6"/>
      <c r="C323" s="6"/>
      <c r="D323" s="6"/>
      <c r="E323" s="6"/>
      <c r="F323" s="7"/>
      <c r="G323" s="7"/>
      <c r="H323" s="24"/>
      <c r="I323" s="7"/>
    </row>
    <row r="324" spans="1:9" ht="33.75" customHeight="1">
      <c r="A324" s="5">
        <f t="shared" si="5"/>
        <v>322</v>
      </c>
      <c r="B324" s="6"/>
      <c r="C324" s="6"/>
      <c r="D324" s="6"/>
      <c r="E324" s="6"/>
      <c r="F324" s="7"/>
      <c r="G324" s="7"/>
      <c r="H324" s="24"/>
      <c r="I324" s="7"/>
    </row>
    <row r="325" spans="1:9" ht="33.75" customHeight="1">
      <c r="A325" s="5">
        <f t="shared" si="5"/>
        <v>323</v>
      </c>
      <c r="B325" s="6"/>
      <c r="C325" s="6"/>
      <c r="D325" s="6"/>
      <c r="E325" s="6"/>
      <c r="F325" s="7"/>
      <c r="G325" s="7"/>
      <c r="H325" s="24"/>
      <c r="I325" s="7"/>
    </row>
    <row r="326" spans="1:9" ht="33.75" customHeight="1">
      <c r="A326" s="5">
        <f t="shared" si="5"/>
        <v>324</v>
      </c>
      <c r="B326" s="6"/>
      <c r="C326" s="6"/>
      <c r="D326" s="6"/>
      <c r="E326" s="6"/>
      <c r="F326" s="7"/>
      <c r="G326" s="7"/>
      <c r="H326" s="24"/>
      <c r="I326" s="7"/>
    </row>
    <row r="327" spans="1:9" ht="33.75" customHeight="1">
      <c r="A327" s="5">
        <f t="shared" si="5"/>
        <v>325</v>
      </c>
      <c r="B327" s="6"/>
      <c r="C327" s="6"/>
      <c r="D327" s="6"/>
      <c r="E327" s="6"/>
      <c r="F327" s="7"/>
      <c r="G327" s="7"/>
      <c r="H327" s="24"/>
      <c r="I327" s="7"/>
    </row>
    <row r="328" spans="1:9" ht="33.75" customHeight="1">
      <c r="A328" s="5">
        <f t="shared" si="5"/>
        <v>326</v>
      </c>
      <c r="B328" s="6"/>
      <c r="C328" s="6"/>
      <c r="D328" s="6"/>
      <c r="E328" s="6"/>
      <c r="F328" s="7"/>
      <c r="G328" s="7"/>
      <c r="H328" s="24"/>
      <c r="I328" s="7"/>
    </row>
    <row r="329" spans="1:9" ht="33.75" customHeight="1">
      <c r="A329" s="5">
        <f t="shared" si="5"/>
        <v>327</v>
      </c>
      <c r="B329" s="6"/>
      <c r="C329" s="6"/>
      <c r="D329" s="6"/>
      <c r="E329" s="6"/>
      <c r="F329" s="7"/>
      <c r="G329" s="7"/>
      <c r="H329" s="24"/>
      <c r="I329" s="7"/>
    </row>
    <row r="330" spans="1:9" ht="33.75" customHeight="1">
      <c r="A330" s="5">
        <f t="shared" si="5"/>
        <v>328</v>
      </c>
      <c r="B330" s="6"/>
      <c r="C330" s="6"/>
      <c r="D330" s="6"/>
      <c r="E330" s="6"/>
      <c r="F330" s="7"/>
      <c r="G330" s="7"/>
      <c r="H330" s="24"/>
      <c r="I330" s="7"/>
    </row>
    <row r="331" spans="1:9" ht="33.75" customHeight="1">
      <c r="A331" s="5">
        <f t="shared" si="5"/>
        <v>329</v>
      </c>
      <c r="B331" s="6"/>
      <c r="C331" s="6"/>
      <c r="D331" s="6"/>
      <c r="E331" s="6"/>
      <c r="F331" s="7"/>
      <c r="G331" s="7"/>
      <c r="H331" s="24"/>
      <c r="I331" s="7"/>
    </row>
    <row r="332" spans="1:9" ht="33.75" customHeight="1">
      <c r="A332" s="5">
        <f t="shared" si="5"/>
        <v>330</v>
      </c>
      <c r="B332" s="6"/>
      <c r="C332" s="6"/>
      <c r="D332" s="6"/>
      <c r="E332" s="6"/>
      <c r="F332" s="7"/>
      <c r="G332" s="7"/>
      <c r="H332" s="24"/>
      <c r="I332" s="7"/>
    </row>
    <row r="333" spans="1:9" ht="33.75" customHeight="1">
      <c r="A333" s="5">
        <f t="shared" si="5"/>
        <v>331</v>
      </c>
      <c r="B333" s="6"/>
      <c r="C333" s="6"/>
      <c r="D333" s="6"/>
      <c r="E333" s="6"/>
      <c r="F333" s="7"/>
      <c r="G333" s="7"/>
      <c r="H333" s="24"/>
      <c r="I333" s="7"/>
    </row>
    <row r="334" spans="1:9" ht="33.75" customHeight="1">
      <c r="A334" s="5">
        <f t="shared" si="5"/>
        <v>332</v>
      </c>
      <c r="B334" s="6"/>
      <c r="C334" s="6"/>
      <c r="D334" s="6"/>
      <c r="E334" s="6"/>
      <c r="F334" s="7"/>
      <c r="G334" s="7"/>
      <c r="H334" s="24"/>
      <c r="I334" s="7"/>
    </row>
    <row r="335" spans="1:9" ht="33.75" customHeight="1">
      <c r="A335" s="5">
        <f t="shared" si="5"/>
        <v>333</v>
      </c>
      <c r="B335" s="6"/>
      <c r="C335" s="6"/>
      <c r="D335" s="6"/>
      <c r="E335" s="6"/>
      <c r="F335" s="7"/>
      <c r="G335" s="7"/>
      <c r="H335" s="24"/>
      <c r="I335" s="7"/>
    </row>
    <row r="336" spans="1:9" ht="33.75" customHeight="1">
      <c r="A336" s="5">
        <f t="shared" si="5"/>
        <v>334</v>
      </c>
      <c r="B336" s="6"/>
      <c r="C336" s="6"/>
      <c r="D336" s="6"/>
      <c r="E336" s="6"/>
      <c r="F336" s="7"/>
      <c r="G336" s="7"/>
      <c r="H336" s="24"/>
      <c r="I336" s="7"/>
    </row>
    <row r="337" spans="1:9" ht="33.75" customHeight="1">
      <c r="A337" s="5">
        <f t="shared" si="5"/>
        <v>335</v>
      </c>
      <c r="B337" s="6"/>
      <c r="C337" s="6"/>
      <c r="D337" s="6"/>
      <c r="E337" s="6"/>
      <c r="F337" s="7"/>
      <c r="G337" s="7"/>
      <c r="H337" s="24"/>
      <c r="I337" s="7"/>
    </row>
    <row r="338" spans="1:9" ht="33.75" customHeight="1">
      <c r="A338" s="5">
        <f t="shared" si="5"/>
        <v>336</v>
      </c>
      <c r="B338" s="6"/>
      <c r="C338" s="6"/>
      <c r="D338" s="6"/>
      <c r="E338" s="6"/>
      <c r="F338" s="7"/>
      <c r="G338" s="7"/>
      <c r="H338" s="24"/>
      <c r="I338" s="7"/>
    </row>
    <row r="339" spans="1:9" ht="33.75" customHeight="1">
      <c r="A339" s="5">
        <f t="shared" si="5"/>
        <v>337</v>
      </c>
      <c r="B339" s="6"/>
      <c r="C339" s="6"/>
      <c r="D339" s="6"/>
      <c r="E339" s="6"/>
      <c r="F339" s="7"/>
      <c r="G339" s="7"/>
      <c r="H339" s="24"/>
      <c r="I339" s="7"/>
    </row>
    <row r="340" spans="1:9" ht="33.75" customHeight="1">
      <c r="A340" s="5">
        <f t="shared" si="5"/>
        <v>338</v>
      </c>
      <c r="B340" s="6"/>
      <c r="C340" s="6"/>
      <c r="D340" s="6"/>
      <c r="E340" s="6"/>
      <c r="F340" s="7"/>
      <c r="G340" s="7"/>
      <c r="H340" s="24"/>
      <c r="I340" s="7"/>
    </row>
    <row r="341" spans="1:9" ht="33.75" customHeight="1">
      <c r="A341" s="5">
        <f t="shared" si="5"/>
        <v>339</v>
      </c>
      <c r="B341" s="6"/>
      <c r="C341" s="6"/>
      <c r="D341" s="6"/>
      <c r="E341" s="6"/>
      <c r="F341" s="7"/>
      <c r="G341" s="7"/>
      <c r="H341" s="24"/>
      <c r="I341" s="7"/>
    </row>
    <row r="342" spans="1:9" ht="33.75" customHeight="1">
      <c r="A342" s="5">
        <f t="shared" si="5"/>
        <v>340</v>
      </c>
      <c r="B342" s="6"/>
      <c r="C342" s="6"/>
      <c r="D342" s="6"/>
      <c r="E342" s="6"/>
      <c r="F342" s="7"/>
      <c r="G342" s="7"/>
      <c r="H342" s="24"/>
      <c r="I342" s="7"/>
    </row>
    <row r="343" spans="1:9" ht="33.75" customHeight="1">
      <c r="A343" s="5">
        <f t="shared" si="5"/>
        <v>341</v>
      </c>
      <c r="B343" s="6"/>
      <c r="C343" s="6"/>
      <c r="D343" s="6"/>
      <c r="E343" s="6"/>
      <c r="F343" s="7"/>
      <c r="G343" s="7"/>
      <c r="H343" s="24"/>
      <c r="I343" s="7"/>
    </row>
    <row r="344" spans="1:9" ht="33.75" customHeight="1">
      <c r="A344" s="5">
        <f t="shared" si="5"/>
        <v>342</v>
      </c>
      <c r="B344" s="6"/>
      <c r="C344" s="6"/>
      <c r="D344" s="6"/>
      <c r="E344" s="6"/>
      <c r="F344" s="7"/>
      <c r="G344" s="7"/>
      <c r="H344" s="24"/>
      <c r="I344" s="7"/>
    </row>
    <row r="345" spans="1:9" ht="33.75" customHeight="1">
      <c r="A345" s="5">
        <f t="shared" si="5"/>
        <v>343</v>
      </c>
      <c r="B345" s="6"/>
      <c r="C345" s="6"/>
      <c r="D345" s="6"/>
      <c r="E345" s="6"/>
      <c r="F345" s="7"/>
      <c r="G345" s="7"/>
      <c r="H345" s="24"/>
      <c r="I345" s="7"/>
    </row>
    <row r="346" spans="1:9" ht="33.75" customHeight="1">
      <c r="A346" s="5">
        <f t="shared" si="5"/>
        <v>344</v>
      </c>
      <c r="B346" s="6"/>
      <c r="C346" s="6"/>
      <c r="D346" s="6"/>
      <c r="E346" s="6"/>
      <c r="F346" s="7"/>
      <c r="G346" s="7"/>
      <c r="H346" s="24"/>
      <c r="I346" s="7"/>
    </row>
    <row r="347" spans="1:9" ht="33.75" customHeight="1">
      <c r="A347" s="5">
        <f t="shared" si="5"/>
        <v>345</v>
      </c>
      <c r="B347" s="6"/>
      <c r="C347" s="6"/>
      <c r="D347" s="6"/>
      <c r="E347" s="6"/>
      <c r="F347" s="7"/>
      <c r="G347" s="7"/>
      <c r="H347" s="24"/>
      <c r="I347" s="7"/>
    </row>
    <row r="348" spans="1:9" ht="33.75" customHeight="1">
      <c r="A348" s="5">
        <f t="shared" si="5"/>
        <v>346</v>
      </c>
      <c r="B348" s="6"/>
      <c r="C348" s="6"/>
      <c r="D348" s="6"/>
      <c r="E348" s="6"/>
      <c r="F348" s="7"/>
      <c r="G348" s="7"/>
      <c r="H348" s="24"/>
      <c r="I348" s="7"/>
    </row>
    <row r="349" spans="1:9" ht="33.75" customHeight="1">
      <c r="A349" s="5">
        <f t="shared" si="5"/>
        <v>347</v>
      </c>
      <c r="B349" s="6"/>
      <c r="C349" s="6"/>
      <c r="D349" s="6"/>
      <c r="E349" s="6"/>
      <c r="F349" s="7"/>
      <c r="G349" s="7"/>
      <c r="H349" s="24"/>
      <c r="I349" s="7"/>
    </row>
    <row r="350" spans="1:9" ht="33.75" customHeight="1">
      <c r="A350" s="5">
        <f t="shared" si="5"/>
        <v>348</v>
      </c>
      <c r="B350" s="6"/>
      <c r="C350" s="6"/>
      <c r="D350" s="6"/>
      <c r="E350" s="6"/>
      <c r="F350" s="7"/>
      <c r="G350" s="7"/>
      <c r="H350" s="24"/>
      <c r="I350" s="7"/>
    </row>
    <row r="351" spans="1:9" ht="33.75" customHeight="1">
      <c r="A351" s="5">
        <f t="shared" si="5"/>
        <v>349</v>
      </c>
      <c r="B351" s="6"/>
      <c r="C351" s="6"/>
      <c r="D351" s="6"/>
      <c r="E351" s="6"/>
      <c r="F351" s="7"/>
      <c r="G351" s="7"/>
      <c r="H351" s="24"/>
      <c r="I351" s="7"/>
    </row>
    <row r="352" spans="1:9" ht="33.75" customHeight="1">
      <c r="A352" s="5">
        <f t="shared" si="5"/>
        <v>350</v>
      </c>
      <c r="B352" s="6"/>
      <c r="C352" s="6"/>
      <c r="D352" s="6"/>
      <c r="E352" s="6"/>
      <c r="F352" s="7"/>
      <c r="G352" s="7"/>
      <c r="H352" s="24"/>
      <c r="I352" s="7"/>
    </row>
    <row r="353" spans="1:9" ht="33.75" customHeight="1">
      <c r="A353" s="5">
        <f t="shared" si="5"/>
        <v>351</v>
      </c>
      <c r="B353" s="6"/>
      <c r="C353" s="6"/>
      <c r="D353" s="6"/>
      <c r="E353" s="6"/>
      <c r="F353" s="7"/>
      <c r="G353" s="7"/>
      <c r="H353" s="24"/>
      <c r="I353" s="7"/>
    </row>
    <row r="354" spans="1:9" ht="33.75" customHeight="1">
      <c r="A354" s="5">
        <f t="shared" si="5"/>
        <v>352</v>
      </c>
      <c r="B354" s="6"/>
      <c r="C354" s="6"/>
      <c r="D354" s="6"/>
      <c r="E354" s="6"/>
      <c r="F354" s="7"/>
      <c r="G354" s="7"/>
      <c r="H354" s="24"/>
      <c r="I354" s="7"/>
    </row>
    <row r="355" spans="1:9" ht="33.75" customHeight="1">
      <c r="A355" s="5">
        <f t="shared" si="5"/>
        <v>353</v>
      </c>
      <c r="B355" s="6"/>
      <c r="C355" s="6"/>
      <c r="D355" s="6"/>
      <c r="E355" s="6"/>
      <c r="F355" s="7"/>
      <c r="G355" s="7"/>
      <c r="H355" s="24"/>
      <c r="I355" s="7"/>
    </row>
    <row r="356" spans="1:9" ht="33.75" customHeight="1">
      <c r="A356" s="5">
        <f t="shared" si="5"/>
        <v>354</v>
      </c>
      <c r="B356" s="6"/>
      <c r="C356" s="6"/>
      <c r="D356" s="6"/>
      <c r="E356" s="6"/>
      <c r="F356" s="7"/>
      <c r="G356" s="7"/>
      <c r="H356" s="24"/>
      <c r="I356" s="7"/>
    </row>
    <row r="357" spans="1:9" ht="33.75" customHeight="1">
      <c r="A357" s="5">
        <f t="shared" si="5"/>
        <v>355</v>
      </c>
      <c r="B357" s="6"/>
      <c r="C357" s="6"/>
      <c r="D357" s="6"/>
      <c r="E357" s="6"/>
      <c r="F357" s="7"/>
      <c r="G357" s="7"/>
      <c r="H357" s="24"/>
      <c r="I357" s="7"/>
    </row>
    <row r="358" spans="1:9" ht="33.75" customHeight="1">
      <c r="A358" s="5">
        <f t="shared" si="5"/>
        <v>356</v>
      </c>
      <c r="B358" s="6"/>
      <c r="C358" s="6"/>
      <c r="D358" s="6"/>
      <c r="E358" s="6"/>
      <c r="F358" s="7"/>
      <c r="G358" s="7"/>
      <c r="H358" s="24"/>
      <c r="I358" s="7"/>
    </row>
    <row r="359" spans="1:9" ht="33.75" customHeight="1">
      <c r="A359" s="5">
        <f t="shared" si="5"/>
        <v>357</v>
      </c>
      <c r="B359" s="6"/>
      <c r="C359" s="6"/>
      <c r="D359" s="6"/>
      <c r="E359" s="6"/>
      <c r="F359" s="7"/>
      <c r="G359" s="7"/>
      <c r="H359" s="24"/>
      <c r="I359" s="7"/>
    </row>
    <row r="360" spans="1:9" ht="33.75" customHeight="1">
      <c r="A360" s="5">
        <f t="shared" si="5"/>
        <v>358</v>
      </c>
      <c r="B360" s="6"/>
      <c r="C360" s="6"/>
      <c r="D360" s="6"/>
      <c r="E360" s="6"/>
      <c r="F360" s="7"/>
      <c r="G360" s="7"/>
      <c r="H360" s="24"/>
      <c r="I360" s="7"/>
    </row>
    <row r="361" spans="1:9" ht="33.75" customHeight="1">
      <c r="A361" s="5">
        <f t="shared" si="5"/>
        <v>359</v>
      </c>
      <c r="B361" s="6"/>
      <c r="C361" s="6"/>
      <c r="D361" s="6"/>
      <c r="E361" s="6"/>
      <c r="F361" s="7"/>
      <c r="G361" s="7"/>
      <c r="H361" s="24"/>
      <c r="I361" s="7"/>
    </row>
    <row r="362" spans="1:9" ht="33.75" customHeight="1">
      <c r="A362" s="5">
        <f t="shared" si="5"/>
        <v>360</v>
      </c>
      <c r="B362" s="6"/>
      <c r="C362" s="6"/>
      <c r="D362" s="6"/>
      <c r="E362" s="6"/>
      <c r="F362" s="7"/>
      <c r="G362" s="7"/>
      <c r="H362" s="24"/>
      <c r="I362" s="7"/>
    </row>
    <row r="363" spans="1:9" ht="33.75" customHeight="1">
      <c r="A363" s="5">
        <f t="shared" si="5"/>
        <v>361</v>
      </c>
      <c r="B363" s="6"/>
      <c r="C363" s="6"/>
      <c r="D363" s="6"/>
      <c r="E363" s="6"/>
      <c r="F363" s="7"/>
      <c r="G363" s="7"/>
      <c r="H363" s="24"/>
      <c r="I363" s="7"/>
    </row>
    <row r="364" spans="1:9" ht="33.75" customHeight="1">
      <c r="A364" s="5">
        <f t="shared" si="5"/>
        <v>362</v>
      </c>
      <c r="B364" s="6"/>
      <c r="C364" s="6"/>
      <c r="D364" s="6"/>
      <c r="E364" s="6"/>
      <c r="F364" s="7"/>
      <c r="G364" s="7"/>
      <c r="H364" s="24"/>
      <c r="I364" s="7"/>
    </row>
    <row r="365" spans="1:9" ht="33.75" customHeight="1">
      <c r="A365" s="5">
        <f t="shared" si="5"/>
        <v>363</v>
      </c>
      <c r="B365" s="6"/>
      <c r="C365" s="6"/>
      <c r="D365" s="6"/>
      <c r="E365" s="6"/>
      <c r="F365" s="7"/>
      <c r="G365" s="7"/>
      <c r="H365" s="24"/>
      <c r="I365" s="7"/>
    </row>
    <row r="366" spans="1:9" ht="33.75" customHeight="1">
      <c r="A366" s="5">
        <f t="shared" si="5"/>
        <v>364</v>
      </c>
      <c r="B366" s="6"/>
      <c r="C366" s="6"/>
      <c r="D366" s="6"/>
      <c r="E366" s="6"/>
      <c r="F366" s="7"/>
      <c r="G366" s="7"/>
      <c r="H366" s="24"/>
      <c r="I366" s="7"/>
    </row>
    <row r="367" spans="1:9" ht="33.75" customHeight="1">
      <c r="A367" s="5">
        <f t="shared" si="5"/>
        <v>365</v>
      </c>
      <c r="B367" s="6"/>
      <c r="C367" s="6"/>
      <c r="D367" s="6"/>
      <c r="E367" s="6"/>
      <c r="F367" s="7"/>
      <c r="G367" s="7"/>
      <c r="H367" s="24"/>
      <c r="I367" s="7"/>
    </row>
    <row r="368" spans="1:9" ht="33.75" customHeight="1">
      <c r="A368" s="5">
        <f t="shared" si="5"/>
        <v>366</v>
      </c>
      <c r="B368" s="6"/>
      <c r="C368" s="6"/>
      <c r="D368" s="6"/>
      <c r="E368" s="6"/>
      <c r="F368" s="7"/>
      <c r="G368" s="7"/>
      <c r="H368" s="24"/>
      <c r="I368" s="7"/>
    </row>
    <row r="369" spans="1:9" ht="33.75" customHeight="1">
      <c r="A369" s="5">
        <f t="shared" si="5"/>
        <v>367</v>
      </c>
      <c r="B369" s="6"/>
      <c r="C369" s="6"/>
      <c r="D369" s="6"/>
      <c r="E369" s="6"/>
      <c r="F369" s="7"/>
      <c r="G369" s="7"/>
      <c r="H369" s="24"/>
      <c r="I369" s="7"/>
    </row>
    <row r="370" spans="1:9" ht="33.75" customHeight="1">
      <c r="A370" s="5">
        <f t="shared" si="5"/>
        <v>368</v>
      </c>
      <c r="B370" s="6"/>
      <c r="C370" s="6"/>
      <c r="D370" s="6"/>
      <c r="E370" s="6"/>
      <c r="F370" s="7"/>
      <c r="G370" s="7"/>
      <c r="H370" s="24"/>
      <c r="I370" s="7"/>
    </row>
    <row r="371" spans="1:9" ht="33.75" customHeight="1">
      <c r="A371" s="5">
        <f t="shared" si="5"/>
        <v>369</v>
      </c>
      <c r="B371" s="6"/>
      <c r="C371" s="6"/>
      <c r="D371" s="6"/>
      <c r="E371" s="6"/>
      <c r="F371" s="7"/>
      <c r="G371" s="7"/>
      <c r="H371" s="24"/>
      <c r="I371" s="7"/>
    </row>
    <row r="372" spans="1:9" ht="33.75" customHeight="1">
      <c r="A372" s="5">
        <f t="shared" si="5"/>
        <v>370</v>
      </c>
      <c r="B372" s="6"/>
      <c r="C372" s="6"/>
      <c r="D372" s="6"/>
      <c r="E372" s="6"/>
      <c r="F372" s="7"/>
      <c r="G372" s="7"/>
      <c r="H372" s="24"/>
      <c r="I372" s="7"/>
    </row>
    <row r="373" spans="1:9" ht="33.75" customHeight="1">
      <c r="A373" s="5">
        <f t="shared" si="5"/>
        <v>371</v>
      </c>
      <c r="B373" s="6"/>
      <c r="C373" s="6"/>
      <c r="D373" s="6"/>
      <c r="E373" s="6"/>
      <c r="F373" s="7"/>
      <c r="G373" s="7"/>
      <c r="H373" s="24"/>
      <c r="I373" s="7"/>
    </row>
    <row r="374" spans="1:9" ht="33.75" customHeight="1">
      <c r="A374" s="5">
        <f t="shared" si="5"/>
        <v>372</v>
      </c>
      <c r="B374" s="6"/>
      <c r="C374" s="6"/>
      <c r="D374" s="6"/>
      <c r="E374" s="6"/>
      <c r="F374" s="7"/>
      <c r="G374" s="7"/>
      <c r="H374" s="24"/>
      <c r="I374" s="7"/>
    </row>
    <row r="375" spans="1:9" ht="33.75" customHeight="1">
      <c r="A375" s="5">
        <f t="shared" si="5"/>
        <v>373</v>
      </c>
      <c r="B375" s="6"/>
      <c r="C375" s="6"/>
      <c r="D375" s="6"/>
      <c r="E375" s="6"/>
      <c r="F375" s="7"/>
      <c r="G375" s="7"/>
      <c r="H375" s="24"/>
      <c r="I375" s="7"/>
    </row>
    <row r="376" spans="1:9" ht="33.75" customHeight="1">
      <c r="A376" s="5">
        <f t="shared" si="5"/>
        <v>374</v>
      </c>
      <c r="B376" s="6"/>
      <c r="C376" s="6"/>
      <c r="D376" s="6"/>
      <c r="E376" s="6"/>
      <c r="F376" s="7"/>
      <c r="G376" s="7"/>
      <c r="H376" s="24"/>
      <c r="I376" s="7"/>
    </row>
    <row r="377" spans="1:9" ht="33.75" customHeight="1">
      <c r="A377" s="5">
        <f t="shared" si="5"/>
        <v>375</v>
      </c>
      <c r="B377" s="6"/>
      <c r="C377" s="6"/>
      <c r="D377" s="6"/>
      <c r="E377" s="6"/>
      <c r="F377" s="7"/>
      <c r="G377" s="7"/>
      <c r="H377" s="24"/>
      <c r="I377" s="7"/>
    </row>
    <row r="378" spans="1:9" ht="33.75" customHeight="1">
      <c r="A378" s="5">
        <f t="shared" si="5"/>
        <v>376</v>
      </c>
      <c r="B378" s="6"/>
      <c r="C378" s="6"/>
      <c r="D378" s="6"/>
      <c r="E378" s="6"/>
      <c r="F378" s="7"/>
      <c r="G378" s="7"/>
      <c r="H378" s="24"/>
      <c r="I378" s="7"/>
    </row>
    <row r="379" spans="1:9" ht="33.75" customHeight="1">
      <c r="A379" s="5">
        <f t="shared" si="5"/>
        <v>377</v>
      </c>
      <c r="B379" s="6"/>
      <c r="C379" s="6"/>
      <c r="D379" s="6"/>
      <c r="E379" s="6"/>
      <c r="F379" s="7"/>
      <c r="G379" s="7"/>
      <c r="H379" s="24"/>
      <c r="I379" s="7"/>
    </row>
    <row r="380" spans="1:9" ht="33.75" customHeight="1">
      <c r="A380" s="5">
        <f t="shared" si="5"/>
        <v>378</v>
      </c>
      <c r="B380" s="6"/>
      <c r="C380" s="6"/>
      <c r="D380" s="6"/>
      <c r="E380" s="6"/>
      <c r="F380" s="7"/>
      <c r="G380" s="7"/>
      <c r="H380" s="24"/>
      <c r="I380" s="7"/>
    </row>
    <row r="381" spans="1:9" ht="33.75" customHeight="1">
      <c r="A381" s="5">
        <f t="shared" si="5"/>
        <v>379</v>
      </c>
      <c r="B381" s="6"/>
      <c r="C381" s="6"/>
      <c r="D381" s="6"/>
      <c r="E381" s="6"/>
      <c r="F381" s="7"/>
      <c r="G381" s="7"/>
      <c r="H381" s="24"/>
      <c r="I381" s="7"/>
    </row>
    <row r="382" spans="1:9" ht="33.75" customHeight="1">
      <c r="A382" s="5">
        <f t="shared" si="5"/>
        <v>380</v>
      </c>
      <c r="B382" s="6"/>
      <c r="C382" s="6"/>
      <c r="D382" s="6"/>
      <c r="E382" s="6"/>
      <c r="F382" s="7"/>
      <c r="G382" s="7"/>
      <c r="H382" s="24"/>
      <c r="I382" s="7"/>
    </row>
    <row r="383" spans="1:9" ht="33.75" customHeight="1">
      <c r="A383" s="5">
        <f t="shared" si="5"/>
        <v>381</v>
      </c>
      <c r="B383" s="6"/>
      <c r="C383" s="6"/>
      <c r="D383" s="6"/>
      <c r="E383" s="6"/>
      <c r="F383" s="7"/>
      <c r="G383" s="7"/>
      <c r="H383" s="24"/>
      <c r="I383" s="7"/>
    </row>
    <row r="384" spans="1:9" ht="33.75" customHeight="1">
      <c r="A384" s="5">
        <f t="shared" si="5"/>
        <v>382</v>
      </c>
      <c r="B384" s="6"/>
      <c r="C384" s="6"/>
      <c r="D384" s="6"/>
      <c r="E384" s="6"/>
      <c r="F384" s="7"/>
      <c r="G384" s="7"/>
      <c r="H384" s="24"/>
      <c r="I384" s="7"/>
    </row>
    <row r="385" spans="1:9" ht="33.75" customHeight="1">
      <c r="A385" s="5">
        <f t="shared" si="5"/>
        <v>383</v>
      </c>
      <c r="B385" s="6"/>
      <c r="C385" s="6"/>
      <c r="D385" s="6"/>
      <c r="E385" s="6"/>
      <c r="F385" s="7"/>
      <c r="G385" s="7"/>
      <c r="H385" s="24"/>
      <c r="I385" s="7"/>
    </row>
    <row r="386" spans="1:9" ht="33.75" customHeight="1">
      <c r="A386" s="5">
        <f t="shared" si="5"/>
        <v>384</v>
      </c>
      <c r="B386" s="6"/>
      <c r="C386" s="6"/>
      <c r="D386" s="6"/>
      <c r="E386" s="6"/>
      <c r="F386" s="7"/>
      <c r="G386" s="7"/>
      <c r="H386" s="24"/>
      <c r="I386" s="7"/>
    </row>
    <row r="387" spans="1:9" ht="33.75" customHeight="1">
      <c r="A387" s="5">
        <f t="shared" ref="A387:A450" si="6">1+A386</f>
        <v>385</v>
      </c>
      <c r="B387" s="6"/>
      <c r="C387" s="6"/>
      <c r="D387" s="6"/>
      <c r="E387" s="6"/>
      <c r="F387" s="7"/>
      <c r="G387" s="7"/>
      <c r="H387" s="24"/>
      <c r="I387" s="7"/>
    </row>
    <row r="388" spans="1:9" ht="33.75" customHeight="1">
      <c r="A388" s="5">
        <f t="shared" si="6"/>
        <v>386</v>
      </c>
      <c r="B388" s="6"/>
      <c r="C388" s="6"/>
      <c r="D388" s="6"/>
      <c r="E388" s="6"/>
      <c r="F388" s="7"/>
      <c r="G388" s="7"/>
      <c r="H388" s="24"/>
      <c r="I388" s="7"/>
    </row>
    <row r="389" spans="1:9" ht="33.75" customHeight="1">
      <c r="A389" s="5">
        <f t="shared" si="6"/>
        <v>387</v>
      </c>
      <c r="B389" s="6"/>
      <c r="C389" s="6"/>
      <c r="D389" s="6"/>
      <c r="E389" s="6"/>
      <c r="F389" s="7"/>
      <c r="G389" s="7"/>
      <c r="H389" s="24"/>
      <c r="I389" s="7"/>
    </row>
    <row r="390" spans="1:9" ht="33.75" customHeight="1">
      <c r="A390" s="5">
        <f t="shared" si="6"/>
        <v>388</v>
      </c>
      <c r="B390" s="6"/>
      <c r="C390" s="6"/>
      <c r="D390" s="6"/>
      <c r="E390" s="6"/>
      <c r="F390" s="7"/>
      <c r="G390" s="7"/>
      <c r="H390" s="24"/>
      <c r="I390" s="7"/>
    </row>
    <row r="391" spans="1:9" ht="33.75" customHeight="1">
      <c r="A391" s="5">
        <f t="shared" si="6"/>
        <v>389</v>
      </c>
      <c r="B391" s="6"/>
      <c r="C391" s="6"/>
      <c r="D391" s="6"/>
      <c r="E391" s="6"/>
      <c r="F391" s="7"/>
      <c r="G391" s="7"/>
      <c r="H391" s="24"/>
      <c r="I391" s="7"/>
    </row>
    <row r="392" spans="1:9" ht="33.75" customHeight="1">
      <c r="A392" s="5">
        <f t="shared" si="6"/>
        <v>390</v>
      </c>
      <c r="B392" s="6"/>
      <c r="C392" s="6"/>
      <c r="D392" s="6"/>
      <c r="E392" s="6"/>
      <c r="F392" s="7"/>
      <c r="G392" s="7"/>
      <c r="H392" s="24"/>
      <c r="I392" s="7"/>
    </row>
    <row r="393" spans="1:9" ht="33.75" customHeight="1">
      <c r="A393" s="5">
        <f t="shared" si="6"/>
        <v>391</v>
      </c>
      <c r="B393" s="6"/>
      <c r="C393" s="6"/>
      <c r="D393" s="6"/>
      <c r="E393" s="6"/>
      <c r="F393" s="7"/>
      <c r="G393" s="7"/>
      <c r="H393" s="24"/>
      <c r="I393" s="7"/>
    </row>
    <row r="394" spans="1:9" ht="33.75" customHeight="1">
      <c r="A394" s="5">
        <f t="shared" si="6"/>
        <v>392</v>
      </c>
      <c r="B394" s="6"/>
      <c r="C394" s="6"/>
      <c r="D394" s="6"/>
      <c r="E394" s="6"/>
      <c r="F394" s="7"/>
      <c r="G394" s="7"/>
      <c r="H394" s="24"/>
      <c r="I394" s="7"/>
    </row>
    <row r="395" spans="1:9" ht="33.75" customHeight="1">
      <c r="A395" s="5">
        <f t="shared" si="6"/>
        <v>393</v>
      </c>
      <c r="B395" s="6"/>
      <c r="C395" s="6"/>
      <c r="D395" s="6"/>
      <c r="E395" s="6"/>
      <c r="F395" s="7"/>
      <c r="G395" s="7"/>
      <c r="H395" s="24"/>
      <c r="I395" s="7"/>
    </row>
    <row r="396" spans="1:9" ht="33.75" customHeight="1">
      <c r="A396" s="5">
        <f t="shared" si="6"/>
        <v>394</v>
      </c>
      <c r="B396" s="6"/>
      <c r="C396" s="6"/>
      <c r="D396" s="6"/>
      <c r="E396" s="6"/>
      <c r="F396" s="7"/>
      <c r="G396" s="7"/>
      <c r="H396" s="24"/>
      <c r="I396" s="7"/>
    </row>
    <row r="397" spans="1:9" ht="33.75" customHeight="1">
      <c r="A397" s="5">
        <f t="shared" si="6"/>
        <v>395</v>
      </c>
      <c r="B397" s="6"/>
      <c r="C397" s="6"/>
      <c r="D397" s="6"/>
      <c r="E397" s="6"/>
      <c r="F397" s="7"/>
      <c r="G397" s="7"/>
      <c r="H397" s="24"/>
      <c r="I397" s="7"/>
    </row>
    <row r="398" spans="1:9" ht="33.75" customHeight="1">
      <c r="A398" s="5">
        <f t="shared" si="6"/>
        <v>396</v>
      </c>
      <c r="B398" s="6"/>
      <c r="C398" s="6"/>
      <c r="D398" s="6"/>
      <c r="E398" s="6"/>
      <c r="F398" s="7"/>
      <c r="G398" s="7"/>
      <c r="H398" s="24"/>
      <c r="I398" s="7"/>
    </row>
    <row r="399" spans="1:9" ht="33.75" customHeight="1">
      <c r="A399" s="5">
        <f t="shared" si="6"/>
        <v>397</v>
      </c>
      <c r="B399" s="6"/>
      <c r="C399" s="6"/>
      <c r="D399" s="6"/>
      <c r="E399" s="6"/>
      <c r="F399" s="7"/>
      <c r="G399" s="7"/>
      <c r="H399" s="24"/>
      <c r="I399" s="7"/>
    </row>
    <row r="400" spans="1:9" ht="33.75" customHeight="1">
      <c r="A400" s="5">
        <f t="shared" si="6"/>
        <v>398</v>
      </c>
      <c r="B400" s="6"/>
      <c r="C400" s="6"/>
      <c r="D400" s="6"/>
      <c r="E400" s="6"/>
      <c r="F400" s="7"/>
      <c r="G400" s="7"/>
      <c r="H400" s="24"/>
      <c r="I400" s="7"/>
    </row>
    <row r="401" spans="1:9" ht="33.75" customHeight="1">
      <c r="A401" s="5">
        <f t="shared" si="6"/>
        <v>399</v>
      </c>
      <c r="B401" s="6"/>
      <c r="C401" s="6"/>
      <c r="D401" s="6"/>
      <c r="E401" s="6"/>
      <c r="F401" s="7"/>
      <c r="G401" s="7"/>
      <c r="H401" s="24"/>
      <c r="I401" s="7"/>
    </row>
    <row r="402" spans="1:9" ht="33.75" customHeight="1">
      <c r="A402" s="5">
        <f t="shared" si="6"/>
        <v>400</v>
      </c>
      <c r="B402" s="6"/>
      <c r="C402" s="6"/>
      <c r="D402" s="6"/>
      <c r="E402" s="6"/>
      <c r="F402" s="7"/>
      <c r="G402" s="7"/>
      <c r="H402" s="24"/>
      <c r="I402" s="7"/>
    </row>
    <row r="403" spans="1:9" ht="33.75" customHeight="1">
      <c r="A403" s="5">
        <f t="shared" si="6"/>
        <v>401</v>
      </c>
      <c r="B403" s="6"/>
      <c r="C403" s="6"/>
      <c r="D403" s="6"/>
      <c r="E403" s="6"/>
      <c r="F403" s="7"/>
      <c r="G403" s="7"/>
      <c r="H403" s="24"/>
      <c r="I403" s="7"/>
    </row>
    <row r="404" spans="1:9" ht="33.75" customHeight="1">
      <c r="A404" s="5">
        <f t="shared" si="6"/>
        <v>402</v>
      </c>
      <c r="B404" s="6"/>
      <c r="C404" s="6"/>
      <c r="D404" s="6"/>
      <c r="E404" s="6"/>
      <c r="F404" s="7"/>
      <c r="G404" s="7"/>
      <c r="H404" s="24"/>
      <c r="I404" s="7"/>
    </row>
    <row r="405" spans="1:9" ht="33.75" customHeight="1">
      <c r="A405" s="5">
        <f t="shared" si="6"/>
        <v>403</v>
      </c>
      <c r="B405" s="6"/>
      <c r="C405" s="6"/>
      <c r="D405" s="6"/>
      <c r="E405" s="6"/>
      <c r="F405" s="7"/>
      <c r="G405" s="7"/>
      <c r="H405" s="24"/>
      <c r="I405" s="7"/>
    </row>
    <row r="406" spans="1:9" ht="33.75" customHeight="1">
      <c r="A406" s="5">
        <f t="shared" si="6"/>
        <v>404</v>
      </c>
      <c r="B406" s="6"/>
      <c r="C406" s="6"/>
      <c r="D406" s="6"/>
      <c r="E406" s="6"/>
      <c r="F406" s="7"/>
      <c r="G406" s="7"/>
      <c r="H406" s="24"/>
      <c r="I406" s="7"/>
    </row>
    <row r="407" spans="1:9" ht="33.75" customHeight="1">
      <c r="A407" s="5">
        <f t="shared" si="6"/>
        <v>405</v>
      </c>
      <c r="B407" s="6"/>
      <c r="C407" s="6"/>
      <c r="D407" s="6"/>
      <c r="E407" s="6"/>
      <c r="F407" s="7"/>
      <c r="G407" s="7"/>
      <c r="H407" s="24"/>
      <c r="I407" s="7"/>
    </row>
    <row r="408" spans="1:9" ht="33.75" customHeight="1">
      <c r="A408" s="5">
        <f t="shared" si="6"/>
        <v>406</v>
      </c>
      <c r="B408" s="6"/>
      <c r="C408" s="6"/>
      <c r="D408" s="6"/>
      <c r="E408" s="6"/>
      <c r="F408" s="7"/>
      <c r="G408" s="7"/>
      <c r="H408" s="24"/>
      <c r="I408" s="7"/>
    </row>
    <row r="409" spans="1:9" ht="33.75" customHeight="1">
      <c r="A409" s="5">
        <f t="shared" si="6"/>
        <v>407</v>
      </c>
      <c r="B409" s="6"/>
      <c r="C409" s="6"/>
      <c r="D409" s="6"/>
      <c r="E409" s="6"/>
      <c r="F409" s="7"/>
      <c r="G409" s="7"/>
      <c r="H409" s="24"/>
      <c r="I409" s="7"/>
    </row>
    <row r="410" spans="1:9" ht="33.75" customHeight="1">
      <c r="A410" s="5">
        <f t="shared" si="6"/>
        <v>408</v>
      </c>
      <c r="B410" s="6"/>
      <c r="C410" s="6"/>
      <c r="D410" s="6"/>
      <c r="E410" s="6"/>
      <c r="F410" s="7"/>
      <c r="G410" s="7"/>
      <c r="H410" s="24"/>
      <c r="I410" s="7"/>
    </row>
    <row r="411" spans="1:9" ht="33.75" customHeight="1">
      <c r="A411" s="5">
        <f t="shared" si="6"/>
        <v>409</v>
      </c>
      <c r="B411" s="6"/>
      <c r="C411" s="6"/>
      <c r="D411" s="6"/>
      <c r="E411" s="6"/>
      <c r="F411" s="7"/>
      <c r="G411" s="7"/>
      <c r="H411" s="24"/>
      <c r="I411" s="7"/>
    </row>
    <row r="412" spans="1:9" ht="33.75" customHeight="1">
      <c r="A412" s="5">
        <f t="shared" si="6"/>
        <v>410</v>
      </c>
      <c r="B412" s="6"/>
      <c r="C412" s="6"/>
      <c r="D412" s="6"/>
      <c r="E412" s="6"/>
      <c r="F412" s="7"/>
      <c r="G412" s="7"/>
      <c r="H412" s="24"/>
      <c r="I412" s="7"/>
    </row>
    <row r="413" spans="1:9" ht="33.75" customHeight="1">
      <c r="A413" s="5">
        <f t="shared" si="6"/>
        <v>411</v>
      </c>
      <c r="B413" s="6"/>
      <c r="C413" s="6"/>
      <c r="D413" s="6"/>
      <c r="E413" s="6"/>
      <c r="F413" s="7"/>
      <c r="G413" s="7"/>
      <c r="H413" s="24"/>
      <c r="I413" s="7"/>
    </row>
    <row r="414" spans="1:9" ht="33.75" customHeight="1">
      <c r="A414" s="5">
        <f t="shared" si="6"/>
        <v>412</v>
      </c>
      <c r="B414" s="6"/>
      <c r="C414" s="6"/>
      <c r="D414" s="6"/>
      <c r="E414" s="6"/>
      <c r="F414" s="7"/>
      <c r="G414" s="7"/>
      <c r="H414" s="24"/>
      <c r="I414" s="7"/>
    </row>
    <row r="415" spans="1:9" ht="33.75" customHeight="1">
      <c r="A415" s="5">
        <f t="shared" si="6"/>
        <v>413</v>
      </c>
      <c r="B415" s="6"/>
      <c r="C415" s="6"/>
      <c r="D415" s="6"/>
      <c r="E415" s="6"/>
      <c r="F415" s="7"/>
      <c r="G415" s="7"/>
      <c r="H415" s="24"/>
      <c r="I415" s="7"/>
    </row>
    <row r="416" spans="1:9" ht="33.75" customHeight="1">
      <c r="A416" s="5">
        <f t="shared" si="6"/>
        <v>414</v>
      </c>
      <c r="B416" s="6"/>
      <c r="C416" s="6"/>
      <c r="D416" s="6"/>
      <c r="E416" s="6"/>
      <c r="F416" s="7"/>
      <c r="G416" s="7"/>
      <c r="H416" s="24"/>
      <c r="I416" s="7"/>
    </row>
    <row r="417" spans="1:9" ht="33.75" customHeight="1">
      <c r="A417" s="5">
        <f t="shared" si="6"/>
        <v>415</v>
      </c>
      <c r="B417" s="6"/>
      <c r="C417" s="6"/>
      <c r="D417" s="6"/>
      <c r="E417" s="6"/>
      <c r="F417" s="7"/>
      <c r="G417" s="7"/>
      <c r="H417" s="24"/>
      <c r="I417" s="7"/>
    </row>
    <row r="418" spans="1:9" ht="33.75" customHeight="1">
      <c r="A418" s="5">
        <f t="shared" si="6"/>
        <v>416</v>
      </c>
      <c r="B418" s="6"/>
      <c r="C418" s="6"/>
      <c r="D418" s="6"/>
      <c r="E418" s="6"/>
      <c r="F418" s="7"/>
      <c r="G418" s="7"/>
      <c r="H418" s="24"/>
      <c r="I418" s="7"/>
    </row>
    <row r="419" spans="1:9" ht="33.75" customHeight="1">
      <c r="A419" s="5">
        <f t="shared" si="6"/>
        <v>417</v>
      </c>
      <c r="B419" s="6"/>
      <c r="C419" s="6"/>
      <c r="D419" s="6"/>
      <c r="E419" s="6"/>
      <c r="F419" s="7"/>
      <c r="G419" s="7"/>
      <c r="H419" s="24"/>
      <c r="I419" s="7"/>
    </row>
    <row r="420" spans="1:9" ht="33.75" customHeight="1">
      <c r="A420" s="5">
        <f t="shared" si="6"/>
        <v>418</v>
      </c>
      <c r="B420" s="6"/>
      <c r="C420" s="6"/>
      <c r="D420" s="6"/>
      <c r="E420" s="6"/>
      <c r="F420" s="7"/>
      <c r="G420" s="7"/>
      <c r="H420" s="24"/>
      <c r="I420" s="7"/>
    </row>
    <row r="421" spans="1:9" ht="33.75" customHeight="1">
      <c r="A421" s="5">
        <f t="shared" si="6"/>
        <v>419</v>
      </c>
      <c r="B421" s="6"/>
      <c r="C421" s="6"/>
      <c r="D421" s="6"/>
      <c r="E421" s="6"/>
      <c r="F421" s="7"/>
      <c r="G421" s="7"/>
      <c r="H421" s="24"/>
      <c r="I421" s="7"/>
    </row>
    <row r="422" spans="1:9" ht="33.75" customHeight="1">
      <c r="A422" s="5">
        <f t="shared" si="6"/>
        <v>420</v>
      </c>
      <c r="B422" s="6"/>
      <c r="C422" s="6"/>
      <c r="D422" s="6"/>
      <c r="E422" s="6"/>
      <c r="F422" s="7"/>
      <c r="G422" s="7"/>
      <c r="H422" s="24"/>
      <c r="I422" s="7"/>
    </row>
    <row r="423" spans="1:9" ht="33.75" customHeight="1">
      <c r="A423" s="5">
        <f t="shared" si="6"/>
        <v>421</v>
      </c>
      <c r="B423" s="6"/>
      <c r="C423" s="6"/>
      <c r="D423" s="6"/>
      <c r="E423" s="6"/>
      <c r="F423" s="7"/>
      <c r="G423" s="7"/>
      <c r="H423" s="24"/>
      <c r="I423" s="7"/>
    </row>
    <row r="424" spans="1:9" ht="33.75" customHeight="1">
      <c r="A424" s="5">
        <f t="shared" si="6"/>
        <v>422</v>
      </c>
      <c r="B424" s="6"/>
      <c r="C424" s="6"/>
      <c r="D424" s="6"/>
      <c r="E424" s="6"/>
      <c r="F424" s="7"/>
      <c r="G424" s="7"/>
      <c r="H424" s="24"/>
      <c r="I424" s="7"/>
    </row>
    <row r="425" spans="1:9" ht="33.75" customHeight="1">
      <c r="A425" s="5">
        <f t="shared" si="6"/>
        <v>423</v>
      </c>
      <c r="B425" s="6"/>
      <c r="C425" s="6"/>
      <c r="D425" s="6"/>
      <c r="E425" s="6"/>
      <c r="F425" s="7"/>
      <c r="G425" s="7"/>
      <c r="H425" s="24"/>
      <c r="I425" s="7"/>
    </row>
    <row r="426" spans="1:9" ht="33.75" customHeight="1">
      <c r="A426" s="5">
        <f t="shared" si="6"/>
        <v>424</v>
      </c>
      <c r="B426" s="6"/>
      <c r="C426" s="6"/>
      <c r="D426" s="6"/>
      <c r="E426" s="6"/>
      <c r="F426" s="7"/>
      <c r="G426" s="7"/>
      <c r="H426" s="24"/>
      <c r="I426" s="7"/>
    </row>
    <row r="427" spans="1:9" ht="33.75" customHeight="1">
      <c r="A427" s="5">
        <f t="shared" si="6"/>
        <v>425</v>
      </c>
      <c r="B427" s="6"/>
      <c r="C427" s="6"/>
      <c r="D427" s="6"/>
      <c r="E427" s="6"/>
      <c r="F427" s="7"/>
      <c r="G427" s="7"/>
      <c r="H427" s="24"/>
      <c r="I427" s="7"/>
    </row>
    <row r="428" spans="1:9" ht="33.75" customHeight="1">
      <c r="A428" s="5">
        <f t="shared" si="6"/>
        <v>426</v>
      </c>
      <c r="B428" s="6"/>
      <c r="C428" s="6"/>
      <c r="D428" s="6"/>
      <c r="E428" s="6"/>
      <c r="F428" s="7"/>
      <c r="G428" s="7"/>
      <c r="H428" s="24"/>
      <c r="I428" s="7"/>
    </row>
    <row r="429" spans="1:9" ht="33.75" customHeight="1">
      <c r="A429" s="5">
        <f t="shared" si="6"/>
        <v>427</v>
      </c>
      <c r="B429" s="6"/>
      <c r="C429" s="6"/>
      <c r="D429" s="6"/>
      <c r="E429" s="6"/>
      <c r="F429" s="7"/>
      <c r="G429" s="7"/>
      <c r="H429" s="24"/>
      <c r="I429" s="7"/>
    </row>
    <row r="430" spans="1:9" ht="33.75" customHeight="1">
      <c r="A430" s="5">
        <f t="shared" si="6"/>
        <v>428</v>
      </c>
      <c r="B430" s="6"/>
      <c r="C430" s="6"/>
      <c r="D430" s="6"/>
      <c r="E430" s="6"/>
      <c r="F430" s="7"/>
      <c r="G430" s="7"/>
      <c r="H430" s="24"/>
      <c r="I430" s="7"/>
    </row>
    <row r="431" spans="1:9" ht="33.75" customHeight="1">
      <c r="A431" s="5">
        <f t="shared" si="6"/>
        <v>429</v>
      </c>
      <c r="B431" s="6"/>
      <c r="C431" s="6"/>
      <c r="D431" s="6"/>
      <c r="E431" s="6"/>
      <c r="F431" s="7"/>
      <c r="G431" s="7"/>
      <c r="H431" s="24"/>
      <c r="I431" s="7"/>
    </row>
    <row r="432" spans="1:9" ht="33.75" customHeight="1">
      <c r="A432" s="5">
        <f t="shared" si="6"/>
        <v>430</v>
      </c>
      <c r="B432" s="6"/>
      <c r="C432" s="6"/>
      <c r="D432" s="6"/>
      <c r="E432" s="6"/>
      <c r="F432" s="7"/>
      <c r="G432" s="7"/>
      <c r="H432" s="24"/>
      <c r="I432" s="7"/>
    </row>
    <row r="433" spans="1:9" ht="33.75" customHeight="1">
      <c r="A433" s="5">
        <f t="shared" si="6"/>
        <v>431</v>
      </c>
      <c r="B433" s="6"/>
      <c r="C433" s="6"/>
      <c r="D433" s="6"/>
      <c r="E433" s="6"/>
      <c r="F433" s="7"/>
      <c r="G433" s="7"/>
      <c r="H433" s="24"/>
      <c r="I433" s="7"/>
    </row>
    <row r="434" spans="1:9" ht="33.75" customHeight="1">
      <c r="A434" s="5">
        <f t="shared" si="6"/>
        <v>432</v>
      </c>
      <c r="B434" s="6"/>
      <c r="C434" s="6"/>
      <c r="D434" s="6"/>
      <c r="E434" s="6"/>
      <c r="F434" s="7"/>
      <c r="G434" s="7"/>
      <c r="H434" s="24"/>
      <c r="I434" s="7"/>
    </row>
    <row r="435" spans="1:9" ht="33.75" customHeight="1">
      <c r="A435" s="5">
        <f t="shared" si="6"/>
        <v>433</v>
      </c>
      <c r="B435" s="6"/>
      <c r="C435" s="6"/>
      <c r="D435" s="6"/>
      <c r="E435" s="6"/>
      <c r="F435" s="7"/>
      <c r="G435" s="7"/>
      <c r="H435" s="24"/>
      <c r="I435" s="7"/>
    </row>
    <row r="436" spans="1:9" ht="33.75" customHeight="1">
      <c r="A436" s="5">
        <f t="shared" si="6"/>
        <v>434</v>
      </c>
      <c r="B436" s="6"/>
      <c r="C436" s="6"/>
      <c r="D436" s="6"/>
      <c r="E436" s="6"/>
      <c r="F436" s="7"/>
      <c r="G436" s="7"/>
      <c r="H436" s="24"/>
      <c r="I436" s="7"/>
    </row>
    <row r="437" spans="1:9" ht="33.75" customHeight="1">
      <c r="A437" s="5">
        <f t="shared" si="6"/>
        <v>435</v>
      </c>
      <c r="B437" s="6"/>
      <c r="C437" s="6"/>
      <c r="D437" s="6"/>
      <c r="E437" s="6"/>
      <c r="F437" s="7"/>
      <c r="G437" s="7"/>
      <c r="H437" s="24"/>
      <c r="I437" s="7"/>
    </row>
    <row r="438" spans="1:9" ht="33.75" customHeight="1">
      <c r="A438" s="5">
        <f t="shared" si="6"/>
        <v>436</v>
      </c>
      <c r="B438" s="6"/>
      <c r="C438" s="6"/>
      <c r="D438" s="6"/>
      <c r="E438" s="6"/>
      <c r="F438" s="7"/>
      <c r="G438" s="7"/>
      <c r="H438" s="24"/>
      <c r="I438" s="7"/>
    </row>
    <row r="439" spans="1:9" ht="33.75" customHeight="1">
      <c r="A439" s="5">
        <f t="shared" si="6"/>
        <v>437</v>
      </c>
      <c r="B439" s="6"/>
      <c r="C439" s="6"/>
      <c r="D439" s="6"/>
      <c r="E439" s="6"/>
      <c r="F439" s="7"/>
      <c r="G439" s="7"/>
      <c r="H439" s="24"/>
      <c r="I439" s="7"/>
    </row>
    <row r="440" spans="1:9" ht="33.75" customHeight="1">
      <c r="A440" s="5">
        <f t="shared" si="6"/>
        <v>438</v>
      </c>
      <c r="B440" s="6"/>
      <c r="C440" s="6"/>
      <c r="D440" s="6"/>
      <c r="E440" s="6"/>
      <c r="F440" s="7"/>
      <c r="G440" s="7"/>
      <c r="H440" s="24"/>
      <c r="I440" s="7"/>
    </row>
    <row r="441" spans="1:9" ht="33.75" customHeight="1">
      <c r="A441" s="5">
        <f t="shared" si="6"/>
        <v>439</v>
      </c>
      <c r="B441" s="6"/>
      <c r="C441" s="6"/>
      <c r="D441" s="6"/>
      <c r="E441" s="6"/>
      <c r="F441" s="7"/>
      <c r="G441" s="7"/>
      <c r="H441" s="24"/>
      <c r="I441" s="7"/>
    </row>
    <row r="442" spans="1:9" ht="33.75" customHeight="1">
      <c r="A442" s="5">
        <f t="shared" si="6"/>
        <v>440</v>
      </c>
      <c r="B442" s="6"/>
      <c r="C442" s="6"/>
      <c r="D442" s="6"/>
      <c r="E442" s="6"/>
      <c r="F442" s="7"/>
      <c r="G442" s="7"/>
      <c r="H442" s="24"/>
      <c r="I442" s="7"/>
    </row>
    <row r="443" spans="1:9" ht="33.75" customHeight="1">
      <c r="A443" s="5">
        <f t="shared" si="6"/>
        <v>441</v>
      </c>
      <c r="B443" s="6"/>
      <c r="C443" s="6"/>
      <c r="D443" s="6"/>
      <c r="E443" s="6"/>
      <c r="F443" s="7"/>
      <c r="G443" s="7"/>
      <c r="H443" s="24"/>
      <c r="I443" s="7"/>
    </row>
    <row r="444" spans="1:9" ht="33.75" customHeight="1">
      <c r="A444" s="5">
        <f t="shared" si="6"/>
        <v>442</v>
      </c>
      <c r="B444" s="6"/>
      <c r="C444" s="6"/>
      <c r="D444" s="6"/>
      <c r="E444" s="6"/>
      <c r="F444" s="7"/>
      <c r="G444" s="7"/>
      <c r="H444" s="24"/>
      <c r="I444" s="7"/>
    </row>
    <row r="445" spans="1:9" ht="33.75" customHeight="1">
      <c r="A445" s="5">
        <f t="shared" si="6"/>
        <v>443</v>
      </c>
      <c r="B445" s="6"/>
      <c r="C445" s="6"/>
      <c r="D445" s="6"/>
      <c r="E445" s="6"/>
      <c r="F445" s="7"/>
      <c r="G445" s="7"/>
      <c r="H445" s="24"/>
      <c r="I445" s="7"/>
    </row>
    <row r="446" spans="1:9" ht="33.75" customHeight="1">
      <c r="A446" s="5">
        <f t="shared" si="6"/>
        <v>444</v>
      </c>
      <c r="B446" s="6"/>
      <c r="C446" s="6"/>
      <c r="D446" s="6"/>
      <c r="E446" s="6"/>
      <c r="F446" s="7"/>
      <c r="G446" s="7"/>
      <c r="H446" s="24"/>
      <c r="I446" s="7"/>
    </row>
    <row r="447" spans="1:9" ht="33.75" customHeight="1">
      <c r="A447" s="5">
        <f t="shared" si="6"/>
        <v>445</v>
      </c>
      <c r="B447" s="6"/>
      <c r="C447" s="6"/>
      <c r="D447" s="6"/>
      <c r="E447" s="6"/>
      <c r="F447" s="7"/>
      <c r="G447" s="7"/>
      <c r="H447" s="24"/>
      <c r="I447" s="7"/>
    </row>
    <row r="448" spans="1:9" ht="33.75" customHeight="1">
      <c r="A448" s="5">
        <f t="shared" si="6"/>
        <v>446</v>
      </c>
      <c r="B448" s="6"/>
      <c r="C448" s="6"/>
      <c r="D448" s="6"/>
      <c r="E448" s="6"/>
      <c r="F448" s="7"/>
      <c r="G448" s="7"/>
      <c r="H448" s="24"/>
      <c r="I448" s="7"/>
    </row>
    <row r="449" spans="1:9" ht="33.75" customHeight="1">
      <c r="A449" s="5">
        <f t="shared" si="6"/>
        <v>447</v>
      </c>
      <c r="B449" s="6"/>
      <c r="C449" s="6"/>
      <c r="D449" s="6"/>
      <c r="E449" s="6"/>
      <c r="F449" s="7"/>
      <c r="G449" s="7"/>
      <c r="H449" s="24"/>
      <c r="I449" s="7"/>
    </row>
    <row r="450" spans="1:9" ht="33.75" customHeight="1">
      <c r="A450" s="5">
        <f t="shared" si="6"/>
        <v>448</v>
      </c>
      <c r="B450" s="6"/>
      <c r="C450" s="6"/>
      <c r="D450" s="6"/>
      <c r="E450" s="6"/>
      <c r="F450" s="7"/>
      <c r="G450" s="7"/>
      <c r="H450" s="24"/>
      <c r="I450" s="7"/>
    </row>
    <row r="451" spans="1:9" ht="33.75" customHeight="1">
      <c r="A451" s="5">
        <f t="shared" ref="A451:A501" si="7">1+A450</f>
        <v>449</v>
      </c>
      <c r="B451" s="6"/>
      <c r="C451" s="6"/>
      <c r="D451" s="6"/>
      <c r="E451" s="6"/>
      <c r="F451" s="7"/>
      <c r="G451" s="7"/>
      <c r="H451" s="24"/>
      <c r="I451" s="7"/>
    </row>
    <row r="452" spans="1:9" ht="33.75" customHeight="1">
      <c r="A452" s="5">
        <f t="shared" si="7"/>
        <v>450</v>
      </c>
      <c r="B452" s="6"/>
      <c r="C452" s="6"/>
      <c r="D452" s="6"/>
      <c r="E452" s="6"/>
      <c r="F452" s="7"/>
      <c r="G452" s="7"/>
      <c r="H452" s="24"/>
      <c r="I452" s="7"/>
    </row>
    <row r="453" spans="1:9" ht="33.75" customHeight="1">
      <c r="A453" s="5">
        <f t="shared" si="7"/>
        <v>451</v>
      </c>
      <c r="B453" s="6"/>
      <c r="C453" s="6"/>
      <c r="D453" s="6"/>
      <c r="E453" s="6"/>
      <c r="F453" s="7"/>
      <c r="G453" s="7"/>
      <c r="H453" s="24"/>
      <c r="I453" s="7"/>
    </row>
    <row r="454" spans="1:9" ht="33.75" customHeight="1">
      <c r="A454" s="5">
        <f t="shared" si="7"/>
        <v>452</v>
      </c>
      <c r="B454" s="6"/>
      <c r="C454" s="6"/>
      <c r="D454" s="6"/>
      <c r="E454" s="6"/>
      <c r="F454" s="7"/>
      <c r="G454" s="7"/>
      <c r="H454" s="24"/>
      <c r="I454" s="7"/>
    </row>
    <row r="455" spans="1:9" ht="33.75" customHeight="1">
      <c r="A455" s="5">
        <f t="shared" si="7"/>
        <v>453</v>
      </c>
      <c r="B455" s="6"/>
      <c r="C455" s="6"/>
      <c r="D455" s="6"/>
      <c r="E455" s="6"/>
      <c r="F455" s="7"/>
      <c r="G455" s="7"/>
      <c r="H455" s="24"/>
      <c r="I455" s="7"/>
    </row>
    <row r="456" spans="1:9" ht="33.75" customHeight="1">
      <c r="A456" s="5">
        <f t="shared" si="7"/>
        <v>454</v>
      </c>
      <c r="B456" s="6"/>
      <c r="C456" s="6"/>
      <c r="D456" s="6"/>
      <c r="E456" s="6"/>
      <c r="F456" s="7"/>
      <c r="G456" s="7"/>
      <c r="H456" s="24"/>
      <c r="I456" s="7"/>
    </row>
    <row r="457" spans="1:9" ht="33.75" customHeight="1">
      <c r="A457" s="5">
        <f t="shared" si="7"/>
        <v>455</v>
      </c>
      <c r="B457" s="6"/>
      <c r="C457" s="6"/>
      <c r="D457" s="6"/>
      <c r="E457" s="6"/>
      <c r="F457" s="7"/>
      <c r="G457" s="7"/>
      <c r="H457" s="24"/>
      <c r="I457" s="7"/>
    </row>
    <row r="458" spans="1:9" ht="33.75" customHeight="1">
      <c r="A458" s="5">
        <f t="shared" si="7"/>
        <v>456</v>
      </c>
      <c r="B458" s="6"/>
      <c r="C458" s="6"/>
      <c r="D458" s="6"/>
      <c r="E458" s="6"/>
      <c r="F458" s="7"/>
      <c r="G458" s="7"/>
      <c r="H458" s="24"/>
      <c r="I458" s="7"/>
    </row>
    <row r="459" spans="1:9" ht="33.75" customHeight="1">
      <c r="A459" s="5">
        <f t="shared" si="7"/>
        <v>457</v>
      </c>
      <c r="B459" s="6"/>
      <c r="C459" s="6"/>
      <c r="D459" s="6"/>
      <c r="E459" s="6"/>
      <c r="F459" s="7"/>
      <c r="G459" s="7"/>
      <c r="H459" s="24"/>
      <c r="I459" s="7"/>
    </row>
    <row r="460" spans="1:9" ht="33.75" customHeight="1">
      <c r="A460" s="5">
        <f t="shared" si="7"/>
        <v>458</v>
      </c>
      <c r="B460" s="6"/>
      <c r="C460" s="6"/>
      <c r="D460" s="6"/>
      <c r="E460" s="6"/>
      <c r="F460" s="7"/>
      <c r="G460" s="7"/>
      <c r="H460" s="24"/>
      <c r="I460" s="7"/>
    </row>
    <row r="461" spans="1:9" ht="33.75" customHeight="1">
      <c r="A461" s="5">
        <f t="shared" si="7"/>
        <v>459</v>
      </c>
      <c r="B461" s="6"/>
      <c r="C461" s="6"/>
      <c r="D461" s="6"/>
      <c r="E461" s="6"/>
      <c r="F461" s="7"/>
      <c r="G461" s="7"/>
      <c r="H461" s="24"/>
      <c r="I461" s="7"/>
    </row>
    <row r="462" spans="1:9" ht="33.75" customHeight="1">
      <c r="A462" s="5">
        <f t="shared" si="7"/>
        <v>460</v>
      </c>
      <c r="B462" s="6"/>
      <c r="C462" s="6"/>
      <c r="D462" s="6"/>
      <c r="E462" s="6"/>
      <c r="F462" s="7"/>
      <c r="G462" s="7"/>
      <c r="H462" s="24"/>
      <c r="I462" s="7"/>
    </row>
    <row r="463" spans="1:9" ht="33.75" customHeight="1">
      <c r="A463" s="5">
        <f t="shared" si="7"/>
        <v>461</v>
      </c>
      <c r="B463" s="6"/>
      <c r="C463" s="6"/>
      <c r="D463" s="6"/>
      <c r="E463" s="6"/>
      <c r="F463" s="7"/>
      <c r="G463" s="7"/>
      <c r="H463" s="24"/>
      <c r="I463" s="7"/>
    </row>
    <row r="464" spans="1:9" ht="33.75" customHeight="1">
      <c r="A464" s="5">
        <f t="shared" si="7"/>
        <v>462</v>
      </c>
      <c r="B464" s="6"/>
      <c r="C464" s="6"/>
      <c r="D464" s="6"/>
      <c r="E464" s="6"/>
      <c r="F464" s="7"/>
      <c r="G464" s="7"/>
      <c r="H464" s="24"/>
      <c r="I464" s="7"/>
    </row>
    <row r="465" spans="1:9" ht="33.75" customHeight="1">
      <c r="A465" s="5">
        <f t="shared" si="7"/>
        <v>463</v>
      </c>
      <c r="B465" s="6"/>
      <c r="C465" s="6"/>
      <c r="D465" s="6"/>
      <c r="E465" s="6"/>
      <c r="F465" s="7"/>
      <c r="G465" s="7"/>
      <c r="H465" s="24"/>
      <c r="I465" s="7"/>
    </row>
    <row r="466" spans="1:9" ht="33.75" customHeight="1">
      <c r="A466" s="5">
        <f t="shared" si="7"/>
        <v>464</v>
      </c>
      <c r="B466" s="6"/>
      <c r="C466" s="6"/>
      <c r="D466" s="6"/>
      <c r="E466" s="6"/>
      <c r="F466" s="7"/>
      <c r="G466" s="7"/>
      <c r="H466" s="24"/>
      <c r="I466" s="7"/>
    </row>
    <row r="467" spans="1:9" ht="33.75" customHeight="1">
      <c r="A467" s="5">
        <f t="shared" si="7"/>
        <v>465</v>
      </c>
      <c r="B467" s="6"/>
      <c r="C467" s="6"/>
      <c r="D467" s="6"/>
      <c r="E467" s="6"/>
      <c r="F467" s="7"/>
      <c r="G467" s="7"/>
      <c r="H467" s="24"/>
      <c r="I467" s="7"/>
    </row>
    <row r="468" spans="1:9" ht="33.75" customHeight="1">
      <c r="A468" s="5">
        <f t="shared" si="7"/>
        <v>466</v>
      </c>
      <c r="B468" s="6"/>
      <c r="C468" s="6"/>
      <c r="D468" s="6"/>
      <c r="E468" s="6"/>
      <c r="F468" s="7"/>
      <c r="G468" s="7"/>
      <c r="H468" s="24"/>
      <c r="I468" s="7"/>
    </row>
    <row r="469" spans="1:9" ht="33.75" customHeight="1">
      <c r="A469" s="5">
        <f t="shared" si="7"/>
        <v>467</v>
      </c>
      <c r="B469" s="6"/>
      <c r="C469" s="6"/>
      <c r="D469" s="6"/>
      <c r="E469" s="6"/>
      <c r="F469" s="7"/>
      <c r="G469" s="7"/>
      <c r="H469" s="24"/>
      <c r="I469" s="7"/>
    </row>
    <row r="470" spans="1:9" ht="33.75" customHeight="1">
      <c r="A470" s="5">
        <f t="shared" si="7"/>
        <v>468</v>
      </c>
      <c r="B470" s="6"/>
      <c r="C470" s="6"/>
      <c r="D470" s="6"/>
      <c r="E470" s="6"/>
      <c r="F470" s="7"/>
      <c r="G470" s="7"/>
      <c r="H470" s="24"/>
      <c r="I470" s="7"/>
    </row>
    <row r="471" spans="1:9" ht="33.75" customHeight="1">
      <c r="A471" s="5">
        <f t="shared" si="7"/>
        <v>469</v>
      </c>
      <c r="B471" s="6"/>
      <c r="C471" s="6"/>
      <c r="D471" s="6"/>
      <c r="E471" s="6"/>
      <c r="F471" s="7"/>
      <c r="G471" s="7"/>
      <c r="H471" s="24"/>
      <c r="I471" s="7"/>
    </row>
    <row r="472" spans="1:9" ht="33.75" customHeight="1">
      <c r="A472" s="5">
        <f t="shared" si="7"/>
        <v>470</v>
      </c>
      <c r="B472" s="6"/>
      <c r="C472" s="6"/>
      <c r="D472" s="6"/>
      <c r="E472" s="6"/>
      <c r="F472" s="7"/>
      <c r="G472" s="7"/>
      <c r="H472" s="24"/>
      <c r="I472" s="7"/>
    </row>
    <row r="473" spans="1:9" ht="33.75" customHeight="1">
      <c r="A473" s="5">
        <f t="shared" si="7"/>
        <v>471</v>
      </c>
      <c r="B473" s="6"/>
      <c r="C473" s="6"/>
      <c r="D473" s="6"/>
      <c r="E473" s="6"/>
      <c r="F473" s="7"/>
      <c r="G473" s="7"/>
      <c r="H473" s="24"/>
      <c r="I473" s="7"/>
    </row>
    <row r="474" spans="1:9" ht="33.75" customHeight="1">
      <c r="A474" s="5">
        <f t="shared" si="7"/>
        <v>472</v>
      </c>
      <c r="B474" s="6"/>
      <c r="C474" s="6"/>
      <c r="D474" s="6"/>
      <c r="E474" s="6"/>
      <c r="F474" s="7"/>
      <c r="G474" s="7"/>
      <c r="H474" s="24"/>
      <c r="I474" s="7"/>
    </row>
    <row r="475" spans="1:9" ht="33.75" customHeight="1">
      <c r="A475" s="5">
        <f t="shared" si="7"/>
        <v>473</v>
      </c>
      <c r="B475" s="6"/>
      <c r="C475" s="6"/>
      <c r="D475" s="6"/>
      <c r="E475" s="6"/>
      <c r="F475" s="7"/>
      <c r="G475" s="7"/>
      <c r="H475" s="24"/>
      <c r="I475" s="7"/>
    </row>
    <row r="476" spans="1:9" ht="33.75" customHeight="1">
      <c r="A476" s="5">
        <f t="shared" si="7"/>
        <v>474</v>
      </c>
      <c r="B476" s="6"/>
      <c r="C476" s="6"/>
      <c r="D476" s="6"/>
      <c r="E476" s="6"/>
      <c r="F476" s="7"/>
      <c r="G476" s="7"/>
      <c r="H476" s="24"/>
      <c r="I476" s="7"/>
    </row>
    <row r="477" spans="1:9" ht="33.75" customHeight="1">
      <c r="A477" s="5">
        <f t="shared" si="7"/>
        <v>475</v>
      </c>
      <c r="B477" s="6"/>
      <c r="C477" s="6"/>
      <c r="D477" s="6"/>
      <c r="E477" s="6"/>
      <c r="F477" s="7"/>
      <c r="G477" s="7"/>
      <c r="H477" s="24"/>
      <c r="I477" s="7"/>
    </row>
    <row r="478" spans="1:9" ht="33.75" customHeight="1">
      <c r="A478" s="5">
        <f t="shared" si="7"/>
        <v>476</v>
      </c>
      <c r="B478" s="6"/>
      <c r="C478" s="6"/>
      <c r="D478" s="6"/>
      <c r="E478" s="6"/>
      <c r="F478" s="7"/>
      <c r="G478" s="7"/>
      <c r="H478" s="24"/>
      <c r="I478" s="7"/>
    </row>
    <row r="479" spans="1:9" ht="33.75" customHeight="1">
      <c r="A479" s="5">
        <f t="shared" si="7"/>
        <v>477</v>
      </c>
      <c r="B479" s="6"/>
      <c r="C479" s="6"/>
      <c r="D479" s="6"/>
      <c r="E479" s="6"/>
      <c r="F479" s="7"/>
      <c r="G479" s="7"/>
      <c r="H479" s="24"/>
      <c r="I479" s="7"/>
    </row>
    <row r="480" spans="1:9" ht="33.75" customHeight="1">
      <c r="A480" s="5">
        <f t="shared" si="7"/>
        <v>478</v>
      </c>
      <c r="B480" s="6"/>
      <c r="C480" s="6"/>
      <c r="D480" s="6"/>
      <c r="E480" s="6"/>
      <c r="F480" s="7"/>
      <c r="G480" s="7"/>
      <c r="H480" s="24"/>
      <c r="I480" s="7"/>
    </row>
    <row r="481" spans="1:9" ht="33.75" customHeight="1">
      <c r="A481" s="5">
        <f t="shared" si="7"/>
        <v>479</v>
      </c>
      <c r="B481" s="6"/>
      <c r="C481" s="6"/>
      <c r="D481" s="6"/>
      <c r="E481" s="6"/>
      <c r="F481" s="7"/>
      <c r="G481" s="7"/>
      <c r="H481" s="24"/>
      <c r="I481" s="7"/>
    </row>
    <row r="482" spans="1:9" ht="33.75" customHeight="1">
      <c r="A482" s="5">
        <f t="shared" si="7"/>
        <v>480</v>
      </c>
      <c r="B482" s="6"/>
      <c r="C482" s="6"/>
      <c r="D482" s="6"/>
      <c r="E482" s="6"/>
      <c r="F482" s="7"/>
      <c r="G482" s="7"/>
      <c r="H482" s="24"/>
      <c r="I482" s="7"/>
    </row>
    <row r="483" spans="1:9" ht="33.75" customHeight="1">
      <c r="A483" s="5">
        <f t="shared" si="7"/>
        <v>481</v>
      </c>
      <c r="B483" s="6"/>
      <c r="C483" s="6"/>
      <c r="D483" s="6"/>
      <c r="E483" s="6"/>
      <c r="F483" s="7"/>
      <c r="G483" s="7"/>
      <c r="H483" s="24"/>
      <c r="I483" s="7"/>
    </row>
    <row r="484" spans="1:9" ht="33.75" customHeight="1">
      <c r="A484" s="5">
        <f t="shared" si="7"/>
        <v>482</v>
      </c>
      <c r="B484" s="6"/>
      <c r="C484" s="6"/>
      <c r="D484" s="6"/>
      <c r="E484" s="6"/>
      <c r="F484" s="7"/>
      <c r="G484" s="7"/>
      <c r="H484" s="24"/>
      <c r="I484" s="7"/>
    </row>
    <row r="485" spans="1:9" ht="33.75" customHeight="1">
      <c r="A485" s="5">
        <f t="shared" si="7"/>
        <v>483</v>
      </c>
      <c r="B485" s="6"/>
      <c r="C485" s="6"/>
      <c r="D485" s="6"/>
      <c r="E485" s="6"/>
      <c r="F485" s="7"/>
      <c r="G485" s="7"/>
      <c r="H485" s="24"/>
      <c r="I485" s="7"/>
    </row>
    <row r="486" spans="1:9" ht="33.75" customHeight="1">
      <c r="A486" s="5">
        <f t="shared" si="7"/>
        <v>484</v>
      </c>
      <c r="B486" s="6"/>
      <c r="C486" s="6"/>
      <c r="D486" s="6"/>
      <c r="E486" s="6"/>
      <c r="F486" s="7"/>
      <c r="G486" s="7"/>
      <c r="H486" s="24"/>
      <c r="I486" s="7"/>
    </row>
    <row r="487" spans="1:9" ht="33.75" customHeight="1">
      <c r="A487" s="5">
        <f t="shared" si="7"/>
        <v>485</v>
      </c>
      <c r="B487" s="6"/>
      <c r="C487" s="6"/>
      <c r="D487" s="6"/>
      <c r="E487" s="6"/>
      <c r="F487" s="7"/>
      <c r="G487" s="7"/>
      <c r="H487" s="24"/>
      <c r="I487" s="7"/>
    </row>
    <row r="488" spans="1:9" ht="33.75" customHeight="1">
      <c r="A488" s="5">
        <f t="shared" si="7"/>
        <v>486</v>
      </c>
      <c r="B488" s="6"/>
      <c r="C488" s="6"/>
      <c r="D488" s="6"/>
      <c r="E488" s="6"/>
      <c r="F488" s="7"/>
      <c r="G488" s="7"/>
      <c r="H488" s="24"/>
      <c r="I488" s="7"/>
    </row>
    <row r="489" spans="1:9" ht="33.75" customHeight="1">
      <c r="A489" s="5">
        <f t="shared" si="7"/>
        <v>487</v>
      </c>
      <c r="B489" s="6"/>
      <c r="C489" s="6"/>
      <c r="D489" s="6"/>
      <c r="E489" s="6"/>
      <c r="F489" s="7"/>
      <c r="G489" s="7"/>
      <c r="H489" s="24"/>
      <c r="I489" s="7"/>
    </row>
    <row r="490" spans="1:9" ht="33.75" customHeight="1">
      <c r="A490" s="5">
        <f t="shared" si="7"/>
        <v>488</v>
      </c>
      <c r="B490" s="6"/>
      <c r="C490" s="6"/>
      <c r="D490" s="6"/>
      <c r="E490" s="6"/>
      <c r="F490" s="7"/>
      <c r="G490" s="7"/>
      <c r="H490" s="24"/>
      <c r="I490" s="7"/>
    </row>
    <row r="491" spans="1:9" ht="33.75" customHeight="1">
      <c r="A491" s="5">
        <f t="shared" si="7"/>
        <v>489</v>
      </c>
      <c r="B491" s="6"/>
      <c r="C491" s="6"/>
      <c r="D491" s="6"/>
      <c r="E491" s="6"/>
      <c r="F491" s="7"/>
      <c r="G491" s="7"/>
      <c r="H491" s="24"/>
      <c r="I491" s="7"/>
    </row>
    <row r="492" spans="1:9" ht="33.75" customHeight="1">
      <c r="A492" s="5">
        <f t="shared" si="7"/>
        <v>490</v>
      </c>
      <c r="B492" s="6"/>
      <c r="C492" s="6"/>
      <c r="D492" s="6"/>
      <c r="E492" s="6"/>
      <c r="F492" s="7"/>
      <c r="G492" s="7"/>
      <c r="H492" s="24"/>
      <c r="I492" s="7"/>
    </row>
    <row r="493" spans="1:9" ht="33.75" customHeight="1">
      <c r="A493" s="5">
        <f t="shared" si="7"/>
        <v>491</v>
      </c>
      <c r="B493" s="6"/>
      <c r="C493" s="6"/>
      <c r="D493" s="6"/>
      <c r="E493" s="6"/>
      <c r="F493" s="7"/>
      <c r="G493" s="7"/>
      <c r="H493" s="24"/>
      <c r="I493" s="7"/>
    </row>
    <row r="494" spans="1:9" ht="33.75" customHeight="1">
      <c r="A494" s="5">
        <f t="shared" si="7"/>
        <v>492</v>
      </c>
      <c r="B494" s="6"/>
      <c r="C494" s="6"/>
      <c r="D494" s="6"/>
      <c r="E494" s="6"/>
      <c r="F494" s="7"/>
      <c r="G494" s="7"/>
      <c r="H494" s="24"/>
      <c r="I494" s="7"/>
    </row>
    <row r="495" spans="1:9" ht="33.75" customHeight="1">
      <c r="A495" s="5">
        <f t="shared" si="7"/>
        <v>493</v>
      </c>
      <c r="B495" s="6"/>
      <c r="C495" s="6"/>
      <c r="D495" s="6"/>
      <c r="E495" s="6"/>
      <c r="F495" s="7"/>
      <c r="G495" s="7"/>
      <c r="H495" s="24"/>
      <c r="I495" s="7"/>
    </row>
    <row r="496" spans="1:9" ht="33.75" customHeight="1">
      <c r="A496" s="5">
        <f t="shared" si="7"/>
        <v>494</v>
      </c>
      <c r="B496" s="6"/>
      <c r="C496" s="6"/>
      <c r="D496" s="6"/>
      <c r="E496" s="6"/>
      <c r="F496" s="7"/>
      <c r="G496" s="7"/>
      <c r="H496" s="24"/>
      <c r="I496" s="7"/>
    </row>
    <row r="497" spans="1:9" ht="33.75" customHeight="1">
      <c r="A497" s="5">
        <f t="shared" si="7"/>
        <v>495</v>
      </c>
      <c r="B497" s="6"/>
      <c r="C497" s="6"/>
      <c r="D497" s="6"/>
      <c r="E497" s="6"/>
      <c r="F497" s="7"/>
      <c r="G497" s="7"/>
      <c r="H497" s="24"/>
      <c r="I497" s="7"/>
    </row>
    <row r="498" spans="1:9" ht="33.75" customHeight="1">
      <c r="A498" s="5">
        <f t="shared" si="7"/>
        <v>496</v>
      </c>
      <c r="B498" s="6"/>
      <c r="C498" s="6"/>
      <c r="D498" s="6"/>
      <c r="E498" s="6"/>
      <c r="F498" s="7"/>
      <c r="G498" s="7"/>
      <c r="H498" s="24"/>
      <c r="I498" s="7"/>
    </row>
    <row r="499" spans="1:9" ht="33.75" customHeight="1">
      <c r="A499" s="5">
        <f t="shared" si="7"/>
        <v>497</v>
      </c>
      <c r="B499" s="6"/>
      <c r="C499" s="6"/>
      <c r="D499" s="6"/>
      <c r="E499" s="6"/>
      <c r="F499" s="7"/>
      <c r="G499" s="7"/>
      <c r="H499" s="24"/>
      <c r="I499" s="7"/>
    </row>
    <row r="500" spans="1:9" ht="33.75" customHeight="1">
      <c r="A500" s="5">
        <f t="shared" si="7"/>
        <v>498</v>
      </c>
      <c r="B500" s="6"/>
      <c r="C500" s="6"/>
      <c r="D500" s="6"/>
      <c r="E500" s="6"/>
      <c r="F500" s="7"/>
      <c r="G500" s="7"/>
      <c r="H500" s="24"/>
      <c r="I500" s="7"/>
    </row>
    <row r="501" spans="1:9" ht="33.75" customHeight="1">
      <c r="A501" s="5">
        <f t="shared" si="7"/>
        <v>499</v>
      </c>
      <c r="B501" s="6"/>
      <c r="C501" s="6"/>
      <c r="D501" s="6"/>
      <c r="E501" s="6"/>
      <c r="F501" s="7"/>
      <c r="G501" s="7"/>
      <c r="H501" s="24"/>
      <c r="I501" s="7"/>
    </row>
  </sheetData>
  <sheetProtection password="D37E" sheet="1" objects="1" scenarios="1" formatCells="0" formatColumns="0" formatRows="0" insertColumns="0" insertRows="0" insertHyperlinks="0"/>
  <sortState ref="B37:H61">
    <sortCondition ref="H37:H61"/>
  </sortState>
  <mergeCells count="1">
    <mergeCell ref="H1:I1"/>
  </mergeCells>
  <pageMargins left="0.70866141732283472" right="0.70866141732283472" top="0.74803149606299213" bottom="0.74803149606299213" header="0.31496062992125984" footer="0.31496062992125984"/>
  <pageSetup orientation="landscape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C19"/>
  <sheetViews>
    <sheetView topLeftCell="A10" workbookViewId="0">
      <selection activeCell="B5" sqref="B5"/>
    </sheetView>
  </sheetViews>
  <sheetFormatPr defaultRowHeight="15"/>
  <cols>
    <col min="2" max="2" width="37.140625" customWidth="1"/>
    <col min="3" max="3" width="17.7109375" style="99" customWidth="1"/>
    <col min="4" max="4" width="29.42578125" customWidth="1"/>
    <col min="8" max="8" width="34.42578125" customWidth="1"/>
  </cols>
  <sheetData>
    <row r="5" spans="2:3">
      <c r="B5" s="100"/>
    </row>
    <row r="16" spans="2:3" ht="15.75">
      <c r="B16" s="6"/>
      <c r="C16" s="6"/>
    </row>
    <row r="19" spans="2:2">
      <c r="B19" s="100"/>
    </row>
  </sheetData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RTGS FORM</vt:lpstr>
      <vt:lpstr>MASTER </vt:lpstr>
      <vt:lpstr>RTGS CHGS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2015-01-08T07:41:35Z</dcterms:modified>
</cp:coreProperties>
</file>