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ATTENDANCE" sheetId="1" r:id="rId1"/>
    <sheet name="WAGES AND ADV" sheetId="3" r:id="rId2"/>
  </sheets>
  <definedNames>
    <definedName name="HH">ATTENDANCE!$C$3:$AG$18</definedName>
  </definedNames>
  <calcPr calcId="124519"/>
</workbook>
</file>

<file path=xl/calcChain.xml><?xml version="1.0" encoding="utf-8"?>
<calcChain xmlns="http://schemas.openxmlformats.org/spreadsheetml/2006/main">
  <c r="I3" i="3"/>
  <c r="E19"/>
  <c r="G7"/>
  <c r="G4"/>
  <c r="G5"/>
  <c r="G6"/>
  <c r="G8"/>
  <c r="G9"/>
  <c r="G10"/>
  <c r="G11"/>
  <c r="G12"/>
  <c r="G13"/>
  <c r="G14"/>
  <c r="G15"/>
  <c r="G16"/>
  <c r="G17"/>
  <c r="G18"/>
  <c r="G3"/>
  <c r="AI4" i="1"/>
  <c r="E4" i="3" s="1"/>
  <c r="AI5" i="1"/>
  <c r="E5" i="3" s="1"/>
  <c r="AI6" i="1"/>
  <c r="E6" i="3" s="1"/>
  <c r="AI7" i="1"/>
  <c r="E7" i="3" s="1"/>
  <c r="AI8" i="1"/>
  <c r="E8" i="3" s="1"/>
  <c r="AI9" i="1"/>
  <c r="E9" i="3" s="1"/>
  <c r="AI10" i="1"/>
  <c r="E10" i="3" s="1"/>
  <c r="AI11" i="1"/>
  <c r="E11" i="3" s="1"/>
  <c r="AI12" i="1"/>
  <c r="E12" i="3" s="1"/>
  <c r="AI13" i="1"/>
  <c r="E13" i="3" s="1"/>
  <c r="AI14" i="1"/>
  <c r="E14" i="3" s="1"/>
  <c r="AI15" i="1"/>
  <c r="E15" i="3" s="1"/>
  <c r="AI16" i="1"/>
  <c r="E16" i="3" s="1"/>
  <c r="AI17" i="1"/>
  <c r="E17" i="3" s="1"/>
  <c r="AI18" i="1"/>
  <c r="E18" i="3" s="1"/>
  <c r="AI3" i="1"/>
  <c r="E3" i="3" s="1"/>
  <c r="AH4" i="1"/>
  <c r="AH5"/>
  <c r="AH6"/>
  <c r="AH7"/>
  <c r="AH8"/>
  <c r="AH9"/>
  <c r="AH10"/>
  <c r="AH11"/>
  <c r="AH12"/>
  <c r="AH13"/>
  <c r="AH14"/>
  <c r="AJ14" s="1"/>
  <c r="AH15"/>
  <c r="AH16"/>
  <c r="AH17"/>
  <c r="AH18"/>
  <c r="AH3"/>
  <c r="AJ3" s="1"/>
  <c r="D5" i="3" l="1"/>
  <c r="J5" s="1"/>
  <c r="K5" s="1"/>
  <c r="D16"/>
  <c r="D10"/>
  <c r="D6"/>
  <c r="AJ18" i="1"/>
  <c r="D18" i="3" s="1"/>
  <c r="J18" s="1"/>
  <c r="K18" s="1"/>
  <c r="AJ16" i="1"/>
  <c r="AJ12"/>
  <c r="D12" i="3" s="1"/>
  <c r="J12" s="1"/>
  <c r="K12" s="1"/>
  <c r="AJ10" i="1"/>
  <c r="AJ8"/>
  <c r="D8" i="3" s="1"/>
  <c r="J8" s="1"/>
  <c r="K8" s="1"/>
  <c r="AJ6" i="1"/>
  <c r="AJ4"/>
  <c r="D4" i="3" s="1"/>
  <c r="J4" s="1"/>
  <c r="K4" s="1"/>
  <c r="D13"/>
  <c r="J13" s="1"/>
  <c r="K13" s="1"/>
  <c r="AJ17" i="1"/>
  <c r="D17" i="3" s="1"/>
  <c r="J17" s="1"/>
  <c r="K17" s="1"/>
  <c r="AJ15" i="1"/>
  <c r="D15" i="3" s="1"/>
  <c r="J15" s="1"/>
  <c r="K15" s="1"/>
  <c r="AJ13" i="1"/>
  <c r="AJ11"/>
  <c r="D11" i="3" s="1"/>
  <c r="J11" s="1"/>
  <c r="K11" s="1"/>
  <c r="AJ9" i="1"/>
  <c r="D9" i="3" s="1"/>
  <c r="J9" s="1"/>
  <c r="K9" s="1"/>
  <c r="AJ7" i="1"/>
  <c r="D7" i="3" s="1"/>
  <c r="J7" s="1"/>
  <c r="K7" s="1"/>
  <c r="AJ5" i="1"/>
  <c r="J16" i="3"/>
  <c r="K16" s="1"/>
  <c r="J10"/>
  <c r="K10" s="1"/>
  <c r="J6"/>
  <c r="K6" s="1"/>
  <c r="D14"/>
  <c r="J14" s="1"/>
  <c r="K14" s="1"/>
  <c r="D3"/>
  <c r="J3" l="1"/>
  <c r="K3" s="1"/>
  <c r="J19" l="1"/>
</calcChain>
</file>

<file path=xl/comments1.xml><?xml version="1.0" encoding="utf-8"?>
<comments xmlns="http://schemas.openxmlformats.org/spreadsheetml/2006/main">
  <authors>
    <author>Author</author>
  </authors>
  <commentList>
    <comment ref="F2" authorId="0">
      <text>
        <r>
          <rPr>
            <b/>
            <sz val="9"/>
            <color indexed="81"/>
            <rFont val="Tahoma"/>
            <family val="2"/>
          </rPr>
          <t xml:space="preserve">UTTAM: MAXIUM LEAVE IN THIS MONTH ALLOTED.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" authorId="0">
      <text>
        <r>
          <rPr>
            <b/>
            <sz val="9"/>
            <color indexed="81"/>
            <rFont val="Tahoma"/>
            <family val="2"/>
          </rPr>
          <t xml:space="preserve">UTTAM: PER DAY WAGES.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<sst xmlns="http://schemas.openxmlformats.org/spreadsheetml/2006/main" count="98" uniqueCount="35">
  <si>
    <t>S.L</t>
  </si>
  <si>
    <t>NAME</t>
  </si>
  <si>
    <t>SANKAR PRASAD SAMANTA</t>
  </si>
  <si>
    <t>ARUN BERA</t>
  </si>
  <si>
    <t>SANKAR SING</t>
  </si>
  <si>
    <t>PRAHLLAD MANDAL</t>
  </si>
  <si>
    <t>SRIKANTA SAMANTA</t>
  </si>
  <si>
    <t>BHIM LAYAK</t>
  </si>
  <si>
    <t>BISWAJIT GIRI</t>
  </si>
  <si>
    <t>KRISHNA SING</t>
  </si>
  <si>
    <t>CHANDRA MOHAN TUDU</t>
  </si>
  <si>
    <t>UTTAM PATRA</t>
  </si>
  <si>
    <t>PINTU JHATI</t>
  </si>
  <si>
    <t>MINTU JANA</t>
  </si>
  <si>
    <t>NITAI SING</t>
  </si>
  <si>
    <t>CHANDAN SAHOO</t>
  </si>
  <si>
    <t>TAPAS DOLAI</t>
  </si>
  <si>
    <t>P</t>
  </si>
  <si>
    <t>A</t>
  </si>
  <si>
    <t>TOTAL(P)</t>
  </si>
  <si>
    <t>TOTAL(A)</t>
  </si>
  <si>
    <t>TOTAL LEAVE TAKEN IN AUGUST 2014</t>
  </si>
  <si>
    <t>TOTAL PRESANT THIS MONTH</t>
  </si>
  <si>
    <t>WORK</t>
  </si>
  <si>
    <t>ADVANCE AMOUNT</t>
  </si>
  <si>
    <t>ADV DATE</t>
  </si>
  <si>
    <t>DUE WAGES</t>
  </si>
  <si>
    <t>BASANTI  BERA</t>
  </si>
  <si>
    <t>WAGES FOR THE MONTH OF AUGUST 2014</t>
  </si>
  <si>
    <t>LEAVE</t>
  </si>
  <si>
    <t>TOTAL DUE WAGES</t>
  </si>
  <si>
    <t xml:space="preserve"> CURRENT WAGES</t>
  </si>
  <si>
    <t>MAX LEAVE</t>
  </si>
  <si>
    <t>P.D.W</t>
  </si>
  <si>
    <t>CHAK</t>
  </si>
</sst>
</file>

<file path=xl/styles.xml><?xml version="1.0" encoding="utf-8"?>
<styleSheet xmlns="http://schemas.openxmlformats.org/spreadsheetml/2006/main">
  <numFmts count="2">
    <numFmt numFmtId="164" formatCode="hh\=hh"/>
    <numFmt numFmtId="165" formatCode="\=hh\="/>
  </numFmts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9" tint="-0.249977111117893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name val="Calibri"/>
      <family val="2"/>
      <scheme val="minor"/>
    </font>
    <font>
      <b/>
      <sz val="22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gradientFill degree="90">
        <stop position="0">
          <color rgb="FFFFC000"/>
        </stop>
        <stop position="1">
          <color rgb="FF00B050"/>
        </stop>
      </gradientFill>
    </fill>
    <fill>
      <patternFill patternType="solid">
        <fgColor theme="1" tint="4.9989318521683403E-2"/>
        <bgColor indexed="64"/>
      </patternFill>
    </fill>
    <fill>
      <patternFill patternType="solid">
        <fgColor theme="1" tint="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165" fontId="4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7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5" fillId="2" borderId="7" xfId="0" applyNumberFormat="1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10" fillId="5" borderId="9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/>
    </xf>
    <xf numFmtId="2" fontId="9" fillId="5" borderId="7" xfId="0" applyNumberFormat="1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9" fillId="5" borderId="11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0" fontId="9" fillId="5" borderId="9" xfId="0" applyFont="1" applyFill="1" applyBorder="1" applyAlignment="1">
      <alignment horizontal="center"/>
    </xf>
    <xf numFmtId="0" fontId="8" fillId="5" borderId="13" xfId="0" applyFont="1" applyFill="1" applyBorder="1" applyAlignment="1">
      <alignment horizontal="center" vertical="center"/>
    </xf>
    <xf numFmtId="2" fontId="9" fillId="5" borderId="14" xfId="0" applyNumberFormat="1" applyFont="1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13" fillId="2" borderId="16" xfId="0" applyFont="1" applyFill="1" applyBorder="1" applyAlignment="1">
      <alignment horizontal="center"/>
    </xf>
    <xf numFmtId="0" fontId="7" fillId="5" borderId="13" xfId="0" applyFont="1" applyFill="1" applyBorder="1" applyAlignment="1">
      <alignment horizontal="center"/>
    </xf>
    <xf numFmtId="2" fontId="15" fillId="5" borderId="3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14" fillId="2" borderId="13" xfId="0" applyFont="1" applyFill="1" applyBorder="1" applyAlignment="1">
      <alignment horizontal="center"/>
    </xf>
    <xf numFmtId="0" fontId="14" fillId="2" borderId="1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0000"/>
      <color rgb="FF33CC33"/>
      <color rgb="FFFF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2</xdr:row>
      <xdr:rowOff>123825</xdr:rowOff>
    </xdr:from>
    <xdr:to>
      <xdr:col>5</xdr:col>
      <xdr:colOff>152400</xdr:colOff>
      <xdr:row>18</xdr:row>
      <xdr:rowOff>66675</xdr:rowOff>
    </xdr:to>
    <xdr:cxnSp macro="">
      <xdr:nvCxnSpPr>
        <xdr:cNvPr id="7" name="Straight Arrow Connector 6"/>
        <xdr:cNvCxnSpPr/>
      </xdr:nvCxnSpPr>
      <xdr:spPr>
        <a:xfrm rot="16200000" flipH="1">
          <a:off x="3419475" y="2619375"/>
          <a:ext cx="3752850" cy="190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AJ18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A8" sqref="AA8"/>
    </sheetView>
  </sheetViews>
  <sheetFormatPr defaultRowHeight="24.95" customHeight="1"/>
  <cols>
    <col min="1" max="1" width="5.28515625" style="1" customWidth="1"/>
    <col min="2" max="2" width="36" style="1" customWidth="1"/>
    <col min="3" max="33" width="3.5703125" style="1" customWidth="1"/>
    <col min="34" max="34" width="9.140625" style="1"/>
    <col min="35" max="35" width="9.42578125" style="1" customWidth="1"/>
    <col min="36" max="36" width="17.5703125" style="1" customWidth="1"/>
    <col min="37" max="16384" width="9.140625" style="1"/>
  </cols>
  <sheetData>
    <row r="1" spans="1:36" ht="21" customHeight="1">
      <c r="A1" s="35" t="s">
        <v>21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</row>
    <row r="2" spans="1:36" ht="24.95" customHeight="1">
      <c r="A2" s="8" t="s">
        <v>0</v>
      </c>
      <c r="B2" s="8" t="s">
        <v>1</v>
      </c>
      <c r="C2" s="9">
        <v>1</v>
      </c>
      <c r="D2" s="9">
        <v>2</v>
      </c>
      <c r="E2" s="9">
        <v>3</v>
      </c>
      <c r="F2" s="9">
        <v>4</v>
      </c>
      <c r="G2" s="9">
        <v>5</v>
      </c>
      <c r="H2" s="9">
        <v>6</v>
      </c>
      <c r="I2" s="9">
        <v>7</v>
      </c>
      <c r="J2" s="9">
        <v>8</v>
      </c>
      <c r="K2" s="9">
        <v>9</v>
      </c>
      <c r="L2" s="9">
        <v>10</v>
      </c>
      <c r="M2" s="9">
        <v>11</v>
      </c>
      <c r="N2" s="9">
        <v>12</v>
      </c>
      <c r="O2" s="9">
        <v>13</v>
      </c>
      <c r="P2" s="9">
        <v>14</v>
      </c>
      <c r="Q2" s="9">
        <v>15</v>
      </c>
      <c r="R2" s="9">
        <v>16</v>
      </c>
      <c r="S2" s="9">
        <v>17</v>
      </c>
      <c r="T2" s="9">
        <v>18</v>
      </c>
      <c r="U2" s="9">
        <v>19</v>
      </c>
      <c r="V2" s="9">
        <v>20</v>
      </c>
      <c r="W2" s="9">
        <v>21</v>
      </c>
      <c r="X2" s="9">
        <v>22</v>
      </c>
      <c r="Y2" s="9">
        <v>23</v>
      </c>
      <c r="Z2" s="9">
        <v>24</v>
      </c>
      <c r="AA2" s="9">
        <v>25</v>
      </c>
      <c r="AB2" s="9">
        <v>26</v>
      </c>
      <c r="AC2" s="9">
        <v>27</v>
      </c>
      <c r="AD2" s="9">
        <v>28</v>
      </c>
      <c r="AE2" s="9">
        <v>29</v>
      </c>
      <c r="AF2" s="9">
        <v>30</v>
      </c>
      <c r="AG2" s="9">
        <v>31</v>
      </c>
      <c r="AH2" s="9" t="s">
        <v>19</v>
      </c>
      <c r="AI2" s="9" t="s">
        <v>20</v>
      </c>
      <c r="AJ2" s="10" t="s">
        <v>22</v>
      </c>
    </row>
    <row r="3" spans="1:36" ht="24.95" customHeight="1">
      <c r="A3" s="3">
        <v>1</v>
      </c>
      <c r="B3" s="3" t="s">
        <v>2</v>
      </c>
      <c r="C3" s="4" t="s">
        <v>17</v>
      </c>
      <c r="D3" s="4" t="s">
        <v>17</v>
      </c>
      <c r="E3" s="4" t="s">
        <v>18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2">
        <f>COUNTIF(C3:AG3,"P")</f>
        <v>2</v>
      </c>
      <c r="AI3" s="2">
        <f>COUNTIF(C3:AG3,"A")</f>
        <v>1</v>
      </c>
      <c r="AJ3" s="2">
        <f>AH3</f>
        <v>2</v>
      </c>
    </row>
    <row r="4" spans="1:36" ht="24.95" customHeight="1">
      <c r="A4" s="3">
        <v>2</v>
      </c>
      <c r="B4" s="3" t="s">
        <v>3</v>
      </c>
      <c r="C4" s="4" t="s">
        <v>17</v>
      </c>
      <c r="D4" s="4" t="s">
        <v>17</v>
      </c>
      <c r="E4" s="4" t="s">
        <v>17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2">
        <f t="shared" ref="AH4:AH18" si="0">COUNTIF(C4:AG4,"P")</f>
        <v>3</v>
      </c>
      <c r="AI4" s="2">
        <f t="shared" ref="AI4:AI18" si="1">COUNTIF(C4:AG4,"A")</f>
        <v>0</v>
      </c>
      <c r="AJ4" s="2">
        <f t="shared" ref="AJ4:AJ18" si="2">AH4</f>
        <v>3</v>
      </c>
    </row>
    <row r="5" spans="1:36" ht="24.95" customHeight="1">
      <c r="A5" s="3">
        <v>3</v>
      </c>
      <c r="B5" s="3" t="s">
        <v>4</v>
      </c>
      <c r="C5" s="4" t="s">
        <v>17</v>
      </c>
      <c r="D5" s="4" t="s">
        <v>18</v>
      </c>
      <c r="E5" s="4" t="s">
        <v>18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2">
        <f t="shared" si="0"/>
        <v>1</v>
      </c>
      <c r="AI5" s="2">
        <f t="shared" si="1"/>
        <v>2</v>
      </c>
      <c r="AJ5" s="2">
        <f t="shared" si="2"/>
        <v>1</v>
      </c>
    </row>
    <row r="6" spans="1:36" ht="24.95" customHeight="1">
      <c r="A6" s="3">
        <v>4</v>
      </c>
      <c r="B6" s="3" t="s">
        <v>5</v>
      </c>
      <c r="C6" s="4" t="s">
        <v>18</v>
      </c>
      <c r="D6" s="4" t="s">
        <v>18</v>
      </c>
      <c r="E6" s="4" t="s">
        <v>17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2">
        <f t="shared" si="0"/>
        <v>1</v>
      </c>
      <c r="AI6" s="2">
        <f t="shared" si="1"/>
        <v>2</v>
      </c>
      <c r="AJ6" s="2">
        <f t="shared" si="2"/>
        <v>1</v>
      </c>
    </row>
    <row r="7" spans="1:36" ht="24.95" customHeight="1">
      <c r="A7" s="3">
        <v>5</v>
      </c>
      <c r="B7" s="3" t="s">
        <v>6</v>
      </c>
      <c r="C7" s="5" t="s">
        <v>17</v>
      </c>
      <c r="D7" s="5" t="s">
        <v>17</v>
      </c>
      <c r="E7" s="5" t="s">
        <v>17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2">
        <f t="shared" si="0"/>
        <v>3</v>
      </c>
      <c r="AI7" s="2">
        <f t="shared" si="1"/>
        <v>0</v>
      </c>
      <c r="AJ7" s="2">
        <f t="shared" si="2"/>
        <v>3</v>
      </c>
    </row>
    <row r="8" spans="1:36" ht="24.95" customHeight="1">
      <c r="A8" s="3">
        <v>6</v>
      </c>
      <c r="B8" s="3" t="s">
        <v>7</v>
      </c>
      <c r="C8" s="5" t="s">
        <v>17</v>
      </c>
      <c r="D8" s="5" t="s">
        <v>17</v>
      </c>
      <c r="E8" s="5" t="s">
        <v>17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2">
        <f t="shared" si="0"/>
        <v>3</v>
      </c>
      <c r="AI8" s="2">
        <f t="shared" si="1"/>
        <v>0</v>
      </c>
      <c r="AJ8" s="2">
        <f t="shared" si="2"/>
        <v>3</v>
      </c>
    </row>
    <row r="9" spans="1:36" ht="24.95" customHeight="1">
      <c r="A9" s="3">
        <v>7</v>
      </c>
      <c r="B9" s="3" t="s">
        <v>8</v>
      </c>
      <c r="C9" s="5" t="s">
        <v>17</v>
      </c>
      <c r="D9" s="5" t="s">
        <v>17</v>
      </c>
      <c r="E9" s="5" t="s">
        <v>17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2">
        <f t="shared" si="0"/>
        <v>3</v>
      </c>
      <c r="AI9" s="2">
        <f t="shared" si="1"/>
        <v>0</v>
      </c>
      <c r="AJ9" s="2">
        <f t="shared" si="2"/>
        <v>3</v>
      </c>
    </row>
    <row r="10" spans="1:36" ht="24.95" customHeight="1">
      <c r="A10" s="3">
        <v>8</v>
      </c>
      <c r="B10" s="3" t="s">
        <v>9</v>
      </c>
      <c r="C10" s="5" t="s">
        <v>18</v>
      </c>
      <c r="D10" s="5" t="s">
        <v>17</v>
      </c>
      <c r="E10" s="5" t="s">
        <v>17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2">
        <f t="shared" si="0"/>
        <v>2</v>
      </c>
      <c r="AI10" s="2">
        <f t="shared" si="1"/>
        <v>1</v>
      </c>
      <c r="AJ10" s="2">
        <f t="shared" si="2"/>
        <v>2</v>
      </c>
    </row>
    <row r="11" spans="1:36" ht="24.95" customHeight="1">
      <c r="A11" s="3">
        <v>9</v>
      </c>
      <c r="B11" s="3" t="s">
        <v>10</v>
      </c>
      <c r="C11" s="5" t="s">
        <v>17</v>
      </c>
      <c r="D11" s="5" t="s">
        <v>18</v>
      </c>
      <c r="E11" s="5" t="s">
        <v>18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2">
        <f t="shared" si="0"/>
        <v>1</v>
      </c>
      <c r="AI11" s="2">
        <f t="shared" si="1"/>
        <v>2</v>
      </c>
      <c r="AJ11" s="2">
        <f t="shared" si="2"/>
        <v>1</v>
      </c>
    </row>
    <row r="12" spans="1:36" ht="24.95" customHeight="1">
      <c r="A12" s="3">
        <v>10</v>
      </c>
      <c r="B12" s="3" t="s">
        <v>11</v>
      </c>
      <c r="C12" s="5" t="s">
        <v>17</v>
      </c>
      <c r="D12" s="5" t="s">
        <v>18</v>
      </c>
      <c r="E12" s="5" t="s">
        <v>17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2">
        <f t="shared" si="0"/>
        <v>2</v>
      </c>
      <c r="AI12" s="2">
        <f t="shared" si="1"/>
        <v>1</v>
      </c>
      <c r="AJ12" s="2">
        <f t="shared" si="2"/>
        <v>2</v>
      </c>
    </row>
    <row r="13" spans="1:36" ht="24.95" customHeight="1">
      <c r="A13" s="3">
        <v>11</v>
      </c>
      <c r="B13" s="3" t="s">
        <v>12</v>
      </c>
      <c r="C13" s="6" t="s">
        <v>17</v>
      </c>
      <c r="D13" s="6" t="s">
        <v>17</v>
      </c>
      <c r="E13" s="6" t="s">
        <v>17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2">
        <f t="shared" si="0"/>
        <v>3</v>
      </c>
      <c r="AI13" s="2">
        <f t="shared" si="1"/>
        <v>0</v>
      </c>
      <c r="AJ13" s="2">
        <f t="shared" si="2"/>
        <v>3</v>
      </c>
    </row>
    <row r="14" spans="1:36" ht="24.95" customHeight="1">
      <c r="A14" s="3">
        <v>12</v>
      </c>
      <c r="B14" s="3" t="s">
        <v>13</v>
      </c>
      <c r="C14" s="6" t="s">
        <v>17</v>
      </c>
      <c r="D14" s="6" t="s">
        <v>17</v>
      </c>
      <c r="E14" s="6" t="s">
        <v>17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2">
        <f t="shared" si="0"/>
        <v>3</v>
      </c>
      <c r="AI14" s="2">
        <f t="shared" si="1"/>
        <v>0</v>
      </c>
      <c r="AJ14" s="2">
        <f t="shared" si="2"/>
        <v>3</v>
      </c>
    </row>
    <row r="15" spans="1:36" ht="24.95" customHeight="1">
      <c r="A15" s="3">
        <v>13</v>
      </c>
      <c r="B15" s="3" t="s">
        <v>14</v>
      </c>
      <c r="C15" s="6" t="s">
        <v>17</v>
      </c>
      <c r="D15" s="6" t="s">
        <v>17</v>
      </c>
      <c r="E15" s="6" t="s">
        <v>17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2">
        <f t="shared" si="0"/>
        <v>3</v>
      </c>
      <c r="AI15" s="2">
        <f t="shared" si="1"/>
        <v>0</v>
      </c>
      <c r="AJ15" s="2">
        <f t="shared" si="2"/>
        <v>3</v>
      </c>
    </row>
    <row r="16" spans="1:36" ht="24.95" customHeight="1">
      <c r="A16" s="3">
        <v>14</v>
      </c>
      <c r="B16" s="3" t="s">
        <v>27</v>
      </c>
      <c r="C16" s="6" t="s">
        <v>17</v>
      </c>
      <c r="D16" s="6" t="s">
        <v>17</v>
      </c>
      <c r="E16" s="6" t="s">
        <v>17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2">
        <f t="shared" si="0"/>
        <v>3</v>
      </c>
      <c r="AI16" s="2">
        <f t="shared" si="1"/>
        <v>0</v>
      </c>
      <c r="AJ16" s="2">
        <f t="shared" si="2"/>
        <v>3</v>
      </c>
    </row>
    <row r="17" spans="1:36" ht="24.95" customHeight="1">
      <c r="A17" s="3">
        <v>15</v>
      </c>
      <c r="B17" s="3" t="s">
        <v>15</v>
      </c>
      <c r="C17" s="6" t="s">
        <v>17</v>
      </c>
      <c r="D17" s="6" t="s">
        <v>17</v>
      </c>
      <c r="E17" s="6" t="s">
        <v>17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2">
        <f t="shared" si="0"/>
        <v>3</v>
      </c>
      <c r="AI17" s="2">
        <f t="shared" si="1"/>
        <v>0</v>
      </c>
      <c r="AJ17" s="2">
        <f t="shared" si="2"/>
        <v>3</v>
      </c>
    </row>
    <row r="18" spans="1:36" ht="24.95" customHeight="1">
      <c r="A18" s="3">
        <v>16</v>
      </c>
      <c r="B18" s="3" t="s">
        <v>16</v>
      </c>
      <c r="C18" s="6" t="s">
        <v>17</v>
      </c>
      <c r="D18" s="6" t="s">
        <v>17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2">
        <f t="shared" si="0"/>
        <v>2</v>
      </c>
      <c r="AI18" s="2">
        <f t="shared" si="1"/>
        <v>0</v>
      </c>
      <c r="AJ18" s="2">
        <f t="shared" si="2"/>
        <v>2</v>
      </c>
    </row>
  </sheetData>
  <mergeCells count="1">
    <mergeCell ref="A1:A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K19"/>
  <sheetViews>
    <sheetView tabSelected="1" view="pageBreakPreview" zoomScaleSheetLayoutView="100" workbookViewId="0">
      <selection activeCell="F15" sqref="F15"/>
    </sheetView>
  </sheetViews>
  <sheetFormatPr defaultRowHeight="15"/>
  <cols>
    <col min="1" max="1" width="5.28515625" style="7" customWidth="1"/>
    <col min="2" max="2" width="26.85546875" style="7" bestFit="1" customWidth="1"/>
    <col min="3" max="3" width="26.85546875" style="7" customWidth="1"/>
    <col min="4" max="7" width="9.140625" style="7"/>
    <col min="8" max="8" width="12.85546875" style="7" customWidth="1"/>
    <col min="9" max="9" width="24.42578125" style="7" bestFit="1" customWidth="1"/>
    <col min="10" max="10" width="17.28515625" style="7" customWidth="1"/>
    <col min="11" max="11" width="9.140625" style="7"/>
  </cols>
  <sheetData>
    <row r="1" spans="1:11" ht="21.75" thickBot="1">
      <c r="A1" s="36" t="s">
        <v>28</v>
      </c>
      <c r="B1" s="37"/>
      <c r="C1" s="37"/>
      <c r="D1" s="37"/>
      <c r="E1" s="37"/>
      <c r="F1" s="37"/>
      <c r="G1" s="37"/>
      <c r="H1" s="37"/>
      <c r="I1" s="38"/>
      <c r="J1" s="22">
        <v>31</v>
      </c>
      <c r="K1" s="30"/>
    </row>
    <row r="2" spans="1:11" ht="27.75" customHeight="1" thickBot="1">
      <c r="A2" s="11" t="s">
        <v>0</v>
      </c>
      <c r="B2" s="12" t="s">
        <v>1</v>
      </c>
      <c r="C2" s="12" t="s">
        <v>31</v>
      </c>
      <c r="D2" s="12" t="s">
        <v>23</v>
      </c>
      <c r="E2" s="12" t="s">
        <v>29</v>
      </c>
      <c r="F2" s="19" t="s">
        <v>32</v>
      </c>
      <c r="G2" s="12" t="s">
        <v>33</v>
      </c>
      <c r="H2" s="12" t="s">
        <v>25</v>
      </c>
      <c r="I2" s="12" t="s">
        <v>24</v>
      </c>
      <c r="J2" s="28" t="s">
        <v>26</v>
      </c>
      <c r="K2" s="28" t="s">
        <v>34</v>
      </c>
    </row>
    <row r="3" spans="1:11" ht="18.95" customHeight="1">
      <c r="A3" s="15">
        <v>1</v>
      </c>
      <c r="B3" s="13" t="s">
        <v>2</v>
      </c>
      <c r="C3" s="13">
        <v>6000</v>
      </c>
      <c r="D3" s="16">
        <f>ATTENDANCE!AJ3</f>
        <v>2</v>
      </c>
      <c r="E3" s="16">
        <f>ATTENDANCE!AI3</f>
        <v>1</v>
      </c>
      <c r="F3" s="16">
        <v>4</v>
      </c>
      <c r="G3" s="21">
        <f>C3/J$1</f>
        <v>193.54838709677421</v>
      </c>
      <c r="H3" s="16"/>
      <c r="I3" s="16">
        <f>50+50</f>
        <v>100</v>
      </c>
      <c r="J3" s="29">
        <f>G3*D3+G3*F3-I3</f>
        <v>1061.2903225806454</v>
      </c>
      <c r="K3" s="32" t="str">
        <f>IF(C3&lt;J3,"WRONG","OK")</f>
        <v>OK</v>
      </c>
    </row>
    <row r="4" spans="1:11" ht="18.95" customHeight="1">
      <c r="A4" s="17">
        <v>2</v>
      </c>
      <c r="B4" s="14" t="s">
        <v>3</v>
      </c>
      <c r="C4" s="14">
        <v>5400</v>
      </c>
      <c r="D4" s="16">
        <f>ATTENDANCE!AJ4</f>
        <v>3</v>
      </c>
      <c r="E4" s="16">
        <f>ATTENDANCE!AI4</f>
        <v>0</v>
      </c>
      <c r="F4" s="16">
        <v>4</v>
      </c>
      <c r="G4" s="21">
        <f>C4/J$1</f>
        <v>174.19354838709677</v>
      </c>
      <c r="H4" s="18"/>
      <c r="I4" s="18"/>
      <c r="J4" s="29">
        <f t="shared" ref="J4:J18" si="0">G4*D4+G4*F4-I4</f>
        <v>1219.3548387096773</v>
      </c>
      <c r="K4" s="32" t="str">
        <f>IF(C4&lt;J4,"WRONG","OK")</f>
        <v>OK</v>
      </c>
    </row>
    <row r="5" spans="1:11" ht="18.95" customHeight="1">
      <c r="A5" s="17">
        <v>3</v>
      </c>
      <c r="B5" s="14" t="s">
        <v>4</v>
      </c>
      <c r="C5" s="14">
        <v>4600</v>
      </c>
      <c r="D5" s="16">
        <f>ATTENDANCE!AJ5</f>
        <v>1</v>
      </c>
      <c r="E5" s="16">
        <f>ATTENDANCE!AI5</f>
        <v>2</v>
      </c>
      <c r="F5" s="16">
        <v>4</v>
      </c>
      <c r="G5" s="21">
        <f t="shared" ref="G5:G18" si="1">C5/J$1</f>
        <v>148.38709677419354</v>
      </c>
      <c r="H5" s="18"/>
      <c r="I5" s="18"/>
      <c r="J5" s="29">
        <f t="shared" si="0"/>
        <v>741.93548387096769</v>
      </c>
      <c r="K5" s="32" t="str">
        <f>IF(C5&lt;J5,"WRONG","OK")</f>
        <v>OK</v>
      </c>
    </row>
    <row r="6" spans="1:11" ht="18.95" customHeight="1">
      <c r="A6" s="17">
        <v>4</v>
      </c>
      <c r="B6" s="14" t="s">
        <v>5</v>
      </c>
      <c r="C6" s="14">
        <v>4200</v>
      </c>
      <c r="D6" s="16">
        <f>ATTENDANCE!AJ6</f>
        <v>1</v>
      </c>
      <c r="E6" s="16">
        <f>ATTENDANCE!AI6</f>
        <v>2</v>
      </c>
      <c r="F6" s="16">
        <v>4</v>
      </c>
      <c r="G6" s="21">
        <f t="shared" si="1"/>
        <v>135.48387096774192</v>
      </c>
      <c r="H6" s="18"/>
      <c r="I6" s="18"/>
      <c r="J6" s="29">
        <f t="shared" si="0"/>
        <v>677.41935483870964</v>
      </c>
      <c r="K6" s="32" t="str">
        <f t="shared" ref="K6:K18" si="2">IF(C6&lt;J6,"WRONG","OK")</f>
        <v>OK</v>
      </c>
    </row>
    <row r="7" spans="1:11" ht="18.95" customHeight="1">
      <c r="A7" s="17">
        <v>5</v>
      </c>
      <c r="B7" s="14" t="s">
        <v>6</v>
      </c>
      <c r="C7" s="14">
        <v>4000</v>
      </c>
      <c r="D7" s="16">
        <f>ATTENDANCE!AJ7</f>
        <v>3</v>
      </c>
      <c r="E7" s="16">
        <f>ATTENDANCE!AI7</f>
        <v>0</v>
      </c>
      <c r="F7" s="16">
        <v>4</v>
      </c>
      <c r="G7" s="21">
        <f>C7/J$1</f>
        <v>129.03225806451613</v>
      </c>
      <c r="H7" s="18"/>
      <c r="I7" s="18"/>
      <c r="J7" s="29">
        <f t="shared" si="0"/>
        <v>903.22580645161293</v>
      </c>
      <c r="K7" s="32" t="str">
        <f t="shared" si="2"/>
        <v>OK</v>
      </c>
    </row>
    <row r="8" spans="1:11" ht="18.95" customHeight="1">
      <c r="A8" s="17">
        <v>6</v>
      </c>
      <c r="B8" s="14" t="s">
        <v>7</v>
      </c>
      <c r="C8" s="14">
        <v>3800</v>
      </c>
      <c r="D8" s="16">
        <f>ATTENDANCE!AJ8</f>
        <v>3</v>
      </c>
      <c r="E8" s="16">
        <f>ATTENDANCE!AI8</f>
        <v>0</v>
      </c>
      <c r="F8" s="16">
        <v>4</v>
      </c>
      <c r="G8" s="21">
        <f t="shared" si="1"/>
        <v>122.58064516129032</v>
      </c>
      <c r="H8" s="18"/>
      <c r="I8" s="18"/>
      <c r="J8" s="29">
        <f t="shared" si="0"/>
        <v>858.0645161290322</v>
      </c>
      <c r="K8" s="32" t="str">
        <f t="shared" si="2"/>
        <v>OK</v>
      </c>
    </row>
    <row r="9" spans="1:11" ht="18.95" customHeight="1">
      <c r="A9" s="17">
        <v>7</v>
      </c>
      <c r="B9" s="14" t="s">
        <v>8</v>
      </c>
      <c r="C9" s="14">
        <v>3000</v>
      </c>
      <c r="D9" s="16">
        <f>ATTENDANCE!AJ9</f>
        <v>3</v>
      </c>
      <c r="E9" s="16">
        <f>ATTENDANCE!AI9</f>
        <v>0</v>
      </c>
      <c r="F9" s="16">
        <v>4</v>
      </c>
      <c r="G9" s="21">
        <f t="shared" si="1"/>
        <v>96.774193548387103</v>
      </c>
      <c r="H9" s="18"/>
      <c r="I9" s="18"/>
      <c r="J9" s="29">
        <f t="shared" si="0"/>
        <v>677.41935483870975</v>
      </c>
      <c r="K9" s="32" t="str">
        <f t="shared" si="2"/>
        <v>OK</v>
      </c>
    </row>
    <row r="10" spans="1:11" ht="18.95" customHeight="1">
      <c r="A10" s="17">
        <v>8</v>
      </c>
      <c r="B10" s="14" t="s">
        <v>9</v>
      </c>
      <c r="C10" s="14">
        <v>3000</v>
      </c>
      <c r="D10" s="16">
        <f>ATTENDANCE!AJ10</f>
        <v>2</v>
      </c>
      <c r="E10" s="16">
        <f>ATTENDANCE!AI10</f>
        <v>1</v>
      </c>
      <c r="F10" s="16">
        <v>4</v>
      </c>
      <c r="G10" s="21">
        <f t="shared" si="1"/>
        <v>96.774193548387103</v>
      </c>
      <c r="H10" s="18"/>
      <c r="I10" s="18"/>
      <c r="J10" s="29">
        <f t="shared" si="0"/>
        <v>580.64516129032268</v>
      </c>
      <c r="K10" s="32" t="str">
        <f t="shared" si="2"/>
        <v>OK</v>
      </c>
    </row>
    <row r="11" spans="1:11" ht="18.95" customHeight="1">
      <c r="A11" s="17">
        <v>9</v>
      </c>
      <c r="B11" s="14" t="s">
        <v>10</v>
      </c>
      <c r="C11" s="14">
        <v>3500</v>
      </c>
      <c r="D11" s="16">
        <f>ATTENDANCE!AJ11</f>
        <v>1</v>
      </c>
      <c r="E11" s="16">
        <f>ATTENDANCE!AI11</f>
        <v>2</v>
      </c>
      <c r="F11" s="16">
        <v>4</v>
      </c>
      <c r="G11" s="21">
        <f t="shared" si="1"/>
        <v>112.90322580645162</v>
      </c>
      <c r="H11" s="18"/>
      <c r="I11" s="18"/>
      <c r="J11" s="29">
        <f t="shared" si="0"/>
        <v>564.51612903225805</v>
      </c>
      <c r="K11" s="32" t="str">
        <f t="shared" si="2"/>
        <v>OK</v>
      </c>
    </row>
    <row r="12" spans="1:11" ht="18.95" customHeight="1">
      <c r="A12" s="17">
        <v>10</v>
      </c>
      <c r="B12" s="14" t="s">
        <v>11</v>
      </c>
      <c r="C12" s="14">
        <v>5000</v>
      </c>
      <c r="D12" s="16">
        <f>ATTENDANCE!AJ12</f>
        <v>2</v>
      </c>
      <c r="E12" s="16">
        <f>ATTENDANCE!AI12</f>
        <v>1</v>
      </c>
      <c r="F12" s="16">
        <v>4</v>
      </c>
      <c r="G12" s="21">
        <f t="shared" si="1"/>
        <v>161.29032258064515</v>
      </c>
      <c r="H12" s="18"/>
      <c r="I12" s="18"/>
      <c r="J12" s="29">
        <f t="shared" si="0"/>
        <v>967.74193548387098</v>
      </c>
      <c r="K12" s="32" t="str">
        <f t="shared" si="2"/>
        <v>OK</v>
      </c>
    </row>
    <row r="13" spans="1:11" ht="18.95" customHeight="1">
      <c r="A13" s="17">
        <v>11</v>
      </c>
      <c r="B13" s="14" t="s">
        <v>12</v>
      </c>
      <c r="C13" s="14">
        <v>5400</v>
      </c>
      <c r="D13" s="16">
        <f>ATTENDANCE!AJ13</f>
        <v>3</v>
      </c>
      <c r="E13" s="16">
        <f>ATTENDANCE!AI13</f>
        <v>0</v>
      </c>
      <c r="F13" s="16">
        <v>2</v>
      </c>
      <c r="G13" s="21">
        <f t="shared" si="1"/>
        <v>174.19354838709677</v>
      </c>
      <c r="H13" s="18"/>
      <c r="I13" s="18"/>
      <c r="J13" s="29">
        <f t="shared" si="0"/>
        <v>870.96774193548379</v>
      </c>
      <c r="K13" s="32" t="str">
        <f t="shared" si="2"/>
        <v>OK</v>
      </c>
    </row>
    <row r="14" spans="1:11" ht="18.95" customHeight="1">
      <c r="A14" s="17">
        <v>12</v>
      </c>
      <c r="B14" s="14" t="s">
        <v>13</v>
      </c>
      <c r="C14" s="14">
        <v>4500</v>
      </c>
      <c r="D14" s="16">
        <f>ATTENDANCE!AJ14</f>
        <v>3</v>
      </c>
      <c r="E14" s="16">
        <f>ATTENDANCE!AI14</f>
        <v>0</v>
      </c>
      <c r="F14" s="16">
        <v>2</v>
      </c>
      <c r="G14" s="21">
        <f t="shared" si="1"/>
        <v>145.16129032258064</v>
      </c>
      <c r="H14" s="18"/>
      <c r="I14" s="18"/>
      <c r="J14" s="29">
        <f t="shared" si="0"/>
        <v>725.80645161290317</v>
      </c>
      <c r="K14" s="32" t="str">
        <f t="shared" si="2"/>
        <v>OK</v>
      </c>
    </row>
    <row r="15" spans="1:11" ht="18.95" customHeight="1">
      <c r="A15" s="17">
        <v>13</v>
      </c>
      <c r="B15" s="14" t="s">
        <v>14</v>
      </c>
      <c r="C15" s="14">
        <v>4500</v>
      </c>
      <c r="D15" s="16">
        <f>ATTENDANCE!AJ15</f>
        <v>3</v>
      </c>
      <c r="E15" s="16">
        <f>ATTENDANCE!AI15</f>
        <v>0</v>
      </c>
      <c r="F15" s="16"/>
      <c r="G15" s="21">
        <f t="shared" si="1"/>
        <v>145.16129032258064</v>
      </c>
      <c r="H15" s="18"/>
      <c r="I15" s="18"/>
      <c r="J15" s="29">
        <f t="shared" si="0"/>
        <v>435.48387096774195</v>
      </c>
      <c r="K15" s="32" t="str">
        <f t="shared" si="2"/>
        <v>OK</v>
      </c>
    </row>
    <row r="16" spans="1:11" ht="18.95" customHeight="1">
      <c r="A16" s="17">
        <v>14</v>
      </c>
      <c r="B16" s="14" t="s">
        <v>27</v>
      </c>
      <c r="C16" s="14">
        <v>2000</v>
      </c>
      <c r="D16" s="16">
        <f>ATTENDANCE!AJ16</f>
        <v>3</v>
      </c>
      <c r="E16" s="16">
        <f>ATTENDANCE!AI16</f>
        <v>0</v>
      </c>
      <c r="F16" s="16"/>
      <c r="G16" s="21">
        <f t="shared" si="1"/>
        <v>64.516129032258064</v>
      </c>
      <c r="H16" s="18"/>
      <c r="I16" s="18"/>
      <c r="J16" s="29">
        <f t="shared" si="0"/>
        <v>193.54838709677421</v>
      </c>
      <c r="K16" s="32" t="str">
        <f t="shared" si="2"/>
        <v>OK</v>
      </c>
    </row>
    <row r="17" spans="1:11" ht="18.95" customHeight="1">
      <c r="A17" s="17">
        <v>15</v>
      </c>
      <c r="B17" s="14" t="s">
        <v>15</v>
      </c>
      <c r="C17" s="14">
        <v>3000</v>
      </c>
      <c r="D17" s="16">
        <f>ATTENDANCE!AJ17</f>
        <v>3</v>
      </c>
      <c r="E17" s="16">
        <f>ATTENDANCE!AI17</f>
        <v>0</v>
      </c>
      <c r="F17" s="16"/>
      <c r="G17" s="21">
        <f t="shared" si="1"/>
        <v>96.774193548387103</v>
      </c>
      <c r="H17" s="18"/>
      <c r="I17" s="18"/>
      <c r="J17" s="29">
        <f t="shared" si="0"/>
        <v>290.32258064516134</v>
      </c>
      <c r="K17" s="32" t="str">
        <f t="shared" si="2"/>
        <v>OK</v>
      </c>
    </row>
    <row r="18" spans="1:11" ht="18.95" customHeight="1" thickBot="1">
      <c r="A18" s="23">
        <v>16</v>
      </c>
      <c r="B18" s="24" t="s">
        <v>16</v>
      </c>
      <c r="C18" s="24">
        <v>5500</v>
      </c>
      <c r="D18" s="20">
        <f>ATTENDANCE!AJ18</f>
        <v>2</v>
      </c>
      <c r="E18" s="20">
        <f>ATTENDANCE!AI18</f>
        <v>0</v>
      </c>
      <c r="F18" s="20"/>
      <c r="G18" s="21">
        <f t="shared" si="1"/>
        <v>177.41935483870967</v>
      </c>
      <c r="H18" s="25"/>
      <c r="I18" s="25"/>
      <c r="J18" s="29">
        <f t="shared" si="0"/>
        <v>354.83870967741933</v>
      </c>
      <c r="K18" s="32" t="str">
        <f t="shared" si="2"/>
        <v>OK</v>
      </c>
    </row>
    <row r="19" spans="1:11" ht="29.25" thickBot="1">
      <c r="A19" s="26"/>
      <c r="B19" s="27"/>
      <c r="C19" s="27"/>
      <c r="D19" s="27"/>
      <c r="E19" s="39" t="str">
        <f>IF(F3=4,"OK","WRONG")</f>
        <v>OK</v>
      </c>
      <c r="F19" s="40"/>
      <c r="G19" s="27"/>
      <c r="H19" s="27"/>
      <c r="I19" s="33" t="s">
        <v>30</v>
      </c>
      <c r="J19" s="34">
        <f>SUM(J3:J18)</f>
        <v>11122.580645161292</v>
      </c>
      <c r="K19" s="31"/>
    </row>
  </sheetData>
  <mergeCells count="2">
    <mergeCell ref="A1:I1"/>
    <mergeCell ref="E19:F19"/>
  </mergeCells>
  <printOptions horizontalCentered="1" verticalCentered="1"/>
  <pageMargins left="0.7" right="0.7" top="0.75" bottom="0.75" header="0.3" footer="0.3"/>
  <pageSetup scale="76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ATTENDANCE</vt:lpstr>
      <vt:lpstr>WAGES AND ADV</vt:lpstr>
      <vt:lpstr>HH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2014-08-05T08:13:08Z</dcterms:modified>
</cp:coreProperties>
</file>