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 firstSheet="1" activeTab="1"/>
  </bookViews>
  <sheets>
    <sheet name="Sheet2" sheetId="2" state="hidden" r:id="rId1"/>
    <sheet name="no. to Text" sheetId="3" r:id="rId2"/>
  </sheets>
  <definedNames>
    <definedName name="MIS">Sheet2!$B$2:$G$11</definedName>
  </definedNames>
  <calcPr calcId="125725"/>
</workbook>
</file>

<file path=xl/calcChain.xml><?xml version="1.0" encoding="utf-8"?>
<calcChain xmlns="http://schemas.openxmlformats.org/spreadsheetml/2006/main">
  <c r="J2" i="2"/>
  <c r="J1" s="1"/>
  <c r="B15" s="1"/>
  <c r="B16" l="1"/>
  <c r="K20" s="1"/>
  <c r="K22" l="1"/>
  <c r="K16"/>
  <c r="L16" s="1"/>
  <c r="K12"/>
  <c r="K19"/>
  <c r="L20" s="1"/>
  <c r="K15"/>
  <c r="K18"/>
  <c r="K14"/>
  <c r="K21"/>
  <c r="K17"/>
  <c r="K13"/>
  <c r="L13" s="1"/>
  <c r="L17" l="1"/>
  <c r="L21"/>
  <c r="L22"/>
  <c r="L19"/>
  <c r="L18"/>
  <c r="L14"/>
  <c r="L15"/>
  <c r="L12"/>
  <c r="J5" l="1"/>
  <c r="A5" i="3" s="1"/>
</calcChain>
</file>

<file path=xl/sharedStrings.xml><?xml version="1.0" encoding="utf-8"?>
<sst xmlns="http://schemas.openxmlformats.org/spreadsheetml/2006/main" count="47" uniqueCount="47">
  <si>
    <t>Table 01</t>
  </si>
  <si>
    <t>zero</t>
  </si>
  <si>
    <t>one</t>
  </si>
  <si>
    <t>eleven</t>
  </si>
  <si>
    <t>ten</t>
  </si>
  <si>
    <t>Dollars</t>
  </si>
  <si>
    <t>two</t>
  </si>
  <si>
    <t>twelve</t>
  </si>
  <si>
    <t>twenty</t>
  </si>
  <si>
    <t>rupees</t>
  </si>
  <si>
    <t>three</t>
  </si>
  <si>
    <t>thirteen</t>
  </si>
  <si>
    <t>thirty</t>
  </si>
  <si>
    <t>four</t>
  </si>
  <si>
    <t>fourteen</t>
  </si>
  <si>
    <t>fourty</t>
  </si>
  <si>
    <t>five</t>
  </si>
  <si>
    <t>fifteen</t>
  </si>
  <si>
    <t>fifty</t>
  </si>
  <si>
    <t>paisa</t>
  </si>
  <si>
    <t>six</t>
  </si>
  <si>
    <t>sixteen</t>
  </si>
  <si>
    <t>sixty</t>
  </si>
  <si>
    <t>cents</t>
  </si>
  <si>
    <t>seven</t>
  </si>
  <si>
    <t>seventeen</t>
  </si>
  <si>
    <t>seventy</t>
  </si>
  <si>
    <t>eight</t>
  </si>
  <si>
    <t>eighteen</t>
  </si>
  <si>
    <t>eighty</t>
  </si>
  <si>
    <t>nine</t>
  </si>
  <si>
    <t>nineteen</t>
  </si>
  <si>
    <t>ninety</t>
  </si>
  <si>
    <t>Table 02</t>
  </si>
  <si>
    <t>len</t>
  </si>
  <si>
    <t>search</t>
  </si>
  <si>
    <t>Input Number :</t>
  </si>
  <si>
    <t xml:space="preserve">Contributor : </t>
  </si>
  <si>
    <t xml:space="preserve"> </t>
  </si>
  <si>
    <t>Vinoth kumar.G</t>
  </si>
  <si>
    <t>Website</t>
  </si>
  <si>
    <t>vikramgvr.wordpress.com</t>
  </si>
  <si>
    <t>Subscribe for regular updates</t>
  </si>
  <si>
    <t>Contact</t>
  </si>
  <si>
    <t>g.vinothkumar@gmail.com</t>
  </si>
  <si>
    <t>Modifier</t>
  </si>
  <si>
    <t>UMESH VERMA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</si>
</sst>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28"/>
      <color theme="1"/>
      <name val="Calibri"/>
      <family val="2"/>
      <scheme val="minor"/>
    </font>
    <font>
      <sz val="28"/>
      <color rgb="FFFF0000"/>
      <name val="Calibri"/>
      <family val="2"/>
      <scheme val="minor"/>
    </font>
    <font>
      <sz val="22"/>
      <color theme="3"/>
      <name val="Calibri"/>
      <family val="2"/>
      <scheme val="minor"/>
    </font>
    <font>
      <sz val="20"/>
      <color theme="1"/>
      <name val="Calibri"/>
      <family val="2"/>
      <scheme val="minor"/>
    </font>
    <font>
      <u/>
      <sz val="7.7"/>
      <color theme="10"/>
      <name val="Calibri"/>
      <family val="2"/>
    </font>
    <font>
      <u/>
      <sz val="16"/>
      <color theme="10"/>
      <name val="Calibri"/>
      <family val="2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14">
    <border>
      <left/>
      <right/>
      <top/>
      <bottom/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 style="thin">
        <color indexed="64"/>
      </left>
      <right/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rgb="FFFF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rgb="FFFF0000"/>
      </right>
      <top/>
      <bottom style="thin">
        <color indexed="64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3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6" fillId="0" borderId="0" xfId="0" applyFont="1"/>
    <xf numFmtId="0" fontId="8" fillId="0" borderId="0" xfId="1" applyFont="1" applyAlignment="1" applyProtection="1"/>
    <xf numFmtId="0" fontId="9" fillId="0" borderId="0" xfId="0" applyFont="1"/>
    <xf numFmtId="0" fontId="10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.vinothkumar@gmail.com" TargetMode="External"/><Relationship Id="rId1" Type="http://schemas.openxmlformats.org/officeDocument/2006/relationships/hyperlink" Target="http://www.vikramgvr.wordpres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5"/>
  <sheetViews>
    <sheetView topLeftCell="E1" workbookViewId="0">
      <selection activeCell="O10" sqref="O10"/>
    </sheetView>
  </sheetViews>
  <sheetFormatPr defaultRowHeight="15"/>
  <sheetData>
    <row r="1" spans="1:18" ht="15.75" thickBot="1">
      <c r="A1" s="1" t="s">
        <v>0</v>
      </c>
      <c r="B1" s="1"/>
      <c r="C1" s="1"/>
      <c r="D1" s="1"/>
      <c r="E1" s="1"/>
      <c r="F1" s="1"/>
      <c r="G1" s="1"/>
      <c r="H1" s="1"/>
      <c r="J1">
        <f>ROUND(J2,2)</f>
        <v>10000000</v>
      </c>
    </row>
    <row r="2" spans="1:18" ht="15.75" thickTop="1">
      <c r="A2" s="2"/>
      <c r="B2" s="3">
        <v>0</v>
      </c>
      <c r="C2" s="4" t="s">
        <v>1</v>
      </c>
      <c r="D2" s="4"/>
      <c r="E2" s="4"/>
      <c r="F2" s="4"/>
      <c r="G2" s="4"/>
      <c r="H2" s="5"/>
      <c r="J2" s="16">
        <f>+'no. to Text'!G1</f>
        <v>10000000</v>
      </c>
      <c r="K2" s="16"/>
      <c r="L2" s="16"/>
      <c r="M2" s="16"/>
    </row>
    <row r="3" spans="1:18">
      <c r="A3" s="6"/>
      <c r="B3" s="7">
        <v>1</v>
      </c>
      <c r="C3" s="8" t="s">
        <v>2</v>
      </c>
      <c r="D3" s="8">
        <v>11</v>
      </c>
      <c r="E3" s="8" t="s">
        <v>3</v>
      </c>
      <c r="F3" s="8">
        <v>10</v>
      </c>
      <c r="G3" s="8" t="s">
        <v>4</v>
      </c>
      <c r="H3" s="9"/>
      <c r="J3" s="16"/>
      <c r="K3" s="16"/>
      <c r="L3" s="16"/>
      <c r="M3" s="16"/>
    </row>
    <row r="4" spans="1:18">
      <c r="A4" s="6" t="s">
        <v>5</v>
      </c>
      <c r="B4" s="7">
        <v>2</v>
      </c>
      <c r="C4" s="8" t="s">
        <v>6</v>
      </c>
      <c r="D4" s="8">
        <v>12</v>
      </c>
      <c r="E4" s="8" t="s">
        <v>7</v>
      </c>
      <c r="F4" s="8">
        <v>20</v>
      </c>
      <c r="G4" s="8" t="s">
        <v>8</v>
      </c>
      <c r="H4" s="9"/>
      <c r="J4" s="16"/>
      <c r="K4" s="16"/>
      <c r="L4" s="16"/>
      <c r="M4" s="16"/>
    </row>
    <row r="5" spans="1:18">
      <c r="A5" s="6" t="s">
        <v>9</v>
      </c>
      <c r="B5" s="7">
        <v>3</v>
      </c>
      <c r="C5" s="8" t="s">
        <v>10</v>
      </c>
      <c r="D5" s="8">
        <v>13</v>
      </c>
      <c r="E5" s="8" t="s">
        <v>11</v>
      </c>
      <c r="F5" s="8">
        <v>30</v>
      </c>
      <c r="G5" s="8" t="s">
        <v>12</v>
      </c>
      <c r="H5" s="9"/>
      <c r="J5" s="17" t="str">
        <f>CONCATENATE(L22,L21,L20,L19,L18,L17,L16,L15,L14,L13,L12)</f>
        <v xml:space="preserve"> one crore   rupees</v>
      </c>
      <c r="K5" s="17"/>
      <c r="L5" s="17"/>
      <c r="M5" s="17"/>
      <c r="N5" s="17"/>
      <c r="O5" s="17"/>
      <c r="P5" s="17"/>
      <c r="Q5" s="17"/>
      <c r="R5" s="17"/>
    </row>
    <row r="6" spans="1:18">
      <c r="A6" s="6"/>
      <c r="B6" s="7">
        <v>4</v>
      </c>
      <c r="C6" s="8" t="s">
        <v>13</v>
      </c>
      <c r="D6" s="8">
        <v>14</v>
      </c>
      <c r="E6" s="8" t="s">
        <v>14</v>
      </c>
      <c r="F6" s="8">
        <v>40</v>
      </c>
      <c r="G6" s="8" t="s">
        <v>15</v>
      </c>
      <c r="H6" s="9"/>
      <c r="J6" s="17"/>
      <c r="K6" s="17"/>
      <c r="L6" s="17"/>
      <c r="M6" s="17"/>
      <c r="N6" s="17"/>
      <c r="O6" s="17"/>
      <c r="P6" s="17"/>
      <c r="Q6" s="17"/>
      <c r="R6" s="17"/>
    </row>
    <row r="7" spans="1:18">
      <c r="A7" s="6"/>
      <c r="B7" s="7">
        <v>5</v>
      </c>
      <c r="C7" s="8" t="s">
        <v>16</v>
      </c>
      <c r="D7" s="8">
        <v>15</v>
      </c>
      <c r="E7" s="8" t="s">
        <v>17</v>
      </c>
      <c r="F7" s="8">
        <v>50</v>
      </c>
      <c r="G7" s="8" t="s">
        <v>18</v>
      </c>
      <c r="H7" s="9"/>
      <c r="J7" s="17"/>
      <c r="K7" s="17"/>
      <c r="L7" s="17"/>
      <c r="M7" s="17"/>
      <c r="N7" s="17"/>
      <c r="O7" s="17"/>
      <c r="P7" s="17"/>
      <c r="Q7" s="17"/>
      <c r="R7" s="17"/>
    </row>
    <row r="8" spans="1:18">
      <c r="A8" s="6" t="s">
        <v>19</v>
      </c>
      <c r="B8" s="7">
        <v>6</v>
      </c>
      <c r="C8" s="8" t="s">
        <v>20</v>
      </c>
      <c r="D8" s="8">
        <v>16</v>
      </c>
      <c r="E8" s="8" t="s">
        <v>21</v>
      </c>
      <c r="F8" s="8">
        <v>60</v>
      </c>
      <c r="G8" s="8" t="s">
        <v>22</v>
      </c>
      <c r="H8" s="9"/>
    </row>
    <row r="9" spans="1:18">
      <c r="A9" s="6" t="s">
        <v>23</v>
      </c>
      <c r="B9" s="7">
        <v>7</v>
      </c>
      <c r="C9" s="8" t="s">
        <v>24</v>
      </c>
      <c r="D9" s="8">
        <v>17</v>
      </c>
      <c r="E9" s="8" t="s">
        <v>25</v>
      </c>
      <c r="F9" s="8">
        <v>70</v>
      </c>
      <c r="G9" s="8" t="s">
        <v>26</v>
      </c>
      <c r="H9" s="9"/>
    </row>
    <row r="10" spans="1:18" ht="15.75" thickBot="1">
      <c r="A10" s="6"/>
      <c r="B10" s="7">
        <v>8</v>
      </c>
      <c r="C10" s="8" t="s">
        <v>27</v>
      </c>
      <c r="D10" s="8">
        <v>18</v>
      </c>
      <c r="E10" s="8" t="s">
        <v>28</v>
      </c>
      <c r="F10" s="8">
        <v>80</v>
      </c>
      <c r="G10" s="8" t="s">
        <v>29</v>
      </c>
      <c r="H10" s="9"/>
      <c r="I10" s="1" t="s">
        <v>33</v>
      </c>
      <c r="J10" s="1"/>
      <c r="K10" s="1"/>
      <c r="L10" s="1"/>
      <c r="M10" s="1"/>
    </row>
    <row r="11" spans="1:18" ht="15.75" thickTop="1">
      <c r="A11" s="6"/>
      <c r="B11" s="7">
        <v>9</v>
      </c>
      <c r="C11" s="8" t="s">
        <v>30</v>
      </c>
      <c r="D11" s="8">
        <v>19</v>
      </c>
      <c r="E11" s="8" t="s">
        <v>31</v>
      </c>
      <c r="F11" s="8">
        <v>90</v>
      </c>
      <c r="G11" s="8" t="s">
        <v>32</v>
      </c>
      <c r="H11" s="9"/>
      <c r="I11" s="4"/>
      <c r="J11" s="4"/>
      <c r="K11" s="4"/>
      <c r="L11" s="4"/>
      <c r="M11" s="5"/>
    </row>
    <row r="12" spans="1:18">
      <c r="A12" s="6"/>
      <c r="B12" s="7"/>
      <c r="C12" s="8"/>
      <c r="D12" s="8"/>
      <c r="E12" s="8"/>
      <c r="F12" s="8"/>
      <c r="G12" s="8"/>
      <c r="H12" s="9"/>
      <c r="I12" s="8">
        <v>-2</v>
      </c>
      <c r="J12" s="8"/>
      <c r="K12" s="8">
        <f>IFERROR(VALUE(IF(ISNUMBER(B16),IF(B15-B16=1,"0",RIGHT(J1,1)),0)),"")</f>
        <v>0</v>
      </c>
      <c r="L12" s="8" t="str">
        <f>IFERROR(IF(AND(K12=0,K13=0),"",CONCATENATE(" ", IF(K12=0,"",IF(K13=1,"",VLOOKUP(K12,MIS,2,FALSE)))," paisa")),"")</f>
        <v/>
      </c>
      <c r="M12" s="9"/>
    </row>
    <row r="13" spans="1:18">
      <c r="A13" s="6"/>
      <c r="B13" s="10"/>
      <c r="C13" s="11"/>
      <c r="D13" s="11"/>
      <c r="E13" s="11"/>
      <c r="F13" s="11"/>
      <c r="G13" s="11"/>
      <c r="H13" s="12"/>
      <c r="I13" s="8">
        <v>-1</v>
      </c>
      <c r="J13" s="8"/>
      <c r="K13" s="8">
        <f>IFERROR(VALUE(IF(ISNUMBER(B16),IF(ISNUMBER(B16),MID(J1,B16+1,1)),0)),"")</f>
        <v>0</v>
      </c>
      <c r="L13" s="8" t="str">
        <f>IFERROR(IF(K13=0,"",IF(K13=1,IF(K12=0,VLOOKUP(K13,MIS,6,FALSE),VLOOKUP(K12,MIS,4,FALSE)),VLOOKUP(K13,MIS,6,FALSE))),"")</f>
        <v/>
      </c>
      <c r="M13" s="9"/>
    </row>
    <row r="14" spans="1:18" ht="15.75" thickBot="1">
      <c r="A14" s="13"/>
      <c r="B14" s="14"/>
      <c r="C14" s="14"/>
      <c r="D14" s="14"/>
      <c r="E14" s="14"/>
      <c r="F14" s="14"/>
      <c r="G14" s="14"/>
      <c r="H14" s="15"/>
      <c r="I14" s="8">
        <v>1</v>
      </c>
      <c r="J14" s="8"/>
      <c r="K14" s="8">
        <f>IFERROR(VALUE(IF(ISNUMBER(B16),MID(J1,B16-1,1),RIGHT(J1,1))),"")</f>
        <v>0</v>
      </c>
      <c r="L14" s="8" t="str">
        <f>IFERROR(IF(SUM(K14:K22)=0,"",CONCATENATE(" ", IF(K14=0,"",IF(K15=1,"",VLOOKUP(K14,MIS,2,FALSE))),IF(ISNUMBER(B16)," rupees and "," rupees"))),"")</f>
        <v xml:space="preserve">  rupees</v>
      </c>
      <c r="M14" s="9"/>
    </row>
    <row r="15" spans="1:18" ht="15.75" thickTop="1">
      <c r="A15" t="s">
        <v>34</v>
      </c>
      <c r="B15">
        <f>LEN(J1)</f>
        <v>8</v>
      </c>
      <c r="I15" s="6">
        <v>2</v>
      </c>
      <c r="J15" s="8"/>
      <c r="K15" s="8">
        <f>IFERROR(VALUE(IF(ISNUMBER(B16),MID(J1,B16-2,1),MID(J1,B15-1,1))),"")</f>
        <v>0</v>
      </c>
      <c r="L15" s="8" t="str">
        <f>IFERROR(IF(AND(K15=0,K14=0),"",IF(K14=0,VLOOKUP(K15,MIS,6,FALSE),IF(K15=0,"",IF(K15=1,VLOOKUP(K14,MIS,4,FALSE),VLOOKUP(K15,MIS,6,FALSE))))),"")</f>
        <v/>
      </c>
      <c r="M15" s="9"/>
    </row>
    <row r="16" spans="1:18">
      <c r="A16" t="s">
        <v>35</v>
      </c>
      <c r="B16" t="str">
        <f>IFERROR(SEARCH(".",J1,1),"Not a decimal Value")</f>
        <v>Not a decimal Value</v>
      </c>
      <c r="I16" s="6">
        <v>3</v>
      </c>
      <c r="J16" s="8"/>
      <c r="K16" s="8">
        <f>IFERROR(VALUE(IF(ISNUMBER(B16),MID(J1,B16-3,1),MID(J1,B15-2,1))),"")</f>
        <v>0</v>
      </c>
      <c r="L16" s="8" t="str">
        <f>IFERROR(IF(K16=0,"",CONCATENATE(" ",VLOOKUP(K16,MIS,2,)," hundred ")),"")</f>
        <v/>
      </c>
      <c r="M16" s="9"/>
    </row>
    <row r="17" spans="9:13">
      <c r="I17" s="6">
        <v>4</v>
      </c>
      <c r="J17" s="8"/>
      <c r="K17" s="8">
        <f>IFERROR(VALUE(IF(ISNUMBER(B16),MID(J1,B16-4,1),MID(J1,B15-3,1))),"")</f>
        <v>0</v>
      </c>
      <c r="L17" s="8" t="str">
        <f>IFERROR(IF(AND(K18=0,K17=0),"",CONCATENATE(" ",IF(K18=1,"",IF(K17=0,"",VLOOKUP(K17,MIS,2,FALSE)))," thousand ")),"")</f>
        <v/>
      </c>
      <c r="M17" s="9"/>
    </row>
    <row r="18" spans="9:13">
      <c r="I18" s="6">
        <v>5</v>
      </c>
      <c r="J18" s="8"/>
      <c r="K18" s="8">
        <f>IFERROR(VALUE(IF(ISNUMBER(B16),MID(J1,B16-5,1),MID(J1,B15-4,1))),"")</f>
        <v>0</v>
      </c>
      <c r="L18" s="8" t="str">
        <f>IFERROR(IF(AND(K17=0,K18=0),"",IF(AND(K18=1,K17=0),VLOOKUP(K18,MIS,6,FALSE),IF(K18=1,VLOOKUP(K17,MIS,4,FALSE),VLOOKUP(K18,MIS,6,FALSE)))),"")</f>
        <v/>
      </c>
      <c r="M18" s="9"/>
    </row>
    <row r="19" spans="9:13">
      <c r="I19" s="6">
        <v>6</v>
      </c>
      <c r="J19" s="8"/>
      <c r="K19" s="8">
        <f>IFERROR(VALUE(IF(ISNUMBER(B16),MID(J1,B16-6,1),MID(J1,B15-5,1))),"")</f>
        <v>0</v>
      </c>
      <c r="L19" s="8" t="str">
        <f>IFERROR(IF(AND(K20=0,K19=0),"",CONCATENATE(" ",IF(K20=1,"", IF(K19=0,"",VLOOKUP(K19,MIS,2,FALSE)))," lac ")),"")</f>
        <v/>
      </c>
      <c r="M19" s="9"/>
    </row>
    <row r="20" spans="9:13">
      <c r="I20" s="6">
        <v>7</v>
      </c>
      <c r="J20" s="8"/>
      <c r="K20" s="8">
        <f>IFERROR(VALUE(IF(ISNUMBER(B16),MID(J1,B16-7,1),MID(J1,B15-6,1))),"")</f>
        <v>0</v>
      </c>
      <c r="L20" s="8" t="str">
        <f>IFERROR(IF(AND(K20=1,K19=0),VLOOKUP(K20,MIS,6,FALSE),IF(K20=1,VLOOKUP(K19,MIS,4,FALSE),IF(K20=0,"",VLOOKUP(K20,MIS,6,FALSE)))),"")</f>
        <v/>
      </c>
      <c r="M20" s="9"/>
    </row>
    <row r="21" spans="9:13">
      <c r="I21" s="6">
        <v>8</v>
      </c>
      <c r="J21" s="8"/>
      <c r="K21" s="8">
        <f>IFERROR(VALUE(IF(ISNUMBER(B16),MID(J1,B16-8,1),MID(J1,B15-7,1))),"")</f>
        <v>1</v>
      </c>
      <c r="L21" s="8" t="str">
        <f>IFERROR(CONCATENATE(" ",IF(K22=1,"",IF(K21=0,"",VLOOKUP(K21,MIS,2,FALSE)))," crore "),"")</f>
        <v xml:space="preserve"> one crore </v>
      </c>
      <c r="M21" s="9"/>
    </row>
    <row r="22" spans="9:13">
      <c r="I22" s="6">
        <v>9</v>
      </c>
      <c r="J22" s="8"/>
      <c r="K22" s="8" t="str">
        <f>IFERROR(VALUE(IF(ISNUMBER(B16),MID(J1,B16-9,1),MID(J1,B15-8,1))),"")</f>
        <v/>
      </c>
      <c r="L22" s="8" t="str">
        <f>IFERROR(IF(AND(K21=0,K22=1),VLOOKUP(K22,MIS,6,FALSE),IF(K22=1,VLOOKUP(K21,MIS,4,FALSE),VLOOKUP(K22,MIS,6,FALSE))),"")</f>
        <v/>
      </c>
      <c r="M22" s="9"/>
    </row>
    <row r="23" spans="9:13">
      <c r="I23" s="6"/>
      <c r="J23" s="8"/>
      <c r="K23" s="8"/>
      <c r="L23" s="8"/>
      <c r="M23" s="9"/>
    </row>
    <row r="24" spans="9:13" ht="15.75" thickBot="1">
      <c r="I24" s="13"/>
      <c r="J24" s="14"/>
      <c r="K24" s="14"/>
      <c r="L24" s="14"/>
      <c r="M24" s="15"/>
    </row>
    <row r="25" spans="9:13" ht="15.75" thickTop="1"/>
  </sheetData>
  <sheetProtection password="A0A7" sheet="1" objects="1" scenarios="1" selectLockedCells="1" selectUnlockedCells="1"/>
  <mergeCells count="2">
    <mergeCell ref="J2:M4"/>
    <mergeCell ref="J5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8"/>
  <sheetViews>
    <sheetView tabSelected="1" workbookViewId="0">
      <selection activeCell="G4" sqref="G4"/>
    </sheetView>
  </sheetViews>
  <sheetFormatPr defaultRowHeight="15"/>
  <sheetData>
    <row r="1" spans="1:20">
      <c r="A1" s="18" t="s">
        <v>36</v>
      </c>
      <c r="B1" s="19"/>
      <c r="C1" s="19"/>
      <c r="D1" s="19"/>
      <c r="E1" s="19"/>
      <c r="F1" s="19"/>
      <c r="G1" s="20">
        <v>10000000</v>
      </c>
      <c r="H1" s="20"/>
      <c r="I1" s="20"/>
      <c r="J1" s="20"/>
      <c r="K1" s="20"/>
      <c r="L1" s="20"/>
      <c r="M1" s="20"/>
    </row>
    <row r="2" spans="1:20">
      <c r="A2" s="19"/>
      <c r="B2" s="19"/>
      <c r="C2" s="19"/>
      <c r="D2" s="19"/>
      <c r="E2" s="19"/>
      <c r="F2" s="19"/>
      <c r="G2" s="20"/>
      <c r="H2" s="20"/>
      <c r="I2" s="20"/>
      <c r="J2" s="20"/>
      <c r="K2" s="20"/>
      <c r="L2" s="20"/>
      <c r="M2" s="20"/>
    </row>
    <row r="3" spans="1:20">
      <c r="A3" s="19"/>
      <c r="B3" s="19"/>
      <c r="C3" s="19"/>
      <c r="D3" s="19"/>
      <c r="E3" s="19"/>
      <c r="F3" s="19"/>
      <c r="G3" s="20"/>
      <c r="H3" s="20"/>
      <c r="I3" s="20"/>
      <c r="J3" s="20"/>
      <c r="K3" s="20"/>
      <c r="L3" s="20"/>
      <c r="M3" s="20"/>
    </row>
    <row r="5" spans="1:20">
      <c r="A5" s="21" t="str">
        <f>PROPER(IF(LEN(G1)&gt;11,"Please Contact Administrator",Sheet2!J5))</f>
        <v xml:space="preserve"> One Crore   Rupees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spans="1:20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12" spans="1:20" ht="26.25">
      <c r="D12" s="22" t="s">
        <v>37</v>
      </c>
      <c r="F12" s="22"/>
      <c r="G12" s="22" t="s">
        <v>38</v>
      </c>
      <c r="H12" s="22" t="s">
        <v>39</v>
      </c>
      <c r="I12" s="22"/>
      <c r="J12" s="22"/>
      <c r="K12" s="22"/>
      <c r="L12" s="22"/>
      <c r="M12" s="22"/>
      <c r="N12" s="22"/>
    </row>
    <row r="13" spans="1:20" ht="26.25">
      <c r="D13" s="22" t="s">
        <v>45</v>
      </c>
      <c r="F13" s="22"/>
      <c r="G13" s="22"/>
      <c r="H13" s="25" t="s">
        <v>46</v>
      </c>
      <c r="I13" s="22"/>
      <c r="J13" s="22"/>
      <c r="K13" s="22"/>
      <c r="L13" s="22"/>
      <c r="M13" s="22"/>
      <c r="N13" s="22"/>
    </row>
    <row r="14" spans="1:20" ht="26.25">
      <c r="D14" s="22" t="s">
        <v>40</v>
      </c>
      <c r="F14" s="22"/>
      <c r="G14" s="22"/>
      <c r="H14" s="23" t="s">
        <v>41</v>
      </c>
      <c r="I14" s="22"/>
      <c r="J14" s="22"/>
      <c r="K14" s="22"/>
      <c r="L14" s="22"/>
      <c r="M14" s="22"/>
      <c r="N14" s="22"/>
    </row>
    <row r="15" spans="1:20" ht="26.25">
      <c r="D15" s="22"/>
      <c r="F15" s="22"/>
      <c r="G15" s="22"/>
      <c r="H15" s="22"/>
      <c r="I15" s="22"/>
      <c r="J15" s="24" t="s">
        <v>42</v>
      </c>
      <c r="K15" s="22"/>
      <c r="L15" s="22"/>
      <c r="M15" s="22"/>
      <c r="N15" s="22"/>
    </row>
    <row r="16" spans="1:20" ht="26.25">
      <c r="D16" s="22" t="s">
        <v>43</v>
      </c>
      <c r="F16" s="22"/>
      <c r="G16" s="22"/>
      <c r="H16" s="23" t="s">
        <v>44</v>
      </c>
      <c r="I16" s="22"/>
      <c r="J16" s="22"/>
      <c r="K16" s="22"/>
      <c r="L16" s="22"/>
      <c r="M16" s="22"/>
      <c r="N16" s="22"/>
    </row>
    <row r="17" spans="4:14" ht="26.25"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4:14" ht="26.25"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</sheetData>
  <mergeCells count="3">
    <mergeCell ref="A1:F3"/>
    <mergeCell ref="G1:M3"/>
    <mergeCell ref="A5:T7"/>
  </mergeCells>
  <hyperlinks>
    <hyperlink ref="H14" r:id="rId1" display="www.vikramgvr.wordpress.com"/>
    <hyperlink ref="H16" r:id="rId2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no. to Text</vt:lpstr>
      <vt:lpstr>MIS</vt:lpstr>
    </vt:vector>
  </TitlesOfParts>
  <Company>JSL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umesh.verma</dc:creator>
  <cp:lastModifiedBy>umesh.verma</cp:lastModifiedBy>
  <dcterms:created xsi:type="dcterms:W3CDTF">2014-04-21T07:38:14Z</dcterms:created>
  <dcterms:modified xsi:type="dcterms:W3CDTF">2014-04-21T09:47:20Z</dcterms:modified>
</cp:coreProperties>
</file>