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/>
  </bookViews>
  <sheets>
    <sheet name="INTRO" sheetId="2" r:id="rId1"/>
    <sheet name="EXPENSES BUDGET ANALYSIS" sheetId="3" r:id="rId2"/>
    <sheet name="REVENUE BUDGET ANALYSIS" sheetId="1" r:id="rId3"/>
  </sheets>
  <externalReferences>
    <externalReference r:id="rId4"/>
  </externalReferences>
  <definedNames>
    <definedName name="__IntlFixup" hidden="1">TRUE</definedName>
    <definedName name="_1FLOW" localSheetId="1">#REF!</definedName>
    <definedName name="_2FLOW" localSheetId="2">#REF!</definedName>
    <definedName name="_3FLOW">#REF!</definedName>
    <definedName name="_Order1" hidden="1">0</definedName>
    <definedName name="Data.Dump" localSheetId="1" hidden="1">OFFSET([1]!Data.Top.Left,1,0)</definedName>
    <definedName name="Data.Dump" localSheetId="2" hidden="1">OFFSET([1]!Data.Top.Left,1,0)</definedName>
    <definedName name="HTML_CodePage" hidden="1">1252</definedName>
    <definedName name="HTML_Control" localSheetId="1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localSheetId="1" hidden="1">OFFSET([1]!Data.Top.Left,1,0)</definedName>
    <definedName name="Ownership" localSheetId="2" hidden="1">OFFSET([1]!Data.Top.Left,1,0)</definedName>
    <definedName name="_xlnm.Print_Area" localSheetId="1">'EXPENSES BUDGET ANALYSIS'!$B$218:$Q$222</definedName>
    <definedName name="_xlnm.Print_Area" localSheetId="2">'REVENUE BUDGET ANALYSIS'!$B$43:$Q$47</definedName>
  </definedNames>
  <calcPr calcId="124519"/>
</workbook>
</file>

<file path=xl/calcChain.xml><?xml version="1.0" encoding="utf-8"?>
<calcChain xmlns="http://schemas.openxmlformats.org/spreadsheetml/2006/main">
  <c r="O9" i="3"/>
  <c r="O10"/>
  <c r="Q10" s="1"/>
  <c r="C11"/>
  <c r="D11"/>
  <c r="E11"/>
  <c r="F11"/>
  <c r="G11"/>
  <c r="H11"/>
  <c r="I11"/>
  <c r="J11"/>
  <c r="K11"/>
  <c r="L11"/>
  <c r="M11"/>
  <c r="N11"/>
  <c r="O11"/>
  <c r="O14"/>
  <c r="O15"/>
  <c r="Q15"/>
  <c r="C16"/>
  <c r="D16"/>
  <c r="E16"/>
  <c r="F16"/>
  <c r="G16"/>
  <c r="H16"/>
  <c r="I16"/>
  <c r="J16"/>
  <c r="K16"/>
  <c r="L16"/>
  <c r="M16"/>
  <c r="N16"/>
  <c r="O16"/>
  <c r="Q14" s="1"/>
  <c r="O19"/>
  <c r="O20"/>
  <c r="Q20"/>
  <c r="C21"/>
  <c r="D21"/>
  <c r="E21"/>
  <c r="F21"/>
  <c r="G21"/>
  <c r="H21"/>
  <c r="I21"/>
  <c r="J21"/>
  <c r="K21"/>
  <c r="L21"/>
  <c r="M21"/>
  <c r="N21"/>
  <c r="O24"/>
  <c r="O26" s="1"/>
  <c r="O25"/>
  <c r="P25" s="1"/>
  <c r="C26"/>
  <c r="D26"/>
  <c r="E26"/>
  <c r="F26"/>
  <c r="G26"/>
  <c r="H26"/>
  <c r="I26"/>
  <c r="J26"/>
  <c r="K26"/>
  <c r="L26"/>
  <c r="M26"/>
  <c r="N26"/>
  <c r="O29"/>
  <c r="O30"/>
  <c r="Q30" s="1"/>
  <c r="C31"/>
  <c r="D31"/>
  <c r="E31"/>
  <c r="F31"/>
  <c r="G31"/>
  <c r="H31"/>
  <c r="I31"/>
  <c r="J31"/>
  <c r="K31"/>
  <c r="L31"/>
  <c r="M31"/>
  <c r="N31"/>
  <c r="O31"/>
  <c r="O34"/>
  <c r="O35"/>
  <c r="Q35"/>
  <c r="C36"/>
  <c r="D36"/>
  <c r="E36"/>
  <c r="F36"/>
  <c r="G36"/>
  <c r="H36"/>
  <c r="I36"/>
  <c r="J36"/>
  <c r="K36"/>
  <c r="L36"/>
  <c r="M36"/>
  <c r="N36"/>
  <c r="O36"/>
  <c r="Q34" s="1"/>
  <c r="O39"/>
  <c r="O40"/>
  <c r="Q40"/>
  <c r="C41"/>
  <c r="D41"/>
  <c r="E41"/>
  <c r="F41"/>
  <c r="G41"/>
  <c r="H41"/>
  <c r="I41"/>
  <c r="J41"/>
  <c r="K41"/>
  <c r="L41"/>
  <c r="M41"/>
  <c r="N41"/>
  <c r="O44"/>
  <c r="O46" s="1"/>
  <c r="O45"/>
  <c r="P45" s="1"/>
  <c r="C46"/>
  <c r="D46"/>
  <c r="E46"/>
  <c r="F46"/>
  <c r="G46"/>
  <c r="H46"/>
  <c r="I46"/>
  <c r="J46"/>
  <c r="K46"/>
  <c r="L46"/>
  <c r="M46"/>
  <c r="N46"/>
  <c r="O49"/>
  <c r="O50"/>
  <c r="Q50" s="1"/>
  <c r="C51"/>
  <c r="D51"/>
  <c r="E51"/>
  <c r="F51"/>
  <c r="G51"/>
  <c r="H51"/>
  <c r="I51"/>
  <c r="J51"/>
  <c r="K51"/>
  <c r="L51"/>
  <c r="M51"/>
  <c r="N51"/>
  <c r="O51"/>
  <c r="O54"/>
  <c r="O55"/>
  <c r="Q55"/>
  <c r="C56"/>
  <c r="D56"/>
  <c r="E56"/>
  <c r="F56"/>
  <c r="G56"/>
  <c r="H56"/>
  <c r="I56"/>
  <c r="J56"/>
  <c r="K56"/>
  <c r="L56"/>
  <c r="M56"/>
  <c r="N56"/>
  <c r="O56"/>
  <c r="Q54" s="1"/>
  <c r="O59"/>
  <c r="O60"/>
  <c r="Q60"/>
  <c r="C61"/>
  <c r="D61"/>
  <c r="E61"/>
  <c r="F61"/>
  <c r="G61"/>
  <c r="H61"/>
  <c r="I61"/>
  <c r="J61"/>
  <c r="K61"/>
  <c r="L61"/>
  <c r="M61"/>
  <c r="N61"/>
  <c r="O64"/>
  <c r="O66" s="1"/>
  <c r="O65"/>
  <c r="P65" s="1"/>
  <c r="C66"/>
  <c r="D66"/>
  <c r="E66"/>
  <c r="F66"/>
  <c r="G66"/>
  <c r="H66"/>
  <c r="I66"/>
  <c r="J66"/>
  <c r="K66"/>
  <c r="L66"/>
  <c r="M66"/>
  <c r="N66"/>
  <c r="O69"/>
  <c r="O70"/>
  <c r="Q70" s="1"/>
  <c r="C71"/>
  <c r="D71"/>
  <c r="E71"/>
  <c r="F71"/>
  <c r="G71"/>
  <c r="H71"/>
  <c r="I71"/>
  <c r="J71"/>
  <c r="K71"/>
  <c r="L71"/>
  <c r="M71"/>
  <c r="N71"/>
  <c r="O71"/>
  <c r="O74"/>
  <c r="O75"/>
  <c r="Q75"/>
  <c r="C76"/>
  <c r="D76"/>
  <c r="E76"/>
  <c r="F76"/>
  <c r="G76"/>
  <c r="H76"/>
  <c r="I76"/>
  <c r="J76"/>
  <c r="K76"/>
  <c r="L76"/>
  <c r="M76"/>
  <c r="N76"/>
  <c r="O76"/>
  <c r="Q74" s="1"/>
  <c r="O79"/>
  <c r="O80"/>
  <c r="Q80"/>
  <c r="C81"/>
  <c r="D81"/>
  <c r="E81"/>
  <c r="F81"/>
  <c r="G81"/>
  <c r="H81"/>
  <c r="I81"/>
  <c r="J81"/>
  <c r="K81"/>
  <c r="L81"/>
  <c r="M81"/>
  <c r="N81"/>
  <c r="O84"/>
  <c r="O86" s="1"/>
  <c r="O85"/>
  <c r="P85" s="1"/>
  <c r="C86"/>
  <c r="D86"/>
  <c r="E86"/>
  <c r="F86"/>
  <c r="G86"/>
  <c r="H86"/>
  <c r="I86"/>
  <c r="J86"/>
  <c r="K86"/>
  <c r="L86"/>
  <c r="M86"/>
  <c r="N86"/>
  <c r="O89"/>
  <c r="O90"/>
  <c r="Q90" s="1"/>
  <c r="C91"/>
  <c r="D91"/>
  <c r="E91"/>
  <c r="F91"/>
  <c r="G91"/>
  <c r="H91"/>
  <c r="I91"/>
  <c r="J91"/>
  <c r="K91"/>
  <c r="L91"/>
  <c r="M91"/>
  <c r="N91"/>
  <c r="O91"/>
  <c r="O94"/>
  <c r="O95"/>
  <c r="Q95"/>
  <c r="C96"/>
  <c r="D96"/>
  <c r="E96"/>
  <c r="F96"/>
  <c r="G96"/>
  <c r="H96"/>
  <c r="I96"/>
  <c r="J96"/>
  <c r="K96"/>
  <c r="L96"/>
  <c r="M96"/>
  <c r="N96"/>
  <c r="O96"/>
  <c r="Q94" s="1"/>
  <c r="O99"/>
  <c r="O100"/>
  <c r="Q100"/>
  <c r="C101"/>
  <c r="D101"/>
  <c r="E101"/>
  <c r="F101"/>
  <c r="G101"/>
  <c r="H101"/>
  <c r="I101"/>
  <c r="J101"/>
  <c r="K101"/>
  <c r="L101"/>
  <c r="M101"/>
  <c r="N101"/>
  <c r="O104"/>
  <c r="O106" s="1"/>
  <c r="O105"/>
  <c r="P105" s="1"/>
  <c r="C106"/>
  <c r="D106"/>
  <c r="E106"/>
  <c r="F106"/>
  <c r="G106"/>
  <c r="H106"/>
  <c r="I106"/>
  <c r="J106"/>
  <c r="K106"/>
  <c r="L106"/>
  <c r="M106"/>
  <c r="N106"/>
  <c r="O109"/>
  <c r="O110"/>
  <c r="Q110" s="1"/>
  <c r="C111"/>
  <c r="D111"/>
  <c r="E111"/>
  <c r="F111"/>
  <c r="G111"/>
  <c r="H111"/>
  <c r="I111"/>
  <c r="J111"/>
  <c r="K111"/>
  <c r="L111"/>
  <c r="M111"/>
  <c r="N111"/>
  <c r="O111"/>
  <c r="O114"/>
  <c r="O115"/>
  <c r="Q115"/>
  <c r="C116"/>
  <c r="D116"/>
  <c r="E116"/>
  <c r="F116"/>
  <c r="G116"/>
  <c r="H116"/>
  <c r="I116"/>
  <c r="J116"/>
  <c r="K116"/>
  <c r="L116"/>
  <c r="M116"/>
  <c r="N116"/>
  <c r="O116"/>
  <c r="Q114" s="1"/>
  <c r="O119"/>
  <c r="O120"/>
  <c r="Q120"/>
  <c r="C121"/>
  <c r="D121"/>
  <c r="E121"/>
  <c r="F121"/>
  <c r="G121"/>
  <c r="H121"/>
  <c r="I121"/>
  <c r="J121"/>
  <c r="K121"/>
  <c r="L121"/>
  <c r="M121"/>
  <c r="N121"/>
  <c r="O124"/>
  <c r="O126" s="1"/>
  <c r="O125"/>
  <c r="P125" s="1"/>
  <c r="C126"/>
  <c r="D126"/>
  <c r="E126"/>
  <c r="F126"/>
  <c r="G126"/>
  <c r="H126"/>
  <c r="I126"/>
  <c r="J126"/>
  <c r="K126"/>
  <c r="L126"/>
  <c r="M126"/>
  <c r="N126"/>
  <c r="O129"/>
  <c r="O130"/>
  <c r="Q130" s="1"/>
  <c r="C131"/>
  <c r="D131"/>
  <c r="E131"/>
  <c r="F131"/>
  <c r="G131"/>
  <c r="H131"/>
  <c r="I131"/>
  <c r="J131"/>
  <c r="K131"/>
  <c r="L131"/>
  <c r="M131"/>
  <c r="N131"/>
  <c r="O131"/>
  <c r="O134"/>
  <c r="O135"/>
  <c r="Q135"/>
  <c r="C136"/>
  <c r="D136"/>
  <c r="E136"/>
  <c r="F136"/>
  <c r="G136"/>
  <c r="H136"/>
  <c r="I136"/>
  <c r="J136"/>
  <c r="K136"/>
  <c r="L136"/>
  <c r="M136"/>
  <c r="N136"/>
  <c r="O136"/>
  <c r="Q134" s="1"/>
  <c r="O139"/>
  <c r="O140"/>
  <c r="Q140"/>
  <c r="C141"/>
  <c r="D141"/>
  <c r="E141"/>
  <c r="F141"/>
  <c r="G141"/>
  <c r="H141"/>
  <c r="I141"/>
  <c r="J141"/>
  <c r="K141"/>
  <c r="L141"/>
  <c r="M141"/>
  <c r="N141"/>
  <c r="O144"/>
  <c r="O146" s="1"/>
  <c r="O145"/>
  <c r="P145" s="1"/>
  <c r="C146"/>
  <c r="D146"/>
  <c r="E146"/>
  <c r="F146"/>
  <c r="G146"/>
  <c r="H146"/>
  <c r="I146"/>
  <c r="J146"/>
  <c r="K146"/>
  <c r="L146"/>
  <c r="M146"/>
  <c r="N146"/>
  <c r="O149"/>
  <c r="O150"/>
  <c r="Q150" s="1"/>
  <c r="C151"/>
  <c r="D151"/>
  <c r="E151"/>
  <c r="F151"/>
  <c r="G151"/>
  <c r="H151"/>
  <c r="I151"/>
  <c r="J151"/>
  <c r="K151"/>
  <c r="L151"/>
  <c r="M151"/>
  <c r="N151"/>
  <c r="O151"/>
  <c r="O154"/>
  <c r="O155"/>
  <c r="Q155"/>
  <c r="C156"/>
  <c r="D156"/>
  <c r="E156"/>
  <c r="F156"/>
  <c r="G156"/>
  <c r="H156"/>
  <c r="I156"/>
  <c r="J156"/>
  <c r="K156"/>
  <c r="L156"/>
  <c r="M156"/>
  <c r="N156"/>
  <c r="O156"/>
  <c r="Q154" s="1"/>
  <c r="O159"/>
  <c r="O160"/>
  <c r="Q160"/>
  <c r="C161"/>
  <c r="D161"/>
  <c r="E161"/>
  <c r="F161"/>
  <c r="G161"/>
  <c r="H161"/>
  <c r="I161"/>
  <c r="J161"/>
  <c r="K161"/>
  <c r="L161"/>
  <c r="M161"/>
  <c r="N161"/>
  <c r="O164"/>
  <c r="O166" s="1"/>
  <c r="O165"/>
  <c r="P165" s="1"/>
  <c r="C166"/>
  <c r="D166"/>
  <c r="E166"/>
  <c r="F166"/>
  <c r="G166"/>
  <c r="H166"/>
  <c r="I166"/>
  <c r="J166"/>
  <c r="K166"/>
  <c r="L166"/>
  <c r="M166"/>
  <c r="N166"/>
  <c r="O169"/>
  <c r="O170"/>
  <c r="Q170" s="1"/>
  <c r="C171"/>
  <c r="D171"/>
  <c r="E171"/>
  <c r="F171"/>
  <c r="G171"/>
  <c r="H171"/>
  <c r="I171"/>
  <c r="J171"/>
  <c r="K171"/>
  <c r="L171"/>
  <c r="M171"/>
  <c r="N171"/>
  <c r="O171"/>
  <c r="O174"/>
  <c r="O175"/>
  <c r="Q175"/>
  <c r="C176"/>
  <c r="D176"/>
  <c r="E176"/>
  <c r="F176"/>
  <c r="G176"/>
  <c r="H176"/>
  <c r="I176"/>
  <c r="J176"/>
  <c r="K176"/>
  <c r="L176"/>
  <c r="M176"/>
  <c r="N176"/>
  <c r="O176"/>
  <c r="Q174" s="1"/>
  <c r="O179"/>
  <c r="O180"/>
  <c r="Q180"/>
  <c r="C181"/>
  <c r="D181"/>
  <c r="E181"/>
  <c r="F181"/>
  <c r="G181"/>
  <c r="H181"/>
  <c r="I181"/>
  <c r="J181"/>
  <c r="K181"/>
  <c r="L181"/>
  <c r="M181"/>
  <c r="N181"/>
  <c r="O184"/>
  <c r="O186" s="1"/>
  <c r="O185"/>
  <c r="Q185" s="1"/>
  <c r="C186"/>
  <c r="D186"/>
  <c r="E186"/>
  <c r="F186"/>
  <c r="G186"/>
  <c r="H186"/>
  <c r="I186"/>
  <c r="J186"/>
  <c r="K186"/>
  <c r="L186"/>
  <c r="M186"/>
  <c r="N186"/>
  <c r="O189"/>
  <c r="O190"/>
  <c r="O191" s="1"/>
  <c r="C191"/>
  <c r="D191"/>
  <c r="E191"/>
  <c r="F191"/>
  <c r="G191"/>
  <c r="H191"/>
  <c r="I191"/>
  <c r="J191"/>
  <c r="K191"/>
  <c r="L191"/>
  <c r="M191"/>
  <c r="N191"/>
  <c r="O194"/>
  <c r="O195"/>
  <c r="Q195"/>
  <c r="C196"/>
  <c r="D196"/>
  <c r="E196"/>
  <c r="F196"/>
  <c r="G196"/>
  <c r="H196"/>
  <c r="I196"/>
  <c r="J196"/>
  <c r="K196"/>
  <c r="L196"/>
  <c r="M196"/>
  <c r="N196"/>
  <c r="O196"/>
  <c r="Q196" s="1"/>
  <c r="O199"/>
  <c r="P199" s="1"/>
  <c r="O200"/>
  <c r="Q200"/>
  <c r="C201"/>
  <c r="D201"/>
  <c r="E201"/>
  <c r="F201"/>
  <c r="G201"/>
  <c r="H201"/>
  <c r="I201"/>
  <c r="J201"/>
  <c r="K201"/>
  <c r="L201"/>
  <c r="M201"/>
  <c r="N201"/>
  <c r="O204"/>
  <c r="O206" s="1"/>
  <c r="O205"/>
  <c r="P205" s="1"/>
  <c r="C206"/>
  <c r="D206"/>
  <c r="E206"/>
  <c r="F206"/>
  <c r="G206"/>
  <c r="H206"/>
  <c r="I206"/>
  <c r="J206"/>
  <c r="K206"/>
  <c r="L206"/>
  <c r="M206"/>
  <c r="N206"/>
  <c r="O209"/>
  <c r="O210"/>
  <c r="Q210" s="1"/>
  <c r="C211"/>
  <c r="D211"/>
  <c r="E211"/>
  <c r="F211"/>
  <c r="G211"/>
  <c r="H211"/>
  <c r="I211"/>
  <c r="J211"/>
  <c r="K211"/>
  <c r="L211"/>
  <c r="M211"/>
  <c r="N211"/>
  <c r="O211"/>
  <c r="Q209" s="1"/>
  <c r="C213"/>
  <c r="D213"/>
  <c r="O213" s="1"/>
  <c r="E213"/>
  <c r="E215" s="1"/>
  <c r="F213"/>
  <c r="G213"/>
  <c r="H213"/>
  <c r="H215" s="1"/>
  <c r="I213"/>
  <c r="I215" s="1"/>
  <c r="J213"/>
  <c r="K213"/>
  <c r="L213"/>
  <c r="L215" s="1"/>
  <c r="M213"/>
  <c r="M215" s="1"/>
  <c r="N213"/>
  <c r="C214"/>
  <c r="D214"/>
  <c r="E214"/>
  <c r="O214" s="1"/>
  <c r="F214"/>
  <c r="F215" s="1"/>
  <c r="G214"/>
  <c r="H214"/>
  <c r="I214"/>
  <c r="J214"/>
  <c r="J215" s="1"/>
  <c r="K214"/>
  <c r="L214"/>
  <c r="M214"/>
  <c r="N214"/>
  <c r="N215" s="1"/>
  <c r="C215"/>
  <c r="D215"/>
  <c r="G215"/>
  <c r="K215"/>
  <c r="M40" i="1"/>
  <c r="I40"/>
  <c r="E40"/>
  <c r="N39"/>
  <c r="M39"/>
  <c r="L39"/>
  <c r="L40" s="1"/>
  <c r="K39"/>
  <c r="J39"/>
  <c r="I39"/>
  <c r="H39"/>
  <c r="H40" s="1"/>
  <c r="G39"/>
  <c r="F39"/>
  <c r="E39"/>
  <c r="D39"/>
  <c r="D40" s="1"/>
  <c r="C39"/>
  <c r="O39" s="1"/>
  <c r="N38"/>
  <c r="N40" s="1"/>
  <c r="M38"/>
  <c r="L38"/>
  <c r="K38"/>
  <c r="K40" s="1"/>
  <c r="J38"/>
  <c r="J40" s="1"/>
  <c r="I38"/>
  <c r="H38"/>
  <c r="G38"/>
  <c r="G40" s="1"/>
  <c r="F38"/>
  <c r="F40" s="1"/>
  <c r="E38"/>
  <c r="D38"/>
  <c r="C38"/>
  <c r="C40" s="1"/>
  <c r="N35"/>
  <c r="M35"/>
  <c r="L35"/>
  <c r="K35"/>
  <c r="J35"/>
  <c r="I35"/>
  <c r="H35"/>
  <c r="G35"/>
  <c r="F35"/>
  <c r="E35"/>
  <c r="D35"/>
  <c r="C35"/>
  <c r="O34"/>
  <c r="O33"/>
  <c r="O35" s="1"/>
  <c r="O30"/>
  <c r="N30"/>
  <c r="M30"/>
  <c r="L30"/>
  <c r="K30"/>
  <c r="J30"/>
  <c r="I30"/>
  <c r="H30"/>
  <c r="G30"/>
  <c r="F30"/>
  <c r="E30"/>
  <c r="D30"/>
  <c r="C30"/>
  <c r="O29"/>
  <c r="P29" s="1"/>
  <c r="Q28"/>
  <c r="O28"/>
  <c r="N25"/>
  <c r="M25"/>
  <c r="L25"/>
  <c r="K25"/>
  <c r="J25"/>
  <c r="I25"/>
  <c r="H25"/>
  <c r="G25"/>
  <c r="F25"/>
  <c r="E25"/>
  <c r="D25"/>
  <c r="C25"/>
  <c r="O24"/>
  <c r="P24" s="1"/>
  <c r="O23"/>
  <c r="N20"/>
  <c r="M20"/>
  <c r="L20"/>
  <c r="K20"/>
  <c r="J20"/>
  <c r="I20"/>
  <c r="H20"/>
  <c r="G20"/>
  <c r="F20"/>
  <c r="E20"/>
  <c r="D20"/>
  <c r="C20"/>
  <c r="O19"/>
  <c r="O18"/>
  <c r="N15"/>
  <c r="M15"/>
  <c r="L15"/>
  <c r="K15"/>
  <c r="J15"/>
  <c r="I15"/>
  <c r="H15"/>
  <c r="G15"/>
  <c r="F15"/>
  <c r="E15"/>
  <c r="D15"/>
  <c r="C15"/>
  <c r="Q14"/>
  <c r="O14"/>
  <c r="O13"/>
  <c r="O15" s="1"/>
  <c r="O10"/>
  <c r="Q25" s="1"/>
  <c r="N10"/>
  <c r="M10"/>
  <c r="L10"/>
  <c r="K10"/>
  <c r="J10"/>
  <c r="I10"/>
  <c r="H10"/>
  <c r="G10"/>
  <c r="F10"/>
  <c r="E10"/>
  <c r="D10"/>
  <c r="C10"/>
  <c r="Q9"/>
  <c r="O9"/>
  <c r="Q39" s="1"/>
  <c r="Q8"/>
  <c r="O8"/>
  <c r="Q146" i="3" l="1"/>
  <c r="Q144"/>
  <c r="Q106"/>
  <c r="Q104"/>
  <c r="Q86"/>
  <c r="Q84"/>
  <c r="Q46"/>
  <c r="Q44"/>
  <c r="P14"/>
  <c r="P34"/>
  <c r="P54"/>
  <c r="P74"/>
  <c r="P94"/>
  <c r="P114"/>
  <c r="P134"/>
  <c r="P154"/>
  <c r="P174"/>
  <c r="P194"/>
  <c r="O215"/>
  <c r="P149"/>
  <c r="P169"/>
  <c r="P189"/>
  <c r="P213"/>
  <c r="P20"/>
  <c r="P40"/>
  <c r="P60"/>
  <c r="P80"/>
  <c r="P100"/>
  <c r="P120"/>
  <c r="P140"/>
  <c r="P160"/>
  <c r="P180"/>
  <c r="P200"/>
  <c r="P155"/>
  <c r="P175"/>
  <c r="P195"/>
  <c r="P214"/>
  <c r="P185"/>
  <c r="P151"/>
  <c r="P159"/>
  <c r="P139"/>
  <c r="P119"/>
  <c r="P99"/>
  <c r="P79"/>
  <c r="P59"/>
  <c r="P39"/>
  <c r="P19"/>
  <c r="P135"/>
  <c r="P129"/>
  <c r="P115"/>
  <c r="P109"/>
  <c r="P95"/>
  <c r="P89"/>
  <c r="P75"/>
  <c r="P69"/>
  <c r="P55"/>
  <c r="P49"/>
  <c r="P35"/>
  <c r="P29"/>
  <c r="P15"/>
  <c r="P9"/>
  <c r="Q184"/>
  <c r="Q186"/>
  <c r="Q166"/>
  <c r="Q164"/>
  <c r="Q126"/>
  <c r="Q124"/>
  <c r="Q66"/>
  <c r="P66"/>
  <c r="Q64"/>
  <c r="Q26"/>
  <c r="Q24"/>
  <c r="Q206"/>
  <c r="Q204"/>
  <c r="Q189"/>
  <c r="Q191"/>
  <c r="P131"/>
  <c r="P209"/>
  <c r="P179"/>
  <c r="Q211"/>
  <c r="P210"/>
  <c r="Q205"/>
  <c r="P204"/>
  <c r="O201"/>
  <c r="P190"/>
  <c r="P184"/>
  <c r="O181"/>
  <c r="Q171"/>
  <c r="P170"/>
  <c r="Q165"/>
  <c r="P164"/>
  <c r="O161"/>
  <c r="Q151"/>
  <c r="P150"/>
  <c r="Q145"/>
  <c r="P144"/>
  <c r="O141"/>
  <c r="Q131"/>
  <c r="P130"/>
  <c r="Q125"/>
  <c r="P124"/>
  <c r="O121"/>
  <c r="Q111"/>
  <c r="P110"/>
  <c r="Q105"/>
  <c r="P104"/>
  <c r="O101"/>
  <c r="Q91"/>
  <c r="P90"/>
  <c r="Q85"/>
  <c r="P84"/>
  <c r="O81"/>
  <c r="Q71"/>
  <c r="P70"/>
  <c r="Q65"/>
  <c r="P64"/>
  <c r="O61"/>
  <c r="Q51"/>
  <c r="P50"/>
  <c r="Q45"/>
  <c r="P44"/>
  <c r="O41"/>
  <c r="Q31"/>
  <c r="P30"/>
  <c r="Q25"/>
  <c r="P24"/>
  <c r="O21"/>
  <c r="Q11"/>
  <c r="P10"/>
  <c r="Q194"/>
  <c r="Q190"/>
  <c r="Q176"/>
  <c r="Q156"/>
  <c r="Q136"/>
  <c r="Q116"/>
  <c r="Q96"/>
  <c r="Q76"/>
  <c r="Q56"/>
  <c r="Q36"/>
  <c r="Q16"/>
  <c r="Q169"/>
  <c r="Q149"/>
  <c r="Q129"/>
  <c r="Q109"/>
  <c r="Q89"/>
  <c r="Q69"/>
  <c r="Q49"/>
  <c r="Q29"/>
  <c r="Q9"/>
  <c r="Q33" i="1"/>
  <c r="P18"/>
  <c r="P34"/>
  <c r="P14"/>
  <c r="P39"/>
  <c r="P19"/>
  <c r="P23"/>
  <c r="Q13"/>
  <c r="Q20"/>
  <c r="Q34"/>
  <c r="O38"/>
  <c r="Q40"/>
  <c r="Q15"/>
  <c r="O25"/>
  <c r="Q29"/>
  <c r="Q35"/>
  <c r="P9"/>
  <c r="Q10"/>
  <c r="O20"/>
  <c r="Q24"/>
  <c r="Q30"/>
  <c r="Q19"/>
  <c r="Q81" i="3" l="1"/>
  <c r="P81"/>
  <c r="Q79"/>
  <c r="P215"/>
  <c r="Q213"/>
  <c r="Q21"/>
  <c r="P21"/>
  <c r="Q19"/>
  <c r="Q61"/>
  <c r="P61"/>
  <c r="Q59"/>
  <c r="Q101"/>
  <c r="P101"/>
  <c r="Q99"/>
  <c r="Q141"/>
  <c r="P141"/>
  <c r="Q139"/>
  <c r="Q181"/>
  <c r="P181"/>
  <c r="Q179"/>
  <c r="Q201"/>
  <c r="P201"/>
  <c r="Q199"/>
  <c r="P46"/>
  <c r="P76"/>
  <c r="P156"/>
  <c r="P11"/>
  <c r="P111"/>
  <c r="P191"/>
  <c r="P126"/>
  <c r="P86"/>
  <c r="P211"/>
  <c r="P71"/>
  <c r="P206"/>
  <c r="P166"/>
  <c r="P186"/>
  <c r="P51"/>
  <c r="P106"/>
  <c r="Q41"/>
  <c r="P41"/>
  <c r="Q39"/>
  <c r="Q121"/>
  <c r="P121"/>
  <c r="Q119"/>
  <c r="Q161"/>
  <c r="P161"/>
  <c r="Q159"/>
  <c r="P36"/>
  <c r="P116"/>
  <c r="P91"/>
  <c r="P16"/>
  <c r="P56"/>
  <c r="P96"/>
  <c r="P136"/>
  <c r="P176"/>
  <c r="P196"/>
  <c r="P171"/>
  <c r="P26"/>
  <c r="P31"/>
  <c r="P146"/>
  <c r="Q23" i="1"/>
  <c r="Q18"/>
  <c r="P38"/>
  <c r="O40"/>
  <c r="P28"/>
  <c r="P8"/>
  <c r="P13"/>
  <c r="P33"/>
  <c r="Q38" l="1"/>
  <c r="P40"/>
  <c r="P35"/>
  <c r="P10"/>
  <c r="P30"/>
  <c r="P15"/>
  <c r="P25"/>
  <c r="P20"/>
</calcChain>
</file>

<file path=xl/sharedStrings.xml><?xml version="1.0" encoding="utf-8"?>
<sst xmlns="http://schemas.openxmlformats.org/spreadsheetml/2006/main" count="265" uniqueCount="82">
  <si>
    <t>Period Starting: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</si>
  <si>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</si>
  <si>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</si>
  <si>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</si>
  <si>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</si>
  <si>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</si>
  <si>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</si>
  <si>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</si>
  <si>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</si>
  <si>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</si>
  <si>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</si>
  <si>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</si>
  <si>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</si>
  <si>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Totals</t>
  </si>
  <si>
    <t>Component</t>
  </si>
  <si>
    <t>Comments</t>
  </si>
  <si>
    <t>Revenues</t>
  </si>
  <si>
    <t>`</t>
  </si>
  <si>
    <t>%</t>
  </si>
  <si>
    <t>Actual</t>
  </si>
  <si>
    <t>Budgeted</t>
  </si>
  <si>
    <t>Variance</t>
  </si>
  <si>
    <t>Total Actual Revenues</t>
  </si>
  <si>
    <t>Total Budgeted Revenues</t>
  </si>
  <si>
    <t>Total Revenue Variance</t>
  </si>
  <si>
    <t>Actuall Achievement Indications</t>
  </si>
  <si>
    <t>Monthly Based Budget Indications</t>
  </si>
  <si>
    <t>Monthly Based Sales Variance Indications</t>
  </si>
  <si>
    <t xml:space="preserve">Monthly Based Total Costs Variance Analysis </t>
  </si>
  <si>
    <t>Total Costs Variance</t>
  </si>
  <si>
    <t>Total Budgeted Expenses</t>
  </si>
  <si>
    <t>Total Actual Expenses</t>
  </si>
  <si>
    <t>Professional Fees</t>
  </si>
  <si>
    <t>Tour &amp; Travelling</t>
  </si>
  <si>
    <t>Medical Exp</t>
  </si>
  <si>
    <t>Legal &amp; Consultancy Charges</t>
  </si>
  <si>
    <t>Entertainment Exp</t>
  </si>
  <si>
    <t>Electricity Bills Exp</t>
  </si>
  <si>
    <t>Telephone Expenses</t>
  </si>
  <si>
    <t>Director Remmuneration</t>
  </si>
  <si>
    <t>Director Hospitality Costs</t>
  </si>
  <si>
    <t>Payroll Costs</t>
  </si>
  <si>
    <t>Consultancy Fees</t>
  </si>
  <si>
    <t>Costs</t>
  </si>
  <si>
    <t>This sheet is all based upon application of costing's wide areas such as budgets &amp; budgetary controls under practical circumstances for a company in order to control costs and further costs cutting also. This sheet also provides variance analysis on gross cost basis without going through ascertainment of costs centres in depth. I developed this sheet for deep analysis of costs at various types of costs. This sheet covers costs &amp; revenues performance analysis in detail mingled up with charts &amp; graphs etc.</t>
  </si>
  <si>
    <t>Exp 1</t>
  </si>
  <si>
    <t>Exp 2</t>
  </si>
  <si>
    <t>Exp 3</t>
  </si>
  <si>
    <t>Exp 4</t>
  </si>
  <si>
    <t>Exp 5</t>
  </si>
  <si>
    <t>Exp 6</t>
  </si>
  <si>
    <t>Exp 7</t>
  </si>
  <si>
    <t>Exp 8</t>
  </si>
  <si>
    <t>Exp 9</t>
  </si>
  <si>
    <t>Exp 10</t>
  </si>
  <si>
    <t>Exp 11</t>
  </si>
  <si>
    <t>Exp 12</t>
  </si>
  <si>
    <t>Exp 13</t>
  </si>
  <si>
    <t>Exp 14</t>
  </si>
  <si>
    <t>Exp 15</t>
  </si>
  <si>
    <t>Exp 16</t>
  </si>
  <si>
    <t>Exp 17</t>
  </si>
  <si>
    <t>Exp 18</t>
  </si>
  <si>
    <t>Exp 19</t>
  </si>
  <si>
    <t>Exp 20</t>
  </si>
  <si>
    <t>Exp 21</t>
  </si>
  <si>
    <t>Exp 22</t>
  </si>
  <si>
    <t>Exp 23</t>
  </si>
  <si>
    <t>Exp 24</t>
  </si>
  <si>
    <t>Exp 25</t>
  </si>
  <si>
    <t>Insurance Exp-I</t>
  </si>
  <si>
    <t>Exp-</t>
  </si>
  <si>
    <t>Interests Costs</t>
  </si>
  <si>
    <t xml:space="preserve">Other </t>
  </si>
  <si>
    <t>XYZ LTD                                                                                                                                                                                                   Costs Performance &amp; Variance Analysis</t>
  </si>
  <si>
    <t>XYZ LTD                                                                                                                                                                                         Sales Performance &amp; Variance Analysis</t>
  </si>
  <si>
    <t>Segment - I Revenues</t>
  </si>
  <si>
    <t>Segment - II Revenues</t>
  </si>
  <si>
    <t>Segment - III Revenues</t>
  </si>
  <si>
    <t>Segment - IV Revenues</t>
  </si>
  <si>
    <t>Segment - V Revenues</t>
  </si>
  <si>
    <t>Segment - VI Revenues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</si>
</sst>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-* #,##0_-;\-* #,##0_-;_-* &quot;-&quot;_-;_-@_-"/>
    <numFmt numFmtId="166" formatCode="_-* #,##0.00_-;\-* #,##0.00_-;_-* &quot;-&quot;??_-;_-@_-"/>
    <numFmt numFmtId="167" formatCode="0_);[Red]\(0\)"/>
    <numFmt numFmtId="168" formatCode="0%_);[Red]\(0%\)"/>
    <numFmt numFmtId="169" formatCode="0.00%_);[Red]\(0.00%\)"/>
    <numFmt numFmtId="170" formatCode="_-&quot;£&quot;* #,##0_-;\-&quot;£&quot;* #,##0_-;_-&quot;£&quot;* &quot;-&quot;_-;_-@_-"/>
    <numFmt numFmtId="171" formatCode="_-&quot;£&quot;* #,##0.00_-;\-&quot;£&quot;* #,##0.00_-;_-&quot;£&quot;* &quot;-&quot;??_-;_-@_-"/>
  </numFmts>
  <fonts count="25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8"/>
      <name val="Rupee Foradian"/>
      <family val="2"/>
    </font>
    <font>
      <b/>
      <sz val="8"/>
      <color theme="0" tint="-0.499984740745262"/>
      <name val="Calibri"/>
      <family val="2"/>
      <scheme val="minor"/>
    </font>
    <font>
      <b/>
      <sz val="8"/>
      <name val="Rupee Foradian"/>
      <family val="2"/>
    </font>
    <font>
      <b/>
      <sz val="8"/>
      <color theme="0"/>
      <name val="Calibri"/>
      <family val="2"/>
      <scheme val="minor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9" borderId="8" applyBorder="0" applyProtection="0">
      <alignment vertical="center"/>
    </xf>
    <xf numFmtId="5" fontId="12" fillId="0" borderId="6">
      <protection locked="0"/>
    </xf>
    <xf numFmtId="0" fontId="13" fillId="10" borderId="0" applyBorder="0">
      <alignment horizontal="left" vertical="center" indent="1"/>
    </xf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4" fillId="0" borderId="11"/>
    <xf numFmtId="4" fontId="12" fillId="11" borderId="11">
      <protection locked="0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12" fillId="12" borderId="11"/>
    <xf numFmtId="43" fontId="15" fillId="0" borderId="12"/>
    <xf numFmtId="37" fontId="16" fillId="13" borderId="6" applyBorder="0">
      <alignment horizontal="left" vertical="center" indent="1"/>
    </xf>
    <xf numFmtId="37" fontId="17" fillId="14" borderId="13" applyFill="0">
      <alignment vertical="center"/>
    </xf>
    <xf numFmtId="0" fontId="17" fillId="15" borderId="14" applyNumberFormat="0">
      <alignment horizontal="left" vertical="top" indent="1"/>
    </xf>
    <xf numFmtId="0" fontId="17" fillId="9" borderId="0" applyBorder="0">
      <alignment horizontal="left" vertical="center" indent="1"/>
    </xf>
    <xf numFmtId="0" fontId="17" fillId="0" borderId="14" applyNumberFormat="0" applyFill="0">
      <alignment horizontal="centerContinuous" vertical="top"/>
    </xf>
    <xf numFmtId="43" fontId="15" fillId="0" borderId="15"/>
    <xf numFmtId="44" fontId="15" fillId="0" borderId="16"/>
    <xf numFmtId="0" fontId="18" fillId="14" borderId="0">
      <alignment horizontal="left" wrapText="1" indent="1"/>
    </xf>
    <xf numFmtId="0" fontId="1" fillId="0" borderId="0"/>
    <xf numFmtId="37" fontId="11" fillId="9" borderId="9" applyBorder="0">
      <alignment horizontal="left" vertical="center" indent="2"/>
    </xf>
    <xf numFmtId="0" fontId="19" fillId="0" borderId="0"/>
    <xf numFmtId="9" fontId="1" fillId="0" borderId="0" applyFont="0" applyFill="0" applyBorder="0" applyAlignment="0" applyProtection="0"/>
    <xf numFmtId="168" fontId="20" fillId="16" borderId="17"/>
    <xf numFmtId="169" fontId="20" fillId="0" borderId="17" applyFont="0" applyFill="0" applyBorder="0" applyAlignment="0" applyProtection="0">
      <protection locked="0"/>
    </xf>
    <xf numFmtId="2" fontId="21" fillId="0" borderId="0">
      <protection locked="0"/>
    </xf>
    <xf numFmtId="0" fontId="1" fillId="17" borderId="0"/>
    <xf numFmtId="49" fontId="1" fillId="0" borderId="0" applyFont="0" applyFill="0" applyBorder="0" applyAlignment="0" applyProtection="0"/>
    <xf numFmtId="0" fontId="22" fillId="0" borderId="0">
      <alignment horizontal="right"/>
    </xf>
    <xf numFmtId="0" fontId="23" fillId="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8" fillId="0" borderId="2" xfId="1" applyFont="1" applyBorder="1" applyAlignment="1">
      <alignment vertical="center"/>
    </xf>
    <xf numFmtId="43" fontId="4" fillId="7" borderId="2" xfId="1" applyFont="1" applyFill="1" applyBorder="1" applyAlignment="1">
      <alignment vertical="center"/>
    </xf>
    <xf numFmtId="10" fontId="4" fillId="7" borderId="3" xfId="2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10" fontId="4" fillId="7" borderId="2" xfId="2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textRotation="46" shrinkToFit="1"/>
    </xf>
    <xf numFmtId="43" fontId="10" fillId="6" borderId="8" xfId="1" applyFont="1" applyFill="1" applyBorder="1" applyAlignment="1">
      <alignment horizontal="center" vertical="center" wrapText="1"/>
    </xf>
    <xf numFmtId="43" fontId="2" fillId="6" borderId="9" xfId="1" applyFont="1" applyFill="1" applyBorder="1" applyAlignment="1">
      <alignment vertical="center"/>
    </xf>
    <xf numFmtId="43" fontId="2" fillId="6" borderId="8" xfId="1" applyFont="1" applyFill="1" applyBorder="1" applyAlignment="1">
      <alignment vertical="center" wrapText="1"/>
    </xf>
    <xf numFmtId="43" fontId="2" fillId="6" borderId="9" xfId="1" applyFont="1" applyFill="1" applyBorder="1" applyAlignment="1">
      <alignment vertical="center" wrapText="1"/>
    </xf>
    <xf numFmtId="43" fontId="2" fillId="6" borderId="10" xfId="1" applyFont="1" applyFill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0" fontId="2" fillId="2" borderId="0" xfId="0" applyFont="1" applyFill="1" applyBorder="1" applyAlignment="1">
      <alignment vertical="center" textRotation="46"/>
    </xf>
    <xf numFmtId="0" fontId="24" fillId="0" borderId="0" xfId="0" applyFont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43" fontId="9" fillId="8" borderId="3" xfId="1" applyFont="1" applyFill="1" applyBorder="1" applyAlignment="1">
      <alignment vertical="center" textRotation="46" shrinkToFit="1"/>
    </xf>
    <xf numFmtId="43" fontId="9" fillId="8" borderId="7" xfId="1" applyFont="1" applyFill="1" applyBorder="1" applyAlignment="1">
      <alignment vertical="center" textRotation="46" shrinkToFit="1"/>
    </xf>
    <xf numFmtId="43" fontId="9" fillId="8" borderId="5" xfId="1" applyFont="1" applyFill="1" applyBorder="1" applyAlignment="1">
      <alignment vertical="center" textRotation="46" shrinkToFi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38">
    <cellStyle name="amount" xfId="3"/>
    <cellStyle name="Blank" xfId="4"/>
    <cellStyle name="Body text" xfId="5"/>
    <cellStyle name="Comma" xfId="1" builtinId="3"/>
    <cellStyle name="Comma 2" xfId="6"/>
    <cellStyle name="Comma0" xfId="7"/>
    <cellStyle name="Currency0" xfId="8"/>
    <cellStyle name="DarkBlueOutline" xfId="9"/>
    <cellStyle name="DarkBlueOutlineYellow" xfId="10"/>
    <cellStyle name="Date" xfId="11"/>
    <cellStyle name="Dezimal [0]_Compiling Utility Macros" xfId="12"/>
    <cellStyle name="Dezimal_Compiling Utility Macros" xfId="13"/>
    <cellStyle name="Fixed" xfId="14"/>
    <cellStyle name="GRAY" xfId="15"/>
    <cellStyle name="Gross Margin" xfId="16"/>
    <cellStyle name="header" xfId="17"/>
    <cellStyle name="Header Total" xfId="18"/>
    <cellStyle name="Header1" xfId="19"/>
    <cellStyle name="Header2" xfId="20"/>
    <cellStyle name="Header3" xfId="21"/>
    <cellStyle name="Level 2 Total" xfId="22"/>
    <cellStyle name="Major Total" xfId="23"/>
    <cellStyle name="NonPrint_TemTitle" xfId="24"/>
    <cellStyle name="Normal" xfId="0" builtinId="0"/>
    <cellStyle name="Normal 2" xfId="25"/>
    <cellStyle name="Normal 2 2" xfId="26"/>
    <cellStyle name="NormalRed" xfId="27"/>
    <cellStyle name="Percent" xfId="2" builtinId="5"/>
    <cellStyle name="Percent 2" xfId="28"/>
    <cellStyle name="Percent.0" xfId="29"/>
    <cellStyle name="Percent.00" xfId="30"/>
    <cellStyle name="RED POSTED" xfId="31"/>
    <cellStyle name="Standard_Anpassen der Amortisation" xfId="32"/>
    <cellStyle name="Text" xfId="33"/>
    <cellStyle name="TmsRmn10BlueItalic" xfId="34"/>
    <cellStyle name="TmsRmn10Bold" xfId="35"/>
    <cellStyle name="Währung [0]_Compiling Utility Macros" xfId="36"/>
    <cellStyle name="Währung_Compiling Utility Macros" xfId="37"/>
  </cellStyles>
  <dxfs count="9"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0.34501545295003805"/>
          <c:y val="1.9518122032498749E-2"/>
        </c:manualLayout>
      </c:layout>
      <c:txPr>
        <a:bodyPr/>
        <a:lstStyle/>
        <a:p>
          <a:pPr>
            <a:defRPr sz="9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5.8401349540739229E-2"/>
          <c:y val="0.17582902137232878"/>
          <c:w val="0.69593563669845715"/>
          <c:h val="0.57669771278590265"/>
        </c:manualLayout>
      </c:layout>
      <c:lineChart>
        <c:grouping val="standard"/>
        <c:ser>
          <c:idx val="0"/>
          <c:order val="0"/>
          <c:tx>
            <c:strRef>
              <c:f>'EXPENSES BUDGET ANALYSIS'!$B$213</c:f>
              <c:strCache>
                <c:ptCount val="1"/>
                <c:pt idx="0">
                  <c:v>Total Actual Expenses</c:v>
                </c:pt>
              </c:strCache>
            </c:strRef>
          </c:tx>
          <c:marker>
            <c:symbol val="none"/>
          </c:marker>
          <c:cat>
            <c:strRef>
              <c:f>'EXPENSES BUDGET ANALYSIS'!$C$5:$N$5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'EXPENSES BUDGET ANALYSIS'!$C$213:$N$213</c:f>
              <c:numCache>
                <c:formatCode>_(* #,##0.00_);_(* \(#,##0.00\);_(* "-"??_);_(@_)</c:formatCode>
                <c:ptCount val="12"/>
                <c:pt idx="0">
                  <c:v>16800</c:v>
                </c:pt>
                <c:pt idx="1">
                  <c:v>16800</c:v>
                </c:pt>
                <c:pt idx="2">
                  <c:v>21000</c:v>
                </c:pt>
                <c:pt idx="3">
                  <c:v>28000</c:v>
                </c:pt>
                <c:pt idx="4">
                  <c:v>35000</c:v>
                </c:pt>
                <c:pt idx="5">
                  <c:v>28000</c:v>
                </c:pt>
                <c:pt idx="6">
                  <c:v>35000</c:v>
                </c:pt>
                <c:pt idx="7">
                  <c:v>28000</c:v>
                </c:pt>
                <c:pt idx="8">
                  <c:v>35000</c:v>
                </c:pt>
                <c:pt idx="9">
                  <c:v>28000</c:v>
                </c:pt>
                <c:pt idx="10">
                  <c:v>35000</c:v>
                </c:pt>
                <c:pt idx="11">
                  <c:v>32200</c:v>
                </c:pt>
              </c:numCache>
            </c:numRef>
          </c:val>
        </c:ser>
        <c:marker val="1"/>
        <c:axId val="76007296"/>
        <c:axId val="76008832"/>
      </c:lineChart>
      <c:catAx>
        <c:axId val="760072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6008832"/>
        <c:crosses val="autoZero"/>
        <c:auto val="1"/>
        <c:lblAlgn val="ctr"/>
        <c:lblOffset val="100"/>
      </c:catAx>
      <c:valAx>
        <c:axId val="76008832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600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3678630407887"/>
          <c:y val="0.1250169571500192"/>
          <c:w val="0.14831622378563641"/>
          <c:h val="0.7320605149075467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txPr>
    <a:bodyPr/>
    <a:lstStyle/>
    <a:p>
      <a:pPr>
        <a:defRPr sz="900" b="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7.1578987409182546E-2"/>
          <c:y val="6.8968120557963961E-2"/>
        </c:manualLayout>
      </c:layout>
      <c:txPr>
        <a:bodyPr/>
        <a:lstStyle/>
        <a:p>
          <a:pPr>
            <a:defRPr sz="800" b="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570306399872059"/>
          <c:y val="0.22402576948906758"/>
          <c:w val="0.39377454162315817"/>
          <c:h val="0.62191832926227697"/>
        </c:manualLayout>
      </c:layout>
      <c:pieChart>
        <c:varyColors val="1"/>
        <c:ser>
          <c:idx val="0"/>
          <c:order val="0"/>
          <c:tx>
            <c:strRef>
              <c:f>'REVENUE BUDGET ANALYSIS'!$B$39</c:f>
              <c:strCache>
                <c:ptCount val="1"/>
                <c:pt idx="0">
                  <c:v>Total Budgeted Revenues</c:v>
                </c:pt>
              </c:strCache>
            </c:strRef>
          </c:tx>
          <c:explosion val="30"/>
          <c:cat>
            <c:strRef>
              <c:f>'REVENUE BUDGET ANALYSIS'!$C$4:$N$4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'REVENUE BUDGET ANALYSIS'!$C$39:$N$39</c:f>
              <c:numCache>
                <c:formatCode>_(* #,##0.00_);_(* \(#,##0.00\);_(* "-"??_);_(@_)</c:formatCode>
                <c:ptCount val="12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  <c:pt idx="3">
                  <c:v>15000</c:v>
                </c:pt>
                <c:pt idx="4">
                  <c:v>18000</c:v>
                </c:pt>
                <c:pt idx="5">
                  <c:v>18600</c:v>
                </c:pt>
                <c:pt idx="6">
                  <c:v>18600</c:v>
                </c:pt>
                <c:pt idx="7">
                  <c:v>18600</c:v>
                </c:pt>
                <c:pt idx="8">
                  <c:v>18000</c:v>
                </c:pt>
                <c:pt idx="9">
                  <c:v>15000</c:v>
                </c:pt>
                <c:pt idx="10">
                  <c:v>18000</c:v>
                </c:pt>
                <c:pt idx="11">
                  <c:v>150000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72334436456362"/>
          <c:y val="7.5357574685186834E-2"/>
          <c:w val="0.38075735098330099"/>
          <c:h val="0.82938629862278468"/>
        </c:manualLayout>
      </c:layout>
    </c:legend>
    <c:plotVisOnly val="1"/>
    <c:dispBlanksAs val="zero"/>
  </c:chart>
  <c:txPr>
    <a:bodyPr/>
    <a:lstStyle/>
    <a:p>
      <a:pPr>
        <a:defRPr sz="800"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0.34501545295003805"/>
          <c:y val="1.9518122032498749E-2"/>
        </c:manualLayout>
      </c:layout>
      <c:txPr>
        <a:bodyPr/>
        <a:lstStyle/>
        <a:p>
          <a:pPr>
            <a:defRPr sz="8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5.8401349540739229E-2"/>
          <c:y val="0.17582902137232889"/>
          <c:w val="0.69812441943633263"/>
          <c:h val="0.57669771278590265"/>
        </c:manualLayout>
      </c:layout>
      <c:lineChart>
        <c:grouping val="standard"/>
        <c:ser>
          <c:idx val="0"/>
          <c:order val="0"/>
          <c:tx>
            <c:strRef>
              <c:f>'REVENUE BUDGET ANALYSIS'!$B$40</c:f>
              <c:strCache>
                <c:ptCount val="1"/>
                <c:pt idx="0">
                  <c:v>Total Revenue Variance</c:v>
                </c:pt>
              </c:strCache>
            </c:strRef>
          </c:tx>
          <c:marker>
            <c:symbol val="none"/>
          </c:marker>
          <c:cat>
            <c:strRef>
              <c:f>'REVENUE BUDGET ANALYSIS'!$C$4:$N$4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'REVENUE BUDGET ANALYSIS'!$C$40:$N$40</c:f>
              <c:numCache>
                <c:formatCode>_(* #,##0.00_);_(* \(#,##0.00\);_(* "-"??_);_(@_)</c:formatCode>
                <c:ptCount val="12"/>
                <c:pt idx="0">
                  <c:v>108000</c:v>
                </c:pt>
                <c:pt idx="1">
                  <c:v>0</c:v>
                </c:pt>
                <c:pt idx="2">
                  <c:v>115200</c:v>
                </c:pt>
                <c:pt idx="3">
                  <c:v>3000</c:v>
                </c:pt>
                <c:pt idx="4">
                  <c:v>162000</c:v>
                </c:pt>
                <c:pt idx="5">
                  <c:v>5400</c:v>
                </c:pt>
                <c:pt idx="6">
                  <c:v>6900</c:v>
                </c:pt>
                <c:pt idx="7">
                  <c:v>8400</c:v>
                </c:pt>
                <c:pt idx="8">
                  <c:v>9000</c:v>
                </c:pt>
                <c:pt idx="9">
                  <c:v>6000</c:v>
                </c:pt>
                <c:pt idx="10">
                  <c:v>6000</c:v>
                </c:pt>
                <c:pt idx="11">
                  <c:v>30000</c:v>
                </c:pt>
              </c:numCache>
            </c:numRef>
          </c:val>
        </c:ser>
        <c:marker val="1"/>
        <c:axId val="84683776"/>
        <c:axId val="84689664"/>
      </c:lineChart>
      <c:catAx>
        <c:axId val="84683776"/>
        <c:scaling>
          <c:orientation val="minMax"/>
        </c:scaling>
        <c:axPos val="b"/>
        <c:numFmt formatCode="General" sourceLinked="1"/>
        <c:tickLblPos val="nextTo"/>
        <c:crossAx val="84689664"/>
        <c:crosses val="autoZero"/>
        <c:auto val="1"/>
        <c:lblAlgn val="ctr"/>
        <c:lblOffset val="100"/>
      </c:catAx>
      <c:valAx>
        <c:axId val="84689664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8468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3678630407887"/>
          <c:y val="0.1250169571500192"/>
          <c:w val="0.14831622378563641"/>
          <c:h val="0.73206051490754676"/>
        </c:manualLayout>
      </c:layout>
    </c:legend>
    <c:plotVisOnly val="1"/>
    <c:dispBlanksAs val="gap"/>
  </c:chart>
  <c:txPr>
    <a:bodyPr/>
    <a:lstStyle/>
    <a:p>
      <a:pPr>
        <a:defRPr sz="800" b="0"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7.1578987409182546E-2"/>
          <c:y val="6.8968120557963961E-2"/>
        </c:manualLayout>
      </c:layout>
      <c:txPr>
        <a:bodyPr/>
        <a:lstStyle/>
        <a:p>
          <a:pPr>
            <a:defRPr sz="800" b="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570306399872059"/>
          <c:y val="0.22402576948906758"/>
          <c:w val="0.39377454162315817"/>
          <c:h val="0.62191832926227697"/>
        </c:manualLayout>
      </c:layout>
      <c:pieChart>
        <c:varyColors val="1"/>
        <c:ser>
          <c:idx val="0"/>
          <c:order val="0"/>
          <c:tx>
            <c:strRef>
              <c:f>'REVENUE BUDGET ANALYSIS'!$B$40</c:f>
              <c:strCache>
                <c:ptCount val="1"/>
                <c:pt idx="0">
                  <c:v>Total Revenue Variance</c:v>
                </c:pt>
              </c:strCache>
            </c:strRef>
          </c:tx>
          <c:explosion val="30"/>
          <c:cat>
            <c:strRef>
              <c:f>'REVENUE BUDGET ANALYSIS'!$C$4:$N$4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'REVENUE BUDGET ANALYSIS'!$C$40:$N$40</c:f>
              <c:numCache>
                <c:formatCode>_(* #,##0.00_);_(* \(#,##0.00\);_(* "-"??_);_(@_)</c:formatCode>
                <c:ptCount val="12"/>
                <c:pt idx="0">
                  <c:v>108000</c:v>
                </c:pt>
                <c:pt idx="1">
                  <c:v>0</c:v>
                </c:pt>
                <c:pt idx="2">
                  <c:v>115200</c:v>
                </c:pt>
                <c:pt idx="3">
                  <c:v>3000</c:v>
                </c:pt>
                <c:pt idx="4">
                  <c:v>162000</c:v>
                </c:pt>
                <c:pt idx="5">
                  <c:v>5400</c:v>
                </c:pt>
                <c:pt idx="6">
                  <c:v>6900</c:v>
                </c:pt>
                <c:pt idx="7">
                  <c:v>8400</c:v>
                </c:pt>
                <c:pt idx="8">
                  <c:v>9000</c:v>
                </c:pt>
                <c:pt idx="9">
                  <c:v>6000</c:v>
                </c:pt>
                <c:pt idx="10">
                  <c:v>6000</c:v>
                </c:pt>
                <c:pt idx="11">
                  <c:v>30000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72334436456362"/>
          <c:y val="7.5357574685186834E-2"/>
          <c:w val="0.38075735098330099"/>
          <c:h val="0.82938629862278468"/>
        </c:manualLayout>
      </c:layout>
    </c:legend>
    <c:plotVisOnly val="1"/>
    <c:dispBlanksAs val="zero"/>
  </c:chart>
  <c:txPr>
    <a:bodyPr/>
    <a:lstStyle/>
    <a:p>
      <a:pPr>
        <a:defRPr sz="800"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7.1578987409182546E-2"/>
          <c:y val="6.8968120557963961E-2"/>
        </c:manualLayout>
      </c:layout>
      <c:txPr>
        <a:bodyPr/>
        <a:lstStyle/>
        <a:p>
          <a:pPr>
            <a:defRPr sz="800" b="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570306399872059"/>
          <c:y val="0.22402576948906758"/>
          <c:w val="0.39377454162315795"/>
          <c:h val="0.62191832926227697"/>
        </c:manualLayout>
      </c:layout>
      <c:pieChart>
        <c:varyColors val="1"/>
        <c:ser>
          <c:idx val="0"/>
          <c:order val="0"/>
          <c:tx>
            <c:strRef>
              <c:f>'EXPENSES BUDGET ANALYSIS'!$B$213</c:f>
              <c:strCache>
                <c:ptCount val="1"/>
                <c:pt idx="0">
                  <c:v>Total Actual Expenses</c:v>
                </c:pt>
              </c:strCache>
            </c:strRef>
          </c:tx>
          <c:explosion val="30"/>
          <c:cat>
            <c:strRef>
              <c:f>'EXPENSES BUDGET ANALYSIS'!$C$5:$N$5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'EXPENSES BUDGET ANALYSIS'!$C$213:$N$213</c:f>
              <c:numCache>
                <c:formatCode>_(* #,##0.00_);_(* \(#,##0.00\);_(* "-"??_);_(@_)</c:formatCode>
                <c:ptCount val="12"/>
                <c:pt idx="0">
                  <c:v>16800</c:v>
                </c:pt>
                <c:pt idx="1">
                  <c:v>16800</c:v>
                </c:pt>
                <c:pt idx="2">
                  <c:v>21000</c:v>
                </c:pt>
                <c:pt idx="3">
                  <c:v>28000</c:v>
                </c:pt>
                <c:pt idx="4">
                  <c:v>35000</c:v>
                </c:pt>
                <c:pt idx="5">
                  <c:v>28000</c:v>
                </c:pt>
                <c:pt idx="6">
                  <c:v>35000</c:v>
                </c:pt>
                <c:pt idx="7">
                  <c:v>28000</c:v>
                </c:pt>
                <c:pt idx="8">
                  <c:v>35000</c:v>
                </c:pt>
                <c:pt idx="9">
                  <c:v>28000</c:v>
                </c:pt>
                <c:pt idx="10">
                  <c:v>35000</c:v>
                </c:pt>
                <c:pt idx="11">
                  <c:v>32200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72334436456362"/>
          <c:y val="7.5357574685186834E-2"/>
          <c:w val="0.38075735098330099"/>
          <c:h val="0.82938629862278468"/>
        </c:manualLayout>
      </c:layout>
    </c:legend>
    <c:plotVisOnly val="1"/>
    <c:dispBlanksAs val="zero"/>
  </c:chart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0.34501545295003805"/>
          <c:y val="1.9518122032498749E-2"/>
        </c:manualLayout>
      </c:layout>
      <c:txPr>
        <a:bodyPr/>
        <a:lstStyle/>
        <a:p>
          <a:pPr>
            <a:defRPr sz="8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5.8401349540739229E-2"/>
          <c:y val="0.17582902137232884"/>
          <c:w val="0.71692941956323186"/>
          <c:h val="0.57669771278590265"/>
        </c:manualLayout>
      </c:layout>
      <c:lineChart>
        <c:grouping val="standard"/>
        <c:ser>
          <c:idx val="0"/>
          <c:order val="0"/>
          <c:tx>
            <c:strRef>
              <c:f>'EXPENSES BUDGET ANALYSIS'!$B$214</c:f>
              <c:strCache>
                <c:ptCount val="1"/>
                <c:pt idx="0">
                  <c:v>Total Budgeted Expenses</c:v>
                </c:pt>
              </c:strCache>
            </c:strRef>
          </c:tx>
          <c:marker>
            <c:symbol val="none"/>
          </c:marker>
          <c:cat>
            <c:strRef>
              <c:f>'EXPENSES BUDGET ANALYSIS'!$C$5:$N$5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'EXPENSES BUDGET ANALYSIS'!$C$214:$N$214</c:f>
              <c:numCache>
                <c:formatCode>_(* #,##0.00_);_(* \(#,##0.00\);_(* "-"??_);_(@_)</c:formatCode>
                <c:ptCount val="12"/>
                <c:pt idx="0">
                  <c:v>28000</c:v>
                </c:pt>
                <c:pt idx="1">
                  <c:v>28000</c:v>
                </c:pt>
                <c:pt idx="2">
                  <c:v>28000</c:v>
                </c:pt>
                <c:pt idx="3">
                  <c:v>35000</c:v>
                </c:pt>
                <c:pt idx="4">
                  <c:v>42000</c:v>
                </c:pt>
                <c:pt idx="5">
                  <c:v>43400</c:v>
                </c:pt>
                <c:pt idx="6">
                  <c:v>43400</c:v>
                </c:pt>
                <c:pt idx="7">
                  <c:v>43400</c:v>
                </c:pt>
                <c:pt idx="8">
                  <c:v>42000</c:v>
                </c:pt>
                <c:pt idx="9">
                  <c:v>35000</c:v>
                </c:pt>
                <c:pt idx="10">
                  <c:v>42000</c:v>
                </c:pt>
                <c:pt idx="11">
                  <c:v>35000</c:v>
                </c:pt>
              </c:numCache>
            </c:numRef>
          </c:val>
        </c:ser>
        <c:marker val="1"/>
        <c:axId val="77473280"/>
        <c:axId val="77474816"/>
      </c:lineChart>
      <c:catAx>
        <c:axId val="774732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7474816"/>
        <c:crosses val="autoZero"/>
        <c:auto val="1"/>
        <c:lblAlgn val="ctr"/>
        <c:lblOffset val="100"/>
      </c:catAx>
      <c:valAx>
        <c:axId val="77474816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747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14934514274941"/>
          <c:y val="0.1250169571500192"/>
          <c:w val="0.16153476124117888"/>
          <c:h val="0.7320605149075467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txPr>
    <a:bodyPr/>
    <a:lstStyle/>
    <a:p>
      <a:pPr>
        <a:defRPr sz="900" b="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7.1578987409182546E-2"/>
          <c:y val="6.8968120557963961E-2"/>
        </c:manualLayout>
      </c:layout>
      <c:txPr>
        <a:bodyPr/>
        <a:lstStyle/>
        <a:p>
          <a:pPr>
            <a:defRPr sz="800" b="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570306399872059"/>
          <c:y val="0.22402576948906758"/>
          <c:w val="0.39377454162315806"/>
          <c:h val="0.62191832926227697"/>
        </c:manualLayout>
      </c:layout>
      <c:pieChart>
        <c:varyColors val="1"/>
        <c:ser>
          <c:idx val="0"/>
          <c:order val="0"/>
          <c:tx>
            <c:strRef>
              <c:f>'EXPENSES BUDGET ANALYSIS'!$B$214</c:f>
              <c:strCache>
                <c:ptCount val="1"/>
                <c:pt idx="0">
                  <c:v>Total Budgeted Expenses</c:v>
                </c:pt>
              </c:strCache>
            </c:strRef>
          </c:tx>
          <c:explosion val="30"/>
          <c:cat>
            <c:strRef>
              <c:f>'EXPENSES BUDGET ANALYSIS'!$C$5:$N$5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'EXPENSES BUDGET ANALYSIS'!$C$214:$N$214</c:f>
              <c:numCache>
                <c:formatCode>_(* #,##0.00_);_(* \(#,##0.00\);_(* "-"??_);_(@_)</c:formatCode>
                <c:ptCount val="12"/>
                <c:pt idx="0">
                  <c:v>28000</c:v>
                </c:pt>
                <c:pt idx="1">
                  <c:v>28000</c:v>
                </c:pt>
                <c:pt idx="2">
                  <c:v>28000</c:v>
                </c:pt>
                <c:pt idx="3">
                  <c:v>35000</c:v>
                </c:pt>
                <c:pt idx="4">
                  <c:v>42000</c:v>
                </c:pt>
                <c:pt idx="5">
                  <c:v>43400</c:v>
                </c:pt>
                <c:pt idx="6">
                  <c:v>43400</c:v>
                </c:pt>
                <c:pt idx="7">
                  <c:v>43400</c:v>
                </c:pt>
                <c:pt idx="8">
                  <c:v>42000</c:v>
                </c:pt>
                <c:pt idx="9">
                  <c:v>35000</c:v>
                </c:pt>
                <c:pt idx="10">
                  <c:v>42000</c:v>
                </c:pt>
                <c:pt idx="11">
                  <c:v>35000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72334436456362"/>
          <c:y val="7.5357574685186834E-2"/>
          <c:w val="0.38075735098330099"/>
          <c:h val="0.82938629862278468"/>
        </c:manualLayout>
      </c:layout>
    </c:legend>
    <c:plotVisOnly val="1"/>
    <c:dispBlanksAs val="zero"/>
  </c:chart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0.34501545295003805"/>
          <c:y val="1.9518122032498749E-2"/>
        </c:manualLayout>
      </c:layout>
      <c:txPr>
        <a:bodyPr/>
        <a:lstStyle/>
        <a:p>
          <a:pPr>
            <a:defRPr sz="8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5.8401349540739229E-2"/>
          <c:y val="0.17582902137232884"/>
          <c:w val="0.69812441943633263"/>
          <c:h val="0.57669771278590265"/>
        </c:manualLayout>
      </c:layout>
      <c:lineChart>
        <c:grouping val="standard"/>
        <c:ser>
          <c:idx val="0"/>
          <c:order val="0"/>
          <c:tx>
            <c:strRef>
              <c:f>'EXPENSES BUDGET ANALYSIS'!$B$215</c:f>
              <c:strCache>
                <c:ptCount val="1"/>
                <c:pt idx="0">
                  <c:v>Total Costs Variance</c:v>
                </c:pt>
              </c:strCache>
            </c:strRef>
          </c:tx>
          <c:marker>
            <c:symbol val="none"/>
          </c:marker>
          <c:cat>
            <c:strRef>
              <c:f>'EXPENSES BUDGET ANALYSIS'!$C$5:$N$5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'EXPENSES BUDGET ANALYSIS'!$C$215:$N$215</c:f>
              <c:numCache>
                <c:formatCode>_(* #,##0.00_);_(* \(#,##0.00\);_(* "-"??_);_(@_)</c:formatCode>
                <c:ptCount val="12"/>
                <c:pt idx="0">
                  <c:v>-11200</c:v>
                </c:pt>
                <c:pt idx="1">
                  <c:v>-11200</c:v>
                </c:pt>
                <c:pt idx="2">
                  <c:v>-7000</c:v>
                </c:pt>
                <c:pt idx="3">
                  <c:v>-7000</c:v>
                </c:pt>
                <c:pt idx="4">
                  <c:v>-7000</c:v>
                </c:pt>
                <c:pt idx="5">
                  <c:v>-15400</c:v>
                </c:pt>
                <c:pt idx="6">
                  <c:v>-8400</c:v>
                </c:pt>
                <c:pt idx="7">
                  <c:v>-15400</c:v>
                </c:pt>
                <c:pt idx="8">
                  <c:v>-7000</c:v>
                </c:pt>
                <c:pt idx="9">
                  <c:v>-7000</c:v>
                </c:pt>
                <c:pt idx="10">
                  <c:v>-7000</c:v>
                </c:pt>
                <c:pt idx="11">
                  <c:v>-2800</c:v>
                </c:pt>
              </c:numCache>
            </c:numRef>
          </c:val>
        </c:ser>
        <c:marker val="1"/>
        <c:axId val="77521664"/>
        <c:axId val="77523200"/>
      </c:lineChart>
      <c:catAx>
        <c:axId val="77521664"/>
        <c:scaling>
          <c:orientation val="minMax"/>
        </c:scaling>
        <c:axPos val="b"/>
        <c:numFmt formatCode="General" sourceLinked="1"/>
        <c:tickLblPos val="nextTo"/>
        <c:crossAx val="77523200"/>
        <c:crosses val="autoZero"/>
        <c:auto val="1"/>
        <c:lblAlgn val="ctr"/>
        <c:lblOffset val="100"/>
      </c:catAx>
      <c:valAx>
        <c:axId val="7752320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77521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3678630407887"/>
          <c:y val="0.1250169571500192"/>
          <c:w val="0.14831622378563641"/>
          <c:h val="0.73206051490754676"/>
        </c:manualLayout>
      </c:layout>
    </c:legend>
    <c:plotVisOnly val="1"/>
    <c:dispBlanksAs val="gap"/>
  </c:chart>
  <c:txPr>
    <a:bodyPr/>
    <a:lstStyle/>
    <a:p>
      <a:pPr>
        <a:defRPr sz="800" b="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7.1578987409182546E-2"/>
          <c:y val="6.8968120557963961E-2"/>
        </c:manualLayout>
      </c:layout>
      <c:txPr>
        <a:bodyPr/>
        <a:lstStyle/>
        <a:p>
          <a:pPr>
            <a:defRPr sz="800" b="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570306399872059"/>
          <c:y val="0.22402576948906758"/>
          <c:w val="0.39377454162315806"/>
          <c:h val="0.62191832926227697"/>
        </c:manualLayout>
      </c:layout>
      <c:pieChart>
        <c:varyColors val="1"/>
        <c:ser>
          <c:idx val="0"/>
          <c:order val="0"/>
          <c:tx>
            <c:strRef>
              <c:f>'EXPENSES BUDGET ANALYSIS'!$B$215</c:f>
              <c:strCache>
                <c:ptCount val="1"/>
                <c:pt idx="0">
                  <c:v>Total Costs Variance</c:v>
                </c:pt>
              </c:strCache>
            </c:strRef>
          </c:tx>
          <c:explosion val="30"/>
          <c:cat>
            <c:strRef>
              <c:f>'EXPENSES BUDGET ANALYSIS'!$C$5:$N$5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'EXPENSES BUDGET ANALYSIS'!$C$215:$N$215</c:f>
              <c:numCache>
                <c:formatCode>_(* #,##0.00_);_(* \(#,##0.00\);_(* "-"??_);_(@_)</c:formatCode>
                <c:ptCount val="12"/>
                <c:pt idx="0">
                  <c:v>-11200</c:v>
                </c:pt>
                <c:pt idx="1">
                  <c:v>-11200</c:v>
                </c:pt>
                <c:pt idx="2">
                  <c:v>-7000</c:v>
                </c:pt>
                <c:pt idx="3">
                  <c:v>-7000</c:v>
                </c:pt>
                <c:pt idx="4">
                  <c:v>-7000</c:v>
                </c:pt>
                <c:pt idx="5">
                  <c:v>-15400</c:v>
                </c:pt>
                <c:pt idx="6">
                  <c:v>-8400</c:v>
                </c:pt>
                <c:pt idx="7">
                  <c:v>-15400</c:v>
                </c:pt>
                <c:pt idx="8">
                  <c:v>-7000</c:v>
                </c:pt>
                <c:pt idx="9">
                  <c:v>-7000</c:v>
                </c:pt>
                <c:pt idx="10">
                  <c:v>-7000</c:v>
                </c:pt>
                <c:pt idx="11">
                  <c:v>-2800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72334436456362"/>
          <c:y val="7.5357574685186834E-2"/>
          <c:w val="0.38075735098330099"/>
          <c:h val="0.82938629862278468"/>
        </c:manualLayout>
      </c:layout>
    </c:legend>
    <c:plotVisOnly val="1"/>
    <c:dispBlanksAs val="zero"/>
  </c:chart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0.34501545295003805"/>
          <c:y val="1.9518122032498749E-2"/>
        </c:manualLayout>
      </c:layout>
    </c:title>
    <c:plotArea>
      <c:layout>
        <c:manualLayout>
          <c:layoutTarget val="inner"/>
          <c:xMode val="edge"/>
          <c:yMode val="edge"/>
          <c:x val="5.8401349540739229E-2"/>
          <c:y val="0.17582902137232884"/>
          <c:w val="0.6959356366984577"/>
          <c:h val="0.57669771278590265"/>
        </c:manualLayout>
      </c:layout>
      <c:lineChart>
        <c:grouping val="standard"/>
        <c:ser>
          <c:idx val="0"/>
          <c:order val="0"/>
          <c:tx>
            <c:strRef>
              <c:f>'REVENUE BUDGET ANALYSIS'!$B$38</c:f>
              <c:strCache>
                <c:ptCount val="1"/>
                <c:pt idx="0">
                  <c:v>Total Actual Revenues</c:v>
                </c:pt>
              </c:strCache>
            </c:strRef>
          </c:tx>
          <c:marker>
            <c:symbol val="none"/>
          </c:marker>
          <c:cat>
            <c:strRef>
              <c:f>'REVENUE BUDGET ANALYSIS'!$C$4:$N$4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'REVENUE BUDGET ANALYSIS'!$C$38:$N$38</c:f>
              <c:numCache>
                <c:formatCode>_(* #,##0.00_);_(* \(#,##0.00\);_(* "-"??_);_(@_)</c:formatCode>
                <c:ptCount val="12"/>
                <c:pt idx="0">
                  <c:v>120000</c:v>
                </c:pt>
                <c:pt idx="1">
                  <c:v>12000</c:v>
                </c:pt>
                <c:pt idx="2">
                  <c:v>127200</c:v>
                </c:pt>
                <c:pt idx="3">
                  <c:v>18000</c:v>
                </c:pt>
                <c:pt idx="4">
                  <c:v>180000</c:v>
                </c:pt>
                <c:pt idx="5">
                  <c:v>24000</c:v>
                </c:pt>
                <c:pt idx="6">
                  <c:v>25500</c:v>
                </c:pt>
                <c:pt idx="7">
                  <c:v>27000</c:v>
                </c:pt>
                <c:pt idx="8">
                  <c:v>27000</c:v>
                </c:pt>
                <c:pt idx="9">
                  <c:v>21000</c:v>
                </c:pt>
                <c:pt idx="10">
                  <c:v>24000</c:v>
                </c:pt>
                <c:pt idx="11">
                  <c:v>180000</c:v>
                </c:pt>
              </c:numCache>
            </c:numRef>
          </c:val>
        </c:ser>
        <c:marker val="1"/>
        <c:axId val="82473728"/>
        <c:axId val="82475264"/>
      </c:lineChart>
      <c:catAx>
        <c:axId val="824737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2475264"/>
        <c:crosses val="autoZero"/>
        <c:auto val="1"/>
        <c:lblAlgn val="ctr"/>
        <c:lblOffset val="100"/>
      </c:catAx>
      <c:valAx>
        <c:axId val="82475264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247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3678630407887"/>
          <c:y val="0.1250169571500192"/>
          <c:w val="0.14831622378563641"/>
          <c:h val="0.7320605149075467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txPr>
    <a:bodyPr/>
    <a:lstStyle/>
    <a:p>
      <a:pPr>
        <a:defRPr sz="900" b="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7.1578987409182546E-2"/>
          <c:y val="6.8968120557963961E-2"/>
        </c:manualLayout>
      </c:layout>
      <c:txPr>
        <a:bodyPr/>
        <a:lstStyle/>
        <a:p>
          <a:pPr>
            <a:defRPr sz="800" b="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570306399872059"/>
          <c:y val="0.22402576948906758"/>
          <c:w val="0.39377454162315806"/>
          <c:h val="0.62191832926227697"/>
        </c:manualLayout>
      </c:layout>
      <c:pieChart>
        <c:varyColors val="1"/>
        <c:ser>
          <c:idx val="0"/>
          <c:order val="0"/>
          <c:tx>
            <c:strRef>
              <c:f>'REVENUE BUDGET ANALYSIS'!$B$38</c:f>
              <c:strCache>
                <c:ptCount val="1"/>
                <c:pt idx="0">
                  <c:v>Total Actual Revenues</c:v>
                </c:pt>
              </c:strCache>
            </c:strRef>
          </c:tx>
          <c:explosion val="30"/>
          <c:cat>
            <c:strRef>
              <c:f>'REVENUE BUDGET ANALYSIS'!$C$4:$N$4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'REVENUE BUDGET ANALYSIS'!$C$38:$N$38</c:f>
              <c:numCache>
                <c:formatCode>_(* #,##0.00_);_(* \(#,##0.00\);_(* "-"??_);_(@_)</c:formatCode>
                <c:ptCount val="12"/>
                <c:pt idx="0">
                  <c:v>120000</c:v>
                </c:pt>
                <c:pt idx="1">
                  <c:v>12000</c:v>
                </c:pt>
                <c:pt idx="2">
                  <c:v>127200</c:v>
                </c:pt>
                <c:pt idx="3">
                  <c:v>18000</c:v>
                </c:pt>
                <c:pt idx="4">
                  <c:v>180000</c:v>
                </c:pt>
                <c:pt idx="5">
                  <c:v>24000</c:v>
                </c:pt>
                <c:pt idx="6">
                  <c:v>25500</c:v>
                </c:pt>
                <c:pt idx="7">
                  <c:v>27000</c:v>
                </c:pt>
                <c:pt idx="8">
                  <c:v>27000</c:v>
                </c:pt>
                <c:pt idx="9">
                  <c:v>21000</c:v>
                </c:pt>
                <c:pt idx="10">
                  <c:v>24000</c:v>
                </c:pt>
                <c:pt idx="11">
                  <c:v>180000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72334436456362"/>
          <c:y val="7.5357574685186834E-2"/>
          <c:w val="0.38075735098330099"/>
          <c:h val="0.82938629862278468"/>
        </c:manualLayout>
      </c:layout>
    </c:legend>
    <c:plotVisOnly val="1"/>
    <c:dispBlanksAs val="zero"/>
  </c:chart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layout>
        <c:manualLayout>
          <c:xMode val="edge"/>
          <c:yMode val="edge"/>
          <c:x val="0.34501545295003805"/>
          <c:y val="1.9518122032498749E-2"/>
        </c:manualLayout>
      </c:layout>
      <c:txPr>
        <a:bodyPr/>
        <a:lstStyle/>
        <a:p>
          <a:pPr>
            <a:defRPr sz="8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5.8401349540739229E-2"/>
          <c:y val="0.17582902137232889"/>
          <c:w val="0.71692941956323231"/>
          <c:h val="0.57669771278590265"/>
        </c:manualLayout>
      </c:layout>
      <c:lineChart>
        <c:grouping val="standard"/>
        <c:ser>
          <c:idx val="0"/>
          <c:order val="0"/>
          <c:tx>
            <c:strRef>
              <c:f>'REVENUE BUDGET ANALYSIS'!$B$39</c:f>
              <c:strCache>
                <c:ptCount val="1"/>
                <c:pt idx="0">
                  <c:v>Total Budgeted Revenues</c:v>
                </c:pt>
              </c:strCache>
            </c:strRef>
          </c:tx>
          <c:marker>
            <c:symbol val="none"/>
          </c:marker>
          <c:cat>
            <c:strRef>
              <c:f>'REVENUE BUDGET ANALYSIS'!$C$4:$N$4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'REVENUE BUDGET ANALYSIS'!$C$39:$N$39</c:f>
              <c:numCache>
                <c:formatCode>_(* #,##0.00_);_(* \(#,##0.00\);_(* "-"??_);_(@_)</c:formatCode>
                <c:ptCount val="12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  <c:pt idx="3">
                  <c:v>15000</c:v>
                </c:pt>
                <c:pt idx="4">
                  <c:v>18000</c:v>
                </c:pt>
                <c:pt idx="5">
                  <c:v>18600</c:v>
                </c:pt>
                <c:pt idx="6">
                  <c:v>18600</c:v>
                </c:pt>
                <c:pt idx="7">
                  <c:v>18600</c:v>
                </c:pt>
                <c:pt idx="8">
                  <c:v>18000</c:v>
                </c:pt>
                <c:pt idx="9">
                  <c:v>15000</c:v>
                </c:pt>
                <c:pt idx="10">
                  <c:v>18000</c:v>
                </c:pt>
                <c:pt idx="11">
                  <c:v>150000</c:v>
                </c:pt>
              </c:numCache>
            </c:numRef>
          </c:val>
        </c:ser>
        <c:marker val="1"/>
        <c:axId val="86921216"/>
        <c:axId val="86922752"/>
      </c:lineChart>
      <c:catAx>
        <c:axId val="869212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922752"/>
        <c:crosses val="autoZero"/>
        <c:auto val="1"/>
        <c:lblAlgn val="ctr"/>
        <c:lblOffset val="100"/>
      </c:catAx>
      <c:valAx>
        <c:axId val="86922752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92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14934514274941"/>
          <c:y val="0.1250169571500192"/>
          <c:w val="0.16153476124117888"/>
          <c:h val="0.7320605149075467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txPr>
    <a:bodyPr/>
    <a:lstStyle/>
    <a:p>
      <a:pPr>
        <a:defRPr sz="900" b="0"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217</xdr:row>
      <xdr:rowOff>76200</xdr:rowOff>
    </xdr:from>
    <xdr:to>
      <xdr:col>10</xdr:col>
      <xdr:colOff>476250</xdr:colOff>
      <xdr:row>217</xdr:row>
      <xdr:rowOff>1762125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217</xdr:row>
      <xdr:rowOff>76200</xdr:rowOff>
    </xdr:from>
    <xdr:to>
      <xdr:col>16</xdr:col>
      <xdr:colOff>495300</xdr:colOff>
      <xdr:row>217</xdr:row>
      <xdr:rowOff>1762125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76200</xdr:colOff>
      <xdr:row>219</xdr:row>
      <xdr:rowOff>76200</xdr:rowOff>
    </xdr:from>
    <xdr:to>
      <xdr:col>10</xdr:col>
      <xdr:colOff>476250</xdr:colOff>
      <xdr:row>219</xdr:row>
      <xdr:rowOff>1762125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219</xdr:row>
      <xdr:rowOff>76200</xdr:rowOff>
    </xdr:from>
    <xdr:to>
      <xdr:col>16</xdr:col>
      <xdr:colOff>495300</xdr:colOff>
      <xdr:row>219</xdr:row>
      <xdr:rowOff>1762125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76200</xdr:colOff>
      <xdr:row>221</xdr:row>
      <xdr:rowOff>76200</xdr:rowOff>
    </xdr:from>
    <xdr:to>
      <xdr:col>10</xdr:col>
      <xdr:colOff>476250</xdr:colOff>
      <xdr:row>221</xdr:row>
      <xdr:rowOff>1762125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221</xdr:row>
      <xdr:rowOff>76200</xdr:rowOff>
    </xdr:from>
    <xdr:to>
      <xdr:col>16</xdr:col>
      <xdr:colOff>495300</xdr:colOff>
      <xdr:row>221</xdr:row>
      <xdr:rowOff>1762125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42</xdr:row>
      <xdr:rowOff>76200</xdr:rowOff>
    </xdr:from>
    <xdr:to>
      <xdr:col>10</xdr:col>
      <xdr:colOff>476250</xdr:colOff>
      <xdr:row>42</xdr:row>
      <xdr:rowOff>1762125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42</xdr:row>
      <xdr:rowOff>76200</xdr:rowOff>
    </xdr:from>
    <xdr:to>
      <xdr:col>16</xdr:col>
      <xdr:colOff>495300</xdr:colOff>
      <xdr:row>42</xdr:row>
      <xdr:rowOff>1762125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76200</xdr:colOff>
      <xdr:row>44</xdr:row>
      <xdr:rowOff>76200</xdr:rowOff>
    </xdr:from>
    <xdr:to>
      <xdr:col>10</xdr:col>
      <xdr:colOff>476250</xdr:colOff>
      <xdr:row>44</xdr:row>
      <xdr:rowOff>1762125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44</xdr:row>
      <xdr:rowOff>76200</xdr:rowOff>
    </xdr:from>
    <xdr:to>
      <xdr:col>16</xdr:col>
      <xdr:colOff>495300</xdr:colOff>
      <xdr:row>44</xdr:row>
      <xdr:rowOff>1762125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76200</xdr:colOff>
      <xdr:row>46</xdr:row>
      <xdr:rowOff>76200</xdr:rowOff>
    </xdr:from>
    <xdr:to>
      <xdr:col>10</xdr:col>
      <xdr:colOff>476250</xdr:colOff>
      <xdr:row>46</xdr:row>
      <xdr:rowOff>1762125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46</xdr:row>
      <xdr:rowOff>76200</xdr:rowOff>
    </xdr:from>
    <xdr:to>
      <xdr:col>16</xdr:col>
      <xdr:colOff>495300</xdr:colOff>
      <xdr:row>46</xdr:row>
      <xdr:rowOff>1762125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ook3"/>
    </sheetNames>
    <definedNames>
      <definedName name="Data.Top.Left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"/>
  <sheetViews>
    <sheetView showGridLines="0" showRowColHeaders="0" tabSelected="1" zoomScale="175" zoomScaleNormal="175" workbookViewId="0">
      <selection sqref="A1:C1"/>
    </sheetView>
  </sheetViews>
  <sheetFormatPr defaultColWidth="0" defaultRowHeight="12.75" zeroHeight="1"/>
  <cols>
    <col min="1" max="3" width="29" customWidth="1"/>
    <col min="4" max="16384" width="9.140625" hidden="1"/>
  </cols>
  <sheetData>
    <row r="1" spans="1:3" ht="105" customHeight="1">
      <c r="A1" s="26" t="s">
        <v>44</v>
      </c>
      <c r="B1" s="26"/>
      <c r="C1" s="26"/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409"/>
  <sheetViews>
    <sheetView showGridLines="0" showRowColHeaders="0" zoomScale="115" zoomScaleNormal="115" workbookViewId="0">
      <pane xSplit="2" ySplit="7" topLeftCell="C8" activePane="bottomRight" state="frozen"/>
      <selection pane="topRight" activeCell="I1" sqref="I1"/>
      <selection pane="bottomLeft" activeCell="A19" sqref="A19"/>
      <selection pane="bottomRight" activeCell="A6" sqref="A6"/>
    </sheetView>
  </sheetViews>
  <sheetFormatPr defaultColWidth="0" defaultRowHeight="0" customHeight="1" zeroHeight="1"/>
  <cols>
    <col min="1" max="1" width="1.42578125" style="2" customWidth="1"/>
    <col min="2" max="2" width="28.7109375" style="2" customWidth="1"/>
    <col min="3" max="17" width="8.28515625" style="2" customWidth="1"/>
    <col min="18" max="18" width="1.42578125" style="2" customWidth="1"/>
    <col min="19" max="16384" width="0" style="2" hidden="1"/>
  </cols>
  <sheetData>
    <row r="1" spans="1:18" ht="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7.25" customHeight="1">
      <c r="A2" s="1"/>
      <c r="B2" s="27" t="s">
        <v>74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"/>
    </row>
    <row r="3" spans="1:18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2" customHeight="1">
      <c r="A5" s="1"/>
      <c r="B5" s="3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31" t="s">
        <v>15</v>
      </c>
      <c r="R5" s="1"/>
    </row>
    <row r="6" spans="1:18" ht="12" customHeight="1">
      <c r="A6" s="1"/>
      <c r="B6" s="5" t="s">
        <v>43</v>
      </c>
      <c r="C6" s="6" t="s">
        <v>17</v>
      </c>
      <c r="D6" s="6" t="s">
        <v>17</v>
      </c>
      <c r="E6" s="6" t="s">
        <v>17</v>
      </c>
      <c r="F6" s="6" t="s">
        <v>17</v>
      </c>
      <c r="G6" s="6" t="s">
        <v>17</v>
      </c>
      <c r="H6" s="6" t="s">
        <v>17</v>
      </c>
      <c r="I6" s="6" t="s">
        <v>17</v>
      </c>
      <c r="J6" s="6" t="s">
        <v>17</v>
      </c>
      <c r="K6" s="6" t="s">
        <v>17</v>
      </c>
      <c r="L6" s="6" t="s">
        <v>17</v>
      </c>
      <c r="M6" s="6" t="s">
        <v>17</v>
      </c>
      <c r="N6" s="6" t="s">
        <v>17</v>
      </c>
      <c r="O6" s="6" t="s">
        <v>17</v>
      </c>
      <c r="P6" s="4" t="s">
        <v>18</v>
      </c>
      <c r="Q6" s="32"/>
      <c r="R6" s="1"/>
    </row>
    <row r="7" spans="1:18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>
      <c r="A8" s="1"/>
      <c r="B8" s="7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2" customHeight="1">
      <c r="A9" s="1"/>
      <c r="B9" s="8" t="s">
        <v>19</v>
      </c>
      <c r="C9" s="9">
        <v>1200</v>
      </c>
      <c r="D9" s="9">
        <v>1200</v>
      </c>
      <c r="E9" s="9">
        <v>1500</v>
      </c>
      <c r="F9" s="9">
        <v>2000</v>
      </c>
      <c r="G9" s="9">
        <v>2500</v>
      </c>
      <c r="H9" s="9">
        <v>2000</v>
      </c>
      <c r="I9" s="9">
        <v>2500</v>
      </c>
      <c r="J9" s="9">
        <v>2000</v>
      </c>
      <c r="K9" s="9">
        <v>2500</v>
      </c>
      <c r="L9" s="9">
        <v>2000</v>
      </c>
      <c r="M9" s="9">
        <v>2500</v>
      </c>
      <c r="N9" s="9">
        <v>2300</v>
      </c>
      <c r="O9" s="10">
        <f>SUM(C9:N9)</f>
        <v>24200</v>
      </c>
      <c r="P9" s="11">
        <f>+O9/$O$213</f>
        <v>7.1428571428571425E-2</v>
      </c>
      <c r="Q9" s="28" t="str">
        <f>IF(SUM(O11)&gt;0,"ADVERSE",IF(SUM(O11)&lt;0,"FAVOURABLE","AT PAR"))</f>
        <v>FAVOURABLE</v>
      </c>
      <c r="R9" s="1"/>
    </row>
    <row r="10" spans="1:18" ht="12" customHeight="1">
      <c r="A10" s="1"/>
      <c r="B10" s="8" t="s">
        <v>20</v>
      </c>
      <c r="C10" s="9">
        <v>2000</v>
      </c>
      <c r="D10" s="9">
        <v>2000</v>
      </c>
      <c r="E10" s="9">
        <v>2000</v>
      </c>
      <c r="F10" s="9">
        <v>2500</v>
      </c>
      <c r="G10" s="9">
        <v>3000</v>
      </c>
      <c r="H10" s="9">
        <v>3100</v>
      </c>
      <c r="I10" s="9">
        <v>3100</v>
      </c>
      <c r="J10" s="9">
        <v>3100</v>
      </c>
      <c r="K10" s="9">
        <v>3000</v>
      </c>
      <c r="L10" s="9">
        <v>2500</v>
      </c>
      <c r="M10" s="9">
        <v>3000</v>
      </c>
      <c r="N10" s="9">
        <v>2500</v>
      </c>
      <c r="O10" s="10">
        <f>SUM(C10:N10)</f>
        <v>31800</v>
      </c>
      <c r="P10" s="11">
        <f>+O10/$O$214</f>
        <v>7.1428571428571425E-2</v>
      </c>
      <c r="Q10" s="29" t="str">
        <f>IF(SUM(O10)&gt;0,"ADVERSE",IF(SUM(N10)&lt;0,"FAVOURABLE","AT PAR"))</f>
        <v>ADVERSE</v>
      </c>
      <c r="R10" s="1"/>
    </row>
    <row r="11" spans="1:18" ht="12" customHeight="1">
      <c r="A11" s="1"/>
      <c r="B11" s="12" t="s">
        <v>21</v>
      </c>
      <c r="C11" s="10">
        <f t="shared" ref="C11:O11" si="0">SUM(C9)-SUM(C10)</f>
        <v>-800</v>
      </c>
      <c r="D11" s="10">
        <f t="shared" si="0"/>
        <v>-800</v>
      </c>
      <c r="E11" s="10">
        <f t="shared" si="0"/>
        <v>-500</v>
      </c>
      <c r="F11" s="10">
        <f t="shared" si="0"/>
        <v>-500</v>
      </c>
      <c r="G11" s="10">
        <f t="shared" si="0"/>
        <v>-500</v>
      </c>
      <c r="H11" s="10">
        <f t="shared" si="0"/>
        <v>-1100</v>
      </c>
      <c r="I11" s="10">
        <f t="shared" si="0"/>
        <v>-600</v>
      </c>
      <c r="J11" s="10">
        <f t="shared" si="0"/>
        <v>-1100</v>
      </c>
      <c r="K11" s="10">
        <f t="shared" si="0"/>
        <v>-500</v>
      </c>
      <c r="L11" s="10">
        <f t="shared" si="0"/>
        <v>-500</v>
      </c>
      <c r="M11" s="10">
        <f t="shared" si="0"/>
        <v>-500</v>
      </c>
      <c r="N11" s="10">
        <f t="shared" si="0"/>
        <v>-200</v>
      </c>
      <c r="O11" s="10">
        <f t="shared" si="0"/>
        <v>-7600</v>
      </c>
      <c r="P11" s="13">
        <f>+O11/$O$215</f>
        <v>7.1428571428571425E-2</v>
      </c>
      <c r="Q11" s="30" t="str">
        <f>IF(SUM(O11)&gt;0,"ADVERSE",IF(SUM(N11)&lt;0,"FAVOURABLE","AT PAR"))</f>
        <v>FAVOURABLE</v>
      </c>
      <c r="R11" s="1"/>
    </row>
    <row r="12" spans="1:18" ht="12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>
      <c r="A13" s="1"/>
      <c r="B13" s="7" t="s">
        <v>41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>
      <c r="A14" s="1"/>
      <c r="B14" s="14" t="s">
        <v>19</v>
      </c>
      <c r="C14" s="9">
        <v>1200</v>
      </c>
      <c r="D14" s="9">
        <v>1200</v>
      </c>
      <c r="E14" s="9">
        <v>1500</v>
      </c>
      <c r="F14" s="9">
        <v>2000</v>
      </c>
      <c r="G14" s="9">
        <v>2500</v>
      </c>
      <c r="H14" s="9">
        <v>2000</v>
      </c>
      <c r="I14" s="9">
        <v>2500</v>
      </c>
      <c r="J14" s="9">
        <v>2000</v>
      </c>
      <c r="K14" s="9">
        <v>2500</v>
      </c>
      <c r="L14" s="9">
        <v>2000</v>
      </c>
      <c r="M14" s="9">
        <v>2500</v>
      </c>
      <c r="N14" s="9">
        <v>2300</v>
      </c>
      <c r="O14" s="10">
        <f>SUM(C14:N14)</f>
        <v>24200</v>
      </c>
      <c r="P14" s="11">
        <f>+O14/$O$213</f>
        <v>7.1428571428571425E-2</v>
      </c>
      <c r="Q14" s="28" t="str">
        <f>IF(SUM(O16)&gt;0,"ADVERSE",IF(SUM(O16)&lt;0,"FAVOURABLE","AT PAR"))</f>
        <v>FAVOURABLE</v>
      </c>
      <c r="R14" s="1"/>
    </row>
    <row r="15" spans="1:18" ht="12" customHeight="1">
      <c r="A15" s="1"/>
      <c r="B15" s="14" t="s">
        <v>20</v>
      </c>
      <c r="C15" s="9">
        <v>2000</v>
      </c>
      <c r="D15" s="9">
        <v>2000</v>
      </c>
      <c r="E15" s="9">
        <v>2000</v>
      </c>
      <c r="F15" s="9">
        <v>2500</v>
      </c>
      <c r="G15" s="9">
        <v>3000</v>
      </c>
      <c r="H15" s="9">
        <v>3100</v>
      </c>
      <c r="I15" s="9">
        <v>3100</v>
      </c>
      <c r="J15" s="9">
        <v>3100</v>
      </c>
      <c r="K15" s="9">
        <v>3000</v>
      </c>
      <c r="L15" s="9">
        <v>2500</v>
      </c>
      <c r="M15" s="9">
        <v>3000</v>
      </c>
      <c r="N15" s="9">
        <v>2500</v>
      </c>
      <c r="O15" s="10">
        <f>SUM(C15:N15)</f>
        <v>31800</v>
      </c>
      <c r="P15" s="11">
        <f>+O15/$O$214</f>
        <v>7.1428571428571425E-2</v>
      </c>
      <c r="Q15" s="29" t="str">
        <f>IF(SUM(O15)&gt;0,"ADVERSE",IF(SUM(N15)&lt;0,"FAVOURABLE","AT PAR"))</f>
        <v>ADVERSE</v>
      </c>
      <c r="R15" s="1"/>
    </row>
    <row r="16" spans="1:18" ht="12" customHeight="1">
      <c r="A16" s="1"/>
      <c r="B16" s="12" t="s">
        <v>21</v>
      </c>
      <c r="C16" s="10">
        <f t="shared" ref="C16:O16" si="1">SUM(C14)-SUM(C15)</f>
        <v>-800</v>
      </c>
      <c r="D16" s="10">
        <f t="shared" si="1"/>
        <v>-800</v>
      </c>
      <c r="E16" s="10">
        <f t="shared" si="1"/>
        <v>-500</v>
      </c>
      <c r="F16" s="10">
        <f t="shared" si="1"/>
        <v>-500</v>
      </c>
      <c r="G16" s="10">
        <f t="shared" si="1"/>
        <v>-500</v>
      </c>
      <c r="H16" s="10">
        <f t="shared" si="1"/>
        <v>-1100</v>
      </c>
      <c r="I16" s="10">
        <f t="shared" si="1"/>
        <v>-600</v>
      </c>
      <c r="J16" s="10">
        <f t="shared" si="1"/>
        <v>-1100</v>
      </c>
      <c r="K16" s="10">
        <f t="shared" si="1"/>
        <v>-500</v>
      </c>
      <c r="L16" s="10">
        <f t="shared" si="1"/>
        <v>-500</v>
      </c>
      <c r="M16" s="10">
        <f t="shared" si="1"/>
        <v>-500</v>
      </c>
      <c r="N16" s="10">
        <f t="shared" si="1"/>
        <v>-200</v>
      </c>
      <c r="O16" s="10">
        <f t="shared" si="1"/>
        <v>-7600</v>
      </c>
      <c r="P16" s="13">
        <f>+O16/$O$215</f>
        <v>7.1428571428571425E-2</v>
      </c>
      <c r="Q16" s="30" t="str">
        <f>IF(SUM(O16)&gt;0,"ADVERSE",IF(SUM(N16)&lt;0,"FAVOURABLE","AT PAR"))</f>
        <v>FAVOURABLE</v>
      </c>
      <c r="R16" s="1"/>
    </row>
    <row r="17" spans="1:18" ht="12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2" customHeight="1">
      <c r="A18" s="1"/>
      <c r="B18" s="7" t="s">
        <v>45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2" customHeight="1">
      <c r="A19" s="1"/>
      <c r="B19" s="8" t="s">
        <v>19</v>
      </c>
      <c r="C19" s="9">
        <v>1200</v>
      </c>
      <c r="D19" s="9">
        <v>1200</v>
      </c>
      <c r="E19" s="9">
        <v>1500</v>
      </c>
      <c r="F19" s="9">
        <v>2000</v>
      </c>
      <c r="G19" s="9">
        <v>2500</v>
      </c>
      <c r="H19" s="9">
        <v>2000</v>
      </c>
      <c r="I19" s="9">
        <v>2500</v>
      </c>
      <c r="J19" s="9">
        <v>2000</v>
      </c>
      <c r="K19" s="9">
        <v>2500</v>
      </c>
      <c r="L19" s="9">
        <v>2000</v>
      </c>
      <c r="M19" s="9">
        <v>2500</v>
      </c>
      <c r="N19" s="9">
        <v>2300</v>
      </c>
      <c r="O19" s="10">
        <f>SUM(C19:N19)</f>
        <v>24200</v>
      </c>
      <c r="P19" s="11">
        <f>+O19/$O$213</f>
        <v>7.1428571428571425E-2</v>
      </c>
      <c r="Q19" s="28" t="str">
        <f>IF(SUM(O21)&gt;0,"ADVERSE",IF(SUM(O21)&lt;0,"FAVOURABLE","AT PAR"))</f>
        <v>FAVOURABLE</v>
      </c>
      <c r="R19" s="1"/>
    </row>
    <row r="20" spans="1:18" ht="12" customHeight="1">
      <c r="A20" s="1"/>
      <c r="B20" s="8" t="s">
        <v>20</v>
      </c>
      <c r="C20" s="9">
        <v>2000</v>
      </c>
      <c r="D20" s="9">
        <v>2000</v>
      </c>
      <c r="E20" s="9">
        <v>2000</v>
      </c>
      <c r="F20" s="9">
        <v>2500</v>
      </c>
      <c r="G20" s="9">
        <v>3000</v>
      </c>
      <c r="H20" s="9">
        <v>3100</v>
      </c>
      <c r="I20" s="9">
        <v>3100</v>
      </c>
      <c r="J20" s="9">
        <v>3100</v>
      </c>
      <c r="K20" s="9">
        <v>3000</v>
      </c>
      <c r="L20" s="9">
        <v>2500</v>
      </c>
      <c r="M20" s="9">
        <v>3000</v>
      </c>
      <c r="N20" s="9">
        <v>2500</v>
      </c>
      <c r="O20" s="10">
        <f>SUM(C20:N20)</f>
        <v>31800</v>
      </c>
      <c r="P20" s="11">
        <f>+O20/$O$214</f>
        <v>7.1428571428571425E-2</v>
      </c>
      <c r="Q20" s="29" t="str">
        <f>IF(SUM(O20)&gt;0,"ADVERSE",IF(SUM(N20)&lt;0,"FAVOURABLE","AT PAR"))</f>
        <v>ADVERSE</v>
      </c>
      <c r="R20" s="1"/>
    </row>
    <row r="21" spans="1:18" ht="12" customHeight="1">
      <c r="A21" s="1"/>
      <c r="B21" s="12" t="s">
        <v>21</v>
      </c>
      <c r="C21" s="10">
        <f t="shared" ref="C21:O21" si="2">SUM(C19)-SUM(C20)</f>
        <v>-800</v>
      </c>
      <c r="D21" s="10">
        <f t="shared" si="2"/>
        <v>-800</v>
      </c>
      <c r="E21" s="10">
        <f t="shared" si="2"/>
        <v>-500</v>
      </c>
      <c r="F21" s="10">
        <f t="shared" si="2"/>
        <v>-500</v>
      </c>
      <c r="G21" s="10">
        <f t="shared" si="2"/>
        <v>-500</v>
      </c>
      <c r="H21" s="10">
        <f t="shared" si="2"/>
        <v>-1100</v>
      </c>
      <c r="I21" s="10">
        <f t="shared" si="2"/>
        <v>-600</v>
      </c>
      <c r="J21" s="10">
        <f t="shared" si="2"/>
        <v>-1100</v>
      </c>
      <c r="K21" s="10">
        <f t="shared" si="2"/>
        <v>-500</v>
      </c>
      <c r="L21" s="10">
        <f t="shared" si="2"/>
        <v>-500</v>
      </c>
      <c r="M21" s="10">
        <f t="shared" si="2"/>
        <v>-500</v>
      </c>
      <c r="N21" s="10">
        <f t="shared" si="2"/>
        <v>-200</v>
      </c>
      <c r="O21" s="10">
        <f t="shared" si="2"/>
        <v>-7600</v>
      </c>
      <c r="P21" s="13">
        <f>+O21/$O$215</f>
        <v>7.1428571428571425E-2</v>
      </c>
      <c r="Q21" s="30" t="str">
        <f>IF(SUM(O21)&gt;0,"ADVERSE",IF(SUM(N21)&lt;0,"FAVOURABLE","AT PAR"))</f>
        <v>FAVOURABLE</v>
      </c>
      <c r="R21" s="1"/>
    </row>
    <row r="22" spans="1:18" ht="12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2" customHeight="1">
      <c r="A23" s="1"/>
      <c r="B23" s="7" t="s">
        <v>46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2" customHeight="1">
      <c r="A24" s="1"/>
      <c r="B24" s="8" t="s">
        <v>19</v>
      </c>
      <c r="C24" s="9">
        <v>1200</v>
      </c>
      <c r="D24" s="9">
        <v>1200</v>
      </c>
      <c r="E24" s="9">
        <v>1500</v>
      </c>
      <c r="F24" s="9">
        <v>2000</v>
      </c>
      <c r="G24" s="9">
        <v>2500</v>
      </c>
      <c r="H24" s="9">
        <v>2000</v>
      </c>
      <c r="I24" s="9">
        <v>2500</v>
      </c>
      <c r="J24" s="9">
        <v>2000</v>
      </c>
      <c r="K24" s="9">
        <v>2500</v>
      </c>
      <c r="L24" s="9">
        <v>2000</v>
      </c>
      <c r="M24" s="9">
        <v>2500</v>
      </c>
      <c r="N24" s="9">
        <v>2300</v>
      </c>
      <c r="O24" s="10">
        <f>SUM(C24:N24)</f>
        <v>24200</v>
      </c>
      <c r="P24" s="11">
        <f>+O24/$O$213</f>
        <v>7.1428571428571425E-2</v>
      </c>
      <c r="Q24" s="28" t="str">
        <f>IF(SUM(O26)&gt;0,"ADVERSE",IF(SUM(O26)&lt;0,"FAVOURABLE","AT PAR"))</f>
        <v>FAVOURABLE</v>
      </c>
      <c r="R24" s="1"/>
    </row>
    <row r="25" spans="1:18" ht="12" customHeight="1">
      <c r="A25" s="1"/>
      <c r="B25" s="8" t="s">
        <v>20</v>
      </c>
      <c r="C25" s="9">
        <v>2000</v>
      </c>
      <c r="D25" s="9">
        <v>2000</v>
      </c>
      <c r="E25" s="9">
        <v>2000</v>
      </c>
      <c r="F25" s="9">
        <v>2500</v>
      </c>
      <c r="G25" s="9">
        <v>3000</v>
      </c>
      <c r="H25" s="9">
        <v>3100</v>
      </c>
      <c r="I25" s="9">
        <v>3100</v>
      </c>
      <c r="J25" s="9">
        <v>3100</v>
      </c>
      <c r="K25" s="9">
        <v>3000</v>
      </c>
      <c r="L25" s="9">
        <v>2500</v>
      </c>
      <c r="M25" s="9">
        <v>3000</v>
      </c>
      <c r="N25" s="9">
        <v>2500</v>
      </c>
      <c r="O25" s="10">
        <f>SUM(C25:N25)</f>
        <v>31800</v>
      </c>
      <c r="P25" s="11">
        <f>+O25/$O$214</f>
        <v>7.1428571428571425E-2</v>
      </c>
      <c r="Q25" s="29" t="str">
        <f>IF(SUM(O25)&gt;0,"ADVERSE",IF(SUM(N25)&lt;0,"FAVOURABLE","AT PAR"))</f>
        <v>ADVERSE</v>
      </c>
      <c r="R25" s="1"/>
    </row>
    <row r="26" spans="1:18" ht="12" customHeight="1">
      <c r="A26" s="1"/>
      <c r="B26" s="12" t="s">
        <v>21</v>
      </c>
      <c r="C26" s="10">
        <f t="shared" ref="C26:O26" si="3">SUM(C24)-SUM(C25)</f>
        <v>-800</v>
      </c>
      <c r="D26" s="10">
        <f t="shared" si="3"/>
        <v>-800</v>
      </c>
      <c r="E26" s="10">
        <f t="shared" si="3"/>
        <v>-500</v>
      </c>
      <c r="F26" s="10">
        <f t="shared" si="3"/>
        <v>-500</v>
      </c>
      <c r="G26" s="10">
        <f t="shared" si="3"/>
        <v>-500</v>
      </c>
      <c r="H26" s="10">
        <f t="shared" si="3"/>
        <v>-1100</v>
      </c>
      <c r="I26" s="10">
        <f t="shared" si="3"/>
        <v>-600</v>
      </c>
      <c r="J26" s="10">
        <f t="shared" si="3"/>
        <v>-1100</v>
      </c>
      <c r="K26" s="10">
        <f t="shared" si="3"/>
        <v>-500</v>
      </c>
      <c r="L26" s="10">
        <f t="shared" si="3"/>
        <v>-500</v>
      </c>
      <c r="M26" s="10">
        <f t="shared" si="3"/>
        <v>-500</v>
      </c>
      <c r="N26" s="10">
        <f t="shared" si="3"/>
        <v>-200</v>
      </c>
      <c r="O26" s="10">
        <f t="shared" si="3"/>
        <v>-7600</v>
      </c>
      <c r="P26" s="13">
        <f>+O26/$O$215</f>
        <v>7.1428571428571425E-2</v>
      </c>
      <c r="Q26" s="30" t="str">
        <f>IF(SUM(O26)&gt;0,"ADVERSE",IF(SUM(N26)&lt;0,"FAVOURABLE","AT PAR"))</f>
        <v>FAVOURABLE</v>
      </c>
      <c r="R26" s="1"/>
    </row>
    <row r="27" spans="1:18" ht="12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>
      <c r="A28" s="1"/>
      <c r="B28" s="7" t="s">
        <v>47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>
      <c r="A29" s="1"/>
      <c r="B29" s="8" t="s">
        <v>19</v>
      </c>
      <c r="C29" s="9">
        <v>1200</v>
      </c>
      <c r="D29" s="9">
        <v>1200</v>
      </c>
      <c r="E29" s="9">
        <v>1500</v>
      </c>
      <c r="F29" s="9">
        <v>2000</v>
      </c>
      <c r="G29" s="9">
        <v>2500</v>
      </c>
      <c r="H29" s="9">
        <v>2000</v>
      </c>
      <c r="I29" s="9">
        <v>2500</v>
      </c>
      <c r="J29" s="9">
        <v>2000</v>
      </c>
      <c r="K29" s="9">
        <v>2500</v>
      </c>
      <c r="L29" s="9">
        <v>2000</v>
      </c>
      <c r="M29" s="9">
        <v>2500</v>
      </c>
      <c r="N29" s="9">
        <v>2300</v>
      </c>
      <c r="O29" s="10">
        <f>SUM(C29:N29)</f>
        <v>24200</v>
      </c>
      <c r="P29" s="11">
        <f>+O29/$O$213</f>
        <v>7.1428571428571425E-2</v>
      </c>
      <c r="Q29" s="28" t="str">
        <f>IF(SUM(O31)&gt;0,"ADVERSE",IF(SUM(O31)&lt;0,"FAVOURABLE","AT PAR"))</f>
        <v>FAVOURABLE</v>
      </c>
      <c r="R29" s="1"/>
    </row>
    <row r="30" spans="1:18" ht="12" customHeight="1">
      <c r="A30" s="1"/>
      <c r="B30" s="8" t="s">
        <v>20</v>
      </c>
      <c r="C30" s="9">
        <v>2000</v>
      </c>
      <c r="D30" s="9">
        <v>2000</v>
      </c>
      <c r="E30" s="9">
        <v>2000</v>
      </c>
      <c r="F30" s="9">
        <v>2500</v>
      </c>
      <c r="G30" s="9">
        <v>3000</v>
      </c>
      <c r="H30" s="9">
        <v>3100</v>
      </c>
      <c r="I30" s="9">
        <v>3100</v>
      </c>
      <c r="J30" s="9">
        <v>3100</v>
      </c>
      <c r="K30" s="9">
        <v>3000</v>
      </c>
      <c r="L30" s="9">
        <v>2500</v>
      </c>
      <c r="M30" s="9">
        <v>3000</v>
      </c>
      <c r="N30" s="9">
        <v>2500</v>
      </c>
      <c r="O30" s="10">
        <f>SUM(C30:N30)</f>
        <v>31800</v>
      </c>
      <c r="P30" s="11">
        <f>+O30/$O$214</f>
        <v>7.1428571428571425E-2</v>
      </c>
      <c r="Q30" s="29" t="str">
        <f>IF(SUM(O30)&gt;0,"ADVERSE",IF(SUM(N30)&lt;0,"FAVOURABLE","AT PAR"))</f>
        <v>ADVERSE</v>
      </c>
      <c r="R30" s="1"/>
    </row>
    <row r="31" spans="1:18" ht="12" customHeight="1">
      <c r="A31" s="1"/>
      <c r="B31" s="12" t="s">
        <v>21</v>
      </c>
      <c r="C31" s="10">
        <f t="shared" ref="C31:O31" si="4">SUM(C29)-SUM(C30)</f>
        <v>-800</v>
      </c>
      <c r="D31" s="10">
        <f t="shared" si="4"/>
        <v>-800</v>
      </c>
      <c r="E31" s="10">
        <f t="shared" si="4"/>
        <v>-500</v>
      </c>
      <c r="F31" s="10">
        <f t="shared" si="4"/>
        <v>-500</v>
      </c>
      <c r="G31" s="10">
        <f t="shared" si="4"/>
        <v>-500</v>
      </c>
      <c r="H31" s="10">
        <f t="shared" si="4"/>
        <v>-1100</v>
      </c>
      <c r="I31" s="10">
        <f t="shared" si="4"/>
        <v>-600</v>
      </c>
      <c r="J31" s="10">
        <f t="shared" si="4"/>
        <v>-1100</v>
      </c>
      <c r="K31" s="10">
        <f t="shared" si="4"/>
        <v>-500</v>
      </c>
      <c r="L31" s="10">
        <f t="shared" si="4"/>
        <v>-500</v>
      </c>
      <c r="M31" s="10">
        <f t="shared" si="4"/>
        <v>-500</v>
      </c>
      <c r="N31" s="10">
        <f t="shared" si="4"/>
        <v>-200</v>
      </c>
      <c r="O31" s="10">
        <f t="shared" si="4"/>
        <v>-7600</v>
      </c>
      <c r="P31" s="13">
        <f>+O31/$O$215</f>
        <v>7.1428571428571425E-2</v>
      </c>
      <c r="Q31" s="30" t="str">
        <f>IF(SUM(O31)&gt;0,"ADVERSE",IF(SUM(N31)&lt;0,"FAVOURABLE","AT PAR"))</f>
        <v>FAVOURABLE</v>
      </c>
      <c r="R31" s="1"/>
    </row>
    <row r="32" spans="1:18" ht="12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32" ht="12" customHeight="1">
      <c r="A33" s="1"/>
      <c r="B33" s="7" t="s">
        <v>48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2" customHeight="1">
      <c r="A34" s="1"/>
      <c r="B34" s="8" t="s">
        <v>19</v>
      </c>
      <c r="C34" s="9">
        <v>1200</v>
      </c>
      <c r="D34" s="9">
        <v>1200</v>
      </c>
      <c r="E34" s="9">
        <v>1500</v>
      </c>
      <c r="F34" s="9">
        <v>2000</v>
      </c>
      <c r="G34" s="9">
        <v>2500</v>
      </c>
      <c r="H34" s="9">
        <v>2000</v>
      </c>
      <c r="I34" s="9">
        <v>2500</v>
      </c>
      <c r="J34" s="9">
        <v>2000</v>
      </c>
      <c r="K34" s="9">
        <v>2500</v>
      </c>
      <c r="L34" s="9">
        <v>2000</v>
      </c>
      <c r="M34" s="9">
        <v>2500</v>
      </c>
      <c r="N34" s="9">
        <v>2300</v>
      </c>
      <c r="O34" s="10">
        <f>SUM(C34:N34)</f>
        <v>24200</v>
      </c>
      <c r="P34" s="11">
        <f>+O34/$O$213</f>
        <v>7.1428571428571425E-2</v>
      </c>
      <c r="Q34" s="28" t="str">
        <f>IF(SUM(O36)&gt;0,"ADVERSE",IF(SUM(O36)&lt;0,"FAVOURABLE","AT PAR"))</f>
        <v>FAVOURABLE</v>
      </c>
      <c r="R34" s="1"/>
    </row>
    <row r="35" spans="1:32" ht="12" customHeight="1">
      <c r="A35" s="1"/>
      <c r="B35" s="8" t="s">
        <v>20</v>
      </c>
      <c r="C35" s="9">
        <v>2000</v>
      </c>
      <c r="D35" s="9">
        <v>2000</v>
      </c>
      <c r="E35" s="9">
        <v>2000</v>
      </c>
      <c r="F35" s="9">
        <v>2500</v>
      </c>
      <c r="G35" s="9">
        <v>3000</v>
      </c>
      <c r="H35" s="9">
        <v>3100</v>
      </c>
      <c r="I35" s="9">
        <v>3100</v>
      </c>
      <c r="J35" s="9">
        <v>3100</v>
      </c>
      <c r="K35" s="9">
        <v>3000</v>
      </c>
      <c r="L35" s="9">
        <v>2500</v>
      </c>
      <c r="M35" s="9">
        <v>3000</v>
      </c>
      <c r="N35" s="9">
        <v>2500</v>
      </c>
      <c r="O35" s="10">
        <f>SUM(C35:N35)</f>
        <v>31800</v>
      </c>
      <c r="P35" s="11">
        <f>+O35/$O$214</f>
        <v>7.1428571428571425E-2</v>
      </c>
      <c r="Q35" s="29" t="str">
        <f>IF(SUM(O35)&gt;0,"ADVERSE",IF(SUM(N35)&lt;0,"FAVOURABLE","AT PAR"))</f>
        <v>ADVERSE</v>
      </c>
      <c r="R35" s="1"/>
    </row>
    <row r="36" spans="1:32" ht="12" customHeight="1">
      <c r="A36" s="1"/>
      <c r="B36" s="12" t="s">
        <v>21</v>
      </c>
      <c r="C36" s="10">
        <f t="shared" ref="C36:O36" si="5">SUM(C34)-SUM(C35)</f>
        <v>-800</v>
      </c>
      <c r="D36" s="10">
        <f t="shared" si="5"/>
        <v>-800</v>
      </c>
      <c r="E36" s="10">
        <f t="shared" si="5"/>
        <v>-500</v>
      </c>
      <c r="F36" s="10">
        <f t="shared" si="5"/>
        <v>-500</v>
      </c>
      <c r="G36" s="10">
        <f t="shared" si="5"/>
        <v>-500</v>
      </c>
      <c r="H36" s="10">
        <f t="shared" si="5"/>
        <v>-1100</v>
      </c>
      <c r="I36" s="10">
        <f t="shared" si="5"/>
        <v>-600</v>
      </c>
      <c r="J36" s="10">
        <f t="shared" si="5"/>
        <v>-1100</v>
      </c>
      <c r="K36" s="10">
        <f t="shared" si="5"/>
        <v>-500</v>
      </c>
      <c r="L36" s="10">
        <f t="shared" si="5"/>
        <v>-500</v>
      </c>
      <c r="M36" s="10">
        <f t="shared" si="5"/>
        <v>-500</v>
      </c>
      <c r="N36" s="10">
        <f t="shared" si="5"/>
        <v>-200</v>
      </c>
      <c r="O36" s="10">
        <f t="shared" si="5"/>
        <v>-7600</v>
      </c>
      <c r="P36" s="13">
        <f>+O36/$O$215</f>
        <v>7.1428571428571425E-2</v>
      </c>
      <c r="Q36" s="30" t="str">
        <f>IF(SUM(O36)&gt;0,"ADVERSE",IF(SUM(N36)&lt;0,"FAVOURABLE","AT PAR"))</f>
        <v>FAVOURABLE</v>
      </c>
      <c r="R36" s="1"/>
    </row>
    <row r="37" spans="1:32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2" customHeight="1">
      <c r="A38" s="1"/>
      <c r="B38" s="7" t="s">
        <v>49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32" ht="12" customHeight="1">
      <c r="A39" s="1"/>
      <c r="B39" s="8" t="s">
        <v>19</v>
      </c>
      <c r="C39" s="9">
        <v>1200</v>
      </c>
      <c r="D39" s="9">
        <v>1200</v>
      </c>
      <c r="E39" s="9">
        <v>1500</v>
      </c>
      <c r="F39" s="9">
        <v>2000</v>
      </c>
      <c r="G39" s="9">
        <v>2500</v>
      </c>
      <c r="H39" s="9">
        <v>2000</v>
      </c>
      <c r="I39" s="9">
        <v>2500</v>
      </c>
      <c r="J39" s="9">
        <v>2000</v>
      </c>
      <c r="K39" s="9">
        <v>2500</v>
      </c>
      <c r="L39" s="9">
        <v>2000</v>
      </c>
      <c r="M39" s="9">
        <v>2500</v>
      </c>
      <c r="N39" s="9">
        <v>2300</v>
      </c>
      <c r="O39" s="10">
        <f>SUM(C39:N39)</f>
        <v>24200</v>
      </c>
      <c r="P39" s="11">
        <f>+O39/$O$213</f>
        <v>7.1428571428571425E-2</v>
      </c>
      <c r="Q39" s="28" t="str">
        <f>IF(SUM(O41)&gt;0,"ADVERSE",IF(SUM(O41)&lt;0,"FAVOURABLE","AT PAR"))</f>
        <v>FAVOURABLE</v>
      </c>
      <c r="R39" s="1"/>
    </row>
    <row r="40" spans="1:32" ht="12" customHeight="1">
      <c r="A40" s="1"/>
      <c r="B40" s="8" t="s">
        <v>20</v>
      </c>
      <c r="C40" s="9">
        <v>2000</v>
      </c>
      <c r="D40" s="9">
        <v>2000</v>
      </c>
      <c r="E40" s="9">
        <v>2000</v>
      </c>
      <c r="F40" s="9">
        <v>2500</v>
      </c>
      <c r="G40" s="9">
        <v>3000</v>
      </c>
      <c r="H40" s="9">
        <v>3100</v>
      </c>
      <c r="I40" s="9">
        <v>3100</v>
      </c>
      <c r="J40" s="9">
        <v>3100</v>
      </c>
      <c r="K40" s="9">
        <v>3000</v>
      </c>
      <c r="L40" s="9">
        <v>2500</v>
      </c>
      <c r="M40" s="9">
        <v>3000</v>
      </c>
      <c r="N40" s="9">
        <v>2500</v>
      </c>
      <c r="O40" s="10">
        <f>SUM(C40:N40)</f>
        <v>31800</v>
      </c>
      <c r="P40" s="11">
        <f>+O40/$O$214</f>
        <v>7.1428571428571425E-2</v>
      </c>
      <c r="Q40" s="29" t="str">
        <f>IF(SUM(O40)&gt;0,"ADVERSE",IF(SUM(N40)&lt;0,"FAVOURABLE","AT PAR"))</f>
        <v>ADVERSE</v>
      </c>
      <c r="R40" s="1"/>
    </row>
    <row r="41" spans="1:32" ht="12" customHeight="1">
      <c r="A41" s="1"/>
      <c r="B41" s="12" t="s">
        <v>21</v>
      </c>
      <c r="C41" s="10">
        <f t="shared" ref="C41:O41" si="6">SUM(C39)-SUM(C40)</f>
        <v>-800</v>
      </c>
      <c r="D41" s="10">
        <f t="shared" si="6"/>
        <v>-800</v>
      </c>
      <c r="E41" s="10">
        <f t="shared" si="6"/>
        <v>-500</v>
      </c>
      <c r="F41" s="10">
        <f t="shared" si="6"/>
        <v>-500</v>
      </c>
      <c r="G41" s="10">
        <f t="shared" si="6"/>
        <v>-500</v>
      </c>
      <c r="H41" s="10">
        <f t="shared" si="6"/>
        <v>-1100</v>
      </c>
      <c r="I41" s="10">
        <f t="shared" si="6"/>
        <v>-600</v>
      </c>
      <c r="J41" s="10">
        <f t="shared" si="6"/>
        <v>-1100</v>
      </c>
      <c r="K41" s="10">
        <f t="shared" si="6"/>
        <v>-500</v>
      </c>
      <c r="L41" s="10">
        <f t="shared" si="6"/>
        <v>-500</v>
      </c>
      <c r="M41" s="10">
        <f t="shared" si="6"/>
        <v>-500</v>
      </c>
      <c r="N41" s="10">
        <f t="shared" si="6"/>
        <v>-200</v>
      </c>
      <c r="O41" s="10">
        <f t="shared" si="6"/>
        <v>-7600</v>
      </c>
      <c r="P41" s="13">
        <f>+O41/$O$215</f>
        <v>7.1428571428571425E-2</v>
      </c>
      <c r="Q41" s="30" t="str">
        <f>IF(SUM(O41)&gt;0,"ADVERSE",IF(SUM(N41)&lt;0,"FAVOURABLE","AT PAR"))</f>
        <v>FAVOURABLE</v>
      </c>
      <c r="R41" s="1"/>
    </row>
    <row r="42" spans="1:32" ht="12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2" customHeight="1">
      <c r="A43" s="1"/>
      <c r="B43" s="7" t="s">
        <v>50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32" ht="12" customHeight="1">
      <c r="A44" s="1"/>
      <c r="B44" s="8" t="s">
        <v>19</v>
      </c>
      <c r="C44" s="9">
        <v>1200</v>
      </c>
      <c r="D44" s="9">
        <v>1200</v>
      </c>
      <c r="E44" s="9">
        <v>1500</v>
      </c>
      <c r="F44" s="9">
        <v>2000</v>
      </c>
      <c r="G44" s="9">
        <v>2500</v>
      </c>
      <c r="H44" s="9">
        <v>2000</v>
      </c>
      <c r="I44" s="9">
        <v>2500</v>
      </c>
      <c r="J44" s="9">
        <v>2000</v>
      </c>
      <c r="K44" s="9">
        <v>2500</v>
      </c>
      <c r="L44" s="9">
        <v>2000</v>
      </c>
      <c r="M44" s="9">
        <v>2500</v>
      </c>
      <c r="N44" s="9">
        <v>2300</v>
      </c>
      <c r="O44" s="10">
        <f>SUM(C44:N44)</f>
        <v>24200</v>
      </c>
      <c r="P44" s="11">
        <f>+O44/$O$213</f>
        <v>7.1428571428571425E-2</v>
      </c>
      <c r="Q44" s="28" t="str">
        <f>IF(SUM(O46)&gt;0,"ADVERSE",IF(SUM(O46)&lt;0,"FAVOURABLE","AT PAR"))</f>
        <v>FAVOURABLE</v>
      </c>
      <c r="R44" s="1"/>
    </row>
    <row r="45" spans="1:32" ht="12" customHeight="1">
      <c r="A45" s="1"/>
      <c r="B45" s="8" t="s">
        <v>20</v>
      </c>
      <c r="C45" s="9">
        <v>2000</v>
      </c>
      <c r="D45" s="9">
        <v>2000</v>
      </c>
      <c r="E45" s="9">
        <v>2000</v>
      </c>
      <c r="F45" s="9">
        <v>2500</v>
      </c>
      <c r="G45" s="9">
        <v>3000</v>
      </c>
      <c r="H45" s="9">
        <v>3100</v>
      </c>
      <c r="I45" s="9">
        <v>3100</v>
      </c>
      <c r="J45" s="9">
        <v>3100</v>
      </c>
      <c r="K45" s="9">
        <v>3000</v>
      </c>
      <c r="L45" s="9">
        <v>2500</v>
      </c>
      <c r="M45" s="9">
        <v>3000</v>
      </c>
      <c r="N45" s="9">
        <v>2500</v>
      </c>
      <c r="O45" s="10">
        <f>SUM(C45:N45)</f>
        <v>31800</v>
      </c>
      <c r="P45" s="11">
        <f>+O45/$O$214</f>
        <v>7.1428571428571425E-2</v>
      </c>
      <c r="Q45" s="29" t="str">
        <f>IF(SUM(O45)&gt;0,"ADVERSE",IF(SUM(N45)&lt;0,"FAVOURABLE","AT PAR"))</f>
        <v>ADVERSE</v>
      </c>
      <c r="R45" s="1"/>
    </row>
    <row r="46" spans="1:32" ht="12" customHeight="1">
      <c r="A46" s="1"/>
      <c r="B46" s="12" t="s">
        <v>21</v>
      </c>
      <c r="C46" s="10">
        <f t="shared" ref="C46:O46" si="7">SUM(C44)-SUM(C45)</f>
        <v>-800</v>
      </c>
      <c r="D46" s="10">
        <f t="shared" si="7"/>
        <v>-800</v>
      </c>
      <c r="E46" s="10">
        <f t="shared" si="7"/>
        <v>-500</v>
      </c>
      <c r="F46" s="10">
        <f t="shared" si="7"/>
        <v>-500</v>
      </c>
      <c r="G46" s="10">
        <f t="shared" si="7"/>
        <v>-500</v>
      </c>
      <c r="H46" s="10">
        <f t="shared" si="7"/>
        <v>-1100</v>
      </c>
      <c r="I46" s="10">
        <f t="shared" si="7"/>
        <v>-600</v>
      </c>
      <c r="J46" s="10">
        <f t="shared" si="7"/>
        <v>-1100</v>
      </c>
      <c r="K46" s="10">
        <f t="shared" si="7"/>
        <v>-500</v>
      </c>
      <c r="L46" s="10">
        <f t="shared" si="7"/>
        <v>-500</v>
      </c>
      <c r="M46" s="10">
        <f t="shared" si="7"/>
        <v>-500</v>
      </c>
      <c r="N46" s="10">
        <f t="shared" si="7"/>
        <v>-200</v>
      </c>
      <c r="O46" s="10">
        <f t="shared" si="7"/>
        <v>-7600</v>
      </c>
      <c r="P46" s="13">
        <f>+O46/$O$215</f>
        <v>7.1428571428571425E-2</v>
      </c>
      <c r="Q46" s="30" t="str">
        <f>IF(SUM(O46)&gt;0,"ADVERSE",IF(SUM(N46)&lt;0,"FAVOURABLE","AT PAR"))</f>
        <v>FAVOURABLE</v>
      </c>
      <c r="R46" s="1"/>
    </row>
    <row r="47" spans="1:32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32" ht="12" customHeight="1">
      <c r="A48" s="1"/>
      <c r="B48" s="7" t="s">
        <v>51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" customHeight="1">
      <c r="A49" s="1"/>
      <c r="B49" s="8" t="s">
        <v>19</v>
      </c>
      <c r="C49" s="9">
        <v>1200</v>
      </c>
      <c r="D49" s="9">
        <v>1200</v>
      </c>
      <c r="E49" s="9">
        <v>1500</v>
      </c>
      <c r="F49" s="9">
        <v>2000</v>
      </c>
      <c r="G49" s="9">
        <v>2500</v>
      </c>
      <c r="H49" s="9">
        <v>2000</v>
      </c>
      <c r="I49" s="9">
        <v>2500</v>
      </c>
      <c r="J49" s="9">
        <v>2000</v>
      </c>
      <c r="K49" s="9">
        <v>2500</v>
      </c>
      <c r="L49" s="9">
        <v>2000</v>
      </c>
      <c r="M49" s="9">
        <v>2500</v>
      </c>
      <c r="N49" s="9">
        <v>2300</v>
      </c>
      <c r="O49" s="10">
        <f>SUM(C49:N49)</f>
        <v>24200</v>
      </c>
      <c r="P49" s="11">
        <f>+O49/$O$213</f>
        <v>7.1428571428571425E-2</v>
      </c>
      <c r="Q49" s="28" t="str">
        <f>IF(SUM(O51)&gt;0,"ADVERSE",IF(SUM(O51)&lt;0,"FAVOURABLE","AT PAR"))</f>
        <v>FAVOURABLE</v>
      </c>
      <c r="R49" s="1"/>
    </row>
    <row r="50" spans="1:18" ht="12" customHeight="1">
      <c r="A50" s="1"/>
      <c r="B50" s="8" t="s">
        <v>20</v>
      </c>
      <c r="C50" s="9">
        <v>2000</v>
      </c>
      <c r="D50" s="9">
        <v>2000</v>
      </c>
      <c r="E50" s="9">
        <v>2000</v>
      </c>
      <c r="F50" s="9">
        <v>2500</v>
      </c>
      <c r="G50" s="9">
        <v>3000</v>
      </c>
      <c r="H50" s="9">
        <v>3100</v>
      </c>
      <c r="I50" s="9">
        <v>3100</v>
      </c>
      <c r="J50" s="9">
        <v>3100</v>
      </c>
      <c r="K50" s="9">
        <v>3000</v>
      </c>
      <c r="L50" s="9">
        <v>2500</v>
      </c>
      <c r="M50" s="9">
        <v>3000</v>
      </c>
      <c r="N50" s="9">
        <v>2500</v>
      </c>
      <c r="O50" s="10">
        <f>SUM(C50:N50)</f>
        <v>31800</v>
      </c>
      <c r="P50" s="11">
        <f>+O50/$O$214</f>
        <v>7.1428571428571425E-2</v>
      </c>
      <c r="Q50" s="29" t="str">
        <f>IF(SUM(O50)&gt;0,"ADVERSE",IF(SUM(N50)&lt;0,"FAVOURABLE","AT PAR"))</f>
        <v>ADVERSE</v>
      </c>
      <c r="R50" s="1"/>
    </row>
    <row r="51" spans="1:18" ht="12" customHeight="1">
      <c r="A51" s="1"/>
      <c r="B51" s="12" t="s">
        <v>21</v>
      </c>
      <c r="C51" s="10">
        <f t="shared" ref="C51:O51" si="8">SUM(C49)-SUM(C50)</f>
        <v>-800</v>
      </c>
      <c r="D51" s="10">
        <f t="shared" si="8"/>
        <v>-800</v>
      </c>
      <c r="E51" s="10">
        <f t="shared" si="8"/>
        <v>-500</v>
      </c>
      <c r="F51" s="10">
        <f t="shared" si="8"/>
        <v>-500</v>
      </c>
      <c r="G51" s="10">
        <f t="shared" si="8"/>
        <v>-500</v>
      </c>
      <c r="H51" s="10">
        <f t="shared" si="8"/>
        <v>-1100</v>
      </c>
      <c r="I51" s="10">
        <f t="shared" si="8"/>
        <v>-600</v>
      </c>
      <c r="J51" s="10">
        <f t="shared" si="8"/>
        <v>-1100</v>
      </c>
      <c r="K51" s="10">
        <f t="shared" si="8"/>
        <v>-500</v>
      </c>
      <c r="L51" s="10">
        <f t="shared" si="8"/>
        <v>-500</v>
      </c>
      <c r="M51" s="10">
        <f t="shared" si="8"/>
        <v>-500</v>
      </c>
      <c r="N51" s="10">
        <f t="shared" si="8"/>
        <v>-200</v>
      </c>
      <c r="O51" s="10">
        <f t="shared" si="8"/>
        <v>-7600</v>
      </c>
      <c r="P51" s="13">
        <f>+O51/$O$215</f>
        <v>7.1428571428571425E-2</v>
      </c>
      <c r="Q51" s="30" t="str">
        <f>IF(SUM(O51)&gt;0,"ADVERSE",IF(SUM(N51)&lt;0,"FAVOURABLE","AT PAR"))</f>
        <v>FAVOURABLE</v>
      </c>
      <c r="R51" s="1"/>
    </row>
    <row r="52" spans="1:18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5"/>
      <c r="R52" s="1"/>
    </row>
    <row r="53" spans="1:18" ht="12" customHeight="1">
      <c r="A53" s="1"/>
      <c r="B53" s="7" t="s">
        <v>52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" customHeight="1">
      <c r="A54" s="1"/>
      <c r="B54" s="8" t="s">
        <v>19</v>
      </c>
      <c r="C54" s="9">
        <v>1200</v>
      </c>
      <c r="D54" s="9">
        <v>1200</v>
      </c>
      <c r="E54" s="9">
        <v>1500</v>
      </c>
      <c r="F54" s="9">
        <v>2000</v>
      </c>
      <c r="G54" s="9">
        <v>2500</v>
      </c>
      <c r="H54" s="9">
        <v>2000</v>
      </c>
      <c r="I54" s="9">
        <v>2500</v>
      </c>
      <c r="J54" s="9">
        <v>2000</v>
      </c>
      <c r="K54" s="9">
        <v>2500</v>
      </c>
      <c r="L54" s="9">
        <v>2000</v>
      </c>
      <c r="M54" s="9">
        <v>2500</v>
      </c>
      <c r="N54" s="9">
        <v>2300</v>
      </c>
      <c r="O54" s="10">
        <f>SUM(C54:N54)</f>
        <v>24200</v>
      </c>
      <c r="P54" s="11">
        <f>+O54/$O$213</f>
        <v>7.1428571428571425E-2</v>
      </c>
      <c r="Q54" s="28" t="str">
        <f>IF(SUM(O56)&gt;0,"ADVERSE",IF(SUM(O56)&lt;0,"FAVOURABLE","AT PAR"))</f>
        <v>FAVOURABLE</v>
      </c>
      <c r="R54" s="1"/>
    </row>
    <row r="55" spans="1:18" ht="12" customHeight="1">
      <c r="A55" s="1"/>
      <c r="B55" s="8" t="s">
        <v>20</v>
      </c>
      <c r="C55" s="9">
        <v>2000</v>
      </c>
      <c r="D55" s="9">
        <v>2000</v>
      </c>
      <c r="E55" s="9">
        <v>2000</v>
      </c>
      <c r="F55" s="9">
        <v>2500</v>
      </c>
      <c r="G55" s="9">
        <v>3000</v>
      </c>
      <c r="H55" s="9">
        <v>3100</v>
      </c>
      <c r="I55" s="9">
        <v>3100</v>
      </c>
      <c r="J55" s="9">
        <v>3100</v>
      </c>
      <c r="K55" s="9">
        <v>3000</v>
      </c>
      <c r="L55" s="9">
        <v>2500</v>
      </c>
      <c r="M55" s="9">
        <v>3000</v>
      </c>
      <c r="N55" s="9">
        <v>2500</v>
      </c>
      <c r="O55" s="10">
        <f>SUM(C55:N55)</f>
        <v>31800</v>
      </c>
      <c r="P55" s="11">
        <f>+O55/$O$214</f>
        <v>7.1428571428571425E-2</v>
      </c>
      <c r="Q55" s="29" t="str">
        <f>IF(SUM(O55)&gt;0,"ADVERSE",IF(SUM(N55)&lt;0,"FAVOURABLE","AT PAR"))</f>
        <v>ADVERSE</v>
      </c>
      <c r="R55" s="1"/>
    </row>
    <row r="56" spans="1:18" ht="12" customHeight="1">
      <c r="A56" s="1"/>
      <c r="B56" s="12" t="s">
        <v>21</v>
      </c>
      <c r="C56" s="10">
        <f t="shared" ref="C56:O56" si="9">SUM(C54)-SUM(C55)</f>
        <v>-800</v>
      </c>
      <c r="D56" s="10">
        <f t="shared" si="9"/>
        <v>-800</v>
      </c>
      <c r="E56" s="10">
        <f t="shared" si="9"/>
        <v>-500</v>
      </c>
      <c r="F56" s="10">
        <f t="shared" si="9"/>
        <v>-500</v>
      </c>
      <c r="G56" s="10">
        <f t="shared" si="9"/>
        <v>-500</v>
      </c>
      <c r="H56" s="10">
        <f t="shared" si="9"/>
        <v>-1100</v>
      </c>
      <c r="I56" s="10">
        <f t="shared" si="9"/>
        <v>-600</v>
      </c>
      <c r="J56" s="10">
        <f t="shared" si="9"/>
        <v>-1100</v>
      </c>
      <c r="K56" s="10">
        <f t="shared" si="9"/>
        <v>-500</v>
      </c>
      <c r="L56" s="10">
        <f t="shared" si="9"/>
        <v>-500</v>
      </c>
      <c r="M56" s="10">
        <f t="shared" si="9"/>
        <v>-500</v>
      </c>
      <c r="N56" s="10">
        <f t="shared" si="9"/>
        <v>-200</v>
      </c>
      <c r="O56" s="10">
        <f t="shared" si="9"/>
        <v>-7600</v>
      </c>
      <c r="P56" s="13">
        <f>+O56/$O$215</f>
        <v>7.1428571428571425E-2</v>
      </c>
      <c r="Q56" s="30" t="str">
        <f>IF(SUM(O56)&gt;0,"ADVERSE",IF(SUM(N56)&lt;0,"FAVOURABLE","AT PAR"))</f>
        <v>FAVOURABLE</v>
      </c>
      <c r="R56" s="1"/>
    </row>
    <row r="57" spans="1:18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5"/>
      <c r="R57" s="1"/>
    </row>
    <row r="58" spans="1:18" ht="12" customHeight="1">
      <c r="A58" s="1"/>
      <c r="B58" s="7" t="s">
        <v>53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" customHeight="1">
      <c r="A59" s="1"/>
      <c r="B59" s="8" t="s">
        <v>19</v>
      </c>
      <c r="C59" s="9">
        <v>1200</v>
      </c>
      <c r="D59" s="9">
        <v>1200</v>
      </c>
      <c r="E59" s="9">
        <v>1500</v>
      </c>
      <c r="F59" s="9">
        <v>2000</v>
      </c>
      <c r="G59" s="9">
        <v>2500</v>
      </c>
      <c r="H59" s="9">
        <v>2000</v>
      </c>
      <c r="I59" s="9">
        <v>2500</v>
      </c>
      <c r="J59" s="9">
        <v>2000</v>
      </c>
      <c r="K59" s="9">
        <v>2500</v>
      </c>
      <c r="L59" s="9">
        <v>2000</v>
      </c>
      <c r="M59" s="9">
        <v>2500</v>
      </c>
      <c r="N59" s="9">
        <v>2300</v>
      </c>
      <c r="O59" s="10">
        <f>SUM(C59:N59)</f>
        <v>24200</v>
      </c>
      <c r="P59" s="11">
        <f>+O59/$O$213</f>
        <v>7.1428571428571425E-2</v>
      </c>
      <c r="Q59" s="28" t="str">
        <f>IF(SUM(O61)&gt;0,"ADVERSE",IF(SUM(O61)&lt;0,"FAVOURABLE","AT PAR"))</f>
        <v>FAVOURABLE</v>
      </c>
      <c r="R59" s="1"/>
    </row>
    <row r="60" spans="1:18" ht="12" customHeight="1">
      <c r="A60" s="1"/>
      <c r="B60" s="8" t="s">
        <v>20</v>
      </c>
      <c r="C60" s="9">
        <v>2000</v>
      </c>
      <c r="D60" s="9">
        <v>2000</v>
      </c>
      <c r="E60" s="9">
        <v>2000</v>
      </c>
      <c r="F60" s="9">
        <v>2500</v>
      </c>
      <c r="G60" s="9">
        <v>3000</v>
      </c>
      <c r="H60" s="9">
        <v>3100</v>
      </c>
      <c r="I60" s="9">
        <v>3100</v>
      </c>
      <c r="J60" s="9">
        <v>3100</v>
      </c>
      <c r="K60" s="9">
        <v>3000</v>
      </c>
      <c r="L60" s="9">
        <v>2500</v>
      </c>
      <c r="M60" s="9">
        <v>3000</v>
      </c>
      <c r="N60" s="9">
        <v>2500</v>
      </c>
      <c r="O60" s="10">
        <f>SUM(C60:N60)</f>
        <v>31800</v>
      </c>
      <c r="P60" s="11">
        <f>+O60/$O$214</f>
        <v>7.1428571428571425E-2</v>
      </c>
      <c r="Q60" s="29" t="str">
        <f>IF(SUM(O60)&gt;0,"ADVERSE",IF(SUM(N60)&lt;0,"FAVOURABLE","AT PAR"))</f>
        <v>ADVERSE</v>
      </c>
      <c r="R60" s="1"/>
    </row>
    <row r="61" spans="1:18" ht="12" customHeight="1">
      <c r="A61" s="1"/>
      <c r="B61" s="12" t="s">
        <v>21</v>
      </c>
      <c r="C61" s="10">
        <f t="shared" ref="C61:O61" si="10">SUM(C59)-SUM(C60)</f>
        <v>-800</v>
      </c>
      <c r="D61" s="10">
        <f t="shared" si="10"/>
        <v>-800</v>
      </c>
      <c r="E61" s="10">
        <f t="shared" si="10"/>
        <v>-500</v>
      </c>
      <c r="F61" s="10">
        <f t="shared" si="10"/>
        <v>-500</v>
      </c>
      <c r="G61" s="10">
        <f t="shared" si="10"/>
        <v>-500</v>
      </c>
      <c r="H61" s="10">
        <f t="shared" si="10"/>
        <v>-1100</v>
      </c>
      <c r="I61" s="10">
        <f t="shared" si="10"/>
        <v>-600</v>
      </c>
      <c r="J61" s="10">
        <f t="shared" si="10"/>
        <v>-1100</v>
      </c>
      <c r="K61" s="10">
        <f t="shared" si="10"/>
        <v>-500</v>
      </c>
      <c r="L61" s="10">
        <f t="shared" si="10"/>
        <v>-500</v>
      </c>
      <c r="M61" s="10">
        <f t="shared" si="10"/>
        <v>-500</v>
      </c>
      <c r="N61" s="10">
        <f t="shared" si="10"/>
        <v>-200</v>
      </c>
      <c r="O61" s="10">
        <f t="shared" si="10"/>
        <v>-7600</v>
      </c>
      <c r="P61" s="13">
        <f>+O61/$O$215</f>
        <v>7.1428571428571425E-2</v>
      </c>
      <c r="Q61" s="30" t="str">
        <f>IF(SUM(O61)&gt;0,"ADVERSE",IF(SUM(N61)&lt;0,"FAVOURABLE","AT PAR"))</f>
        <v>FAVOURABLE</v>
      </c>
      <c r="R61" s="1"/>
    </row>
    <row r="62" spans="1:18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5"/>
      <c r="R62" s="1"/>
    </row>
    <row r="63" spans="1:18" ht="12" customHeight="1">
      <c r="A63" s="1"/>
      <c r="B63" s="7" t="s">
        <v>54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" customHeight="1">
      <c r="A64" s="1"/>
      <c r="B64" s="8" t="s">
        <v>19</v>
      </c>
      <c r="C64" s="9">
        <v>1200</v>
      </c>
      <c r="D64" s="9">
        <v>1200</v>
      </c>
      <c r="E64" s="9">
        <v>1500</v>
      </c>
      <c r="F64" s="9">
        <v>2000</v>
      </c>
      <c r="G64" s="9">
        <v>2500</v>
      </c>
      <c r="H64" s="9">
        <v>2000</v>
      </c>
      <c r="I64" s="9">
        <v>2500</v>
      </c>
      <c r="J64" s="9">
        <v>2000</v>
      </c>
      <c r="K64" s="9">
        <v>2500</v>
      </c>
      <c r="L64" s="9">
        <v>2000</v>
      </c>
      <c r="M64" s="9">
        <v>2500</v>
      </c>
      <c r="N64" s="9">
        <v>2300</v>
      </c>
      <c r="O64" s="10">
        <f>SUM(C64:N64)</f>
        <v>24200</v>
      </c>
      <c r="P64" s="11">
        <f>+O64/$O$213</f>
        <v>7.1428571428571425E-2</v>
      </c>
      <c r="Q64" s="28" t="str">
        <f>IF(SUM(O66)&gt;0,"ADVERSE",IF(SUM(O66)&lt;0,"FAVOURABLE","AT PAR"))</f>
        <v>FAVOURABLE</v>
      </c>
      <c r="R64" s="1"/>
    </row>
    <row r="65" spans="1:18" ht="12" customHeight="1">
      <c r="A65" s="1"/>
      <c r="B65" s="8" t="s">
        <v>20</v>
      </c>
      <c r="C65" s="9">
        <v>2000</v>
      </c>
      <c r="D65" s="9">
        <v>2000</v>
      </c>
      <c r="E65" s="9">
        <v>2000</v>
      </c>
      <c r="F65" s="9">
        <v>2500</v>
      </c>
      <c r="G65" s="9">
        <v>3000</v>
      </c>
      <c r="H65" s="9">
        <v>3100</v>
      </c>
      <c r="I65" s="9">
        <v>3100</v>
      </c>
      <c r="J65" s="9">
        <v>3100</v>
      </c>
      <c r="K65" s="9">
        <v>3000</v>
      </c>
      <c r="L65" s="9">
        <v>2500</v>
      </c>
      <c r="M65" s="9">
        <v>3000</v>
      </c>
      <c r="N65" s="9">
        <v>2500</v>
      </c>
      <c r="O65" s="10">
        <f>SUM(C65:N65)</f>
        <v>31800</v>
      </c>
      <c r="P65" s="11">
        <f>+O65/$O$214</f>
        <v>7.1428571428571425E-2</v>
      </c>
      <c r="Q65" s="29" t="str">
        <f>IF(SUM(O65)&gt;0,"ADVERSE",IF(SUM(N65)&lt;0,"FAVOURABLE","AT PAR"))</f>
        <v>ADVERSE</v>
      </c>
      <c r="R65" s="1"/>
    </row>
    <row r="66" spans="1:18" ht="12" customHeight="1">
      <c r="A66" s="1"/>
      <c r="B66" s="12" t="s">
        <v>21</v>
      </c>
      <c r="C66" s="10">
        <f t="shared" ref="C66:O66" si="11">SUM(C64)-SUM(C65)</f>
        <v>-800</v>
      </c>
      <c r="D66" s="10">
        <f t="shared" si="11"/>
        <v>-800</v>
      </c>
      <c r="E66" s="10">
        <f t="shared" si="11"/>
        <v>-500</v>
      </c>
      <c r="F66" s="10">
        <f t="shared" si="11"/>
        <v>-500</v>
      </c>
      <c r="G66" s="10">
        <f t="shared" si="11"/>
        <v>-500</v>
      </c>
      <c r="H66" s="10">
        <f t="shared" si="11"/>
        <v>-1100</v>
      </c>
      <c r="I66" s="10">
        <f t="shared" si="11"/>
        <v>-600</v>
      </c>
      <c r="J66" s="10">
        <f t="shared" si="11"/>
        <v>-1100</v>
      </c>
      <c r="K66" s="10">
        <f t="shared" si="11"/>
        <v>-500</v>
      </c>
      <c r="L66" s="10">
        <f t="shared" si="11"/>
        <v>-500</v>
      </c>
      <c r="M66" s="10">
        <f t="shared" si="11"/>
        <v>-500</v>
      </c>
      <c r="N66" s="10">
        <f t="shared" si="11"/>
        <v>-200</v>
      </c>
      <c r="O66" s="10">
        <f t="shared" si="11"/>
        <v>-7600</v>
      </c>
      <c r="P66" s="13">
        <f>+O66/$O$215</f>
        <v>7.1428571428571425E-2</v>
      </c>
      <c r="Q66" s="30" t="str">
        <f>IF(SUM(O66)&gt;0,"ADVERSE",IF(SUM(N66)&lt;0,"FAVOURABLE","AT PAR"))</f>
        <v>FAVOURABLE</v>
      </c>
      <c r="R66" s="1"/>
    </row>
    <row r="67" spans="1:18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5"/>
      <c r="R67" s="1"/>
    </row>
    <row r="68" spans="1:18" ht="12" customHeight="1">
      <c r="A68" s="1"/>
      <c r="B68" s="7" t="s">
        <v>55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" customHeight="1">
      <c r="A69" s="1"/>
      <c r="B69" s="8" t="s">
        <v>19</v>
      </c>
      <c r="C69" s="9">
        <v>1200</v>
      </c>
      <c r="D69" s="9">
        <v>1200</v>
      </c>
      <c r="E69" s="9">
        <v>1500</v>
      </c>
      <c r="F69" s="9">
        <v>2000</v>
      </c>
      <c r="G69" s="9">
        <v>2500</v>
      </c>
      <c r="H69" s="9">
        <v>2000</v>
      </c>
      <c r="I69" s="9">
        <v>2500</v>
      </c>
      <c r="J69" s="9">
        <v>2000</v>
      </c>
      <c r="K69" s="9">
        <v>2500</v>
      </c>
      <c r="L69" s="9">
        <v>2000</v>
      </c>
      <c r="M69" s="9">
        <v>2500</v>
      </c>
      <c r="N69" s="9">
        <v>2300</v>
      </c>
      <c r="O69" s="10">
        <f>SUM(C69:N69)</f>
        <v>24200</v>
      </c>
      <c r="P69" s="11">
        <f>+O69/$O$213</f>
        <v>7.1428571428571425E-2</v>
      </c>
      <c r="Q69" s="28" t="str">
        <f>IF(SUM(O71)&gt;0,"ADVERSE",IF(SUM(O71)&lt;0,"FAVOURABLE","AT PAR"))</f>
        <v>FAVOURABLE</v>
      </c>
      <c r="R69" s="1"/>
    </row>
    <row r="70" spans="1:18" ht="12" customHeight="1">
      <c r="A70" s="1"/>
      <c r="B70" s="8" t="s">
        <v>20</v>
      </c>
      <c r="C70" s="9">
        <v>2000</v>
      </c>
      <c r="D70" s="9">
        <v>2000</v>
      </c>
      <c r="E70" s="9">
        <v>2000</v>
      </c>
      <c r="F70" s="9">
        <v>2500</v>
      </c>
      <c r="G70" s="9">
        <v>3000</v>
      </c>
      <c r="H70" s="9">
        <v>3100</v>
      </c>
      <c r="I70" s="9">
        <v>3100</v>
      </c>
      <c r="J70" s="9">
        <v>3100</v>
      </c>
      <c r="K70" s="9">
        <v>3000</v>
      </c>
      <c r="L70" s="9">
        <v>2500</v>
      </c>
      <c r="M70" s="9">
        <v>3000</v>
      </c>
      <c r="N70" s="9">
        <v>2500</v>
      </c>
      <c r="O70" s="10">
        <f>SUM(C70:N70)</f>
        <v>31800</v>
      </c>
      <c r="P70" s="11">
        <f>+O70/$O$214</f>
        <v>7.1428571428571425E-2</v>
      </c>
      <c r="Q70" s="29" t="str">
        <f>IF(SUM(O70)&gt;0,"ADVERSE",IF(SUM(N70)&lt;0,"FAVOURABLE","AT PAR"))</f>
        <v>ADVERSE</v>
      </c>
      <c r="R70" s="1"/>
    </row>
    <row r="71" spans="1:18" ht="12" customHeight="1">
      <c r="A71" s="1"/>
      <c r="B71" s="12" t="s">
        <v>21</v>
      </c>
      <c r="C71" s="10">
        <f t="shared" ref="C71:O71" si="12">SUM(C69)-SUM(C70)</f>
        <v>-800</v>
      </c>
      <c r="D71" s="10">
        <f t="shared" si="12"/>
        <v>-800</v>
      </c>
      <c r="E71" s="10">
        <f t="shared" si="12"/>
        <v>-500</v>
      </c>
      <c r="F71" s="10">
        <f t="shared" si="12"/>
        <v>-500</v>
      </c>
      <c r="G71" s="10">
        <f t="shared" si="12"/>
        <v>-500</v>
      </c>
      <c r="H71" s="10">
        <f t="shared" si="12"/>
        <v>-1100</v>
      </c>
      <c r="I71" s="10">
        <f t="shared" si="12"/>
        <v>-600</v>
      </c>
      <c r="J71" s="10">
        <f t="shared" si="12"/>
        <v>-1100</v>
      </c>
      <c r="K71" s="10">
        <f t="shared" si="12"/>
        <v>-500</v>
      </c>
      <c r="L71" s="10">
        <f t="shared" si="12"/>
        <v>-500</v>
      </c>
      <c r="M71" s="10">
        <f t="shared" si="12"/>
        <v>-500</v>
      </c>
      <c r="N71" s="10">
        <f t="shared" si="12"/>
        <v>-200</v>
      </c>
      <c r="O71" s="10">
        <f t="shared" si="12"/>
        <v>-7600</v>
      </c>
      <c r="P71" s="13">
        <f>+O71/$O$215</f>
        <v>7.1428571428571425E-2</v>
      </c>
      <c r="Q71" s="30" t="str">
        <f>IF(SUM(O71)&gt;0,"ADVERSE",IF(SUM(N71)&lt;0,"FAVOURABLE","AT PAR"))</f>
        <v>FAVOURABLE</v>
      </c>
      <c r="R71" s="1"/>
    </row>
    <row r="72" spans="1:18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5"/>
      <c r="R72" s="1"/>
    </row>
    <row r="73" spans="1:18" ht="12" customHeight="1">
      <c r="A73" s="1"/>
      <c r="B73" s="7" t="s">
        <v>56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" customHeight="1">
      <c r="A74" s="1"/>
      <c r="B74" s="8" t="s">
        <v>19</v>
      </c>
      <c r="C74" s="9">
        <v>1200</v>
      </c>
      <c r="D74" s="9">
        <v>1200</v>
      </c>
      <c r="E74" s="9">
        <v>1500</v>
      </c>
      <c r="F74" s="9">
        <v>2000</v>
      </c>
      <c r="G74" s="9">
        <v>2500</v>
      </c>
      <c r="H74" s="9">
        <v>2000</v>
      </c>
      <c r="I74" s="9">
        <v>2500</v>
      </c>
      <c r="J74" s="9">
        <v>2000</v>
      </c>
      <c r="K74" s="9">
        <v>2500</v>
      </c>
      <c r="L74" s="9">
        <v>2000</v>
      </c>
      <c r="M74" s="9">
        <v>2500</v>
      </c>
      <c r="N74" s="9">
        <v>2300</v>
      </c>
      <c r="O74" s="10">
        <f>SUM(C74:N74)</f>
        <v>24200</v>
      </c>
      <c r="P74" s="11">
        <f>+O74/$O$213</f>
        <v>7.1428571428571425E-2</v>
      </c>
      <c r="Q74" s="28" t="str">
        <f>IF(SUM(O76)&gt;0,"ADVERSE",IF(SUM(O76)&lt;0,"FAVOURABLE","AT PAR"))</f>
        <v>FAVOURABLE</v>
      </c>
      <c r="R74" s="1"/>
    </row>
    <row r="75" spans="1:18" ht="12" customHeight="1">
      <c r="A75" s="1"/>
      <c r="B75" s="8" t="s">
        <v>20</v>
      </c>
      <c r="C75" s="9">
        <v>2000</v>
      </c>
      <c r="D75" s="9">
        <v>2000</v>
      </c>
      <c r="E75" s="9">
        <v>2000</v>
      </c>
      <c r="F75" s="9">
        <v>2500</v>
      </c>
      <c r="G75" s="9">
        <v>3000</v>
      </c>
      <c r="H75" s="9">
        <v>3100</v>
      </c>
      <c r="I75" s="9">
        <v>3100</v>
      </c>
      <c r="J75" s="9">
        <v>3100</v>
      </c>
      <c r="K75" s="9">
        <v>3000</v>
      </c>
      <c r="L75" s="9">
        <v>2500</v>
      </c>
      <c r="M75" s="9">
        <v>3000</v>
      </c>
      <c r="N75" s="9">
        <v>2500</v>
      </c>
      <c r="O75" s="10">
        <f>SUM(C75:N75)</f>
        <v>31800</v>
      </c>
      <c r="P75" s="11">
        <f>+O75/$O$214</f>
        <v>7.1428571428571425E-2</v>
      </c>
      <c r="Q75" s="29" t="str">
        <f>IF(SUM(O75)&gt;0,"ADVERSE",IF(SUM(N75)&lt;0,"FAVOURABLE","AT PAR"))</f>
        <v>ADVERSE</v>
      </c>
      <c r="R75" s="1"/>
    </row>
    <row r="76" spans="1:18" ht="12" customHeight="1">
      <c r="A76" s="1"/>
      <c r="B76" s="12" t="s">
        <v>21</v>
      </c>
      <c r="C76" s="10">
        <f t="shared" ref="C76:O76" si="13">SUM(C74)-SUM(C75)</f>
        <v>-800</v>
      </c>
      <c r="D76" s="10">
        <f t="shared" si="13"/>
        <v>-800</v>
      </c>
      <c r="E76" s="10">
        <f t="shared" si="13"/>
        <v>-500</v>
      </c>
      <c r="F76" s="10">
        <f t="shared" si="13"/>
        <v>-500</v>
      </c>
      <c r="G76" s="10">
        <f t="shared" si="13"/>
        <v>-500</v>
      </c>
      <c r="H76" s="10">
        <f t="shared" si="13"/>
        <v>-1100</v>
      </c>
      <c r="I76" s="10">
        <f t="shared" si="13"/>
        <v>-600</v>
      </c>
      <c r="J76" s="10">
        <f t="shared" si="13"/>
        <v>-1100</v>
      </c>
      <c r="K76" s="10">
        <f t="shared" si="13"/>
        <v>-500</v>
      </c>
      <c r="L76" s="10">
        <f t="shared" si="13"/>
        <v>-500</v>
      </c>
      <c r="M76" s="10">
        <f t="shared" si="13"/>
        <v>-500</v>
      </c>
      <c r="N76" s="10">
        <f t="shared" si="13"/>
        <v>-200</v>
      </c>
      <c r="O76" s="10">
        <f t="shared" si="13"/>
        <v>-7600</v>
      </c>
      <c r="P76" s="13">
        <f>+O76/$O$215</f>
        <v>7.1428571428571425E-2</v>
      </c>
      <c r="Q76" s="30" t="str">
        <f>IF(SUM(O76)&gt;0,"ADVERSE",IF(SUM(N76)&lt;0,"FAVOURABLE","AT PAR"))</f>
        <v>FAVOURABLE</v>
      </c>
      <c r="R76" s="1"/>
    </row>
    <row r="77" spans="1:18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5"/>
      <c r="R77" s="1"/>
    </row>
    <row r="78" spans="1:18" ht="12" customHeight="1">
      <c r="A78" s="1"/>
      <c r="B78" s="7" t="s">
        <v>57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" customHeight="1">
      <c r="A79" s="1"/>
      <c r="B79" s="8" t="s">
        <v>19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>
        <f>SUM(C79:N79)</f>
        <v>0</v>
      </c>
      <c r="P79" s="11">
        <f>+O79/$O$213</f>
        <v>0</v>
      </c>
      <c r="Q79" s="28" t="str">
        <f>IF(SUM(O81)&gt;0,"ADVERSE",IF(SUM(O81)&lt;0,"FAVOURABLE","AT PAR"))</f>
        <v>AT PAR</v>
      </c>
      <c r="R79" s="1"/>
    </row>
    <row r="80" spans="1:18" ht="12" customHeight="1">
      <c r="A80" s="1"/>
      <c r="B80" s="8" t="s">
        <v>20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>
        <f>SUM(C80:N80)</f>
        <v>0</v>
      </c>
      <c r="P80" s="11">
        <f>+O80/$O$214</f>
        <v>0</v>
      </c>
      <c r="Q80" s="29" t="str">
        <f>IF(SUM(O80)&gt;0,"ADVERSE",IF(SUM(N80)&lt;0,"FAVOURABLE","AT PAR"))</f>
        <v>AT PAR</v>
      </c>
      <c r="R80" s="1"/>
    </row>
    <row r="81" spans="1:18" ht="12" customHeight="1">
      <c r="A81" s="1"/>
      <c r="B81" s="12" t="s">
        <v>21</v>
      </c>
      <c r="C81" s="10">
        <f t="shared" ref="C81:O81" si="14">SUM(C79)-SUM(C80)</f>
        <v>0</v>
      </c>
      <c r="D81" s="10">
        <f t="shared" si="14"/>
        <v>0</v>
      </c>
      <c r="E81" s="10">
        <f t="shared" si="14"/>
        <v>0</v>
      </c>
      <c r="F81" s="10">
        <f t="shared" si="14"/>
        <v>0</v>
      </c>
      <c r="G81" s="10">
        <f t="shared" si="14"/>
        <v>0</v>
      </c>
      <c r="H81" s="10">
        <f t="shared" si="14"/>
        <v>0</v>
      </c>
      <c r="I81" s="10">
        <f t="shared" si="14"/>
        <v>0</v>
      </c>
      <c r="J81" s="10">
        <f t="shared" si="14"/>
        <v>0</v>
      </c>
      <c r="K81" s="10">
        <f t="shared" si="14"/>
        <v>0</v>
      </c>
      <c r="L81" s="10">
        <f t="shared" si="14"/>
        <v>0</v>
      </c>
      <c r="M81" s="10">
        <f t="shared" si="14"/>
        <v>0</v>
      </c>
      <c r="N81" s="10">
        <f t="shared" si="14"/>
        <v>0</v>
      </c>
      <c r="O81" s="10">
        <f t="shared" si="14"/>
        <v>0</v>
      </c>
      <c r="P81" s="13">
        <f>+O81/$O$215</f>
        <v>0</v>
      </c>
      <c r="Q81" s="30" t="str">
        <f>IF(SUM(O81)&gt;0,"ADVERSE",IF(SUM(N81)&lt;0,"FAVOURABLE","AT PAR"))</f>
        <v>AT PAR</v>
      </c>
      <c r="R81" s="1"/>
    </row>
    <row r="82" spans="1:18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5"/>
      <c r="R82" s="1"/>
    </row>
    <row r="83" spans="1:18" ht="12" customHeight="1">
      <c r="A83" s="1"/>
      <c r="B83" s="7" t="s">
        <v>58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" customHeight="1">
      <c r="A84" s="1"/>
      <c r="B84" s="8" t="s">
        <v>19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>
        <f>SUM(C84:N84)</f>
        <v>0</v>
      </c>
      <c r="P84" s="11">
        <f>+O84/$O$213</f>
        <v>0</v>
      </c>
      <c r="Q84" s="28" t="str">
        <f>IF(SUM(O86)&gt;0,"ADVERSE",IF(SUM(O86)&lt;0,"FAVOURABLE","AT PAR"))</f>
        <v>AT PAR</v>
      </c>
      <c r="R84" s="1"/>
    </row>
    <row r="85" spans="1:18" ht="12" customHeight="1">
      <c r="A85" s="1"/>
      <c r="B85" s="8" t="s">
        <v>20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>
        <f>SUM(C85:N85)</f>
        <v>0</v>
      </c>
      <c r="P85" s="11">
        <f>+O85/$O$214</f>
        <v>0</v>
      </c>
      <c r="Q85" s="29" t="str">
        <f>IF(SUM(O85)&gt;0,"ADVERSE",IF(SUM(N85)&lt;0,"FAVOURABLE","AT PAR"))</f>
        <v>AT PAR</v>
      </c>
      <c r="R85" s="1"/>
    </row>
    <row r="86" spans="1:18" ht="12" customHeight="1">
      <c r="A86" s="1"/>
      <c r="B86" s="12" t="s">
        <v>21</v>
      </c>
      <c r="C86" s="10">
        <f t="shared" ref="C86:O86" si="15">SUM(C84)-SUM(C85)</f>
        <v>0</v>
      </c>
      <c r="D86" s="10">
        <f t="shared" si="15"/>
        <v>0</v>
      </c>
      <c r="E86" s="10">
        <f t="shared" si="15"/>
        <v>0</v>
      </c>
      <c r="F86" s="10">
        <f t="shared" si="15"/>
        <v>0</v>
      </c>
      <c r="G86" s="10">
        <f t="shared" si="15"/>
        <v>0</v>
      </c>
      <c r="H86" s="10">
        <f t="shared" si="15"/>
        <v>0</v>
      </c>
      <c r="I86" s="10">
        <f t="shared" si="15"/>
        <v>0</v>
      </c>
      <c r="J86" s="10">
        <f t="shared" si="15"/>
        <v>0</v>
      </c>
      <c r="K86" s="10">
        <f t="shared" si="15"/>
        <v>0</v>
      </c>
      <c r="L86" s="10">
        <f t="shared" si="15"/>
        <v>0</v>
      </c>
      <c r="M86" s="10">
        <f t="shared" si="15"/>
        <v>0</v>
      </c>
      <c r="N86" s="10">
        <f t="shared" si="15"/>
        <v>0</v>
      </c>
      <c r="O86" s="10">
        <f t="shared" si="15"/>
        <v>0</v>
      </c>
      <c r="P86" s="13">
        <f>+O86/$O$215</f>
        <v>0</v>
      </c>
      <c r="Q86" s="30" t="str">
        <f>IF(SUM(O86)&gt;0,"ADVERSE",IF(SUM(N86)&lt;0,"FAVOURABLE","AT PAR"))</f>
        <v>AT PAR</v>
      </c>
      <c r="R86" s="1"/>
    </row>
    <row r="87" spans="1:18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5"/>
      <c r="R87" s="1"/>
    </row>
    <row r="88" spans="1:18" ht="12" customHeight="1">
      <c r="A88" s="1"/>
      <c r="B88" s="7" t="s">
        <v>59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" customHeight="1">
      <c r="A89" s="1"/>
      <c r="B89" s="8" t="s">
        <v>19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>
        <f>SUM(C89:N89)</f>
        <v>0</v>
      </c>
      <c r="P89" s="11">
        <f>+O89/$O$213</f>
        <v>0</v>
      </c>
      <c r="Q89" s="28" t="str">
        <f>IF(SUM(O91)&gt;0,"ADVERSE",IF(SUM(O91)&lt;0,"FAVOURABLE","AT PAR"))</f>
        <v>AT PAR</v>
      </c>
      <c r="R89" s="1"/>
    </row>
    <row r="90" spans="1:18" ht="12" customHeight="1">
      <c r="A90" s="1"/>
      <c r="B90" s="8" t="s">
        <v>20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>
        <f>SUM(C90:N90)</f>
        <v>0</v>
      </c>
      <c r="P90" s="11">
        <f>+O90/$O$214</f>
        <v>0</v>
      </c>
      <c r="Q90" s="29" t="str">
        <f>IF(SUM(O90)&gt;0,"ADVERSE",IF(SUM(N90)&lt;0,"FAVOURABLE","AT PAR"))</f>
        <v>AT PAR</v>
      </c>
      <c r="R90" s="1"/>
    </row>
    <row r="91" spans="1:18" ht="12" customHeight="1">
      <c r="A91" s="1"/>
      <c r="B91" s="12" t="s">
        <v>21</v>
      </c>
      <c r="C91" s="10">
        <f t="shared" ref="C91:O91" si="16">SUM(C89)-SUM(C90)</f>
        <v>0</v>
      </c>
      <c r="D91" s="10">
        <f t="shared" si="16"/>
        <v>0</v>
      </c>
      <c r="E91" s="10">
        <f t="shared" si="16"/>
        <v>0</v>
      </c>
      <c r="F91" s="10">
        <f t="shared" si="16"/>
        <v>0</v>
      </c>
      <c r="G91" s="10">
        <f t="shared" si="16"/>
        <v>0</v>
      </c>
      <c r="H91" s="10">
        <f t="shared" si="16"/>
        <v>0</v>
      </c>
      <c r="I91" s="10">
        <f t="shared" si="16"/>
        <v>0</v>
      </c>
      <c r="J91" s="10">
        <f t="shared" si="16"/>
        <v>0</v>
      </c>
      <c r="K91" s="10">
        <f t="shared" si="16"/>
        <v>0</v>
      </c>
      <c r="L91" s="10">
        <f t="shared" si="16"/>
        <v>0</v>
      </c>
      <c r="M91" s="10">
        <f t="shared" si="16"/>
        <v>0</v>
      </c>
      <c r="N91" s="10">
        <f t="shared" si="16"/>
        <v>0</v>
      </c>
      <c r="O91" s="10">
        <f t="shared" si="16"/>
        <v>0</v>
      </c>
      <c r="P91" s="13">
        <f>+O91/$O$215</f>
        <v>0</v>
      </c>
      <c r="Q91" s="30" t="str">
        <f>IF(SUM(O91)&gt;0,"ADVERSE",IF(SUM(N91)&lt;0,"FAVOURABLE","AT PAR"))</f>
        <v>AT PAR</v>
      </c>
      <c r="R91" s="1"/>
    </row>
    <row r="92" spans="1:1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5"/>
      <c r="R92" s="1"/>
    </row>
    <row r="93" spans="1:18" ht="12" customHeight="1">
      <c r="A93" s="1"/>
      <c r="B93" s="7" t="s">
        <v>60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" customHeight="1">
      <c r="A94" s="1"/>
      <c r="B94" s="8" t="s">
        <v>19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>
        <f>SUM(C94:N94)</f>
        <v>0</v>
      </c>
      <c r="P94" s="11">
        <f>+O94/$O$213</f>
        <v>0</v>
      </c>
      <c r="Q94" s="28" t="str">
        <f>IF(SUM(O96)&gt;0,"ADVERSE",IF(SUM(O96)&lt;0,"FAVOURABLE","AT PAR"))</f>
        <v>AT PAR</v>
      </c>
      <c r="R94" s="1"/>
    </row>
    <row r="95" spans="1:18" ht="12" customHeight="1">
      <c r="A95" s="1"/>
      <c r="B95" s="8" t="s">
        <v>20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>
        <f>SUM(C95:N95)</f>
        <v>0</v>
      </c>
      <c r="P95" s="11">
        <f>+O95/$O$214</f>
        <v>0</v>
      </c>
      <c r="Q95" s="29" t="str">
        <f>IF(SUM(O95)&gt;0,"ADVERSE",IF(SUM(N95)&lt;0,"FAVOURABLE","AT PAR"))</f>
        <v>AT PAR</v>
      </c>
      <c r="R95" s="1"/>
    </row>
    <row r="96" spans="1:18" ht="12" customHeight="1">
      <c r="A96" s="1"/>
      <c r="B96" s="12" t="s">
        <v>21</v>
      </c>
      <c r="C96" s="10">
        <f t="shared" ref="C96:O96" si="17">SUM(C94)-SUM(C95)</f>
        <v>0</v>
      </c>
      <c r="D96" s="10">
        <f t="shared" si="17"/>
        <v>0</v>
      </c>
      <c r="E96" s="10">
        <f t="shared" si="17"/>
        <v>0</v>
      </c>
      <c r="F96" s="10">
        <f t="shared" si="17"/>
        <v>0</v>
      </c>
      <c r="G96" s="10">
        <f t="shared" si="17"/>
        <v>0</v>
      </c>
      <c r="H96" s="10">
        <f t="shared" si="17"/>
        <v>0</v>
      </c>
      <c r="I96" s="10">
        <f t="shared" si="17"/>
        <v>0</v>
      </c>
      <c r="J96" s="10">
        <f t="shared" si="17"/>
        <v>0</v>
      </c>
      <c r="K96" s="10">
        <f t="shared" si="17"/>
        <v>0</v>
      </c>
      <c r="L96" s="10">
        <f t="shared" si="17"/>
        <v>0</v>
      </c>
      <c r="M96" s="10">
        <f t="shared" si="17"/>
        <v>0</v>
      </c>
      <c r="N96" s="10">
        <f t="shared" si="17"/>
        <v>0</v>
      </c>
      <c r="O96" s="10">
        <f t="shared" si="17"/>
        <v>0</v>
      </c>
      <c r="P96" s="13">
        <f>+O96/$O$215</f>
        <v>0</v>
      </c>
      <c r="Q96" s="30" t="str">
        <f>IF(SUM(O96)&gt;0,"ADVERSE",IF(SUM(N96)&lt;0,"FAVOURABLE","AT PAR"))</f>
        <v>AT PAR</v>
      </c>
      <c r="R96" s="1"/>
    </row>
    <row r="97" spans="1:18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5"/>
      <c r="R97" s="1"/>
    </row>
    <row r="98" spans="1:18" ht="12" customHeight="1">
      <c r="A98" s="1"/>
      <c r="B98" s="7" t="s">
        <v>61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" customHeight="1">
      <c r="A99" s="1"/>
      <c r="B99" s="8" t="s">
        <v>19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>
        <f>SUM(C99:N99)</f>
        <v>0</v>
      </c>
      <c r="P99" s="11">
        <f>+O99/$O$213</f>
        <v>0</v>
      </c>
      <c r="Q99" s="28" t="str">
        <f>IF(SUM(O101)&gt;0,"ADVERSE",IF(SUM(O101)&lt;0,"FAVOURABLE","AT PAR"))</f>
        <v>AT PAR</v>
      </c>
      <c r="R99" s="1"/>
    </row>
    <row r="100" spans="1:18" ht="12" customHeight="1">
      <c r="A100" s="1"/>
      <c r="B100" s="8" t="s">
        <v>20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>
        <f>SUM(C100:N100)</f>
        <v>0</v>
      </c>
      <c r="P100" s="11">
        <f>+O100/$O$214</f>
        <v>0</v>
      </c>
      <c r="Q100" s="29" t="str">
        <f>IF(SUM(O100)&gt;0,"ADVERSE",IF(SUM(N100)&lt;0,"FAVOURABLE","AT PAR"))</f>
        <v>AT PAR</v>
      </c>
      <c r="R100" s="1"/>
    </row>
    <row r="101" spans="1:18" ht="12" customHeight="1">
      <c r="A101" s="1"/>
      <c r="B101" s="12" t="s">
        <v>21</v>
      </c>
      <c r="C101" s="10">
        <f t="shared" ref="C101:O101" si="18">SUM(C99)-SUM(C100)</f>
        <v>0</v>
      </c>
      <c r="D101" s="10">
        <f t="shared" si="18"/>
        <v>0</v>
      </c>
      <c r="E101" s="10">
        <f t="shared" si="18"/>
        <v>0</v>
      </c>
      <c r="F101" s="10">
        <f t="shared" si="18"/>
        <v>0</v>
      </c>
      <c r="G101" s="10">
        <f t="shared" si="18"/>
        <v>0</v>
      </c>
      <c r="H101" s="10">
        <f t="shared" si="18"/>
        <v>0</v>
      </c>
      <c r="I101" s="10">
        <f t="shared" si="18"/>
        <v>0</v>
      </c>
      <c r="J101" s="10">
        <f t="shared" si="18"/>
        <v>0</v>
      </c>
      <c r="K101" s="10">
        <f t="shared" si="18"/>
        <v>0</v>
      </c>
      <c r="L101" s="10">
        <f t="shared" si="18"/>
        <v>0</v>
      </c>
      <c r="M101" s="10">
        <f t="shared" si="18"/>
        <v>0</v>
      </c>
      <c r="N101" s="10">
        <f t="shared" si="18"/>
        <v>0</v>
      </c>
      <c r="O101" s="10">
        <f t="shared" si="18"/>
        <v>0</v>
      </c>
      <c r="P101" s="13">
        <f>+O101/$O$215</f>
        <v>0</v>
      </c>
      <c r="Q101" s="30" t="str">
        <f>IF(SUM(O101)&gt;0,"ADVERSE",IF(SUM(N101)&lt;0,"FAVOURABLE","AT PAR"))</f>
        <v>AT PAR</v>
      </c>
      <c r="R101" s="1"/>
    </row>
    <row r="102" spans="1:18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5"/>
      <c r="R102" s="1"/>
    </row>
    <row r="103" spans="1:18" ht="12" customHeight="1">
      <c r="A103" s="1"/>
      <c r="B103" s="7" t="s">
        <v>62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" customHeight="1">
      <c r="A104" s="1"/>
      <c r="B104" s="8" t="s">
        <v>19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>
        <f>SUM(C104:N104)</f>
        <v>0</v>
      </c>
      <c r="P104" s="11">
        <f>+O104/$O$213</f>
        <v>0</v>
      </c>
      <c r="Q104" s="28" t="str">
        <f>IF(SUM(O106)&gt;0,"ADVERSE",IF(SUM(O106)&lt;0,"FAVOURABLE","AT PAR"))</f>
        <v>AT PAR</v>
      </c>
      <c r="R104" s="1"/>
    </row>
    <row r="105" spans="1:18" ht="12" customHeight="1">
      <c r="A105" s="1"/>
      <c r="B105" s="8" t="s">
        <v>20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0">
        <f>SUM(C105:N105)</f>
        <v>0</v>
      </c>
      <c r="P105" s="11">
        <f>+O105/$O$214</f>
        <v>0</v>
      </c>
      <c r="Q105" s="29" t="str">
        <f>IF(SUM(O105)&gt;0,"ADVERSE",IF(SUM(N105)&lt;0,"FAVOURABLE","AT PAR"))</f>
        <v>AT PAR</v>
      </c>
      <c r="R105" s="1"/>
    </row>
    <row r="106" spans="1:18" ht="12" customHeight="1">
      <c r="A106" s="1"/>
      <c r="B106" s="12" t="s">
        <v>21</v>
      </c>
      <c r="C106" s="10">
        <f t="shared" ref="C106:O106" si="19">SUM(C104)-SUM(C105)</f>
        <v>0</v>
      </c>
      <c r="D106" s="10">
        <f t="shared" si="19"/>
        <v>0</v>
      </c>
      <c r="E106" s="10">
        <f t="shared" si="19"/>
        <v>0</v>
      </c>
      <c r="F106" s="10">
        <f t="shared" si="19"/>
        <v>0</v>
      </c>
      <c r="G106" s="10">
        <f t="shared" si="19"/>
        <v>0</v>
      </c>
      <c r="H106" s="10">
        <f t="shared" si="19"/>
        <v>0</v>
      </c>
      <c r="I106" s="10">
        <f t="shared" si="19"/>
        <v>0</v>
      </c>
      <c r="J106" s="10">
        <f t="shared" si="19"/>
        <v>0</v>
      </c>
      <c r="K106" s="10">
        <f t="shared" si="19"/>
        <v>0</v>
      </c>
      <c r="L106" s="10">
        <f t="shared" si="19"/>
        <v>0</v>
      </c>
      <c r="M106" s="10">
        <f t="shared" si="19"/>
        <v>0</v>
      </c>
      <c r="N106" s="10">
        <f t="shared" si="19"/>
        <v>0</v>
      </c>
      <c r="O106" s="10">
        <f t="shared" si="19"/>
        <v>0</v>
      </c>
      <c r="P106" s="13">
        <f>+O106/$O$215</f>
        <v>0</v>
      </c>
      <c r="Q106" s="30" t="str">
        <f>IF(SUM(O106)&gt;0,"ADVERSE",IF(SUM(N106)&lt;0,"FAVOURABLE","AT PAR"))</f>
        <v>AT PAR</v>
      </c>
      <c r="R106" s="1"/>
    </row>
    <row r="107" spans="1:18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5"/>
      <c r="R107" s="1"/>
    </row>
    <row r="108" spans="1:18" ht="12" customHeight="1">
      <c r="A108" s="1"/>
      <c r="B108" s="7" t="s">
        <v>63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" customHeight="1">
      <c r="A109" s="1"/>
      <c r="B109" s="8" t="s">
        <v>19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0">
        <f>SUM(C109:N109)</f>
        <v>0</v>
      </c>
      <c r="P109" s="11">
        <f>+O109/$O$213</f>
        <v>0</v>
      </c>
      <c r="Q109" s="28" t="str">
        <f>IF(SUM(O111)&gt;0,"ADVERSE",IF(SUM(O111)&lt;0,"FAVOURABLE","AT PAR"))</f>
        <v>AT PAR</v>
      </c>
      <c r="R109" s="1"/>
    </row>
    <row r="110" spans="1:18" ht="12" customHeight="1">
      <c r="A110" s="1"/>
      <c r="B110" s="8" t="s">
        <v>20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0">
        <f>SUM(C110:N110)</f>
        <v>0</v>
      </c>
      <c r="P110" s="11">
        <f>+O110/$O$214</f>
        <v>0</v>
      </c>
      <c r="Q110" s="29" t="str">
        <f>IF(SUM(O110)&gt;0,"ADVERSE",IF(SUM(N110)&lt;0,"FAVOURABLE","AT PAR"))</f>
        <v>AT PAR</v>
      </c>
      <c r="R110" s="1"/>
    </row>
    <row r="111" spans="1:18" ht="12" customHeight="1">
      <c r="A111" s="1"/>
      <c r="B111" s="12" t="s">
        <v>21</v>
      </c>
      <c r="C111" s="10">
        <f t="shared" ref="C111:O111" si="20">SUM(C109)-SUM(C110)</f>
        <v>0</v>
      </c>
      <c r="D111" s="10">
        <f t="shared" si="20"/>
        <v>0</v>
      </c>
      <c r="E111" s="10">
        <f t="shared" si="20"/>
        <v>0</v>
      </c>
      <c r="F111" s="10">
        <f t="shared" si="20"/>
        <v>0</v>
      </c>
      <c r="G111" s="10">
        <f t="shared" si="20"/>
        <v>0</v>
      </c>
      <c r="H111" s="10">
        <f t="shared" si="20"/>
        <v>0</v>
      </c>
      <c r="I111" s="10">
        <f t="shared" si="20"/>
        <v>0</v>
      </c>
      <c r="J111" s="10">
        <f t="shared" si="20"/>
        <v>0</v>
      </c>
      <c r="K111" s="10">
        <f t="shared" si="20"/>
        <v>0</v>
      </c>
      <c r="L111" s="10">
        <f t="shared" si="20"/>
        <v>0</v>
      </c>
      <c r="M111" s="10">
        <f t="shared" si="20"/>
        <v>0</v>
      </c>
      <c r="N111" s="10">
        <f t="shared" si="20"/>
        <v>0</v>
      </c>
      <c r="O111" s="10">
        <f t="shared" si="20"/>
        <v>0</v>
      </c>
      <c r="P111" s="13">
        <f>+O111/$O$215</f>
        <v>0</v>
      </c>
      <c r="Q111" s="30" t="str">
        <f>IF(SUM(O111)&gt;0,"ADVERSE",IF(SUM(N111)&lt;0,"FAVOURABLE","AT PAR"))</f>
        <v>AT PAR</v>
      </c>
      <c r="R111" s="1"/>
    </row>
    <row r="112" spans="1:18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5"/>
      <c r="R112" s="1"/>
    </row>
    <row r="113" spans="1:18" ht="12" customHeight="1">
      <c r="A113" s="1"/>
      <c r="B113" s="7" t="s">
        <v>64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" customHeight="1">
      <c r="A114" s="1"/>
      <c r="B114" s="8" t="s">
        <v>19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0">
        <f>SUM(C114:N114)</f>
        <v>0</v>
      </c>
      <c r="P114" s="11">
        <f>+O114/$O$213</f>
        <v>0</v>
      </c>
      <c r="Q114" s="28" t="str">
        <f>IF(SUM(O116)&gt;0,"ADVERSE",IF(SUM(O116)&lt;0,"FAVOURABLE","AT PAR"))</f>
        <v>AT PAR</v>
      </c>
      <c r="R114" s="1"/>
    </row>
    <row r="115" spans="1:18" ht="12" customHeight="1">
      <c r="A115" s="1"/>
      <c r="B115" s="8" t="s">
        <v>20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0">
        <f>SUM(C115:N115)</f>
        <v>0</v>
      </c>
      <c r="P115" s="11">
        <f>+O115/$O$214</f>
        <v>0</v>
      </c>
      <c r="Q115" s="29" t="str">
        <f>IF(SUM(O115)&gt;0,"ADVERSE",IF(SUM(N115)&lt;0,"FAVOURABLE","AT PAR"))</f>
        <v>AT PAR</v>
      </c>
      <c r="R115" s="1"/>
    </row>
    <row r="116" spans="1:18" ht="12" customHeight="1">
      <c r="A116" s="1"/>
      <c r="B116" s="12" t="s">
        <v>21</v>
      </c>
      <c r="C116" s="10">
        <f t="shared" ref="C116:O116" si="21">SUM(C114)-SUM(C115)</f>
        <v>0</v>
      </c>
      <c r="D116" s="10">
        <f t="shared" si="21"/>
        <v>0</v>
      </c>
      <c r="E116" s="10">
        <f t="shared" si="21"/>
        <v>0</v>
      </c>
      <c r="F116" s="10">
        <f t="shared" si="21"/>
        <v>0</v>
      </c>
      <c r="G116" s="10">
        <f t="shared" si="21"/>
        <v>0</v>
      </c>
      <c r="H116" s="10">
        <f t="shared" si="21"/>
        <v>0</v>
      </c>
      <c r="I116" s="10">
        <f t="shared" si="21"/>
        <v>0</v>
      </c>
      <c r="J116" s="10">
        <f t="shared" si="21"/>
        <v>0</v>
      </c>
      <c r="K116" s="10">
        <f t="shared" si="21"/>
        <v>0</v>
      </c>
      <c r="L116" s="10">
        <f t="shared" si="21"/>
        <v>0</v>
      </c>
      <c r="M116" s="10">
        <f t="shared" si="21"/>
        <v>0</v>
      </c>
      <c r="N116" s="10">
        <f t="shared" si="21"/>
        <v>0</v>
      </c>
      <c r="O116" s="10">
        <f t="shared" si="21"/>
        <v>0</v>
      </c>
      <c r="P116" s="13">
        <f>+O116/$O$215</f>
        <v>0</v>
      </c>
      <c r="Q116" s="30" t="str">
        <f>IF(SUM(O116)&gt;0,"ADVERSE",IF(SUM(N116)&lt;0,"FAVOURABLE","AT PAR"))</f>
        <v>AT PAR</v>
      </c>
      <c r="R116" s="1"/>
    </row>
    <row r="117" spans="1:18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5"/>
      <c r="R117" s="1"/>
    </row>
    <row r="118" spans="1:18" ht="12" customHeight="1">
      <c r="A118" s="1"/>
      <c r="B118" s="7" t="s">
        <v>65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" customHeight="1">
      <c r="A119" s="1"/>
      <c r="B119" s="8" t="s">
        <v>19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0">
        <f>SUM(C119:N119)</f>
        <v>0</v>
      </c>
      <c r="P119" s="11">
        <f>+O119/$O$213</f>
        <v>0</v>
      </c>
      <c r="Q119" s="28" t="str">
        <f>IF(SUM(O121)&gt;0,"ADVERSE",IF(SUM(O121)&lt;0,"FAVOURABLE","AT PAR"))</f>
        <v>AT PAR</v>
      </c>
      <c r="R119" s="1"/>
    </row>
    <row r="120" spans="1:18" ht="12" customHeight="1">
      <c r="A120" s="1"/>
      <c r="B120" s="8" t="s">
        <v>20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0">
        <f>SUM(C120:N120)</f>
        <v>0</v>
      </c>
      <c r="P120" s="11">
        <f>+O120/$O$214</f>
        <v>0</v>
      </c>
      <c r="Q120" s="29" t="str">
        <f>IF(SUM(O120)&gt;0,"ADVERSE",IF(SUM(N120)&lt;0,"FAVOURABLE","AT PAR"))</f>
        <v>AT PAR</v>
      </c>
      <c r="R120" s="1"/>
    </row>
    <row r="121" spans="1:18" ht="12" customHeight="1">
      <c r="A121" s="1"/>
      <c r="B121" s="12" t="s">
        <v>21</v>
      </c>
      <c r="C121" s="10">
        <f t="shared" ref="C121:O121" si="22">SUM(C119)-SUM(C120)</f>
        <v>0</v>
      </c>
      <c r="D121" s="10">
        <f t="shared" si="22"/>
        <v>0</v>
      </c>
      <c r="E121" s="10">
        <f t="shared" si="22"/>
        <v>0</v>
      </c>
      <c r="F121" s="10">
        <f t="shared" si="22"/>
        <v>0</v>
      </c>
      <c r="G121" s="10">
        <f t="shared" si="22"/>
        <v>0</v>
      </c>
      <c r="H121" s="10">
        <f t="shared" si="22"/>
        <v>0</v>
      </c>
      <c r="I121" s="10">
        <f t="shared" si="22"/>
        <v>0</v>
      </c>
      <c r="J121" s="10">
        <f t="shared" si="22"/>
        <v>0</v>
      </c>
      <c r="K121" s="10">
        <f t="shared" si="22"/>
        <v>0</v>
      </c>
      <c r="L121" s="10">
        <f t="shared" si="22"/>
        <v>0</v>
      </c>
      <c r="M121" s="10">
        <f t="shared" si="22"/>
        <v>0</v>
      </c>
      <c r="N121" s="10">
        <f t="shared" si="22"/>
        <v>0</v>
      </c>
      <c r="O121" s="10">
        <f t="shared" si="22"/>
        <v>0</v>
      </c>
      <c r="P121" s="13">
        <f>+O121/$O$215</f>
        <v>0</v>
      </c>
      <c r="Q121" s="30" t="str">
        <f>IF(SUM(O121)&gt;0,"ADVERSE",IF(SUM(N121)&lt;0,"FAVOURABLE","AT PAR"))</f>
        <v>AT PAR</v>
      </c>
      <c r="R121" s="1"/>
    </row>
    <row r="122" spans="1:18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5"/>
      <c r="R122" s="1"/>
    </row>
    <row r="123" spans="1:18" ht="12" customHeight="1">
      <c r="A123" s="1"/>
      <c r="B123" s="7" t="s">
        <v>66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" customHeight="1">
      <c r="A124" s="1"/>
      <c r="B124" s="8" t="s">
        <v>19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0">
        <f>SUM(C124:N124)</f>
        <v>0</v>
      </c>
      <c r="P124" s="11">
        <f>+O124/$O$213</f>
        <v>0</v>
      </c>
      <c r="Q124" s="28" t="str">
        <f>IF(SUM(O126)&gt;0,"ADVERSE",IF(SUM(O126)&lt;0,"FAVOURABLE","AT PAR"))</f>
        <v>AT PAR</v>
      </c>
      <c r="R124" s="1"/>
    </row>
    <row r="125" spans="1:18" ht="12" customHeight="1">
      <c r="A125" s="1"/>
      <c r="B125" s="8" t="s">
        <v>20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0">
        <f>SUM(C125:N125)</f>
        <v>0</v>
      </c>
      <c r="P125" s="11">
        <f>+O125/$O$214</f>
        <v>0</v>
      </c>
      <c r="Q125" s="29" t="str">
        <f>IF(SUM(O125)&gt;0,"ADVERSE",IF(SUM(N125)&lt;0,"FAVOURABLE","AT PAR"))</f>
        <v>AT PAR</v>
      </c>
      <c r="R125" s="1"/>
    </row>
    <row r="126" spans="1:18" ht="12" customHeight="1">
      <c r="A126" s="1"/>
      <c r="B126" s="12" t="s">
        <v>21</v>
      </c>
      <c r="C126" s="10">
        <f t="shared" ref="C126:O126" si="23">SUM(C124)-SUM(C125)</f>
        <v>0</v>
      </c>
      <c r="D126" s="10">
        <f t="shared" si="23"/>
        <v>0</v>
      </c>
      <c r="E126" s="10">
        <f t="shared" si="23"/>
        <v>0</v>
      </c>
      <c r="F126" s="10">
        <f t="shared" si="23"/>
        <v>0</v>
      </c>
      <c r="G126" s="10">
        <f t="shared" si="23"/>
        <v>0</v>
      </c>
      <c r="H126" s="10">
        <f t="shared" si="23"/>
        <v>0</v>
      </c>
      <c r="I126" s="10">
        <f t="shared" si="23"/>
        <v>0</v>
      </c>
      <c r="J126" s="10">
        <f t="shared" si="23"/>
        <v>0</v>
      </c>
      <c r="K126" s="10">
        <f t="shared" si="23"/>
        <v>0</v>
      </c>
      <c r="L126" s="10">
        <f t="shared" si="23"/>
        <v>0</v>
      </c>
      <c r="M126" s="10">
        <f t="shared" si="23"/>
        <v>0</v>
      </c>
      <c r="N126" s="10">
        <f t="shared" si="23"/>
        <v>0</v>
      </c>
      <c r="O126" s="10">
        <f t="shared" si="23"/>
        <v>0</v>
      </c>
      <c r="P126" s="13">
        <f>+O126/$O$215</f>
        <v>0</v>
      </c>
      <c r="Q126" s="30" t="str">
        <f>IF(SUM(O126)&gt;0,"ADVERSE",IF(SUM(N126)&lt;0,"FAVOURABLE","AT PAR"))</f>
        <v>AT PAR</v>
      </c>
      <c r="R126" s="1"/>
    </row>
    <row r="127" spans="1:18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5"/>
      <c r="R127" s="1"/>
    </row>
    <row r="128" spans="1:18" ht="12" customHeight="1">
      <c r="A128" s="1"/>
      <c r="B128" s="7" t="s">
        <v>67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" customHeight="1">
      <c r="A129" s="1"/>
      <c r="B129" s="8" t="s">
        <v>19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0">
        <f>SUM(C129:N129)</f>
        <v>0</v>
      </c>
      <c r="P129" s="11">
        <f>+O129/$O$213</f>
        <v>0</v>
      </c>
      <c r="Q129" s="28" t="str">
        <f>IF(SUM(O131)&gt;0,"ADVERSE",IF(SUM(O131)&lt;0,"FAVOURABLE","AT PAR"))</f>
        <v>AT PAR</v>
      </c>
      <c r="R129" s="1"/>
    </row>
    <row r="130" spans="1:18" ht="12" customHeight="1">
      <c r="A130" s="1"/>
      <c r="B130" s="8" t="s">
        <v>20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0">
        <f>SUM(C130:N130)</f>
        <v>0</v>
      </c>
      <c r="P130" s="11">
        <f>+O130/$O$214</f>
        <v>0</v>
      </c>
      <c r="Q130" s="29" t="str">
        <f>IF(SUM(O130)&gt;0,"ADVERSE",IF(SUM(N130)&lt;0,"FAVOURABLE","AT PAR"))</f>
        <v>AT PAR</v>
      </c>
      <c r="R130" s="1"/>
    </row>
    <row r="131" spans="1:18" ht="12" customHeight="1">
      <c r="A131" s="1"/>
      <c r="B131" s="12" t="s">
        <v>21</v>
      </c>
      <c r="C131" s="10">
        <f t="shared" ref="C131:O131" si="24">SUM(C129)-SUM(C130)</f>
        <v>0</v>
      </c>
      <c r="D131" s="10">
        <f t="shared" si="24"/>
        <v>0</v>
      </c>
      <c r="E131" s="10">
        <f t="shared" si="24"/>
        <v>0</v>
      </c>
      <c r="F131" s="10">
        <f t="shared" si="24"/>
        <v>0</v>
      </c>
      <c r="G131" s="10">
        <f t="shared" si="24"/>
        <v>0</v>
      </c>
      <c r="H131" s="10">
        <f t="shared" si="24"/>
        <v>0</v>
      </c>
      <c r="I131" s="10">
        <f t="shared" si="24"/>
        <v>0</v>
      </c>
      <c r="J131" s="10">
        <f t="shared" si="24"/>
        <v>0</v>
      </c>
      <c r="K131" s="10">
        <f t="shared" si="24"/>
        <v>0</v>
      </c>
      <c r="L131" s="10">
        <f t="shared" si="24"/>
        <v>0</v>
      </c>
      <c r="M131" s="10">
        <f t="shared" si="24"/>
        <v>0</v>
      </c>
      <c r="N131" s="10">
        <f t="shared" si="24"/>
        <v>0</v>
      </c>
      <c r="O131" s="10">
        <f t="shared" si="24"/>
        <v>0</v>
      </c>
      <c r="P131" s="13">
        <f>+O131/$O$215</f>
        <v>0</v>
      </c>
      <c r="Q131" s="30" t="str">
        <f>IF(SUM(O131)&gt;0,"ADVERSE",IF(SUM(N131)&lt;0,"FAVOURABLE","AT PAR"))</f>
        <v>AT PAR</v>
      </c>
      <c r="R131" s="1"/>
    </row>
    <row r="132" spans="1:18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5"/>
      <c r="R132" s="1"/>
    </row>
    <row r="133" spans="1:18" ht="12" customHeight="1">
      <c r="A133" s="1"/>
      <c r="B133" s="7" t="s">
        <v>68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" customHeight="1">
      <c r="A134" s="1"/>
      <c r="B134" s="8" t="s">
        <v>19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0">
        <f>SUM(C134:N134)</f>
        <v>0</v>
      </c>
      <c r="P134" s="11">
        <f>+O134/$O$213</f>
        <v>0</v>
      </c>
      <c r="Q134" s="28" t="str">
        <f>IF(SUM(O136)&gt;0,"ADVERSE",IF(SUM(O136)&lt;0,"FAVOURABLE","AT PAR"))</f>
        <v>AT PAR</v>
      </c>
      <c r="R134" s="1"/>
    </row>
    <row r="135" spans="1:18" ht="12" customHeight="1">
      <c r="A135" s="1"/>
      <c r="B135" s="8" t="s">
        <v>20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0">
        <f>SUM(C135:N135)</f>
        <v>0</v>
      </c>
      <c r="P135" s="11">
        <f>+O135/$O$214</f>
        <v>0</v>
      </c>
      <c r="Q135" s="29" t="str">
        <f>IF(SUM(O135)&gt;0,"ADVERSE",IF(SUM(N135)&lt;0,"FAVOURABLE","AT PAR"))</f>
        <v>AT PAR</v>
      </c>
      <c r="R135" s="1"/>
    </row>
    <row r="136" spans="1:18" ht="12" customHeight="1">
      <c r="A136" s="1"/>
      <c r="B136" s="12" t="s">
        <v>21</v>
      </c>
      <c r="C136" s="10">
        <f t="shared" ref="C136:O136" si="25">SUM(C134)-SUM(C135)</f>
        <v>0</v>
      </c>
      <c r="D136" s="10">
        <f t="shared" si="25"/>
        <v>0</v>
      </c>
      <c r="E136" s="10">
        <f t="shared" si="25"/>
        <v>0</v>
      </c>
      <c r="F136" s="10">
        <f t="shared" si="25"/>
        <v>0</v>
      </c>
      <c r="G136" s="10">
        <f t="shared" si="25"/>
        <v>0</v>
      </c>
      <c r="H136" s="10">
        <f t="shared" si="25"/>
        <v>0</v>
      </c>
      <c r="I136" s="10">
        <f t="shared" si="25"/>
        <v>0</v>
      </c>
      <c r="J136" s="10">
        <f t="shared" si="25"/>
        <v>0</v>
      </c>
      <c r="K136" s="10">
        <f t="shared" si="25"/>
        <v>0</v>
      </c>
      <c r="L136" s="10">
        <f t="shared" si="25"/>
        <v>0</v>
      </c>
      <c r="M136" s="10">
        <f t="shared" si="25"/>
        <v>0</v>
      </c>
      <c r="N136" s="10">
        <f t="shared" si="25"/>
        <v>0</v>
      </c>
      <c r="O136" s="10">
        <f t="shared" si="25"/>
        <v>0</v>
      </c>
      <c r="P136" s="13">
        <f>+O136/$O$215</f>
        <v>0</v>
      </c>
      <c r="Q136" s="30" t="str">
        <f>IF(SUM(O136)&gt;0,"ADVERSE",IF(SUM(N136)&lt;0,"FAVOURABLE","AT PAR"))</f>
        <v>AT PAR</v>
      </c>
      <c r="R136" s="1"/>
    </row>
    <row r="137" spans="1:18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5"/>
      <c r="R137" s="1"/>
    </row>
    <row r="138" spans="1:18" ht="12" customHeight="1">
      <c r="A138" s="1"/>
      <c r="B138" s="7" t="s">
        <v>69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" customHeight="1">
      <c r="A139" s="1"/>
      <c r="B139" s="8" t="s">
        <v>19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0">
        <f>SUM(C139:N139)</f>
        <v>0</v>
      </c>
      <c r="P139" s="11">
        <f>+O139/$O$213</f>
        <v>0</v>
      </c>
      <c r="Q139" s="28" t="str">
        <f>IF(SUM(O141)&gt;0,"ADVERSE",IF(SUM(O141)&lt;0,"FAVOURABLE","AT PAR"))</f>
        <v>AT PAR</v>
      </c>
      <c r="R139" s="1"/>
    </row>
    <row r="140" spans="1:18" ht="12" customHeight="1">
      <c r="A140" s="1"/>
      <c r="B140" s="8" t="s">
        <v>20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0">
        <f>SUM(C140:N140)</f>
        <v>0</v>
      </c>
      <c r="P140" s="11">
        <f>+O140/$O$214</f>
        <v>0</v>
      </c>
      <c r="Q140" s="29" t="str">
        <f>IF(SUM(O140)&gt;0,"ADVERSE",IF(SUM(N140)&lt;0,"FAVOURABLE","AT PAR"))</f>
        <v>AT PAR</v>
      </c>
      <c r="R140" s="1"/>
    </row>
    <row r="141" spans="1:18" ht="12" customHeight="1">
      <c r="A141" s="1"/>
      <c r="B141" s="12" t="s">
        <v>21</v>
      </c>
      <c r="C141" s="10">
        <f t="shared" ref="C141:O141" si="26">SUM(C139)-SUM(C140)</f>
        <v>0</v>
      </c>
      <c r="D141" s="10">
        <f t="shared" si="26"/>
        <v>0</v>
      </c>
      <c r="E141" s="10">
        <f t="shared" si="26"/>
        <v>0</v>
      </c>
      <c r="F141" s="10">
        <f t="shared" si="26"/>
        <v>0</v>
      </c>
      <c r="G141" s="10">
        <f t="shared" si="26"/>
        <v>0</v>
      </c>
      <c r="H141" s="10">
        <f t="shared" si="26"/>
        <v>0</v>
      </c>
      <c r="I141" s="10">
        <f t="shared" si="26"/>
        <v>0</v>
      </c>
      <c r="J141" s="10">
        <f t="shared" si="26"/>
        <v>0</v>
      </c>
      <c r="K141" s="10">
        <f t="shared" si="26"/>
        <v>0</v>
      </c>
      <c r="L141" s="10">
        <f t="shared" si="26"/>
        <v>0</v>
      </c>
      <c r="M141" s="10">
        <f t="shared" si="26"/>
        <v>0</v>
      </c>
      <c r="N141" s="10">
        <f t="shared" si="26"/>
        <v>0</v>
      </c>
      <c r="O141" s="10">
        <f t="shared" si="26"/>
        <v>0</v>
      </c>
      <c r="P141" s="13">
        <f>+O141/$O$215</f>
        <v>0</v>
      </c>
      <c r="Q141" s="30" t="str">
        <f>IF(SUM(O141)&gt;0,"ADVERSE",IF(SUM(N141)&lt;0,"FAVOURABLE","AT PAR"))</f>
        <v>AT PAR</v>
      </c>
      <c r="R141" s="1"/>
    </row>
    <row r="142" spans="1:18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5"/>
      <c r="R142" s="1"/>
    </row>
    <row r="143" spans="1:18" ht="12" customHeight="1">
      <c r="A143" s="1"/>
      <c r="B143" s="7" t="s">
        <v>70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" customHeight="1">
      <c r="A144" s="1"/>
      <c r="B144" s="8" t="s">
        <v>19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0">
        <f>SUM(C144:N144)</f>
        <v>0</v>
      </c>
      <c r="P144" s="11">
        <f>+O144/$O$213</f>
        <v>0</v>
      </c>
      <c r="Q144" s="28" t="str">
        <f>IF(SUM(O146)&gt;0,"ADVERSE",IF(SUM(O146)&lt;0,"FAVOURABLE","AT PAR"))</f>
        <v>AT PAR</v>
      </c>
      <c r="R144" s="1"/>
    </row>
    <row r="145" spans="1:18" ht="12" customHeight="1">
      <c r="A145" s="1"/>
      <c r="B145" s="8" t="s">
        <v>20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0">
        <f>SUM(C145:N145)</f>
        <v>0</v>
      </c>
      <c r="P145" s="11">
        <f>+O145/$O$214</f>
        <v>0</v>
      </c>
      <c r="Q145" s="29" t="str">
        <f>IF(SUM(O145)&gt;0,"ADVERSE",IF(SUM(N145)&lt;0,"FAVOURABLE","AT PAR"))</f>
        <v>AT PAR</v>
      </c>
      <c r="R145" s="1"/>
    </row>
    <row r="146" spans="1:18" ht="12" customHeight="1">
      <c r="A146" s="1"/>
      <c r="B146" s="12" t="s">
        <v>21</v>
      </c>
      <c r="C146" s="10">
        <f t="shared" ref="C146:O146" si="27">SUM(C144)-SUM(C145)</f>
        <v>0</v>
      </c>
      <c r="D146" s="10">
        <f t="shared" si="27"/>
        <v>0</v>
      </c>
      <c r="E146" s="10">
        <f t="shared" si="27"/>
        <v>0</v>
      </c>
      <c r="F146" s="10">
        <f t="shared" si="27"/>
        <v>0</v>
      </c>
      <c r="G146" s="10">
        <f t="shared" si="27"/>
        <v>0</v>
      </c>
      <c r="H146" s="10">
        <f t="shared" si="27"/>
        <v>0</v>
      </c>
      <c r="I146" s="10">
        <f t="shared" si="27"/>
        <v>0</v>
      </c>
      <c r="J146" s="10">
        <f t="shared" si="27"/>
        <v>0</v>
      </c>
      <c r="K146" s="10">
        <f t="shared" si="27"/>
        <v>0</v>
      </c>
      <c r="L146" s="10">
        <f t="shared" si="27"/>
        <v>0</v>
      </c>
      <c r="M146" s="10">
        <f t="shared" si="27"/>
        <v>0</v>
      </c>
      <c r="N146" s="10">
        <f t="shared" si="27"/>
        <v>0</v>
      </c>
      <c r="O146" s="10">
        <f t="shared" si="27"/>
        <v>0</v>
      </c>
      <c r="P146" s="13">
        <f>+O146/$O$215</f>
        <v>0</v>
      </c>
      <c r="Q146" s="30" t="str">
        <f>IF(SUM(O146)&gt;0,"ADVERSE",IF(SUM(N146)&lt;0,"FAVOURABLE","AT PAR"))</f>
        <v>AT PAR</v>
      </c>
      <c r="R146" s="1"/>
    </row>
    <row r="147" spans="1:18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5"/>
      <c r="R147" s="1"/>
    </row>
    <row r="148" spans="1:18" ht="12" customHeight="1">
      <c r="A148" s="1"/>
      <c r="B148" s="7" t="s">
        <v>71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" customHeight="1">
      <c r="A149" s="1"/>
      <c r="B149" s="8" t="s">
        <v>19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0">
        <f>SUM(C149:N149)</f>
        <v>0</v>
      </c>
      <c r="P149" s="11">
        <f>+O149/$O$213</f>
        <v>0</v>
      </c>
      <c r="Q149" s="28" t="str">
        <f>IF(SUM(O151)&gt;0,"ADVERSE",IF(SUM(O151)&lt;0,"FAVOURABLE","AT PAR"))</f>
        <v>AT PAR</v>
      </c>
      <c r="R149" s="1"/>
    </row>
    <row r="150" spans="1:18" ht="12" customHeight="1">
      <c r="A150" s="1"/>
      <c r="B150" s="8" t="s">
        <v>20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0">
        <f>SUM(C150:N150)</f>
        <v>0</v>
      </c>
      <c r="P150" s="11">
        <f>+O150/$O$214</f>
        <v>0</v>
      </c>
      <c r="Q150" s="29" t="str">
        <f>IF(SUM(O150)&gt;0,"ADVERSE",IF(SUM(N150)&lt;0,"FAVOURABLE","AT PAR"))</f>
        <v>AT PAR</v>
      </c>
      <c r="R150" s="1"/>
    </row>
    <row r="151" spans="1:18" ht="12" customHeight="1">
      <c r="A151" s="1"/>
      <c r="B151" s="12" t="s">
        <v>21</v>
      </c>
      <c r="C151" s="10">
        <f t="shared" ref="C151:O151" si="28">SUM(C149)-SUM(C150)</f>
        <v>0</v>
      </c>
      <c r="D151" s="10">
        <f t="shared" si="28"/>
        <v>0</v>
      </c>
      <c r="E151" s="10">
        <f t="shared" si="28"/>
        <v>0</v>
      </c>
      <c r="F151" s="10">
        <f t="shared" si="28"/>
        <v>0</v>
      </c>
      <c r="G151" s="10">
        <f t="shared" si="28"/>
        <v>0</v>
      </c>
      <c r="H151" s="10">
        <f t="shared" si="28"/>
        <v>0</v>
      </c>
      <c r="I151" s="10">
        <f t="shared" si="28"/>
        <v>0</v>
      </c>
      <c r="J151" s="10">
        <f t="shared" si="28"/>
        <v>0</v>
      </c>
      <c r="K151" s="10">
        <f t="shared" si="28"/>
        <v>0</v>
      </c>
      <c r="L151" s="10">
        <f t="shared" si="28"/>
        <v>0</v>
      </c>
      <c r="M151" s="10">
        <f t="shared" si="28"/>
        <v>0</v>
      </c>
      <c r="N151" s="10">
        <f t="shared" si="28"/>
        <v>0</v>
      </c>
      <c r="O151" s="10">
        <f t="shared" si="28"/>
        <v>0</v>
      </c>
      <c r="P151" s="13">
        <f>+O151/$O$215</f>
        <v>0</v>
      </c>
      <c r="Q151" s="30" t="str">
        <f>IF(SUM(O151)&gt;0,"ADVERSE",IF(SUM(N151)&lt;0,"FAVOURABLE","AT PAR"))</f>
        <v>AT PAR</v>
      </c>
      <c r="R151" s="1"/>
    </row>
    <row r="152" spans="1:18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5"/>
      <c r="R152" s="1"/>
    </row>
    <row r="153" spans="1:18" ht="12" customHeight="1">
      <c r="A153" s="1"/>
      <c r="B153" s="7" t="s">
        <v>40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" customHeight="1">
      <c r="A154" s="1"/>
      <c r="B154" s="8" t="s">
        <v>19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0">
        <f>SUM(C154:N154)</f>
        <v>0</v>
      </c>
      <c r="P154" s="11">
        <f>+O154/$O$213</f>
        <v>0</v>
      </c>
      <c r="Q154" s="28" t="str">
        <f>IF(SUM(O156)&gt;0,"ADVERSE",IF(SUM(O156)&lt;0,"FAVOURABLE","AT PAR"))</f>
        <v>AT PAR</v>
      </c>
      <c r="R154" s="1"/>
    </row>
    <row r="155" spans="1:18" ht="12" customHeight="1">
      <c r="A155" s="1"/>
      <c r="B155" s="8" t="s">
        <v>20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0">
        <f>SUM(C155:N155)</f>
        <v>0</v>
      </c>
      <c r="P155" s="11">
        <f>+O155/$O$214</f>
        <v>0</v>
      </c>
      <c r="Q155" s="29" t="str">
        <f>IF(SUM(O155)&gt;0,"ADVERSE",IF(SUM(N155)&lt;0,"FAVOURABLE","AT PAR"))</f>
        <v>AT PAR</v>
      </c>
      <c r="R155" s="1"/>
    </row>
    <row r="156" spans="1:18" ht="12" customHeight="1">
      <c r="A156" s="1"/>
      <c r="B156" s="12" t="s">
        <v>21</v>
      </c>
      <c r="C156" s="10">
        <f t="shared" ref="C156:O156" si="29">SUM(C154)-SUM(C155)</f>
        <v>0</v>
      </c>
      <c r="D156" s="10">
        <f t="shared" si="29"/>
        <v>0</v>
      </c>
      <c r="E156" s="10">
        <f t="shared" si="29"/>
        <v>0</v>
      </c>
      <c r="F156" s="10">
        <f t="shared" si="29"/>
        <v>0</v>
      </c>
      <c r="G156" s="10">
        <f t="shared" si="29"/>
        <v>0</v>
      </c>
      <c r="H156" s="10">
        <f t="shared" si="29"/>
        <v>0</v>
      </c>
      <c r="I156" s="10">
        <f t="shared" si="29"/>
        <v>0</v>
      </c>
      <c r="J156" s="10">
        <f t="shared" si="29"/>
        <v>0</v>
      </c>
      <c r="K156" s="10">
        <f t="shared" si="29"/>
        <v>0</v>
      </c>
      <c r="L156" s="10">
        <f t="shared" si="29"/>
        <v>0</v>
      </c>
      <c r="M156" s="10">
        <f t="shared" si="29"/>
        <v>0</v>
      </c>
      <c r="N156" s="10">
        <f t="shared" si="29"/>
        <v>0</v>
      </c>
      <c r="O156" s="10">
        <f t="shared" si="29"/>
        <v>0</v>
      </c>
      <c r="P156" s="13">
        <f>+O156/$O$215</f>
        <v>0</v>
      </c>
      <c r="Q156" s="30" t="str">
        <f>IF(SUM(O156)&gt;0,"ADVERSE",IF(SUM(N156)&lt;0,"FAVOURABLE","AT PAR"))</f>
        <v>AT PAR</v>
      </c>
      <c r="R156" s="1"/>
    </row>
    <row r="157" spans="1:18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5"/>
      <c r="R157" s="1"/>
    </row>
    <row r="158" spans="1:18" ht="12" customHeight="1">
      <c r="A158" s="1"/>
      <c r="B158" s="7" t="s">
        <v>39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" customHeight="1">
      <c r="A159" s="1"/>
      <c r="B159" s="8" t="s">
        <v>19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0">
        <f>SUM(C159:N159)</f>
        <v>0</v>
      </c>
      <c r="P159" s="11">
        <f>+O159/$O$213</f>
        <v>0</v>
      </c>
      <c r="Q159" s="28" t="str">
        <f>IF(SUM(O161)&gt;0,"ADVERSE",IF(SUM(O161)&lt;0,"FAVOURABLE","AT PAR"))</f>
        <v>AT PAR</v>
      </c>
      <c r="R159" s="1"/>
    </row>
    <row r="160" spans="1:18" ht="12" customHeight="1">
      <c r="A160" s="1"/>
      <c r="B160" s="8" t="s">
        <v>20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0">
        <f>SUM(C160:N160)</f>
        <v>0</v>
      </c>
      <c r="P160" s="11">
        <f>+O160/$O$214</f>
        <v>0</v>
      </c>
      <c r="Q160" s="29" t="str">
        <f>IF(SUM(O160)&gt;0,"ADVERSE",IF(SUM(N160)&lt;0,"FAVOURABLE","AT PAR"))</f>
        <v>AT PAR</v>
      </c>
      <c r="R160" s="1"/>
    </row>
    <row r="161" spans="1:18" ht="12" customHeight="1">
      <c r="A161" s="1"/>
      <c r="B161" s="12" t="s">
        <v>21</v>
      </c>
      <c r="C161" s="10">
        <f t="shared" ref="C161:O161" si="30">SUM(C159)-SUM(C160)</f>
        <v>0</v>
      </c>
      <c r="D161" s="10">
        <f t="shared" si="30"/>
        <v>0</v>
      </c>
      <c r="E161" s="10">
        <f t="shared" si="30"/>
        <v>0</v>
      </c>
      <c r="F161" s="10">
        <f t="shared" si="30"/>
        <v>0</v>
      </c>
      <c r="G161" s="10">
        <f t="shared" si="30"/>
        <v>0</v>
      </c>
      <c r="H161" s="10">
        <f t="shared" si="30"/>
        <v>0</v>
      </c>
      <c r="I161" s="10">
        <f t="shared" si="30"/>
        <v>0</v>
      </c>
      <c r="J161" s="10">
        <f t="shared" si="30"/>
        <v>0</v>
      </c>
      <c r="K161" s="10">
        <f t="shared" si="30"/>
        <v>0</v>
      </c>
      <c r="L161" s="10">
        <f t="shared" si="30"/>
        <v>0</v>
      </c>
      <c r="M161" s="10">
        <f t="shared" si="30"/>
        <v>0</v>
      </c>
      <c r="N161" s="10">
        <f t="shared" si="30"/>
        <v>0</v>
      </c>
      <c r="O161" s="10">
        <f t="shared" si="30"/>
        <v>0</v>
      </c>
      <c r="P161" s="13">
        <f>+O161/$O$215</f>
        <v>0</v>
      </c>
      <c r="Q161" s="30" t="str">
        <f>IF(SUM(O161)&gt;0,"ADVERSE",IF(SUM(N161)&lt;0,"FAVOURABLE","AT PAR"))</f>
        <v>AT PAR</v>
      </c>
      <c r="R161" s="1"/>
    </row>
    <row r="162" spans="1:18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5"/>
      <c r="R162" s="1"/>
    </row>
    <row r="163" spans="1:18" ht="12" customHeight="1">
      <c r="A163" s="1"/>
      <c r="B163" s="7" t="s">
        <v>38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" customHeight="1">
      <c r="A164" s="1"/>
      <c r="B164" s="8" t="s">
        <v>19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0">
        <f>SUM(C164:N164)</f>
        <v>0</v>
      </c>
      <c r="P164" s="11">
        <f>+O164/$O$213</f>
        <v>0</v>
      </c>
      <c r="Q164" s="28" t="str">
        <f>IF(SUM(O166)&gt;0,"ADVERSE",IF(SUM(O166)&lt;0,"FAVOURABLE","AT PAR"))</f>
        <v>AT PAR</v>
      </c>
      <c r="R164" s="1"/>
    </row>
    <row r="165" spans="1:18" ht="12" customHeight="1">
      <c r="A165" s="1"/>
      <c r="B165" s="8" t="s">
        <v>20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0">
        <f>SUM(C165:N165)</f>
        <v>0</v>
      </c>
      <c r="P165" s="11">
        <f>+O165/$O$214</f>
        <v>0</v>
      </c>
      <c r="Q165" s="29" t="str">
        <f>IF(SUM(O165)&gt;0,"ADVERSE",IF(SUM(N165)&lt;0,"FAVOURABLE","AT PAR"))</f>
        <v>AT PAR</v>
      </c>
      <c r="R165" s="1"/>
    </row>
    <row r="166" spans="1:18" ht="12" customHeight="1">
      <c r="A166" s="1"/>
      <c r="B166" s="12" t="s">
        <v>21</v>
      </c>
      <c r="C166" s="10">
        <f t="shared" ref="C166:O166" si="31">SUM(C164)-SUM(C165)</f>
        <v>0</v>
      </c>
      <c r="D166" s="10">
        <f t="shared" si="31"/>
        <v>0</v>
      </c>
      <c r="E166" s="10">
        <f t="shared" si="31"/>
        <v>0</v>
      </c>
      <c r="F166" s="10">
        <f t="shared" si="31"/>
        <v>0</v>
      </c>
      <c r="G166" s="10">
        <f t="shared" si="31"/>
        <v>0</v>
      </c>
      <c r="H166" s="10">
        <f t="shared" si="31"/>
        <v>0</v>
      </c>
      <c r="I166" s="10">
        <f t="shared" si="31"/>
        <v>0</v>
      </c>
      <c r="J166" s="10">
        <f t="shared" si="31"/>
        <v>0</v>
      </c>
      <c r="K166" s="10">
        <f t="shared" si="31"/>
        <v>0</v>
      </c>
      <c r="L166" s="10">
        <f t="shared" si="31"/>
        <v>0</v>
      </c>
      <c r="M166" s="10">
        <f t="shared" si="31"/>
        <v>0</v>
      </c>
      <c r="N166" s="10">
        <f t="shared" si="31"/>
        <v>0</v>
      </c>
      <c r="O166" s="10">
        <f t="shared" si="31"/>
        <v>0</v>
      </c>
      <c r="P166" s="13">
        <f>+O166/$O$215</f>
        <v>0</v>
      </c>
      <c r="Q166" s="30" t="str">
        <f>IF(SUM(O166)&gt;0,"ADVERSE",IF(SUM(N166)&lt;0,"FAVOURABLE","AT PAR"))</f>
        <v>AT PAR</v>
      </c>
      <c r="R166" s="1"/>
    </row>
    <row r="167" spans="1:18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5"/>
      <c r="R167" s="1"/>
    </row>
    <row r="168" spans="1:18" ht="12" customHeight="1">
      <c r="A168" s="1"/>
      <c r="B168" s="7" t="s">
        <v>37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" customHeight="1">
      <c r="A169" s="1"/>
      <c r="B169" s="8" t="s">
        <v>19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0">
        <f>SUM(C169:N169)</f>
        <v>0</v>
      </c>
      <c r="P169" s="11">
        <f>+O169/$O$213</f>
        <v>0</v>
      </c>
      <c r="Q169" s="28" t="str">
        <f>IF(SUM(O171)&gt;0,"ADVERSE",IF(SUM(O171)&lt;0,"FAVOURABLE","AT PAR"))</f>
        <v>AT PAR</v>
      </c>
      <c r="R169" s="1"/>
    </row>
    <row r="170" spans="1:18" ht="12" customHeight="1">
      <c r="A170" s="1"/>
      <c r="B170" s="8" t="s">
        <v>20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0">
        <f>SUM(C170:N170)</f>
        <v>0</v>
      </c>
      <c r="P170" s="11">
        <f>+O170/$O$214</f>
        <v>0</v>
      </c>
      <c r="Q170" s="29" t="str">
        <f>IF(SUM(O170)&gt;0,"ADVERSE",IF(SUM(N170)&lt;0,"FAVOURABLE","AT PAR"))</f>
        <v>AT PAR</v>
      </c>
      <c r="R170" s="1"/>
    </row>
    <row r="171" spans="1:18" ht="12" customHeight="1">
      <c r="A171" s="1"/>
      <c r="B171" s="12" t="s">
        <v>21</v>
      </c>
      <c r="C171" s="10">
        <f t="shared" ref="C171:O171" si="32">SUM(C169)-SUM(C170)</f>
        <v>0</v>
      </c>
      <c r="D171" s="10">
        <f t="shared" si="32"/>
        <v>0</v>
      </c>
      <c r="E171" s="10">
        <f t="shared" si="32"/>
        <v>0</v>
      </c>
      <c r="F171" s="10">
        <f t="shared" si="32"/>
        <v>0</v>
      </c>
      <c r="G171" s="10">
        <f t="shared" si="32"/>
        <v>0</v>
      </c>
      <c r="H171" s="10">
        <f t="shared" si="32"/>
        <v>0</v>
      </c>
      <c r="I171" s="10">
        <f t="shared" si="32"/>
        <v>0</v>
      </c>
      <c r="J171" s="10">
        <f t="shared" si="32"/>
        <v>0</v>
      </c>
      <c r="K171" s="10">
        <f t="shared" si="32"/>
        <v>0</v>
      </c>
      <c r="L171" s="10">
        <f t="shared" si="32"/>
        <v>0</v>
      </c>
      <c r="M171" s="10">
        <f t="shared" si="32"/>
        <v>0</v>
      </c>
      <c r="N171" s="10">
        <f t="shared" si="32"/>
        <v>0</v>
      </c>
      <c r="O171" s="10">
        <f t="shared" si="32"/>
        <v>0</v>
      </c>
      <c r="P171" s="13">
        <f>+O171/$O$215</f>
        <v>0</v>
      </c>
      <c r="Q171" s="30" t="str">
        <f>IF(SUM(O171)&gt;0,"ADVERSE",IF(SUM(N171)&lt;0,"FAVOURABLE","AT PAR"))</f>
        <v>AT PAR</v>
      </c>
      <c r="R171" s="1"/>
    </row>
    <row r="172" spans="1:18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" customHeight="1">
      <c r="A173" s="1"/>
      <c r="B173" s="7" t="s">
        <v>36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" customHeight="1">
      <c r="A174" s="1"/>
      <c r="B174" s="8" t="s">
        <v>19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0">
        <f>SUM(C174:N174)</f>
        <v>0</v>
      </c>
      <c r="P174" s="11">
        <f>+O174/$O$213</f>
        <v>0</v>
      </c>
      <c r="Q174" s="28" t="str">
        <f>IF(SUM(O176)&gt;0,"ADVERSE",IF(SUM(O176)&lt;0,"FAVOURABLE","AT PAR"))</f>
        <v>AT PAR</v>
      </c>
      <c r="R174" s="1"/>
    </row>
    <row r="175" spans="1:18" ht="12" customHeight="1">
      <c r="A175" s="1"/>
      <c r="B175" s="8" t="s">
        <v>20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10">
        <f>SUM(C175:N175)</f>
        <v>0</v>
      </c>
      <c r="P175" s="11">
        <f>+O175/$O$214</f>
        <v>0</v>
      </c>
      <c r="Q175" s="29" t="str">
        <f>IF(SUM(O175)&gt;0,"ADVERSE",IF(SUM(N175)&lt;0,"FAVOURABLE","AT PAR"))</f>
        <v>AT PAR</v>
      </c>
      <c r="R175" s="1"/>
    </row>
    <row r="176" spans="1:18" ht="12" customHeight="1">
      <c r="A176" s="1"/>
      <c r="B176" s="12" t="s">
        <v>21</v>
      </c>
      <c r="C176" s="10">
        <f t="shared" ref="C176:O176" si="33">SUM(C174)-SUM(C175)</f>
        <v>0</v>
      </c>
      <c r="D176" s="10">
        <f t="shared" si="33"/>
        <v>0</v>
      </c>
      <c r="E176" s="10">
        <f t="shared" si="33"/>
        <v>0</v>
      </c>
      <c r="F176" s="10">
        <f t="shared" si="33"/>
        <v>0</v>
      </c>
      <c r="G176" s="10">
        <f t="shared" si="33"/>
        <v>0</v>
      </c>
      <c r="H176" s="10">
        <f t="shared" si="33"/>
        <v>0</v>
      </c>
      <c r="I176" s="10">
        <f t="shared" si="33"/>
        <v>0</v>
      </c>
      <c r="J176" s="10">
        <f t="shared" si="33"/>
        <v>0</v>
      </c>
      <c r="K176" s="10">
        <f t="shared" si="33"/>
        <v>0</v>
      </c>
      <c r="L176" s="10">
        <f t="shared" si="33"/>
        <v>0</v>
      </c>
      <c r="M176" s="10">
        <f t="shared" si="33"/>
        <v>0</v>
      </c>
      <c r="N176" s="10">
        <f t="shared" si="33"/>
        <v>0</v>
      </c>
      <c r="O176" s="10">
        <f t="shared" si="33"/>
        <v>0</v>
      </c>
      <c r="P176" s="13">
        <f>+O176/$O$215</f>
        <v>0</v>
      </c>
      <c r="Q176" s="30" t="str">
        <f>IF(SUM(O176)&gt;0,"ADVERSE",IF(SUM(N176)&lt;0,"FAVOURABLE","AT PAR"))</f>
        <v>AT PAR</v>
      </c>
      <c r="R176" s="1"/>
    </row>
    <row r="177" spans="1:18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" customHeight="1">
      <c r="A178" s="1"/>
      <c r="B178" s="7" t="s">
        <v>36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" customHeight="1">
      <c r="A179" s="1"/>
      <c r="B179" s="8" t="s">
        <v>19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0">
        <f>SUM(C179:N179)</f>
        <v>0</v>
      </c>
      <c r="P179" s="11">
        <f>+O179/$O$213</f>
        <v>0</v>
      </c>
      <c r="Q179" s="28" t="str">
        <f>IF(SUM(O181)&gt;0,"ADVERSE",IF(SUM(O181)&lt;0,"FAVOURABLE","AT PAR"))</f>
        <v>AT PAR</v>
      </c>
      <c r="R179" s="1"/>
    </row>
    <row r="180" spans="1:18" ht="12" customHeight="1">
      <c r="A180" s="1"/>
      <c r="B180" s="8" t="s">
        <v>20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10">
        <f>SUM(C180:N180)</f>
        <v>0</v>
      </c>
      <c r="P180" s="11">
        <f>+O180/$O$214</f>
        <v>0</v>
      </c>
      <c r="Q180" s="29" t="str">
        <f>IF(SUM(O180)&gt;0,"ADVERSE",IF(SUM(N180)&lt;0,"FAVOURABLE","AT PAR"))</f>
        <v>AT PAR</v>
      </c>
      <c r="R180" s="1"/>
    </row>
    <row r="181" spans="1:18" ht="12" customHeight="1">
      <c r="A181" s="1"/>
      <c r="B181" s="12" t="s">
        <v>21</v>
      </c>
      <c r="C181" s="10">
        <f t="shared" ref="C181:O181" si="34">SUM(C179)-SUM(C180)</f>
        <v>0</v>
      </c>
      <c r="D181" s="10">
        <f t="shared" si="34"/>
        <v>0</v>
      </c>
      <c r="E181" s="10">
        <f t="shared" si="34"/>
        <v>0</v>
      </c>
      <c r="F181" s="10">
        <f t="shared" si="34"/>
        <v>0</v>
      </c>
      <c r="G181" s="10">
        <f t="shared" si="34"/>
        <v>0</v>
      </c>
      <c r="H181" s="10">
        <f t="shared" si="34"/>
        <v>0</v>
      </c>
      <c r="I181" s="10">
        <f t="shared" si="34"/>
        <v>0</v>
      </c>
      <c r="J181" s="10">
        <f t="shared" si="34"/>
        <v>0</v>
      </c>
      <c r="K181" s="10">
        <f t="shared" si="34"/>
        <v>0</v>
      </c>
      <c r="L181" s="10">
        <f t="shared" si="34"/>
        <v>0</v>
      </c>
      <c r="M181" s="10">
        <f t="shared" si="34"/>
        <v>0</v>
      </c>
      <c r="N181" s="10">
        <f t="shared" si="34"/>
        <v>0</v>
      </c>
      <c r="O181" s="10">
        <f t="shared" si="34"/>
        <v>0</v>
      </c>
      <c r="P181" s="13">
        <f>+O181/$O$215</f>
        <v>0</v>
      </c>
      <c r="Q181" s="30" t="str">
        <f>IF(SUM(O181)&gt;0,"ADVERSE",IF(SUM(N181)&lt;0,"FAVOURABLE","AT PAR"))</f>
        <v>AT PAR</v>
      </c>
      <c r="R181" s="1"/>
    </row>
    <row r="182" spans="1:18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" customHeight="1">
      <c r="A183" s="1"/>
      <c r="B183" s="7" t="s">
        <v>35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" customHeight="1">
      <c r="A184" s="1"/>
      <c r="B184" s="8" t="s">
        <v>19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10">
        <f>SUM(C184:N184)</f>
        <v>0</v>
      </c>
      <c r="P184" s="11">
        <f>+O184/$O$213</f>
        <v>0</v>
      </c>
      <c r="Q184" s="28" t="str">
        <f>IF(SUM(O186)&gt;0,"ADVERSE",IF(SUM(O186)&lt;0,"FAVOURABLE","AT PAR"))</f>
        <v>AT PAR</v>
      </c>
      <c r="R184" s="1"/>
    </row>
    <row r="185" spans="1:18" ht="12" customHeight="1">
      <c r="A185" s="1"/>
      <c r="B185" s="8" t="s">
        <v>20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0">
        <f>SUM(C185:N185)</f>
        <v>0</v>
      </c>
      <c r="P185" s="11">
        <f>+O185/$O$214</f>
        <v>0</v>
      </c>
      <c r="Q185" s="29" t="str">
        <f>IF(SUM(O185)&gt;0,"ADVERSE",IF(SUM(N185)&lt;0,"FAVOURABLE","AT PAR"))</f>
        <v>AT PAR</v>
      </c>
      <c r="R185" s="1"/>
    </row>
    <row r="186" spans="1:18" ht="12" customHeight="1">
      <c r="A186" s="1"/>
      <c r="B186" s="12" t="s">
        <v>21</v>
      </c>
      <c r="C186" s="10">
        <f t="shared" ref="C186:O186" si="35">SUM(C184)-SUM(C185)</f>
        <v>0</v>
      </c>
      <c r="D186" s="10">
        <f t="shared" si="35"/>
        <v>0</v>
      </c>
      <c r="E186" s="10">
        <f t="shared" si="35"/>
        <v>0</v>
      </c>
      <c r="F186" s="10">
        <f t="shared" si="35"/>
        <v>0</v>
      </c>
      <c r="G186" s="10">
        <f t="shared" si="35"/>
        <v>0</v>
      </c>
      <c r="H186" s="10">
        <f t="shared" si="35"/>
        <v>0</v>
      </c>
      <c r="I186" s="10">
        <f t="shared" si="35"/>
        <v>0</v>
      </c>
      <c r="J186" s="10">
        <f t="shared" si="35"/>
        <v>0</v>
      </c>
      <c r="K186" s="10">
        <f t="shared" si="35"/>
        <v>0</v>
      </c>
      <c r="L186" s="10">
        <f t="shared" si="35"/>
        <v>0</v>
      </c>
      <c r="M186" s="10">
        <f t="shared" si="35"/>
        <v>0</v>
      </c>
      <c r="N186" s="10">
        <f t="shared" si="35"/>
        <v>0</v>
      </c>
      <c r="O186" s="10">
        <f t="shared" si="35"/>
        <v>0</v>
      </c>
      <c r="P186" s="13">
        <f>+O186/$O$215</f>
        <v>0</v>
      </c>
      <c r="Q186" s="30" t="str">
        <f>IF(SUM(O186)&gt;0,"ADVERSE",IF(SUM(N186)&lt;0,"FAVOURABLE","AT PAR"))</f>
        <v>AT PAR</v>
      </c>
      <c r="R186" s="1"/>
    </row>
    <row r="187" spans="1:18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" customHeight="1">
      <c r="A188" s="1"/>
      <c r="B188" s="7" t="s">
        <v>34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" customHeight="1">
      <c r="A189" s="1"/>
      <c r="B189" s="8" t="s">
        <v>19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0">
        <f>SUM(C189:N189)</f>
        <v>0</v>
      </c>
      <c r="P189" s="11">
        <f>+O189/$O$213</f>
        <v>0</v>
      </c>
      <c r="Q189" s="28" t="str">
        <f>IF(SUM(O191)&gt;0,"ADVERSE",IF(SUM(O191)&lt;0,"FAVOURABLE","AT PAR"))</f>
        <v>AT PAR</v>
      </c>
      <c r="R189" s="1"/>
    </row>
    <row r="190" spans="1:18" ht="12" customHeight="1">
      <c r="A190" s="1"/>
      <c r="B190" s="8" t="s">
        <v>20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10">
        <f>SUM(C190:N190)</f>
        <v>0</v>
      </c>
      <c r="P190" s="11">
        <f>+O190/$O$214</f>
        <v>0</v>
      </c>
      <c r="Q190" s="29" t="str">
        <f>IF(SUM(O190)&gt;0,"ADVERSE",IF(SUM(N190)&lt;0,"FAVOURABLE","AT PAR"))</f>
        <v>AT PAR</v>
      </c>
      <c r="R190" s="1"/>
    </row>
    <row r="191" spans="1:18" ht="12" customHeight="1">
      <c r="A191" s="1"/>
      <c r="B191" s="12" t="s">
        <v>21</v>
      </c>
      <c r="C191" s="10">
        <f t="shared" ref="C191:O191" si="36">SUM(C189)-SUM(C190)</f>
        <v>0</v>
      </c>
      <c r="D191" s="10">
        <f t="shared" si="36"/>
        <v>0</v>
      </c>
      <c r="E191" s="10">
        <f t="shared" si="36"/>
        <v>0</v>
      </c>
      <c r="F191" s="10">
        <f t="shared" si="36"/>
        <v>0</v>
      </c>
      <c r="G191" s="10">
        <f t="shared" si="36"/>
        <v>0</v>
      </c>
      <c r="H191" s="10">
        <f t="shared" si="36"/>
        <v>0</v>
      </c>
      <c r="I191" s="10">
        <f t="shared" si="36"/>
        <v>0</v>
      </c>
      <c r="J191" s="10">
        <f t="shared" si="36"/>
        <v>0</v>
      </c>
      <c r="K191" s="10">
        <f t="shared" si="36"/>
        <v>0</v>
      </c>
      <c r="L191" s="10">
        <f t="shared" si="36"/>
        <v>0</v>
      </c>
      <c r="M191" s="10">
        <f t="shared" si="36"/>
        <v>0</v>
      </c>
      <c r="N191" s="10">
        <f t="shared" si="36"/>
        <v>0</v>
      </c>
      <c r="O191" s="10">
        <f t="shared" si="36"/>
        <v>0</v>
      </c>
      <c r="P191" s="13">
        <f>+O191/$O$215</f>
        <v>0</v>
      </c>
      <c r="Q191" s="30" t="str">
        <f>IF(SUM(O191)&gt;0,"ADVERSE",IF(SUM(N191)&lt;0,"FAVOURABLE","AT PAR"))</f>
        <v>AT PAR</v>
      </c>
      <c r="R191" s="1"/>
    </row>
    <row r="192" spans="1:18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" customHeight="1">
      <c r="A193" s="1"/>
      <c r="B193" s="7" t="s">
        <v>33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" customHeight="1">
      <c r="A194" s="1"/>
      <c r="B194" s="8" t="s">
        <v>19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10">
        <f>SUM(C194:N194)</f>
        <v>0</v>
      </c>
      <c r="P194" s="11">
        <f>+O194/$O$213</f>
        <v>0</v>
      </c>
      <c r="Q194" s="28" t="str">
        <f>IF(SUM(O196)&gt;0,"ADVERSE",IF(SUM(O196)&lt;0,"FAVOURABLE","AT PAR"))</f>
        <v>AT PAR</v>
      </c>
      <c r="R194" s="1"/>
    </row>
    <row r="195" spans="1:18" ht="12" customHeight="1">
      <c r="A195" s="1"/>
      <c r="B195" s="8" t="s">
        <v>20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0">
        <f>SUM(C195:N195)</f>
        <v>0</v>
      </c>
      <c r="P195" s="11">
        <f>+O195/$O$214</f>
        <v>0</v>
      </c>
      <c r="Q195" s="29" t="str">
        <f>IF(SUM(O195)&gt;0,"ADVERSE",IF(SUM(N195)&lt;0,"FAVOURABLE","AT PAR"))</f>
        <v>AT PAR</v>
      </c>
      <c r="R195" s="1"/>
    </row>
    <row r="196" spans="1:18" ht="12" customHeight="1">
      <c r="A196" s="1"/>
      <c r="B196" s="12" t="s">
        <v>21</v>
      </c>
      <c r="C196" s="10">
        <f t="shared" ref="C196:O196" si="37">SUM(C194)-SUM(C195)</f>
        <v>0</v>
      </c>
      <c r="D196" s="10">
        <f t="shared" si="37"/>
        <v>0</v>
      </c>
      <c r="E196" s="10">
        <f t="shared" si="37"/>
        <v>0</v>
      </c>
      <c r="F196" s="10">
        <f t="shared" si="37"/>
        <v>0</v>
      </c>
      <c r="G196" s="10">
        <f t="shared" si="37"/>
        <v>0</v>
      </c>
      <c r="H196" s="10">
        <f t="shared" si="37"/>
        <v>0</v>
      </c>
      <c r="I196" s="10">
        <f t="shared" si="37"/>
        <v>0</v>
      </c>
      <c r="J196" s="10">
        <f t="shared" si="37"/>
        <v>0</v>
      </c>
      <c r="K196" s="10">
        <f t="shared" si="37"/>
        <v>0</v>
      </c>
      <c r="L196" s="10">
        <f t="shared" si="37"/>
        <v>0</v>
      </c>
      <c r="M196" s="10">
        <f t="shared" si="37"/>
        <v>0</v>
      </c>
      <c r="N196" s="10">
        <f t="shared" si="37"/>
        <v>0</v>
      </c>
      <c r="O196" s="10">
        <f t="shared" si="37"/>
        <v>0</v>
      </c>
      <c r="P196" s="13">
        <f>+O196/$O$215</f>
        <v>0</v>
      </c>
      <c r="Q196" s="30" t="str">
        <f>IF(SUM(O196)&gt;0,"ADVERSE",IF(SUM(N196)&lt;0,"FAVOURABLE","AT PAR"))</f>
        <v>AT PAR</v>
      </c>
      <c r="R196" s="1"/>
    </row>
    <row r="197" spans="1:18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" customHeight="1">
      <c r="A198" s="1"/>
      <c r="B198" s="7" t="s">
        <v>32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" customHeight="1">
      <c r="A199" s="1"/>
      <c r="B199" s="8" t="s">
        <v>19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10">
        <f>SUM(C199:N199)</f>
        <v>0</v>
      </c>
      <c r="P199" s="11">
        <f>+O199/$O$213</f>
        <v>0</v>
      </c>
      <c r="Q199" s="28" t="str">
        <f>IF(SUM(O201)&gt;0,"ADVERSE",IF(SUM(O201)&lt;0,"FAVOURABLE","AT PAR"))</f>
        <v>AT PAR</v>
      </c>
      <c r="R199" s="1"/>
    </row>
    <row r="200" spans="1:18" ht="12" customHeight="1">
      <c r="A200" s="1"/>
      <c r="B200" s="8" t="s">
        <v>20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0">
        <f>SUM(C200:N200)</f>
        <v>0</v>
      </c>
      <c r="P200" s="11">
        <f>+O200/$O$214</f>
        <v>0</v>
      </c>
      <c r="Q200" s="29" t="str">
        <f>IF(SUM(O200)&gt;0,"ADVERSE",IF(SUM(N200)&lt;0,"FAVOURABLE","AT PAR"))</f>
        <v>AT PAR</v>
      </c>
      <c r="R200" s="1"/>
    </row>
    <row r="201" spans="1:18" ht="12" customHeight="1">
      <c r="A201" s="1"/>
      <c r="B201" s="12" t="s">
        <v>21</v>
      </c>
      <c r="C201" s="10">
        <f t="shared" ref="C201:O201" si="38">SUM(C199)-SUM(C200)</f>
        <v>0</v>
      </c>
      <c r="D201" s="10">
        <f t="shared" si="38"/>
        <v>0</v>
      </c>
      <c r="E201" s="10">
        <f t="shared" si="38"/>
        <v>0</v>
      </c>
      <c r="F201" s="10">
        <f t="shared" si="38"/>
        <v>0</v>
      </c>
      <c r="G201" s="10">
        <f t="shared" si="38"/>
        <v>0</v>
      </c>
      <c r="H201" s="10">
        <f t="shared" si="38"/>
        <v>0</v>
      </c>
      <c r="I201" s="10">
        <f t="shared" si="38"/>
        <v>0</v>
      </c>
      <c r="J201" s="10">
        <f t="shared" si="38"/>
        <v>0</v>
      </c>
      <c r="K201" s="10">
        <f t="shared" si="38"/>
        <v>0</v>
      </c>
      <c r="L201" s="10">
        <f t="shared" si="38"/>
        <v>0</v>
      </c>
      <c r="M201" s="10">
        <f t="shared" si="38"/>
        <v>0</v>
      </c>
      <c r="N201" s="10">
        <f t="shared" si="38"/>
        <v>0</v>
      </c>
      <c r="O201" s="10">
        <f t="shared" si="38"/>
        <v>0</v>
      </c>
      <c r="P201" s="13">
        <f>+O201/$O$215</f>
        <v>0</v>
      </c>
      <c r="Q201" s="30" t="str">
        <f>IF(SUM(O201)&gt;0,"ADVERSE",IF(SUM(N201)&lt;0,"FAVOURABLE","AT PAR"))</f>
        <v>AT PAR</v>
      </c>
      <c r="R201" s="1"/>
    </row>
    <row r="202" spans="1:18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" customHeight="1">
      <c r="A203" s="1"/>
      <c r="B203" s="7" t="s">
        <v>72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" customHeight="1">
      <c r="A204" s="1"/>
      <c r="B204" s="8" t="s">
        <v>19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10">
        <f>SUM(C204:N204)</f>
        <v>0</v>
      </c>
      <c r="P204" s="11">
        <f>+O204/$O$213</f>
        <v>0</v>
      </c>
      <c r="Q204" s="28" t="str">
        <f>IF(SUM(O206)&gt;0,"ADVERSE",IF(SUM(O206)&lt;0,"FAVOURABLE","AT PAR"))</f>
        <v>AT PAR</v>
      </c>
      <c r="R204" s="1"/>
    </row>
    <row r="205" spans="1:18" ht="12" customHeight="1">
      <c r="A205" s="1"/>
      <c r="B205" s="8" t="s">
        <v>20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10">
        <f>SUM(C205:N205)</f>
        <v>0</v>
      </c>
      <c r="P205" s="11">
        <f>+O205/$O$214</f>
        <v>0</v>
      </c>
      <c r="Q205" s="29" t="str">
        <f>IF(SUM(O205)&gt;0,"ADVERSE",IF(SUM(N205)&lt;0,"FAVOURABLE","AT PAR"))</f>
        <v>AT PAR</v>
      </c>
      <c r="R205" s="1"/>
    </row>
    <row r="206" spans="1:18" ht="12" customHeight="1">
      <c r="A206" s="1"/>
      <c r="B206" s="12" t="s">
        <v>21</v>
      </c>
      <c r="C206" s="10">
        <f t="shared" ref="C206:O206" si="39">SUM(C204)-SUM(C205)</f>
        <v>0</v>
      </c>
      <c r="D206" s="10">
        <f t="shared" si="39"/>
        <v>0</v>
      </c>
      <c r="E206" s="10">
        <f t="shared" si="39"/>
        <v>0</v>
      </c>
      <c r="F206" s="10">
        <f t="shared" si="39"/>
        <v>0</v>
      </c>
      <c r="G206" s="10">
        <f t="shared" si="39"/>
        <v>0</v>
      </c>
      <c r="H206" s="10">
        <f t="shared" si="39"/>
        <v>0</v>
      </c>
      <c r="I206" s="10">
        <f t="shared" si="39"/>
        <v>0</v>
      </c>
      <c r="J206" s="10">
        <f t="shared" si="39"/>
        <v>0</v>
      </c>
      <c r="K206" s="10">
        <f t="shared" si="39"/>
        <v>0</v>
      </c>
      <c r="L206" s="10">
        <f t="shared" si="39"/>
        <v>0</v>
      </c>
      <c r="M206" s="10">
        <f t="shared" si="39"/>
        <v>0</v>
      </c>
      <c r="N206" s="10">
        <f t="shared" si="39"/>
        <v>0</v>
      </c>
      <c r="O206" s="10">
        <f t="shared" si="39"/>
        <v>0</v>
      </c>
      <c r="P206" s="13">
        <f>+O206/$O$215</f>
        <v>0</v>
      </c>
      <c r="Q206" s="30" t="str">
        <f>IF(SUM(O206)&gt;0,"ADVERSE",IF(SUM(N206)&lt;0,"FAVOURABLE","AT PAR"))</f>
        <v>AT PAR</v>
      </c>
      <c r="R206" s="1"/>
    </row>
    <row r="207" spans="1:18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" customHeight="1">
      <c r="A208" s="1"/>
      <c r="B208" s="7" t="s">
        <v>73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" customHeight="1">
      <c r="A209" s="1"/>
      <c r="B209" s="8" t="s">
        <v>19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0">
        <f>SUM(C209:N209)</f>
        <v>0</v>
      </c>
      <c r="P209" s="11">
        <f>+O209/$O$213</f>
        <v>0</v>
      </c>
      <c r="Q209" s="28" t="str">
        <f>IF(SUM(O211)&gt;0,"ADVERSE",IF(SUM(O211)&lt;0,"FAVOURABLE","AT PAR"))</f>
        <v>AT PAR</v>
      </c>
      <c r="R209" s="1"/>
    </row>
    <row r="210" spans="1:18" ht="12" customHeight="1">
      <c r="A210" s="1"/>
      <c r="B210" s="8" t="s">
        <v>20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10">
        <f>SUM(C210:N210)</f>
        <v>0</v>
      </c>
      <c r="P210" s="11">
        <f>+O210/$O$214</f>
        <v>0</v>
      </c>
      <c r="Q210" s="29" t="str">
        <f>IF(SUM(O210)&gt;0,"ADVERSE",IF(SUM(N210)&lt;0,"FAVOURABLE","AT PAR"))</f>
        <v>AT PAR</v>
      </c>
      <c r="R210" s="1"/>
    </row>
    <row r="211" spans="1:18" ht="12" customHeight="1">
      <c r="A211" s="1"/>
      <c r="B211" s="12" t="s">
        <v>21</v>
      </c>
      <c r="C211" s="10">
        <f t="shared" ref="C211:O211" si="40">SUM(C209)-SUM(C210)</f>
        <v>0</v>
      </c>
      <c r="D211" s="10">
        <f t="shared" si="40"/>
        <v>0</v>
      </c>
      <c r="E211" s="10">
        <f t="shared" si="40"/>
        <v>0</v>
      </c>
      <c r="F211" s="10">
        <f t="shared" si="40"/>
        <v>0</v>
      </c>
      <c r="G211" s="10">
        <f t="shared" si="40"/>
        <v>0</v>
      </c>
      <c r="H211" s="10">
        <f t="shared" si="40"/>
        <v>0</v>
      </c>
      <c r="I211" s="10">
        <f t="shared" si="40"/>
        <v>0</v>
      </c>
      <c r="J211" s="10">
        <f t="shared" si="40"/>
        <v>0</v>
      </c>
      <c r="K211" s="10">
        <f t="shared" si="40"/>
        <v>0</v>
      </c>
      <c r="L211" s="10">
        <f t="shared" si="40"/>
        <v>0</v>
      </c>
      <c r="M211" s="10">
        <f t="shared" si="40"/>
        <v>0</v>
      </c>
      <c r="N211" s="10">
        <f t="shared" si="40"/>
        <v>0</v>
      </c>
      <c r="O211" s="10">
        <f t="shared" si="40"/>
        <v>0</v>
      </c>
      <c r="P211" s="13">
        <f>+O211/$O$215</f>
        <v>0</v>
      </c>
      <c r="Q211" s="30" t="str">
        <f>IF(SUM(O211)&gt;0,"ADVERSE",IF(SUM(N211)&lt;0,"FAVOURABLE","AT PAR"))</f>
        <v>AT PAR</v>
      </c>
      <c r="R211" s="1"/>
    </row>
    <row r="212" spans="1:18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" customHeight="1">
      <c r="A213" s="1"/>
      <c r="B213" s="15" t="s">
        <v>31</v>
      </c>
      <c r="C213" s="9">
        <f t="shared" ref="C213:N213" si="41">+C9+C14+C19+C24+C29+C34+C39+C44+C49+C54+C59+C64+C69+C74+C79+C84+C89+C94+C99+C104+C109+C114+C119+C124+C129+C134+C139+C144+C149+C154+C159+C164+C169+C174+C179+C184+C189+C194+C199+C204+C209</f>
        <v>16800</v>
      </c>
      <c r="D213" s="9">
        <f t="shared" si="41"/>
        <v>16800</v>
      </c>
      <c r="E213" s="9">
        <f t="shared" si="41"/>
        <v>21000</v>
      </c>
      <c r="F213" s="9">
        <f t="shared" si="41"/>
        <v>28000</v>
      </c>
      <c r="G213" s="9">
        <f t="shared" si="41"/>
        <v>35000</v>
      </c>
      <c r="H213" s="9">
        <f t="shared" si="41"/>
        <v>28000</v>
      </c>
      <c r="I213" s="9">
        <f t="shared" si="41"/>
        <v>35000</v>
      </c>
      <c r="J213" s="9">
        <f t="shared" si="41"/>
        <v>28000</v>
      </c>
      <c r="K213" s="9">
        <f t="shared" si="41"/>
        <v>35000</v>
      </c>
      <c r="L213" s="9">
        <f t="shared" si="41"/>
        <v>28000</v>
      </c>
      <c r="M213" s="9">
        <f t="shared" si="41"/>
        <v>35000</v>
      </c>
      <c r="N213" s="9">
        <f t="shared" si="41"/>
        <v>32200</v>
      </c>
      <c r="O213" s="10">
        <f>SUM(C213:N213)</f>
        <v>338800</v>
      </c>
      <c r="P213" s="11">
        <f>+O213/$O$213</f>
        <v>1</v>
      </c>
      <c r="Q213" s="28" t="str">
        <f>IF(SUM(O215)&gt;0,"ADVERSE",IF(SUM(O215)&lt;0,"FAVOURABLE","AT PAR"))</f>
        <v>FAVOURABLE</v>
      </c>
      <c r="R213" s="1"/>
    </row>
    <row r="214" spans="1:18" ht="12" customHeight="1">
      <c r="A214" s="1"/>
      <c r="B214" s="15" t="s">
        <v>30</v>
      </c>
      <c r="C214" s="9">
        <f t="shared" ref="C214:N214" si="42">+C10+C15+C20+C25+C30+C35+C40+C45+C50+C55+C60+C65+C70+C75+C80+C85+C90+C95+C100+C105+C110+C115+C120+C125+C130+C135+C140+C145+C150+C155+C160+C165+C170+C175+C180+C185+C190+C195+C200+C205+C210</f>
        <v>28000</v>
      </c>
      <c r="D214" s="9">
        <f t="shared" si="42"/>
        <v>28000</v>
      </c>
      <c r="E214" s="9">
        <f t="shared" si="42"/>
        <v>28000</v>
      </c>
      <c r="F214" s="9">
        <f t="shared" si="42"/>
        <v>35000</v>
      </c>
      <c r="G214" s="9">
        <f t="shared" si="42"/>
        <v>42000</v>
      </c>
      <c r="H214" s="9">
        <f t="shared" si="42"/>
        <v>43400</v>
      </c>
      <c r="I214" s="9">
        <f t="shared" si="42"/>
        <v>43400</v>
      </c>
      <c r="J214" s="9">
        <f t="shared" si="42"/>
        <v>43400</v>
      </c>
      <c r="K214" s="9">
        <f t="shared" si="42"/>
        <v>42000</v>
      </c>
      <c r="L214" s="9">
        <f t="shared" si="42"/>
        <v>35000</v>
      </c>
      <c r="M214" s="9">
        <f t="shared" si="42"/>
        <v>42000</v>
      </c>
      <c r="N214" s="9">
        <f t="shared" si="42"/>
        <v>35000</v>
      </c>
      <c r="O214" s="10">
        <f>SUM(C214:N214)</f>
        <v>445200</v>
      </c>
      <c r="P214" s="11">
        <f>+O214/$O$214</f>
        <v>1</v>
      </c>
      <c r="Q214" s="29"/>
      <c r="R214" s="1"/>
    </row>
    <row r="215" spans="1:18" ht="12" customHeight="1">
      <c r="A215" s="1"/>
      <c r="B215" s="12" t="s">
        <v>29</v>
      </c>
      <c r="C215" s="10">
        <f t="shared" ref="C215:O215" si="43">SUM(C213)-SUM(C214)</f>
        <v>-11200</v>
      </c>
      <c r="D215" s="10">
        <f t="shared" si="43"/>
        <v>-11200</v>
      </c>
      <c r="E215" s="10">
        <f t="shared" si="43"/>
        <v>-7000</v>
      </c>
      <c r="F215" s="10">
        <f t="shared" si="43"/>
        <v>-7000</v>
      </c>
      <c r="G215" s="10">
        <f t="shared" si="43"/>
        <v>-7000</v>
      </c>
      <c r="H215" s="10">
        <f t="shared" si="43"/>
        <v>-15400</v>
      </c>
      <c r="I215" s="10">
        <f t="shared" si="43"/>
        <v>-8400</v>
      </c>
      <c r="J215" s="10">
        <f t="shared" si="43"/>
        <v>-15400</v>
      </c>
      <c r="K215" s="10">
        <f t="shared" si="43"/>
        <v>-7000</v>
      </c>
      <c r="L215" s="10">
        <f t="shared" si="43"/>
        <v>-7000</v>
      </c>
      <c r="M215" s="10">
        <f t="shared" si="43"/>
        <v>-7000</v>
      </c>
      <c r="N215" s="10">
        <f t="shared" si="43"/>
        <v>-2800</v>
      </c>
      <c r="O215" s="10">
        <f t="shared" si="43"/>
        <v>-106400</v>
      </c>
      <c r="P215" s="13">
        <f>+O215/$O$215</f>
        <v>1</v>
      </c>
      <c r="Q215" s="30"/>
      <c r="R215" s="1"/>
    </row>
    <row r="216" spans="1:18" ht="12" customHeight="1">
      <c r="A216" s="1"/>
      <c r="B216" s="16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8"/>
      <c r="R216" s="1"/>
    </row>
    <row r="217" spans="1:18" ht="5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44" customHeight="1">
      <c r="A218" s="1"/>
      <c r="B218" s="19" t="s">
        <v>25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1"/>
      <c r="M218" s="22"/>
      <c r="N218" s="22"/>
      <c r="O218" s="22"/>
      <c r="P218" s="22"/>
      <c r="Q218" s="23"/>
      <c r="R218" s="1"/>
    </row>
    <row r="219" spans="1:18" ht="5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44" customHeight="1">
      <c r="A220" s="1"/>
      <c r="B220" s="19" t="s">
        <v>26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1"/>
      <c r="M220" s="22"/>
      <c r="N220" s="22"/>
      <c r="O220" s="22"/>
      <c r="P220" s="22"/>
      <c r="Q220" s="23"/>
      <c r="R220" s="1"/>
    </row>
    <row r="221" spans="1:18" ht="5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44" customHeight="1">
      <c r="A222" s="1"/>
      <c r="B222" s="19" t="s">
        <v>28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1"/>
      <c r="M222" s="22"/>
      <c r="N222" s="22"/>
      <c r="O222" s="22"/>
      <c r="P222" s="22"/>
      <c r="Q222" s="23"/>
      <c r="R222" s="1"/>
    </row>
    <row r="223" spans="1:18" ht="12" hidden="1" customHeight="1">
      <c r="A223" s="1"/>
      <c r="B223" s="24"/>
      <c r="C223" s="24"/>
      <c r="D223" s="24"/>
      <c r="E223" s="24"/>
      <c r="F223" s="24"/>
      <c r="G223" s="24"/>
      <c r="H223" s="24"/>
      <c r="I223" s="24"/>
      <c r="J223" s="24"/>
      <c r="R223" s="1"/>
    </row>
    <row r="224" spans="1:18" ht="12" hidden="1" customHeight="1">
      <c r="A224" s="1"/>
      <c r="B224" s="24"/>
      <c r="C224" s="24"/>
      <c r="D224" s="24"/>
      <c r="E224" s="24"/>
      <c r="F224" s="24"/>
      <c r="G224" s="24"/>
      <c r="H224" s="24"/>
      <c r="I224" s="24"/>
      <c r="J224" s="24"/>
      <c r="R224" s="1"/>
    </row>
    <row r="225" spans="1:18" ht="12" hidden="1" customHeight="1">
      <c r="A225" s="1"/>
      <c r="B225" s="24"/>
      <c r="C225" s="24"/>
      <c r="D225" s="24"/>
      <c r="E225" s="24"/>
      <c r="F225" s="24"/>
      <c r="G225" s="24"/>
      <c r="H225" s="24"/>
      <c r="I225" s="24"/>
      <c r="J225" s="24"/>
      <c r="R225" s="1"/>
    </row>
    <row r="226" spans="1:18" ht="12" hidden="1" customHeight="1">
      <c r="A226" s="1"/>
      <c r="R226" s="1"/>
    </row>
    <row r="227" spans="1:18" ht="12" hidden="1" customHeight="1">
      <c r="A227" s="1"/>
      <c r="R227" s="1"/>
    </row>
    <row r="228" spans="1:18" ht="12" hidden="1" customHeight="1">
      <c r="A228" s="1"/>
      <c r="R228" s="1"/>
    </row>
    <row r="229" spans="1:18" ht="12" hidden="1" customHeight="1">
      <c r="A229" s="1"/>
      <c r="R229" s="1"/>
    </row>
    <row r="230" spans="1:18" ht="12" hidden="1" customHeight="1">
      <c r="A230" s="1"/>
      <c r="R230" s="1"/>
    </row>
    <row r="231" spans="1:18" ht="12" hidden="1" customHeight="1">
      <c r="A231" s="1"/>
      <c r="R231" s="1"/>
    </row>
    <row r="232" spans="1:18" ht="12" hidden="1" customHeight="1">
      <c r="A232" s="1"/>
      <c r="R232" s="1"/>
    </row>
    <row r="233" spans="1:18" ht="12" hidden="1" customHeight="1">
      <c r="A233" s="1"/>
      <c r="R233" s="1"/>
    </row>
    <row r="234" spans="1:18" ht="12" hidden="1" customHeight="1">
      <c r="A234" s="1"/>
      <c r="R234" s="1"/>
    </row>
    <row r="235" spans="1:18" ht="12" hidden="1" customHeight="1">
      <c r="A235" s="1"/>
      <c r="R235" s="1"/>
    </row>
    <row r="236" spans="1:18" ht="12" hidden="1" customHeight="1">
      <c r="A236" s="1"/>
      <c r="R236" s="1"/>
    </row>
    <row r="237" spans="1:18" ht="12" hidden="1" customHeight="1">
      <c r="A237" s="1"/>
      <c r="R237" s="1"/>
    </row>
    <row r="238" spans="1:18" ht="12" hidden="1" customHeight="1">
      <c r="A238" s="1"/>
      <c r="R238" s="1"/>
    </row>
    <row r="239" spans="1:18" ht="12" hidden="1" customHeight="1">
      <c r="A239" s="1"/>
      <c r="R239" s="1"/>
    </row>
    <row r="240" spans="1:18" ht="12" hidden="1" customHeight="1">
      <c r="A240" s="1"/>
      <c r="R240" s="1"/>
    </row>
    <row r="241" spans="1:18" ht="12" hidden="1" customHeight="1">
      <c r="A241" s="1"/>
      <c r="R241" s="1"/>
    </row>
    <row r="242" spans="1:18" ht="12" hidden="1" customHeight="1">
      <c r="A242" s="1"/>
      <c r="R242" s="1"/>
    </row>
    <row r="243" spans="1:18" ht="12" hidden="1" customHeight="1">
      <c r="A243" s="1"/>
      <c r="R243" s="1"/>
    </row>
    <row r="244" spans="1:18" ht="12" hidden="1" customHeight="1">
      <c r="A244" s="1"/>
      <c r="R244" s="1"/>
    </row>
    <row r="245" spans="1:18" ht="12" hidden="1" customHeight="1">
      <c r="A245" s="1"/>
      <c r="R245" s="1"/>
    </row>
    <row r="246" spans="1:18" ht="12" hidden="1" customHeight="1">
      <c r="A246" s="1"/>
      <c r="R246" s="1"/>
    </row>
    <row r="247" spans="1:18" ht="12" hidden="1" customHeight="1">
      <c r="A247" s="1"/>
      <c r="R247" s="1"/>
    </row>
    <row r="248" spans="1:18" ht="12" hidden="1" customHeight="1">
      <c r="A248" s="1"/>
      <c r="R248" s="1"/>
    </row>
    <row r="249" spans="1:18" ht="11.25" hidden="1">
      <c r="A249" s="1"/>
      <c r="R249" s="1"/>
    </row>
    <row r="250" spans="1:18" ht="11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1.25" hidden="1"/>
    <row r="252" spans="1:18" ht="11.25" hidden="1"/>
    <row r="253" spans="1:18" ht="11.25" hidden="1"/>
    <row r="254" spans="1:18" ht="11.25" hidden="1"/>
    <row r="255" spans="1:18" ht="11.25" hidden="1"/>
    <row r="256" spans="1:18" ht="11.25" hidden="1"/>
    <row r="257" ht="11.25" hidden="1"/>
    <row r="258" ht="11.25" hidden="1"/>
    <row r="259" ht="11.25" hidden="1"/>
    <row r="260" ht="11.25" hidden="1"/>
    <row r="261" ht="11.25" hidden="1"/>
    <row r="262" ht="11.25" hidden="1" customHeight="1"/>
    <row r="263" ht="11.25" hidden="1" customHeight="1"/>
    <row r="264" ht="11.25" hidden="1" customHeight="1"/>
    <row r="265" ht="11.25" hidden="1" customHeight="1"/>
    <row r="266" ht="11.25" hidden="1" customHeight="1"/>
    <row r="267" ht="11.25" hidden="1" customHeight="1"/>
    <row r="268" ht="11.25" hidden="1" customHeight="1"/>
    <row r="269" ht="11.25" hidden="1" customHeight="1"/>
    <row r="270" ht="11.25" hidden="1" customHeight="1"/>
    <row r="271" ht="11.25" hidden="1" customHeight="1"/>
    <row r="272" ht="11.25" hidden="1" customHeight="1"/>
    <row r="273" ht="11.25" hidden="1" customHeight="1"/>
    <row r="274" ht="11.25" hidden="1" customHeight="1"/>
    <row r="275" ht="11.25" hidden="1" customHeight="1"/>
    <row r="276" ht="11.25" hidden="1" customHeight="1"/>
    <row r="277" ht="11.25" hidden="1" customHeight="1"/>
    <row r="278" ht="11.25" hidden="1" customHeight="1"/>
    <row r="279" ht="11.25" hidden="1" customHeight="1"/>
    <row r="280" ht="11.25" hidden="1" customHeight="1"/>
    <row r="281" ht="11.25" hidden="1" customHeight="1"/>
    <row r="282" ht="11.25" hidden="1" customHeight="1"/>
    <row r="283" ht="11.25" hidden="1" customHeight="1"/>
    <row r="284" ht="11.25" hidden="1" customHeight="1"/>
    <row r="285" ht="11.25" hidden="1" customHeight="1"/>
    <row r="286" ht="11.25" hidden="1" customHeight="1"/>
    <row r="287" ht="11.25" hidden="1" customHeight="1"/>
    <row r="288" ht="11.25" hidden="1" customHeight="1"/>
    <row r="289" ht="11.25" hidden="1" customHeight="1"/>
    <row r="290" ht="11.25" hidden="1" customHeight="1"/>
    <row r="291" ht="11.25" hidden="1" customHeight="1"/>
    <row r="292" ht="11.25" hidden="1" customHeight="1"/>
    <row r="293" ht="11.25" hidden="1" customHeight="1"/>
    <row r="294" ht="11.25" hidden="1" customHeight="1"/>
    <row r="295" ht="11.25" hidden="1" customHeight="1"/>
    <row r="296" ht="11.25" hidden="1" customHeight="1"/>
    <row r="297" ht="11.25" hidden="1" customHeight="1"/>
    <row r="298" ht="11.25" hidden="1" customHeight="1"/>
    <row r="299" ht="11.25" hidden="1" customHeight="1"/>
    <row r="300" ht="11.25" hidden="1" customHeight="1"/>
    <row r="301" ht="11.25" hidden="1" customHeight="1"/>
    <row r="302" ht="11.25" hidden="1" customHeight="1"/>
    <row r="303" ht="11.25" hidden="1" customHeight="1"/>
    <row r="304" ht="11.25" hidden="1" customHeight="1"/>
    <row r="305" ht="11.25" hidden="1" customHeight="1"/>
    <row r="306" ht="11.25" hidden="1" customHeight="1"/>
    <row r="307" ht="11.25" hidden="1" customHeight="1"/>
    <row r="308" ht="11.25" hidden="1" customHeight="1"/>
    <row r="309" ht="11.25" hidden="1" customHeight="1"/>
    <row r="310" ht="11.25" hidden="1" customHeight="1"/>
    <row r="311" ht="11.25" hidden="1" customHeight="1"/>
    <row r="312" ht="11.25" hidden="1" customHeight="1"/>
    <row r="313" ht="11.25" hidden="1" customHeight="1"/>
    <row r="314" ht="11.25" hidden="1" customHeight="1"/>
    <row r="315" ht="11.25" hidden="1" customHeight="1"/>
    <row r="316" ht="11.25" hidden="1" customHeight="1"/>
    <row r="317" ht="11.25" hidden="1" customHeight="1"/>
    <row r="318" ht="11.25" hidden="1" customHeight="1"/>
    <row r="319" ht="11.25" hidden="1" customHeight="1"/>
    <row r="320" ht="11.25" hidden="1" customHeight="1"/>
    <row r="321" ht="11.25" hidden="1" customHeight="1"/>
    <row r="322" ht="11.25" hidden="1" customHeight="1"/>
    <row r="323" ht="11.25" hidden="1" customHeight="1"/>
    <row r="324" ht="11.25" hidden="1" customHeight="1"/>
    <row r="325" ht="11.25" hidden="1" customHeight="1"/>
    <row r="326" ht="11.25" hidden="1" customHeight="1"/>
    <row r="327" ht="11.25" hidden="1" customHeight="1"/>
    <row r="328" ht="11.25" hidden="1" customHeight="1"/>
    <row r="329" ht="11.25" hidden="1" customHeight="1"/>
    <row r="330" ht="11.25" hidden="1" customHeight="1"/>
    <row r="331" ht="11.25" hidden="1" customHeight="1"/>
    <row r="332" ht="11.25" hidden="1" customHeight="1"/>
    <row r="333" ht="11.25" hidden="1" customHeight="1"/>
    <row r="334" ht="11.25" hidden="1" customHeight="1"/>
    <row r="335" ht="11.25" hidden="1" customHeight="1"/>
    <row r="336" ht="11.25" hidden="1" customHeight="1"/>
    <row r="337" ht="11.25" hidden="1" customHeight="1"/>
    <row r="338" ht="11.25" hidden="1" customHeight="1"/>
    <row r="339" ht="11.25" hidden="1" customHeight="1"/>
    <row r="340" ht="11.25" hidden="1" customHeight="1"/>
    <row r="341" ht="11.25" hidden="1" customHeight="1"/>
    <row r="342" ht="11.25" hidden="1" customHeight="1"/>
    <row r="343" ht="11.25" hidden="1" customHeight="1"/>
    <row r="344" ht="11.25" hidden="1" customHeight="1"/>
    <row r="345" ht="11.25" hidden="1" customHeight="1"/>
    <row r="346" ht="11.25" hidden="1" customHeight="1"/>
    <row r="347" ht="11.25" hidden="1" customHeight="1"/>
    <row r="348" ht="11.25" hidden="1" customHeight="1"/>
    <row r="349" ht="11.25" hidden="1" customHeight="1"/>
    <row r="350" ht="11.25" hidden="1" customHeight="1"/>
    <row r="351" ht="11.25" hidden="1" customHeight="1"/>
    <row r="352" ht="11.25" hidden="1" customHeight="1"/>
    <row r="353" ht="11.25" hidden="1" customHeight="1"/>
    <row r="354" ht="11.25" hidden="1" customHeight="1"/>
    <row r="355" ht="11.25" hidden="1" customHeight="1"/>
    <row r="356" ht="11.25" hidden="1" customHeight="1"/>
    <row r="357" ht="11.25" hidden="1" customHeight="1"/>
    <row r="358" ht="11.25" hidden="1" customHeight="1"/>
    <row r="359" ht="11.25" hidden="1" customHeight="1"/>
    <row r="360" ht="11.25" hidden="1" customHeight="1"/>
    <row r="361" ht="11.25" hidden="1" customHeight="1"/>
    <row r="362" ht="11.25" hidden="1" customHeight="1"/>
    <row r="363" ht="11.25" hidden="1" customHeight="1"/>
    <row r="364" ht="11.25" hidden="1" customHeight="1"/>
    <row r="365" ht="11.25" hidden="1" customHeight="1"/>
    <row r="366" ht="11.25" hidden="1" customHeight="1"/>
    <row r="367" ht="11.25" hidden="1" customHeight="1"/>
    <row r="368" ht="11.25" hidden="1" customHeight="1"/>
    <row r="369" ht="11.25" hidden="1" customHeight="1"/>
    <row r="370" ht="11.25" hidden="1" customHeight="1"/>
    <row r="371" ht="11.25" hidden="1" customHeight="1"/>
    <row r="372" ht="11.25" hidden="1" customHeight="1"/>
    <row r="373" ht="11.25" hidden="1" customHeight="1"/>
    <row r="374" ht="11.25" hidden="1" customHeight="1"/>
    <row r="375" ht="11.25" hidden="1" customHeight="1"/>
    <row r="376" ht="11.25" hidden="1" customHeight="1"/>
    <row r="377" ht="11.25" hidden="1" customHeight="1"/>
    <row r="378" ht="11.25" hidden="1" customHeight="1"/>
    <row r="379" ht="11.25" hidden="1" customHeight="1"/>
    <row r="380" ht="11.25" hidden="1" customHeight="1"/>
    <row r="381" ht="11.25" hidden="1" customHeight="1"/>
    <row r="382" ht="11.25" hidden="1" customHeight="1"/>
    <row r="383" ht="11.25" hidden="1" customHeight="1"/>
    <row r="384" ht="11.25" hidden="1" customHeight="1"/>
    <row r="385" ht="11.25" hidden="1" customHeight="1"/>
    <row r="386" ht="11.25" hidden="1" customHeight="1"/>
    <row r="387" ht="11.25" hidden="1" customHeight="1"/>
    <row r="388" ht="11.25" hidden="1" customHeight="1"/>
    <row r="389" ht="11.25" hidden="1" customHeight="1"/>
    <row r="390" ht="11.25" hidden="1" customHeight="1"/>
    <row r="391" ht="11.25" hidden="1" customHeight="1"/>
    <row r="392" ht="11.25" hidden="1" customHeight="1"/>
    <row r="393" ht="11.25" hidden="1" customHeight="1"/>
    <row r="394" ht="11.25" hidden="1" customHeight="1"/>
    <row r="395" ht="11.25" hidden="1" customHeight="1"/>
    <row r="396" ht="11.25" hidden="1" customHeight="1"/>
    <row r="397" ht="11.25" hidden="1" customHeight="1"/>
    <row r="398" ht="11.25" hidden="1" customHeight="1"/>
    <row r="399" ht="11.25" hidden="1" customHeight="1"/>
    <row r="400" ht="11.25" hidden="1" customHeight="1"/>
    <row r="401" ht="11.25" hidden="1" customHeight="1"/>
    <row r="402" ht="11.25" hidden="1" customHeight="1"/>
    <row r="403" ht="11.25" hidden="1" customHeight="1"/>
    <row r="404" ht="11.25" hidden="1" customHeight="1"/>
    <row r="405" ht="11.25" hidden="1" customHeight="1"/>
    <row r="406" ht="11.25" hidden="1" customHeight="1"/>
    <row r="407" ht="11.25" hidden="1" customHeight="1"/>
    <row r="408" ht="11.25" hidden="1" customHeight="1"/>
    <row r="409" ht="11.25" hidden="1" customHeight="1"/>
  </sheetData>
  <mergeCells count="44">
    <mergeCell ref="Q169:Q171"/>
    <mergeCell ref="Q139:Q141"/>
    <mergeCell ref="Q144:Q146"/>
    <mergeCell ref="Q149:Q151"/>
    <mergeCell ref="Q154:Q156"/>
    <mergeCell ref="Q159:Q161"/>
    <mergeCell ref="Q164:Q166"/>
    <mergeCell ref="Q39:Q41"/>
    <mergeCell ref="Q44:Q46"/>
    <mergeCell ref="Q49:Q51"/>
    <mergeCell ref="Q54:Q56"/>
    <mergeCell ref="Q174:Q176"/>
    <mergeCell ref="Q74:Q76"/>
    <mergeCell ref="Q79:Q81"/>
    <mergeCell ref="Q84:Q86"/>
    <mergeCell ref="Q89:Q91"/>
    <mergeCell ref="Q94:Q96"/>
    <mergeCell ref="Q104:Q106"/>
    <mergeCell ref="Q99:Q101"/>
    <mergeCell ref="Q109:Q111"/>
    <mergeCell ref="Q114:Q116"/>
    <mergeCell ref="Q134:Q136"/>
    <mergeCell ref="Q129:Q131"/>
    <mergeCell ref="Q14:Q16"/>
    <mergeCell ref="Q19:Q21"/>
    <mergeCell ref="Q24:Q26"/>
    <mergeCell ref="Q29:Q31"/>
    <mergeCell ref="Q34:Q36"/>
    <mergeCell ref="B2:Q2"/>
    <mergeCell ref="Q209:Q211"/>
    <mergeCell ref="Q213:Q215"/>
    <mergeCell ref="Q179:Q181"/>
    <mergeCell ref="Q184:Q186"/>
    <mergeCell ref="Q189:Q191"/>
    <mergeCell ref="Q194:Q196"/>
    <mergeCell ref="Q199:Q201"/>
    <mergeCell ref="Q204:Q206"/>
    <mergeCell ref="Q59:Q61"/>
    <mergeCell ref="Q64:Q66"/>
    <mergeCell ref="Q69:Q71"/>
    <mergeCell ref="Q119:Q121"/>
    <mergeCell ref="Q124:Q126"/>
    <mergeCell ref="Q5:Q6"/>
    <mergeCell ref="Q9:Q11"/>
  </mergeCells>
  <conditionalFormatting sqref="P207:P208 C11:O11 C16:O16 C21:O21 C26:O26 C31:O31 C36:O36 C41:O41 C46:O46 C51:O51 C56:O56 C61:O61 C66:O66 C71:O71 C76:O76 C81:O81 C86:O86 C96:O96 P112:P113 P117:P118 P122:P123 P127:P128 P132:P133 P137:P138 P142:P143 P147:P148 P152:P153 P157:P158 P162:P163 P167:P168 P187:P188 P107:P108 C91:O91 P102:P103 P172:P173 P182:P183 P177:P178 P192:P193 P197:P198 P202:P203 C101:O103 C106:O108 C111:O113 C116:O118 C121:O123 C126:O128 C131:O133 C136:O138 C141:O143 C146:O148 C151:O153 C156:O158 C161:O163 C166:O168 C171:O173 C181:O183 C186:O188 C176:O178 C191:O193 C196:O198 C201:O203 C206:O208 C211:O212 P212">
    <cfRule type="cellIs" dxfId="8" priority="4" stopIfTrue="1" operator="greaterThan">
      <formula>0</formula>
    </cfRule>
  </conditionalFormatting>
  <conditionalFormatting sqref="Q9:Q11 Q14:Q16 Q19:Q21 Q24:Q26 Q29:Q31 Q34:Q36 Q39:Q41 Q44:Q46 Q49:Q51 Q54:Q56 Q59:Q61 Q64:Q66 Q69:Q71 Q74:Q76 Q79:Q81 Q84:Q86 Q89:Q91 Q94:Q96 Q99:Q212">
    <cfRule type="cellIs" dxfId="7" priority="3" stopIfTrue="1" operator="equal">
      <formula>"ADVERSE"</formula>
    </cfRule>
  </conditionalFormatting>
  <conditionalFormatting sqref="C215:O215">
    <cfRule type="cellIs" dxfId="6" priority="2" stopIfTrue="1" operator="greaterThan">
      <formula>0</formula>
    </cfRule>
  </conditionalFormatting>
  <conditionalFormatting sqref="Q213">
    <cfRule type="cellIs" dxfId="5" priority="1" stopIfTrue="1" operator="equal">
      <formula>"ADVERSE"</formula>
    </cfRule>
  </conditionalFormatting>
  <printOptions horizontalCentered="1"/>
  <pageMargins left="0.1" right="0.1" top="0.5" bottom="0.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08"/>
  <sheetViews>
    <sheetView showGridLines="0" showRowColHeaders="0" zoomScale="115" zoomScaleNormal="115" workbookViewId="0">
      <pane xSplit="2" ySplit="6" topLeftCell="C22" activePane="bottomRight" state="frozen"/>
      <selection pane="topRight" activeCell="I1" sqref="I1"/>
      <selection pane="bottomLeft" activeCell="A19" sqref="A19"/>
      <selection pane="bottomRight" activeCell="B22" sqref="B22"/>
    </sheetView>
  </sheetViews>
  <sheetFormatPr defaultColWidth="0" defaultRowHeight="0" customHeight="1" zeroHeight="1"/>
  <cols>
    <col min="1" max="1" width="1.42578125" style="2" customWidth="1"/>
    <col min="2" max="2" width="28.7109375" style="2" customWidth="1"/>
    <col min="3" max="17" width="8.28515625" style="2" customWidth="1"/>
    <col min="18" max="18" width="1.42578125" style="2" customWidth="1"/>
    <col min="19" max="16384" width="0" style="2" hidden="1"/>
  </cols>
  <sheetData>
    <row r="1" spans="1:18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7.25" customHeight="1">
      <c r="A2" s="1"/>
      <c r="B2" s="27" t="s">
        <v>75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"/>
    </row>
    <row r="3" spans="1:18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2" customHeight="1">
      <c r="A4" s="1"/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31" t="s">
        <v>15</v>
      </c>
      <c r="R4" s="1"/>
    </row>
    <row r="5" spans="1:18" ht="12" customHeight="1">
      <c r="A5" s="1"/>
      <c r="B5" s="5" t="s">
        <v>16</v>
      </c>
      <c r="C5" s="6" t="s">
        <v>17</v>
      </c>
      <c r="D5" s="6" t="s">
        <v>17</v>
      </c>
      <c r="E5" s="6" t="s">
        <v>17</v>
      </c>
      <c r="F5" s="6" t="s">
        <v>17</v>
      </c>
      <c r="G5" s="6" t="s">
        <v>17</v>
      </c>
      <c r="H5" s="6" t="s">
        <v>17</v>
      </c>
      <c r="I5" s="6" t="s">
        <v>17</v>
      </c>
      <c r="J5" s="6" t="s">
        <v>17</v>
      </c>
      <c r="K5" s="6" t="s">
        <v>17</v>
      </c>
      <c r="L5" s="6" t="s">
        <v>17</v>
      </c>
      <c r="M5" s="6" t="s">
        <v>17</v>
      </c>
      <c r="N5" s="6" t="s">
        <v>17</v>
      </c>
      <c r="O5" s="6" t="s">
        <v>17</v>
      </c>
      <c r="P5" s="4" t="s">
        <v>18</v>
      </c>
      <c r="Q5" s="32"/>
      <c r="R5" s="1"/>
    </row>
    <row r="6" spans="1:18" ht="12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2" customHeight="1">
      <c r="A7" s="1"/>
      <c r="B7" s="7" t="s">
        <v>76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>
      <c r="A8" s="1"/>
      <c r="B8" s="8" t="s">
        <v>19</v>
      </c>
      <c r="C8" s="9">
        <v>20000</v>
      </c>
      <c r="D8" s="9">
        <v>2000</v>
      </c>
      <c r="E8" s="9">
        <v>21200</v>
      </c>
      <c r="F8" s="9">
        <v>3000</v>
      </c>
      <c r="G8" s="9">
        <v>30000</v>
      </c>
      <c r="H8" s="9">
        <v>4000</v>
      </c>
      <c r="I8" s="9">
        <v>4500</v>
      </c>
      <c r="J8" s="9">
        <v>4500</v>
      </c>
      <c r="K8" s="9">
        <v>4500</v>
      </c>
      <c r="L8" s="9">
        <v>3500</v>
      </c>
      <c r="M8" s="9">
        <v>4000</v>
      </c>
      <c r="N8" s="9">
        <v>30000</v>
      </c>
      <c r="O8" s="10">
        <f>SUM(C8:N8)</f>
        <v>131200</v>
      </c>
      <c r="P8" s="11">
        <f>+O8/$O$38</f>
        <v>0.16698485427007764</v>
      </c>
      <c r="Q8" s="28" t="str">
        <f>IF(SUM(O10)&gt;0,"Favourable",IF(SUM(O10)&lt;0,"Adverse","AT PAR"))</f>
        <v>Favourable</v>
      </c>
      <c r="R8" s="1"/>
    </row>
    <row r="9" spans="1:18" ht="12" customHeight="1">
      <c r="A9" s="1"/>
      <c r="B9" s="8" t="s">
        <v>20</v>
      </c>
      <c r="C9" s="9">
        <v>2000</v>
      </c>
      <c r="D9" s="9">
        <v>2000</v>
      </c>
      <c r="E9" s="9">
        <v>2000</v>
      </c>
      <c r="F9" s="9">
        <v>2500</v>
      </c>
      <c r="G9" s="9">
        <v>3000</v>
      </c>
      <c r="H9" s="9">
        <v>3100</v>
      </c>
      <c r="I9" s="9">
        <v>3100</v>
      </c>
      <c r="J9" s="9">
        <v>3100</v>
      </c>
      <c r="K9" s="9">
        <v>3000</v>
      </c>
      <c r="L9" s="9">
        <v>2500</v>
      </c>
      <c r="M9" s="9">
        <v>3000</v>
      </c>
      <c r="N9" s="9">
        <v>25000</v>
      </c>
      <c r="O9" s="10">
        <f>SUM(C9:N9)</f>
        <v>54300</v>
      </c>
      <c r="P9" s="11">
        <f>+O9/$O$39</f>
        <v>0.16666666666666666</v>
      </c>
      <c r="Q9" s="29" t="str">
        <f>IF(SUM(O9)&gt;0,"ADVERSE",IF(SUM(N9)&lt;0,"FAVOURABLE","AT PAR"))</f>
        <v>ADVERSE</v>
      </c>
      <c r="R9" s="1"/>
    </row>
    <row r="10" spans="1:18" ht="12" customHeight="1">
      <c r="A10" s="1"/>
      <c r="B10" s="12" t="s">
        <v>21</v>
      </c>
      <c r="C10" s="10">
        <f t="shared" ref="C10:O10" si="0">SUM(C8)-SUM(C9)</f>
        <v>18000</v>
      </c>
      <c r="D10" s="10">
        <f t="shared" si="0"/>
        <v>0</v>
      </c>
      <c r="E10" s="10">
        <f t="shared" si="0"/>
        <v>19200</v>
      </c>
      <c r="F10" s="10">
        <f t="shared" si="0"/>
        <v>500</v>
      </c>
      <c r="G10" s="10">
        <f t="shared" si="0"/>
        <v>27000</v>
      </c>
      <c r="H10" s="10">
        <f t="shared" si="0"/>
        <v>900</v>
      </c>
      <c r="I10" s="10">
        <f t="shared" si="0"/>
        <v>1400</v>
      </c>
      <c r="J10" s="10">
        <f t="shared" si="0"/>
        <v>1400</v>
      </c>
      <c r="K10" s="10">
        <f t="shared" si="0"/>
        <v>1500</v>
      </c>
      <c r="L10" s="10">
        <f t="shared" si="0"/>
        <v>1000</v>
      </c>
      <c r="M10" s="10">
        <f t="shared" si="0"/>
        <v>1000</v>
      </c>
      <c r="N10" s="10">
        <f t="shared" si="0"/>
        <v>5000</v>
      </c>
      <c r="O10" s="10">
        <f t="shared" si="0"/>
        <v>76900</v>
      </c>
      <c r="P10" s="13">
        <f>+O10/$O$40</f>
        <v>0.16721026310067405</v>
      </c>
      <c r="Q10" s="30" t="str">
        <f>IF(SUM(O10)&gt;0,"ADVERSE",IF(SUM(N10)&lt;0,"FAVOURABLE","AT PAR"))</f>
        <v>ADVERSE</v>
      </c>
      <c r="R10" s="1"/>
    </row>
    <row r="11" spans="1:18" ht="12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>
      <c r="A12" s="1"/>
      <c r="B12" s="7" t="s">
        <v>77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>
      <c r="A13" s="1"/>
      <c r="B13" s="14" t="s">
        <v>19</v>
      </c>
      <c r="C13" s="9">
        <v>20000</v>
      </c>
      <c r="D13" s="9">
        <v>2000</v>
      </c>
      <c r="E13" s="9">
        <v>21200</v>
      </c>
      <c r="F13" s="9">
        <v>3000</v>
      </c>
      <c r="G13" s="9">
        <v>30000</v>
      </c>
      <c r="H13" s="9">
        <v>4000</v>
      </c>
      <c r="I13" s="9">
        <v>4500</v>
      </c>
      <c r="J13" s="9">
        <v>4500</v>
      </c>
      <c r="K13" s="9">
        <v>4500</v>
      </c>
      <c r="L13" s="9">
        <v>3500</v>
      </c>
      <c r="M13" s="9">
        <v>4000</v>
      </c>
      <c r="N13" s="9">
        <v>30000</v>
      </c>
      <c r="O13" s="10">
        <f>SUM(C13:N13)</f>
        <v>131200</v>
      </c>
      <c r="P13" s="11">
        <f>+O13/$O$38</f>
        <v>0.16698485427007764</v>
      </c>
      <c r="Q13" s="28" t="str">
        <f>IF(SUM(O15)&gt;0,"Favourable",IF(SUM(O15)&lt;0,"Adverse","AT PAR"))</f>
        <v>Favourable</v>
      </c>
      <c r="R13" s="1"/>
    </row>
    <row r="14" spans="1:18" ht="12" customHeight="1">
      <c r="A14" s="1"/>
      <c r="B14" s="14" t="s">
        <v>20</v>
      </c>
      <c r="C14" s="9">
        <v>2000</v>
      </c>
      <c r="D14" s="9">
        <v>2000</v>
      </c>
      <c r="E14" s="9">
        <v>2000</v>
      </c>
      <c r="F14" s="9">
        <v>2500</v>
      </c>
      <c r="G14" s="9">
        <v>3000</v>
      </c>
      <c r="H14" s="9">
        <v>3100</v>
      </c>
      <c r="I14" s="9">
        <v>3100</v>
      </c>
      <c r="J14" s="9">
        <v>3100</v>
      </c>
      <c r="K14" s="9">
        <v>3000</v>
      </c>
      <c r="L14" s="9">
        <v>2500</v>
      </c>
      <c r="M14" s="9">
        <v>3000</v>
      </c>
      <c r="N14" s="9">
        <v>25000</v>
      </c>
      <c r="O14" s="10">
        <f>SUM(C14:N14)</f>
        <v>54300</v>
      </c>
      <c r="P14" s="11">
        <f>+O14/$O$39</f>
        <v>0.16666666666666666</v>
      </c>
      <c r="Q14" s="29" t="str">
        <f>IF(SUM(O9)&gt;0,"ADVERSE",IF(SUM(N9)&lt;0,"FAVOURABLE","AT PAR"))</f>
        <v>ADVERSE</v>
      </c>
      <c r="R14" s="1"/>
    </row>
    <row r="15" spans="1:18" ht="12" customHeight="1">
      <c r="A15" s="1"/>
      <c r="B15" s="12" t="s">
        <v>21</v>
      </c>
      <c r="C15" s="10">
        <f t="shared" ref="C15:O15" si="1">SUM(C13)-SUM(C14)</f>
        <v>18000</v>
      </c>
      <c r="D15" s="10">
        <f t="shared" si="1"/>
        <v>0</v>
      </c>
      <c r="E15" s="10">
        <f t="shared" si="1"/>
        <v>19200</v>
      </c>
      <c r="F15" s="10">
        <f t="shared" si="1"/>
        <v>500</v>
      </c>
      <c r="G15" s="10">
        <f t="shared" si="1"/>
        <v>27000</v>
      </c>
      <c r="H15" s="10">
        <f t="shared" si="1"/>
        <v>900</v>
      </c>
      <c r="I15" s="10">
        <f t="shared" si="1"/>
        <v>1400</v>
      </c>
      <c r="J15" s="10">
        <f t="shared" si="1"/>
        <v>1400</v>
      </c>
      <c r="K15" s="10">
        <f t="shared" si="1"/>
        <v>1500</v>
      </c>
      <c r="L15" s="10">
        <f t="shared" si="1"/>
        <v>1000</v>
      </c>
      <c r="M15" s="10">
        <f t="shared" si="1"/>
        <v>1000</v>
      </c>
      <c r="N15" s="10">
        <f t="shared" si="1"/>
        <v>5000</v>
      </c>
      <c r="O15" s="10">
        <f t="shared" si="1"/>
        <v>76900</v>
      </c>
      <c r="P15" s="13">
        <f>+O15/$O$40</f>
        <v>0.16721026310067405</v>
      </c>
      <c r="Q15" s="30" t="str">
        <f>IF(SUM(O10)&gt;0,"ADVERSE",IF(SUM(N10)&lt;0,"FAVOURABLE","AT PAR"))</f>
        <v>ADVERSE</v>
      </c>
      <c r="R15" s="1"/>
    </row>
    <row r="16" spans="1:18" ht="12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32" ht="12" customHeight="1">
      <c r="A17" s="1"/>
      <c r="B17" s="7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32" ht="12" customHeight="1">
      <c r="A18" s="1"/>
      <c r="B18" s="8" t="s">
        <v>19</v>
      </c>
      <c r="C18" s="9">
        <v>20000</v>
      </c>
      <c r="D18" s="9">
        <v>2000</v>
      </c>
      <c r="E18" s="9">
        <v>21200</v>
      </c>
      <c r="F18" s="9">
        <v>3000</v>
      </c>
      <c r="G18" s="9">
        <v>30000</v>
      </c>
      <c r="H18" s="9">
        <v>4000</v>
      </c>
      <c r="I18" s="9">
        <v>4500</v>
      </c>
      <c r="J18" s="9">
        <v>4500</v>
      </c>
      <c r="K18" s="9">
        <v>4500</v>
      </c>
      <c r="L18" s="9">
        <v>3500</v>
      </c>
      <c r="M18" s="9">
        <v>4000</v>
      </c>
      <c r="N18" s="9">
        <v>30000</v>
      </c>
      <c r="O18" s="10">
        <f>SUM(C18:N18)</f>
        <v>131200</v>
      </c>
      <c r="P18" s="11">
        <f>+O18/$O$38</f>
        <v>0.16698485427007764</v>
      </c>
      <c r="Q18" s="28" t="str">
        <f>IF(SUM(O20)&gt;0,"Favourable",IF(SUM(O20)&lt;0,"Adverse","AT PAR"))</f>
        <v>Favourable</v>
      </c>
      <c r="R18" s="1"/>
    </row>
    <row r="19" spans="1:32" ht="12" customHeight="1">
      <c r="A19" s="1"/>
      <c r="B19" s="8" t="s">
        <v>20</v>
      </c>
      <c r="C19" s="9">
        <v>2000</v>
      </c>
      <c r="D19" s="9">
        <v>2000</v>
      </c>
      <c r="E19" s="9">
        <v>2000</v>
      </c>
      <c r="F19" s="9">
        <v>2500</v>
      </c>
      <c r="G19" s="9">
        <v>3000</v>
      </c>
      <c r="H19" s="9">
        <v>3100</v>
      </c>
      <c r="I19" s="9">
        <v>3100</v>
      </c>
      <c r="J19" s="9">
        <v>3100</v>
      </c>
      <c r="K19" s="9">
        <v>3000</v>
      </c>
      <c r="L19" s="9">
        <v>2500</v>
      </c>
      <c r="M19" s="9">
        <v>3000</v>
      </c>
      <c r="N19" s="9">
        <v>25000</v>
      </c>
      <c r="O19" s="10">
        <f>SUM(C19:N19)</f>
        <v>54300</v>
      </c>
      <c r="P19" s="11">
        <f>+O19/$O$39</f>
        <v>0.16666666666666666</v>
      </c>
      <c r="Q19" s="29" t="str">
        <f>IF(SUM(O9)&gt;0,"ADVERSE",IF(SUM(N9)&lt;0,"FAVOURABLE","AT PAR"))</f>
        <v>ADVERSE</v>
      </c>
      <c r="R19" s="1"/>
    </row>
    <row r="20" spans="1:32" ht="12" customHeight="1">
      <c r="A20" s="1"/>
      <c r="B20" s="12" t="s">
        <v>21</v>
      </c>
      <c r="C20" s="10">
        <f t="shared" ref="C20:O20" si="2">SUM(C18)-SUM(C19)</f>
        <v>18000</v>
      </c>
      <c r="D20" s="10">
        <f t="shared" si="2"/>
        <v>0</v>
      </c>
      <c r="E20" s="10">
        <f t="shared" si="2"/>
        <v>19200</v>
      </c>
      <c r="F20" s="10">
        <f t="shared" si="2"/>
        <v>500</v>
      </c>
      <c r="G20" s="10">
        <f t="shared" si="2"/>
        <v>27000</v>
      </c>
      <c r="H20" s="10">
        <f t="shared" si="2"/>
        <v>900</v>
      </c>
      <c r="I20" s="10">
        <f t="shared" si="2"/>
        <v>1400</v>
      </c>
      <c r="J20" s="10">
        <f t="shared" si="2"/>
        <v>1400</v>
      </c>
      <c r="K20" s="10">
        <f t="shared" si="2"/>
        <v>1500</v>
      </c>
      <c r="L20" s="10">
        <f t="shared" si="2"/>
        <v>1000</v>
      </c>
      <c r="M20" s="10">
        <f t="shared" si="2"/>
        <v>1000</v>
      </c>
      <c r="N20" s="10">
        <f t="shared" si="2"/>
        <v>5000</v>
      </c>
      <c r="O20" s="10">
        <f t="shared" si="2"/>
        <v>76900</v>
      </c>
      <c r="P20" s="13">
        <f>+O20/$O$40</f>
        <v>0.16721026310067405</v>
      </c>
      <c r="Q20" s="30" t="str">
        <f>IF(SUM(O10)&gt;0,"ADVERSE",IF(SUM(N10)&lt;0,"FAVOURABLE","AT PAR"))</f>
        <v>ADVERSE</v>
      </c>
      <c r="R20" s="1"/>
    </row>
    <row r="21" spans="1:32" ht="1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32" ht="12" customHeight="1">
      <c r="A22" s="1"/>
      <c r="B22" s="7" t="s">
        <v>79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32" ht="12" customHeight="1">
      <c r="A23" s="1"/>
      <c r="B23" s="8" t="s">
        <v>19</v>
      </c>
      <c r="C23" s="9">
        <v>20000</v>
      </c>
      <c r="D23" s="9">
        <v>2000</v>
      </c>
      <c r="E23" s="9">
        <v>21200</v>
      </c>
      <c r="F23" s="9">
        <v>3000</v>
      </c>
      <c r="G23" s="9">
        <v>30000</v>
      </c>
      <c r="H23" s="9">
        <v>4000</v>
      </c>
      <c r="I23" s="9">
        <v>4500</v>
      </c>
      <c r="J23" s="9">
        <v>4500</v>
      </c>
      <c r="K23" s="9">
        <v>4500</v>
      </c>
      <c r="L23" s="9">
        <v>3500</v>
      </c>
      <c r="M23" s="9">
        <v>4000</v>
      </c>
      <c r="N23" s="9">
        <v>30000</v>
      </c>
      <c r="O23" s="10">
        <f>SUM(C23:N23)</f>
        <v>131200</v>
      </c>
      <c r="P23" s="11">
        <f>+O23/$O$38</f>
        <v>0.16698485427007764</v>
      </c>
      <c r="Q23" s="28" t="str">
        <f>IF(SUM(O25)&gt;0,"Favourable",IF(SUM(O25)&lt;0,"Adverse","AT PAR"))</f>
        <v>Favourable</v>
      </c>
      <c r="R23" s="1"/>
    </row>
    <row r="24" spans="1:32" ht="12" customHeight="1">
      <c r="A24" s="1"/>
      <c r="B24" s="8" t="s">
        <v>20</v>
      </c>
      <c r="C24" s="9">
        <v>2000</v>
      </c>
      <c r="D24" s="9">
        <v>2000</v>
      </c>
      <c r="E24" s="9">
        <v>2000</v>
      </c>
      <c r="F24" s="9">
        <v>2500</v>
      </c>
      <c r="G24" s="9">
        <v>3000</v>
      </c>
      <c r="H24" s="9">
        <v>3100</v>
      </c>
      <c r="I24" s="9">
        <v>3100</v>
      </c>
      <c r="J24" s="9">
        <v>3100</v>
      </c>
      <c r="K24" s="9">
        <v>3000</v>
      </c>
      <c r="L24" s="9">
        <v>2500</v>
      </c>
      <c r="M24" s="9">
        <v>3000</v>
      </c>
      <c r="N24" s="9">
        <v>25000</v>
      </c>
      <c r="O24" s="10">
        <f>SUM(C24:N24)</f>
        <v>54300</v>
      </c>
      <c r="P24" s="11">
        <f>+O24/$O$39</f>
        <v>0.16666666666666666</v>
      </c>
      <c r="Q24" s="29" t="str">
        <f>IF(SUM(O9)&gt;0,"ADVERSE",IF(SUM(N9)&lt;0,"FAVOURABLE","AT PAR"))</f>
        <v>ADVERSE</v>
      </c>
      <c r="R24" s="1"/>
    </row>
    <row r="25" spans="1:32" ht="12" customHeight="1">
      <c r="A25" s="1"/>
      <c r="B25" s="12" t="s">
        <v>21</v>
      </c>
      <c r="C25" s="10">
        <f t="shared" ref="C25:O25" si="3">SUM(C23)-SUM(C24)</f>
        <v>18000</v>
      </c>
      <c r="D25" s="10">
        <f t="shared" si="3"/>
        <v>0</v>
      </c>
      <c r="E25" s="10">
        <f t="shared" si="3"/>
        <v>19200</v>
      </c>
      <c r="F25" s="10">
        <f t="shared" si="3"/>
        <v>500</v>
      </c>
      <c r="G25" s="10">
        <f t="shared" si="3"/>
        <v>27000</v>
      </c>
      <c r="H25" s="10">
        <f t="shared" si="3"/>
        <v>900</v>
      </c>
      <c r="I25" s="10">
        <f t="shared" si="3"/>
        <v>1400</v>
      </c>
      <c r="J25" s="10">
        <f t="shared" si="3"/>
        <v>1400</v>
      </c>
      <c r="K25" s="10">
        <f t="shared" si="3"/>
        <v>1500</v>
      </c>
      <c r="L25" s="10">
        <f t="shared" si="3"/>
        <v>1000</v>
      </c>
      <c r="M25" s="10">
        <f t="shared" si="3"/>
        <v>1000</v>
      </c>
      <c r="N25" s="10">
        <f t="shared" si="3"/>
        <v>5000</v>
      </c>
      <c r="O25" s="10">
        <f t="shared" si="3"/>
        <v>76900</v>
      </c>
      <c r="P25" s="13">
        <f>+O25/$O$40</f>
        <v>0.16721026310067405</v>
      </c>
      <c r="Q25" s="30" t="str">
        <f>IF(SUM(O10)&gt;0,"ADVERSE",IF(SUM(N10)&lt;0,"FAVOURABLE","AT PAR"))</f>
        <v>ADVERSE</v>
      </c>
      <c r="R25" s="1"/>
    </row>
    <row r="26" spans="1:32" ht="12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32" ht="12" customHeight="1">
      <c r="A27" s="1"/>
      <c r="B27" s="7" t="s">
        <v>80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32" ht="12" customHeight="1">
      <c r="A28" s="1"/>
      <c r="B28" s="8" t="s">
        <v>19</v>
      </c>
      <c r="C28" s="9">
        <v>20000</v>
      </c>
      <c r="D28" s="9">
        <v>2000</v>
      </c>
      <c r="E28" s="9">
        <v>21200</v>
      </c>
      <c r="F28" s="9">
        <v>3000</v>
      </c>
      <c r="G28" s="9">
        <v>30000</v>
      </c>
      <c r="H28" s="9">
        <v>4000</v>
      </c>
      <c r="I28" s="9">
        <v>4500</v>
      </c>
      <c r="J28" s="9">
        <v>4500</v>
      </c>
      <c r="K28" s="9">
        <v>4500</v>
      </c>
      <c r="L28" s="9">
        <v>3500</v>
      </c>
      <c r="M28" s="9">
        <v>4000</v>
      </c>
      <c r="N28" s="9">
        <v>30000</v>
      </c>
      <c r="O28" s="10">
        <f>SUM(C28:N28)</f>
        <v>131200</v>
      </c>
      <c r="P28" s="11">
        <f>+O28/$O$38</f>
        <v>0.16698485427007764</v>
      </c>
      <c r="Q28" s="28" t="str">
        <f>IF(SUM(O30)&gt;0,"Favourable",IF(SUM(O30)&lt;0,"Adverse","AT PAR"))</f>
        <v>Favourable</v>
      </c>
      <c r="R28" s="1"/>
    </row>
    <row r="29" spans="1:32" ht="12" customHeight="1">
      <c r="A29" s="1"/>
      <c r="B29" s="8" t="s">
        <v>20</v>
      </c>
      <c r="C29" s="9">
        <v>2000</v>
      </c>
      <c r="D29" s="9">
        <v>2000</v>
      </c>
      <c r="E29" s="9">
        <v>2000</v>
      </c>
      <c r="F29" s="9">
        <v>2500</v>
      </c>
      <c r="G29" s="9">
        <v>3000</v>
      </c>
      <c r="H29" s="9">
        <v>3100</v>
      </c>
      <c r="I29" s="9">
        <v>3100</v>
      </c>
      <c r="J29" s="9">
        <v>3100</v>
      </c>
      <c r="K29" s="9">
        <v>3000</v>
      </c>
      <c r="L29" s="9">
        <v>2500</v>
      </c>
      <c r="M29" s="9">
        <v>3000</v>
      </c>
      <c r="N29" s="9">
        <v>25000</v>
      </c>
      <c r="O29" s="10">
        <f>SUM(C29:N29)</f>
        <v>54300</v>
      </c>
      <c r="P29" s="11">
        <f>+O29/$O$39</f>
        <v>0.16666666666666666</v>
      </c>
      <c r="Q29" s="29" t="str">
        <f>IF(SUM(O9)&gt;0,"ADVERSE",IF(SUM(N9)&lt;0,"FAVOURABLE","AT PAR"))</f>
        <v>ADVERSE</v>
      </c>
      <c r="R29" s="1"/>
    </row>
    <row r="30" spans="1:32" ht="12" customHeight="1">
      <c r="A30" s="1"/>
      <c r="B30" s="12" t="s">
        <v>21</v>
      </c>
      <c r="C30" s="10">
        <f t="shared" ref="C30:O30" si="4">SUM(C28)-SUM(C29)</f>
        <v>18000</v>
      </c>
      <c r="D30" s="10">
        <f t="shared" si="4"/>
        <v>0</v>
      </c>
      <c r="E30" s="10">
        <f t="shared" si="4"/>
        <v>19200</v>
      </c>
      <c r="F30" s="10">
        <f t="shared" si="4"/>
        <v>500</v>
      </c>
      <c r="G30" s="10">
        <f t="shared" si="4"/>
        <v>27000</v>
      </c>
      <c r="H30" s="10">
        <f t="shared" si="4"/>
        <v>900</v>
      </c>
      <c r="I30" s="10">
        <f t="shared" si="4"/>
        <v>1400</v>
      </c>
      <c r="J30" s="10">
        <f t="shared" si="4"/>
        <v>1400</v>
      </c>
      <c r="K30" s="10">
        <f t="shared" si="4"/>
        <v>1500</v>
      </c>
      <c r="L30" s="10">
        <f t="shared" si="4"/>
        <v>1000</v>
      </c>
      <c r="M30" s="10">
        <f t="shared" si="4"/>
        <v>1000</v>
      </c>
      <c r="N30" s="10">
        <f t="shared" si="4"/>
        <v>5000</v>
      </c>
      <c r="O30" s="10">
        <f t="shared" si="4"/>
        <v>76900</v>
      </c>
      <c r="P30" s="13">
        <f>+O30/$O$40</f>
        <v>0.16721026310067405</v>
      </c>
      <c r="Q30" s="30" t="str">
        <f>IF(SUM(O10)&gt;0,"ADVERSE",IF(SUM(N10)&lt;0,"FAVOURABLE","AT PAR"))</f>
        <v>ADVERSE</v>
      </c>
      <c r="R30" s="1"/>
    </row>
    <row r="31" spans="1:32" ht="12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32" ht="12" customHeight="1">
      <c r="A32" s="1"/>
      <c r="B32" s="7" t="s">
        <v>81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2" customHeight="1">
      <c r="A33" s="1"/>
      <c r="B33" s="8" t="s">
        <v>19</v>
      </c>
      <c r="C33" s="9">
        <v>20000</v>
      </c>
      <c r="D33" s="9">
        <v>2000</v>
      </c>
      <c r="E33" s="9">
        <v>21200</v>
      </c>
      <c r="F33" s="9">
        <v>3000</v>
      </c>
      <c r="G33" s="9">
        <v>30000</v>
      </c>
      <c r="H33" s="9">
        <v>4000</v>
      </c>
      <c r="I33" s="9">
        <v>3000</v>
      </c>
      <c r="J33" s="9">
        <v>4500</v>
      </c>
      <c r="K33" s="9">
        <v>4500</v>
      </c>
      <c r="L33" s="9">
        <v>3500</v>
      </c>
      <c r="M33" s="9">
        <v>4000</v>
      </c>
      <c r="N33" s="9">
        <v>30000</v>
      </c>
      <c r="O33" s="10">
        <f>SUM(C33:N33)</f>
        <v>129700</v>
      </c>
      <c r="P33" s="11">
        <f>+O33/$O$38</f>
        <v>0.16507572864961181</v>
      </c>
      <c r="Q33" s="28" t="str">
        <f>IF(SUM(O35)&gt;0,"Favourable",IF(SUM(O35)&lt;0,"Adverse","AT PAR"))</f>
        <v>Favourable</v>
      </c>
      <c r="R33" s="1"/>
    </row>
    <row r="34" spans="1:32" ht="12" customHeight="1">
      <c r="A34" s="1"/>
      <c r="B34" s="8" t="s">
        <v>20</v>
      </c>
      <c r="C34" s="9">
        <v>2000</v>
      </c>
      <c r="D34" s="9">
        <v>2000</v>
      </c>
      <c r="E34" s="9">
        <v>2000</v>
      </c>
      <c r="F34" s="9">
        <v>2500</v>
      </c>
      <c r="G34" s="9">
        <v>3000</v>
      </c>
      <c r="H34" s="9">
        <v>3100</v>
      </c>
      <c r="I34" s="9">
        <v>3100</v>
      </c>
      <c r="J34" s="9">
        <v>3100</v>
      </c>
      <c r="K34" s="9">
        <v>3000</v>
      </c>
      <c r="L34" s="9">
        <v>2500</v>
      </c>
      <c r="M34" s="9">
        <v>3000</v>
      </c>
      <c r="N34" s="9">
        <v>25000</v>
      </c>
      <c r="O34" s="10">
        <f>SUM(C34:N34)</f>
        <v>54300</v>
      </c>
      <c r="P34" s="11">
        <f>+O34/$O$39</f>
        <v>0.16666666666666666</v>
      </c>
      <c r="Q34" s="29" t="str">
        <f>IF(SUM(O9)&gt;0,"ADVERSE",IF(SUM(N9)&lt;0,"FAVOURABLE","AT PAR"))</f>
        <v>ADVERSE</v>
      </c>
      <c r="R34" s="1"/>
    </row>
    <row r="35" spans="1:32" ht="12" customHeight="1">
      <c r="A35" s="1"/>
      <c r="B35" s="12" t="s">
        <v>21</v>
      </c>
      <c r="C35" s="10">
        <f t="shared" ref="C35:O35" si="5">SUM(C33)-SUM(C34)</f>
        <v>18000</v>
      </c>
      <c r="D35" s="10">
        <f t="shared" si="5"/>
        <v>0</v>
      </c>
      <c r="E35" s="10">
        <f t="shared" si="5"/>
        <v>19200</v>
      </c>
      <c r="F35" s="10">
        <f t="shared" si="5"/>
        <v>500</v>
      </c>
      <c r="G35" s="10">
        <f t="shared" si="5"/>
        <v>27000</v>
      </c>
      <c r="H35" s="10">
        <f t="shared" si="5"/>
        <v>900</v>
      </c>
      <c r="I35" s="10">
        <f t="shared" si="5"/>
        <v>-100</v>
      </c>
      <c r="J35" s="10">
        <f t="shared" si="5"/>
        <v>1400</v>
      </c>
      <c r="K35" s="10">
        <f t="shared" si="5"/>
        <v>1500</v>
      </c>
      <c r="L35" s="10">
        <f t="shared" si="5"/>
        <v>1000</v>
      </c>
      <c r="M35" s="10">
        <f t="shared" si="5"/>
        <v>1000</v>
      </c>
      <c r="N35" s="10">
        <f t="shared" si="5"/>
        <v>5000</v>
      </c>
      <c r="O35" s="10">
        <f t="shared" si="5"/>
        <v>75400</v>
      </c>
      <c r="P35" s="13">
        <f>+O35/$O$40</f>
        <v>0.16394868449662969</v>
      </c>
      <c r="Q35" s="30" t="str">
        <f>IF(SUM(O10)&gt;0,"ADVERSE",IF(SUM(N10)&lt;0,"FAVOURABLE","AT PAR"))</f>
        <v>ADVERSE</v>
      </c>
      <c r="R35" s="1"/>
    </row>
    <row r="36" spans="1:32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32" ht="12" customHeight="1">
      <c r="A38" s="1"/>
      <c r="B38" s="15" t="s">
        <v>22</v>
      </c>
      <c r="C38" s="9">
        <f t="shared" ref="C38:N39" si="6">+C8+C13+C18+C23+C28+C33</f>
        <v>120000</v>
      </c>
      <c r="D38" s="9">
        <f t="shared" si="6"/>
        <v>12000</v>
      </c>
      <c r="E38" s="9">
        <f t="shared" si="6"/>
        <v>127200</v>
      </c>
      <c r="F38" s="9">
        <f t="shared" si="6"/>
        <v>18000</v>
      </c>
      <c r="G38" s="9">
        <f t="shared" si="6"/>
        <v>180000</v>
      </c>
      <c r="H38" s="9">
        <f t="shared" si="6"/>
        <v>24000</v>
      </c>
      <c r="I38" s="9">
        <f t="shared" si="6"/>
        <v>25500</v>
      </c>
      <c r="J38" s="9">
        <f t="shared" si="6"/>
        <v>27000</v>
      </c>
      <c r="K38" s="9">
        <f t="shared" si="6"/>
        <v>27000</v>
      </c>
      <c r="L38" s="9">
        <f t="shared" si="6"/>
        <v>21000</v>
      </c>
      <c r="M38" s="9">
        <f t="shared" si="6"/>
        <v>24000</v>
      </c>
      <c r="N38" s="9">
        <f t="shared" si="6"/>
        <v>180000</v>
      </c>
      <c r="O38" s="10">
        <f>SUM(C38:N38)</f>
        <v>785700</v>
      </c>
      <c r="P38" s="11">
        <f>+O38/$O$38</f>
        <v>1</v>
      </c>
      <c r="Q38" s="28" t="str">
        <f>IF(SUM(O40)&gt;0,"Favourable",IF(SUM(O40)&lt;0,"Adverse","AT PAR"))</f>
        <v>Favourable</v>
      </c>
      <c r="R38" s="1"/>
    </row>
    <row r="39" spans="1:32" ht="12" customHeight="1">
      <c r="A39" s="1"/>
      <c r="B39" s="15" t="s">
        <v>23</v>
      </c>
      <c r="C39" s="9">
        <f t="shared" si="6"/>
        <v>12000</v>
      </c>
      <c r="D39" s="9">
        <f t="shared" si="6"/>
        <v>12000</v>
      </c>
      <c r="E39" s="9">
        <f t="shared" si="6"/>
        <v>12000</v>
      </c>
      <c r="F39" s="9">
        <f t="shared" si="6"/>
        <v>15000</v>
      </c>
      <c r="G39" s="9">
        <f t="shared" si="6"/>
        <v>18000</v>
      </c>
      <c r="H39" s="9">
        <f t="shared" si="6"/>
        <v>18600</v>
      </c>
      <c r="I39" s="9">
        <f t="shared" si="6"/>
        <v>18600</v>
      </c>
      <c r="J39" s="9">
        <f t="shared" si="6"/>
        <v>18600</v>
      </c>
      <c r="K39" s="9">
        <f t="shared" si="6"/>
        <v>18000</v>
      </c>
      <c r="L39" s="9">
        <f t="shared" si="6"/>
        <v>15000</v>
      </c>
      <c r="M39" s="9">
        <f t="shared" si="6"/>
        <v>18000</v>
      </c>
      <c r="N39" s="9">
        <f t="shared" si="6"/>
        <v>150000</v>
      </c>
      <c r="O39" s="10">
        <f>SUM(C39:N39)</f>
        <v>325800</v>
      </c>
      <c r="P39" s="11">
        <f>+O39/$O$39</f>
        <v>1</v>
      </c>
      <c r="Q39" s="29" t="str">
        <f>IF(SUM(O9)&gt;0,"ADVERSE",IF(SUM(N9)&lt;0,"FAVOURABLE","AT PAR"))</f>
        <v>ADVERSE</v>
      </c>
      <c r="R39" s="1"/>
    </row>
    <row r="40" spans="1:32" ht="12" customHeight="1">
      <c r="A40" s="1"/>
      <c r="B40" s="12" t="s">
        <v>24</v>
      </c>
      <c r="C40" s="10">
        <f t="shared" ref="C40:O40" si="7">SUM(C38)-SUM(C39)</f>
        <v>108000</v>
      </c>
      <c r="D40" s="10">
        <f t="shared" si="7"/>
        <v>0</v>
      </c>
      <c r="E40" s="10">
        <f t="shared" si="7"/>
        <v>115200</v>
      </c>
      <c r="F40" s="10">
        <f t="shared" si="7"/>
        <v>3000</v>
      </c>
      <c r="G40" s="10">
        <f t="shared" si="7"/>
        <v>162000</v>
      </c>
      <c r="H40" s="10">
        <f t="shared" si="7"/>
        <v>5400</v>
      </c>
      <c r="I40" s="10">
        <f t="shared" si="7"/>
        <v>6900</v>
      </c>
      <c r="J40" s="10">
        <f t="shared" si="7"/>
        <v>8400</v>
      </c>
      <c r="K40" s="10">
        <f t="shared" si="7"/>
        <v>9000</v>
      </c>
      <c r="L40" s="10">
        <f t="shared" si="7"/>
        <v>6000</v>
      </c>
      <c r="M40" s="10">
        <f t="shared" si="7"/>
        <v>6000</v>
      </c>
      <c r="N40" s="10">
        <f t="shared" si="7"/>
        <v>30000</v>
      </c>
      <c r="O40" s="10">
        <f t="shared" si="7"/>
        <v>459900</v>
      </c>
      <c r="P40" s="13">
        <f>+O40/$O$40</f>
        <v>1</v>
      </c>
      <c r="Q40" s="30" t="str">
        <f>IF(SUM(O10)&gt;0,"ADVERSE",IF(SUM(N10)&lt;0,"FAVOURABLE","AT PAR"))</f>
        <v>ADVERSE</v>
      </c>
      <c r="R40" s="1"/>
    </row>
    <row r="41" spans="1:32" ht="12" customHeight="1">
      <c r="A41" s="1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/>
      <c r="R41" s="1"/>
    </row>
    <row r="42" spans="1:32" ht="5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32" ht="144" customHeight="1">
      <c r="A43" s="1"/>
      <c r="B43" s="19" t="s">
        <v>25</v>
      </c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2"/>
      <c r="N43" s="22"/>
      <c r="O43" s="22"/>
      <c r="P43" s="22"/>
      <c r="Q43" s="23"/>
      <c r="R43" s="1"/>
    </row>
    <row r="44" spans="1:32" ht="5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32" ht="144" customHeight="1">
      <c r="A45" s="1"/>
      <c r="B45" s="19" t="s">
        <v>26</v>
      </c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2"/>
      <c r="N45" s="22"/>
      <c r="O45" s="22"/>
      <c r="P45" s="22"/>
      <c r="Q45" s="23"/>
      <c r="R45" s="1"/>
    </row>
    <row r="46" spans="1:32" ht="5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32" ht="144" customHeight="1">
      <c r="A47" s="1"/>
      <c r="B47" s="19" t="s">
        <v>27</v>
      </c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2"/>
      <c r="N47" s="22"/>
      <c r="O47" s="22"/>
      <c r="P47" s="22"/>
      <c r="Q47" s="23"/>
      <c r="R47" s="1"/>
    </row>
    <row r="48" spans="1:32" ht="12" hidden="1" customHeight="1">
      <c r="A48" s="1"/>
      <c r="B48" s="24"/>
      <c r="C48" s="24"/>
      <c r="D48" s="24"/>
      <c r="E48" s="24"/>
      <c r="F48" s="24"/>
      <c r="G48" s="24"/>
      <c r="H48" s="24"/>
      <c r="I48" s="24"/>
      <c r="J48" s="24"/>
      <c r="R48" s="1"/>
    </row>
    <row r="49" spans="1:18" ht="12" hidden="1" customHeight="1">
      <c r="A49" s="1"/>
      <c r="B49" s="24"/>
      <c r="C49" s="24"/>
      <c r="D49" s="24"/>
      <c r="E49" s="24"/>
      <c r="F49" s="24"/>
      <c r="G49" s="24"/>
      <c r="H49" s="24"/>
      <c r="I49" s="24"/>
      <c r="J49" s="24"/>
      <c r="R49" s="1"/>
    </row>
    <row r="50" spans="1:18" ht="12" hidden="1" customHeight="1">
      <c r="A50" s="1"/>
      <c r="B50" s="24"/>
      <c r="C50" s="24"/>
      <c r="D50" s="24"/>
      <c r="E50" s="24"/>
      <c r="F50" s="24"/>
      <c r="G50" s="24"/>
      <c r="H50" s="24"/>
      <c r="I50" s="24"/>
      <c r="J50" s="24"/>
      <c r="R50" s="1"/>
    </row>
    <row r="51" spans="1:18" ht="12" hidden="1" customHeight="1">
      <c r="A51" s="1"/>
      <c r="R51" s="1"/>
    </row>
    <row r="52" spans="1:18" ht="12" hidden="1" customHeight="1">
      <c r="A52" s="1"/>
      <c r="R52" s="1"/>
    </row>
    <row r="53" spans="1:18" ht="12" hidden="1" customHeight="1">
      <c r="A53" s="1"/>
      <c r="R53" s="1"/>
    </row>
    <row r="54" spans="1:18" ht="12" hidden="1" customHeight="1">
      <c r="A54" s="1"/>
      <c r="R54" s="1"/>
    </row>
    <row r="55" spans="1:18" ht="12" hidden="1" customHeight="1">
      <c r="A55" s="1"/>
      <c r="R55" s="1"/>
    </row>
    <row r="56" spans="1:18" ht="12" hidden="1" customHeight="1">
      <c r="A56" s="1"/>
      <c r="R56" s="1"/>
    </row>
    <row r="57" spans="1:18" ht="12" hidden="1" customHeight="1">
      <c r="A57" s="1"/>
      <c r="R57" s="1"/>
    </row>
    <row r="58" spans="1:18" ht="12" hidden="1" customHeight="1">
      <c r="A58" s="1"/>
      <c r="R58" s="1"/>
    </row>
    <row r="59" spans="1:18" ht="12" hidden="1" customHeight="1">
      <c r="A59" s="1"/>
      <c r="R59" s="1"/>
    </row>
    <row r="60" spans="1:18" ht="12" hidden="1" customHeight="1">
      <c r="A60" s="1"/>
      <c r="R60" s="1"/>
    </row>
    <row r="61" spans="1:18" ht="12" hidden="1" customHeight="1">
      <c r="A61" s="1"/>
      <c r="R61" s="1"/>
    </row>
    <row r="62" spans="1:18" ht="12" hidden="1" customHeight="1">
      <c r="A62" s="1"/>
      <c r="R62" s="1"/>
    </row>
    <row r="63" spans="1:18" ht="12" hidden="1" customHeight="1">
      <c r="A63" s="1"/>
      <c r="R63" s="1"/>
    </row>
    <row r="64" spans="1:18" ht="12" hidden="1" customHeight="1">
      <c r="A64" s="1"/>
      <c r="R64" s="1"/>
    </row>
    <row r="65" spans="1:18" ht="12" hidden="1" customHeight="1">
      <c r="A65" s="1"/>
      <c r="R65" s="1"/>
    </row>
    <row r="66" spans="1:18" ht="12" hidden="1" customHeight="1">
      <c r="A66" s="1"/>
      <c r="R66" s="1"/>
    </row>
    <row r="67" spans="1:18" ht="12" hidden="1" customHeight="1">
      <c r="A67" s="1"/>
      <c r="R67" s="1"/>
    </row>
    <row r="68" spans="1:18" ht="12" hidden="1" customHeight="1">
      <c r="A68" s="1"/>
      <c r="R68" s="1"/>
    </row>
    <row r="69" spans="1:18" ht="12" hidden="1" customHeight="1">
      <c r="A69" s="1"/>
      <c r="R69" s="1"/>
    </row>
    <row r="70" spans="1:18" ht="12" hidden="1" customHeight="1">
      <c r="A70" s="1"/>
      <c r="R70" s="1"/>
    </row>
    <row r="71" spans="1:18" ht="12" hidden="1" customHeight="1">
      <c r="A71" s="1"/>
      <c r="R71" s="1"/>
    </row>
    <row r="72" spans="1:18" ht="12" hidden="1" customHeight="1">
      <c r="A72" s="1"/>
      <c r="R72" s="1"/>
    </row>
    <row r="73" spans="1:18" ht="12" hidden="1" customHeight="1">
      <c r="A73" s="1"/>
      <c r="R73" s="1"/>
    </row>
    <row r="74" spans="1:18" ht="11.25" hidden="1">
      <c r="A74" s="1"/>
      <c r="R74" s="1"/>
    </row>
    <row r="75" spans="1:18" ht="11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1.25" hidden="1"/>
    <row r="77" spans="1:18" ht="11.25" hidden="1"/>
    <row r="78" spans="1:18" ht="11.25" hidden="1"/>
    <row r="79" spans="1:18" ht="11.25" hidden="1"/>
    <row r="80" spans="1:18" ht="11.25" hidden="1"/>
    <row r="81" ht="11.25" hidden="1"/>
    <row r="82" ht="11.25" hidden="1"/>
    <row r="83" ht="11.25" hidden="1"/>
    <row r="84" ht="11.25" hidden="1"/>
    <row r="85" ht="11.25" hidden="1"/>
    <row r="86" ht="11.25" hidden="1"/>
    <row r="87" ht="11.25" hidden="1" customHeight="1"/>
    <row r="88" ht="11.25" hidden="1" customHeight="1"/>
    <row r="89" ht="11.25" hidden="1" customHeight="1"/>
    <row r="90" ht="11.25" hidden="1" customHeight="1"/>
    <row r="91" ht="11.25" hidden="1" customHeight="1"/>
    <row r="92" ht="11.25" hidden="1" customHeight="1"/>
    <row r="93" ht="11.25" hidden="1" customHeight="1"/>
    <row r="94" ht="11.25" hidden="1" customHeight="1"/>
    <row r="95" ht="11.25" hidden="1" customHeight="1"/>
    <row r="96" ht="11.25" hidden="1" customHeight="1"/>
    <row r="97" ht="11.25" hidden="1" customHeight="1"/>
    <row r="98" ht="11.25" hidden="1" customHeight="1"/>
    <row r="99" ht="11.25" hidden="1" customHeight="1"/>
    <row r="100" ht="11.25" hidden="1" customHeight="1"/>
    <row r="101" ht="11.25" hidden="1" customHeight="1"/>
    <row r="102" ht="11.25" hidden="1" customHeight="1"/>
    <row r="103" ht="11.25" hidden="1" customHeight="1"/>
    <row r="104" ht="11.25" hidden="1" customHeight="1"/>
    <row r="105" ht="11.25" hidden="1" customHeight="1"/>
    <row r="106" ht="11.25" hidden="1" customHeight="1"/>
    <row r="107" ht="11.25" hidden="1" customHeight="1"/>
    <row r="108" ht="11.25" hidden="1" customHeight="1"/>
    <row r="109" ht="11.25" hidden="1" customHeight="1"/>
    <row r="110" ht="11.25" hidden="1" customHeight="1"/>
    <row r="111" ht="11.25" hidden="1" customHeight="1"/>
    <row r="112" ht="11.25" hidden="1" customHeight="1"/>
    <row r="113" ht="11.25" hidden="1" customHeight="1"/>
    <row r="114" ht="11.25" hidden="1" customHeight="1"/>
    <row r="115" ht="11.25" hidden="1" customHeight="1"/>
    <row r="116" ht="11.25" hidden="1" customHeight="1"/>
    <row r="117" ht="11.25" hidden="1" customHeight="1"/>
    <row r="118" ht="11.25" hidden="1" customHeight="1"/>
    <row r="119" ht="11.25" hidden="1" customHeight="1"/>
    <row r="120" ht="11.25" hidden="1" customHeight="1"/>
    <row r="121" ht="11.25" hidden="1" customHeight="1"/>
    <row r="122" ht="11.25" hidden="1" customHeight="1"/>
    <row r="123" ht="11.25" hidden="1" customHeight="1"/>
    <row r="124" ht="11.25" hidden="1" customHeight="1"/>
    <row r="125" ht="11.25" hidden="1" customHeight="1"/>
    <row r="126" ht="11.25" hidden="1" customHeight="1"/>
    <row r="127" ht="11.25" hidden="1" customHeight="1"/>
    <row r="128" ht="11.25" hidden="1" customHeight="1"/>
    <row r="129" ht="11.25" hidden="1" customHeight="1"/>
    <row r="130" ht="11.25" hidden="1" customHeight="1"/>
    <row r="131" ht="11.25" hidden="1" customHeight="1"/>
    <row r="132" ht="11.25" hidden="1" customHeight="1"/>
    <row r="133" ht="11.25" hidden="1" customHeight="1"/>
    <row r="134" ht="11.25" hidden="1" customHeight="1"/>
    <row r="135" ht="11.25" hidden="1" customHeight="1"/>
    <row r="136" ht="11.25" hidden="1" customHeight="1"/>
    <row r="137" ht="11.25" hidden="1" customHeight="1"/>
    <row r="138" ht="11.25" hidden="1" customHeight="1"/>
    <row r="139" ht="11.25" hidden="1" customHeight="1"/>
    <row r="140" ht="11.25" hidden="1" customHeight="1"/>
    <row r="141" ht="11.25" hidden="1" customHeight="1"/>
    <row r="142" ht="11.25" hidden="1" customHeight="1"/>
    <row r="143" ht="11.25" hidden="1" customHeight="1"/>
    <row r="144" ht="11.25" hidden="1" customHeight="1"/>
    <row r="145" ht="11.25" hidden="1" customHeight="1"/>
    <row r="146" ht="11.25" hidden="1" customHeight="1"/>
    <row r="147" ht="11.25" hidden="1" customHeight="1"/>
    <row r="148" ht="11.25" hidden="1" customHeight="1"/>
    <row r="149" ht="11.25" hidden="1" customHeight="1"/>
    <row r="150" ht="11.25" hidden="1" customHeight="1"/>
    <row r="151" ht="11.25" hidden="1" customHeight="1"/>
    <row r="152" ht="11.25" hidden="1" customHeight="1"/>
    <row r="153" ht="11.25" hidden="1" customHeight="1"/>
    <row r="154" ht="11.25" hidden="1" customHeight="1"/>
    <row r="155" ht="11.25" hidden="1" customHeight="1"/>
    <row r="156" ht="11.25" hidden="1" customHeight="1"/>
    <row r="157" ht="11.25" hidden="1" customHeight="1"/>
    <row r="158" ht="11.25" hidden="1" customHeight="1"/>
    <row r="159" ht="11.25" hidden="1" customHeight="1"/>
    <row r="160" ht="11.25" hidden="1" customHeight="1"/>
    <row r="161" ht="11.25" hidden="1" customHeight="1"/>
    <row r="162" ht="11.25" hidden="1" customHeight="1"/>
    <row r="163" ht="11.25" hidden="1" customHeight="1"/>
    <row r="164" ht="11.25" hidden="1" customHeight="1"/>
    <row r="165" ht="11.25" hidden="1" customHeight="1"/>
    <row r="166" ht="11.25" hidden="1" customHeight="1"/>
    <row r="167" ht="11.25" hidden="1" customHeight="1"/>
    <row r="168" ht="11.25" hidden="1" customHeight="1"/>
    <row r="169" ht="11.25" hidden="1" customHeight="1"/>
    <row r="170" ht="11.25" hidden="1" customHeight="1"/>
    <row r="171" ht="11.25" hidden="1" customHeight="1"/>
    <row r="172" ht="11.25" hidden="1" customHeight="1"/>
    <row r="173" ht="11.25" hidden="1" customHeight="1"/>
    <row r="174" ht="11.25" hidden="1" customHeight="1"/>
    <row r="175" ht="11.25" hidden="1" customHeight="1"/>
    <row r="176" ht="11.25" hidden="1" customHeight="1"/>
    <row r="177" ht="11.25" hidden="1" customHeight="1"/>
    <row r="178" ht="11.25" hidden="1" customHeight="1"/>
    <row r="179" ht="11.25" hidden="1" customHeight="1"/>
    <row r="180" ht="11.25" hidden="1" customHeight="1"/>
    <row r="181" ht="11.25" hidden="1" customHeight="1"/>
    <row r="182" ht="11.25" hidden="1" customHeight="1"/>
    <row r="183" ht="11.25" hidden="1" customHeight="1"/>
    <row r="184" ht="11.25" hidden="1" customHeight="1"/>
    <row r="185" ht="11.25" hidden="1" customHeight="1"/>
    <row r="186" ht="11.25" hidden="1" customHeight="1"/>
    <row r="187" ht="11.25" hidden="1" customHeight="1"/>
    <row r="188" ht="11.25" hidden="1" customHeight="1"/>
    <row r="189" ht="11.25" hidden="1" customHeight="1"/>
    <row r="190" ht="11.25" hidden="1" customHeight="1"/>
    <row r="191" ht="11.25" hidden="1" customHeight="1"/>
    <row r="192" ht="11.25" hidden="1" customHeight="1"/>
    <row r="193" ht="11.25" hidden="1" customHeight="1"/>
    <row r="194" ht="11.25" hidden="1" customHeight="1"/>
    <row r="195" ht="11.25" hidden="1" customHeight="1"/>
    <row r="196" ht="11.25" hidden="1" customHeight="1"/>
    <row r="197" ht="11.25" hidden="1" customHeight="1"/>
    <row r="198" ht="11.25" hidden="1" customHeight="1"/>
    <row r="199" ht="11.25" hidden="1" customHeight="1"/>
    <row r="200" ht="11.25" hidden="1" customHeight="1"/>
    <row r="201" ht="11.25" hidden="1" customHeight="1"/>
    <row r="202" ht="11.25" hidden="1" customHeight="1"/>
    <row r="203" ht="11.25" hidden="1" customHeight="1"/>
    <row r="204" ht="11.25" hidden="1" customHeight="1"/>
    <row r="205" ht="11.25" hidden="1" customHeight="1"/>
    <row r="206" ht="11.25" hidden="1" customHeight="1"/>
    <row r="207" ht="11.25" hidden="1" customHeight="1"/>
    <row r="208" ht="11.25" hidden="1" customHeight="1"/>
    <row r="209" ht="11.25" hidden="1" customHeight="1"/>
    <row r="210" ht="11.25" hidden="1" customHeight="1"/>
    <row r="211" ht="11.25" hidden="1" customHeight="1"/>
    <row r="212" ht="11.25" hidden="1" customHeight="1"/>
    <row r="213" ht="11.25" hidden="1" customHeight="1"/>
    <row r="214" ht="11.25" hidden="1" customHeight="1"/>
    <row r="215" ht="11.25" hidden="1" customHeight="1"/>
    <row r="216" ht="11.25" hidden="1" customHeight="1"/>
    <row r="217" ht="11.25" hidden="1" customHeight="1"/>
    <row r="218" ht="11.25" hidden="1" customHeight="1"/>
    <row r="219" ht="11.25" hidden="1" customHeight="1"/>
    <row r="220" ht="11.25" hidden="1" customHeight="1"/>
    <row r="221" ht="11.25" hidden="1" customHeight="1"/>
    <row r="222" ht="11.25" hidden="1" customHeight="1"/>
    <row r="223" ht="11.25" hidden="1" customHeight="1"/>
    <row r="224" ht="11.25" hidden="1" customHeight="1"/>
    <row r="225" ht="11.25" hidden="1" customHeight="1"/>
    <row r="226" ht="11.25" hidden="1" customHeight="1"/>
    <row r="227" ht="11.25" hidden="1" customHeight="1"/>
    <row r="228" ht="11.25" hidden="1" customHeight="1"/>
    <row r="229" ht="11.25" hidden="1" customHeight="1"/>
    <row r="230" ht="11.25" hidden="1" customHeight="1"/>
    <row r="231" ht="11.25" hidden="1" customHeight="1"/>
    <row r="232" ht="11.25" hidden="1" customHeight="1"/>
    <row r="233" ht="11.25" hidden="1" customHeight="1"/>
    <row r="234" ht="11.25" hidden="1" customHeight="1"/>
    <row r="235" ht="11.25" hidden="1" customHeight="1"/>
    <row r="236" ht="11.25" hidden="1" customHeight="1"/>
    <row r="237" ht="11.25" hidden="1" customHeight="1"/>
    <row r="238" ht="11.25" hidden="1" customHeight="1"/>
    <row r="239" ht="11.25" hidden="1" customHeight="1"/>
    <row r="240" ht="11.25" hidden="1" customHeight="1"/>
    <row r="241" ht="11.25" hidden="1" customHeight="1"/>
    <row r="242" ht="11.25" hidden="1" customHeight="1"/>
    <row r="243" ht="11.25" hidden="1" customHeight="1"/>
    <row r="244" ht="11.25" hidden="1" customHeight="1"/>
    <row r="245" ht="11.25" hidden="1" customHeight="1"/>
    <row r="246" ht="11.25" hidden="1" customHeight="1"/>
    <row r="247" ht="11.25" hidden="1" customHeight="1"/>
    <row r="248" ht="11.25" hidden="1" customHeight="1"/>
    <row r="249" ht="11.25" hidden="1" customHeight="1"/>
    <row r="250" ht="11.25" hidden="1" customHeight="1"/>
    <row r="251" ht="11.25" hidden="1" customHeight="1"/>
    <row r="252" ht="11.25" hidden="1" customHeight="1"/>
    <row r="253" ht="11.25" hidden="1" customHeight="1"/>
    <row r="254" ht="11.25" hidden="1" customHeight="1"/>
    <row r="255" ht="11.25" hidden="1" customHeight="1"/>
    <row r="256" ht="11.25" hidden="1" customHeight="1"/>
    <row r="257" ht="11.25" hidden="1" customHeight="1"/>
    <row r="258" ht="11.25" hidden="1" customHeight="1"/>
    <row r="259" ht="11.25" hidden="1" customHeight="1"/>
    <row r="260" ht="11.25" hidden="1" customHeight="1"/>
    <row r="261" ht="11.25" hidden="1" customHeight="1"/>
    <row r="262" ht="11.25" hidden="1" customHeight="1"/>
    <row r="263" ht="11.25" hidden="1" customHeight="1"/>
    <row r="264" ht="11.25" hidden="1" customHeight="1"/>
    <row r="265" ht="11.25" hidden="1" customHeight="1"/>
    <row r="266" ht="11.25" hidden="1" customHeight="1"/>
    <row r="267" ht="11.25" hidden="1" customHeight="1"/>
    <row r="268" ht="11.25" hidden="1" customHeight="1"/>
    <row r="269" ht="11.25" hidden="1" customHeight="1"/>
    <row r="270" ht="11.25" hidden="1" customHeight="1"/>
    <row r="271" ht="11.25" hidden="1" customHeight="1"/>
    <row r="272" ht="11.25" hidden="1" customHeight="1"/>
    <row r="273" ht="11.25" hidden="1" customHeight="1"/>
    <row r="274" ht="11.25" hidden="1" customHeight="1"/>
    <row r="275" ht="11.25" hidden="1" customHeight="1"/>
    <row r="276" ht="11.25" hidden="1" customHeight="1"/>
    <row r="277" ht="11.25" hidden="1" customHeight="1"/>
    <row r="278" ht="11.25" hidden="1" customHeight="1"/>
    <row r="279" ht="11.25" hidden="1" customHeight="1"/>
    <row r="280" ht="11.25" hidden="1" customHeight="1"/>
    <row r="281" ht="11.25" hidden="1" customHeight="1"/>
    <row r="282" ht="11.25" hidden="1" customHeight="1"/>
    <row r="283" ht="11.25" hidden="1" customHeight="1"/>
    <row r="284" ht="11.25" hidden="1" customHeight="1"/>
    <row r="285" ht="11.25" hidden="1" customHeight="1"/>
    <row r="286" ht="11.25" hidden="1" customHeight="1"/>
    <row r="287" ht="11.25" hidden="1" customHeight="1"/>
    <row r="288" ht="11.25" hidden="1" customHeight="1"/>
    <row r="289" ht="11.25" hidden="1" customHeight="1"/>
    <row r="290" ht="11.25" hidden="1" customHeight="1"/>
    <row r="291" ht="11.25" hidden="1" customHeight="1"/>
    <row r="292" ht="11.25" hidden="1" customHeight="1"/>
    <row r="293" ht="11.25" hidden="1" customHeight="1"/>
    <row r="294" ht="11.25" hidden="1" customHeight="1"/>
    <row r="295" ht="11.25" hidden="1" customHeight="1"/>
    <row r="296" ht="11.25" hidden="1" customHeight="1"/>
    <row r="297" ht="11.25" hidden="1" customHeight="1"/>
    <row r="298" ht="11.25" hidden="1" customHeight="1"/>
    <row r="299" ht="11.25" hidden="1" customHeight="1"/>
    <row r="300" ht="11.25" hidden="1" customHeight="1"/>
    <row r="301" ht="11.25" hidden="1" customHeight="1"/>
    <row r="302" ht="11.25" hidden="1" customHeight="1"/>
    <row r="303" ht="11.25" hidden="1" customHeight="1"/>
    <row r="304" ht="11.25" hidden="1" customHeight="1"/>
    <row r="305" ht="11.25" hidden="1" customHeight="1"/>
    <row r="306" ht="11.25" hidden="1" customHeight="1"/>
    <row r="307" ht="11.25" hidden="1" customHeight="1"/>
    <row r="308" ht="11.25" hidden="1" customHeight="1"/>
    <row r="309" ht="11.25" hidden="1" customHeight="1"/>
    <row r="310" ht="11.25" hidden="1" customHeight="1"/>
    <row r="311" ht="11.25" hidden="1" customHeight="1"/>
    <row r="312" ht="11.25" hidden="1" customHeight="1"/>
    <row r="313" ht="11.25" hidden="1" customHeight="1"/>
    <row r="314" ht="11.25" hidden="1" customHeight="1"/>
    <row r="315" ht="11.25" hidden="1" customHeight="1"/>
    <row r="316" ht="11.25" hidden="1" customHeight="1"/>
    <row r="317" ht="11.25" hidden="1" customHeight="1"/>
    <row r="318" ht="11.25" hidden="1" customHeight="1"/>
    <row r="319" ht="11.25" hidden="1" customHeight="1"/>
    <row r="320" ht="11.25" hidden="1" customHeight="1"/>
    <row r="321" ht="11.25" hidden="1" customHeight="1"/>
    <row r="322" ht="11.25" hidden="1" customHeight="1"/>
    <row r="323" ht="11.25" hidden="1" customHeight="1"/>
    <row r="324" ht="11.25" hidden="1" customHeight="1"/>
    <row r="325" ht="11.25" hidden="1" customHeight="1"/>
    <row r="326" ht="11.25" hidden="1" customHeight="1"/>
    <row r="327" ht="11.25" hidden="1" customHeight="1"/>
    <row r="328" ht="11.25" hidden="1" customHeight="1"/>
    <row r="329" ht="11.25" hidden="1" customHeight="1"/>
    <row r="330" ht="11.25" hidden="1" customHeight="1"/>
    <row r="331" ht="11.25" hidden="1" customHeight="1"/>
    <row r="332" ht="11.25" hidden="1" customHeight="1"/>
    <row r="333" ht="11.25" hidden="1" customHeight="1"/>
    <row r="334" ht="11.25" hidden="1" customHeight="1"/>
    <row r="335" ht="11.25" hidden="1" customHeight="1"/>
    <row r="336" ht="11.25" hidden="1" customHeight="1"/>
    <row r="337" ht="11.25" hidden="1" customHeight="1"/>
    <row r="338" ht="11.25" hidden="1" customHeight="1"/>
    <row r="339" ht="11.25" hidden="1" customHeight="1"/>
    <row r="340" ht="11.25" hidden="1" customHeight="1"/>
    <row r="341" ht="11.25" hidden="1" customHeight="1"/>
    <row r="342" ht="11.25" hidden="1" customHeight="1"/>
    <row r="343" ht="11.25" hidden="1" customHeight="1"/>
    <row r="344" ht="11.25" hidden="1" customHeight="1"/>
    <row r="345" ht="11.25" hidden="1" customHeight="1"/>
    <row r="346" ht="11.25" hidden="1" customHeight="1"/>
    <row r="347" ht="11.25" hidden="1" customHeight="1"/>
    <row r="348" ht="11.25" hidden="1" customHeight="1"/>
    <row r="349" ht="11.25" hidden="1" customHeight="1"/>
    <row r="350" ht="11.25" hidden="1" customHeight="1"/>
    <row r="351" ht="11.25" hidden="1" customHeight="1"/>
    <row r="352" ht="11.25" hidden="1" customHeight="1"/>
    <row r="353" ht="11.25" hidden="1" customHeight="1"/>
    <row r="354" ht="11.25" hidden="1" customHeight="1"/>
    <row r="355" ht="11.25" hidden="1" customHeight="1"/>
    <row r="356" ht="11.25" hidden="1" customHeight="1"/>
    <row r="357" ht="11.25" hidden="1" customHeight="1"/>
    <row r="358" ht="11.25" hidden="1" customHeight="1"/>
    <row r="359" ht="11.25" hidden="1" customHeight="1"/>
    <row r="360" ht="11.25" hidden="1" customHeight="1"/>
    <row r="361" ht="11.25" hidden="1" customHeight="1"/>
    <row r="362" ht="11.25" hidden="1" customHeight="1"/>
    <row r="363" ht="11.25" hidden="1" customHeight="1"/>
    <row r="364" ht="11.25" hidden="1" customHeight="1"/>
    <row r="365" ht="11.25" hidden="1" customHeight="1"/>
    <row r="366" ht="11.25" hidden="1" customHeight="1"/>
    <row r="367" ht="11.25" hidden="1" customHeight="1"/>
    <row r="368" ht="11.25" hidden="1" customHeight="1"/>
    <row r="369" ht="11.25" hidden="1" customHeight="1"/>
    <row r="370" ht="11.25" hidden="1" customHeight="1"/>
    <row r="371" ht="11.25" hidden="1" customHeight="1"/>
    <row r="372" ht="11.25" hidden="1" customHeight="1"/>
    <row r="373" ht="11.25" hidden="1" customHeight="1"/>
    <row r="374" ht="11.25" hidden="1" customHeight="1"/>
    <row r="375" ht="11.25" hidden="1" customHeight="1"/>
    <row r="376" ht="11.25" hidden="1" customHeight="1"/>
    <row r="377" ht="11.25" hidden="1" customHeight="1"/>
    <row r="378" ht="11.25" hidden="1" customHeight="1"/>
    <row r="379" ht="11.25" hidden="1" customHeight="1"/>
    <row r="380" ht="11.25" hidden="1" customHeight="1"/>
    <row r="381" ht="11.25" hidden="1" customHeight="1"/>
    <row r="382" ht="11.25" hidden="1" customHeight="1"/>
    <row r="383" ht="11.25" hidden="1" customHeight="1"/>
    <row r="384" ht="11.25" hidden="1" customHeight="1"/>
    <row r="385" ht="11.25" hidden="1" customHeight="1"/>
    <row r="386" ht="11.25" hidden="1" customHeight="1"/>
    <row r="387" ht="11.25" hidden="1" customHeight="1"/>
    <row r="388" ht="11.25" hidden="1" customHeight="1"/>
    <row r="389" ht="11.25" hidden="1" customHeight="1"/>
    <row r="390" ht="11.25" hidden="1" customHeight="1"/>
    <row r="391" ht="11.25" hidden="1" customHeight="1"/>
    <row r="392" ht="11.25" hidden="1" customHeight="1"/>
    <row r="393" ht="11.25" hidden="1" customHeight="1"/>
    <row r="394" ht="11.25" hidden="1" customHeight="1"/>
    <row r="395" ht="11.25" hidden="1" customHeight="1"/>
    <row r="396" ht="11.25" hidden="1" customHeight="1"/>
    <row r="397" ht="11.25" hidden="1" customHeight="1"/>
    <row r="398" ht="11.25" hidden="1" customHeight="1"/>
    <row r="399" ht="11.25" hidden="1" customHeight="1"/>
    <row r="400" ht="11.25" hidden="1" customHeight="1"/>
    <row r="401" ht="11.25" hidden="1" customHeight="1"/>
    <row r="402" ht="11.25" hidden="1" customHeight="1"/>
    <row r="403" ht="11.25" hidden="1" customHeight="1"/>
    <row r="404" ht="11.25" hidden="1" customHeight="1"/>
    <row r="405" ht="11.25" hidden="1" customHeight="1"/>
    <row r="406" ht="11.25" hidden="1" customHeight="1"/>
    <row r="407" ht="11.25" hidden="1" customHeight="1"/>
    <row r="408" ht="11.25" hidden="1" customHeight="1"/>
  </sheetData>
  <mergeCells count="9">
    <mergeCell ref="Q28:Q30"/>
    <mergeCell ref="Q33:Q35"/>
    <mergeCell ref="Q38:Q40"/>
    <mergeCell ref="B2:Q2"/>
    <mergeCell ref="Q4:Q5"/>
    <mergeCell ref="Q8:Q10"/>
    <mergeCell ref="Q13:Q15"/>
    <mergeCell ref="Q18:Q20"/>
    <mergeCell ref="Q23:Q25"/>
  </mergeCells>
  <conditionalFormatting sqref="C10:O10 C15:O15 C20:O20 C25:O25 C30:O30 C35:O35 C37:P37">
    <cfRule type="cellIs" dxfId="4" priority="5" stopIfTrue="1" operator="lessThan">
      <formula>0</formula>
    </cfRule>
  </conditionalFormatting>
  <conditionalFormatting sqref="Q8:Q10 Q37 Q13:Q15 Q18:Q20 Q23:Q25 Q28:Q30 Q33:Q35">
    <cfRule type="cellIs" dxfId="3" priority="4" stopIfTrue="1" operator="equal">
      <formula>"ADVERSE"</formula>
    </cfRule>
  </conditionalFormatting>
  <conditionalFormatting sqref="Q38">
    <cfRule type="cellIs" dxfId="2" priority="3" stopIfTrue="1" operator="equal">
      <formula>"ADVERSE"</formula>
    </cfRule>
  </conditionalFormatting>
  <conditionalFormatting sqref="Q38:Q40">
    <cfRule type="cellIs" dxfId="1" priority="2" stopIfTrue="1" operator="equal">
      <formula>"ADVERSE"</formula>
    </cfRule>
  </conditionalFormatting>
  <conditionalFormatting sqref="C40:O40">
    <cfRule type="cellIs" dxfId="0" priority="1" stopIfTrue="1" operator="lessThan">
      <formula>0</formula>
    </cfRule>
  </conditionalFormatting>
  <printOptions horizontalCentered="1"/>
  <pageMargins left="0.1" right="0.1" top="0.5" bottom="0.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</vt:lpstr>
      <vt:lpstr>EXPENSES BUDGET ANALYSIS</vt:lpstr>
      <vt:lpstr>REVENUE BUDGET ANALYSIS</vt:lpstr>
      <vt:lpstr>'EXPENSES BUDGET ANALYSIS'!Print_Area</vt:lpstr>
      <vt:lpstr>'REVENUE BUDGET ANALYSIS'!Print_Area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raghav.ipg</dc:creator>
  <cp:lastModifiedBy>RAGHAV TALWAR</cp:lastModifiedBy>
  <dcterms:created xsi:type="dcterms:W3CDTF">2013-02-07T05:37:21Z</dcterms:created>
  <dcterms:modified xsi:type="dcterms:W3CDTF">2013-06-02T15:18:14Z</dcterms:modified>
</cp:coreProperties>
</file>