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21075" windowHeight="8760"/>
  </bookViews>
  <sheets>
    <sheet name="EMI Calculator" sheetId="1" r:id="rId1"/>
    <sheet name="Pie Chart" sheetId="2" r:id="rId2"/>
  </sheets>
  <definedNames>
    <definedName name="_xlnm.Print_Area" localSheetId="0">'EMI Calculator'!$B$1:$G$377</definedName>
  </definedNames>
  <calcPr calcId="125725"/>
</workbook>
</file>

<file path=xl/calcChain.xml><?xml version="1.0" encoding="utf-8"?>
<calcChain xmlns="http://schemas.openxmlformats.org/spreadsheetml/2006/main">
  <c r="D10" i="1"/>
  <c r="G7"/>
  <c r="F7"/>
  <c r="B18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B73" s="1"/>
  <c r="B74" s="1"/>
  <c r="B75" s="1"/>
  <c r="B76" s="1"/>
  <c r="B77" s="1"/>
  <c r="B78" s="1"/>
  <c r="B79" s="1"/>
  <c r="B80" s="1"/>
  <c r="B81" s="1"/>
  <c r="B82" s="1"/>
  <c r="B83" s="1"/>
  <c r="B84" s="1"/>
  <c r="B85" s="1"/>
  <c r="B86" s="1"/>
  <c r="B87" s="1"/>
  <c r="B88" s="1"/>
  <c r="B89" s="1"/>
  <c r="B90" s="1"/>
  <c r="B91" s="1"/>
  <c r="B92" s="1"/>
  <c r="B93" s="1"/>
  <c r="B94" s="1"/>
  <c r="B95" s="1"/>
  <c r="B96" s="1"/>
  <c r="B97" s="1"/>
  <c r="B98" s="1"/>
  <c r="B99" s="1"/>
  <c r="B100" s="1"/>
  <c r="B101" s="1"/>
  <c r="B102" s="1"/>
  <c r="B103" s="1"/>
  <c r="B104" s="1"/>
  <c r="B105" s="1"/>
  <c r="B106" s="1"/>
  <c r="B107" s="1"/>
  <c r="B108" s="1"/>
  <c r="B109" s="1"/>
  <c r="B110" s="1"/>
  <c r="B111" s="1"/>
  <c r="B112" s="1"/>
  <c r="B113" s="1"/>
  <c r="B114" s="1"/>
  <c r="B115" s="1"/>
  <c r="B116" s="1"/>
  <c r="B117" s="1"/>
  <c r="B118" s="1"/>
  <c r="B119" s="1"/>
  <c r="B120" s="1"/>
  <c r="I120" s="1"/>
  <c r="R6"/>
  <c r="Q6"/>
  <c r="P6"/>
  <c r="O6"/>
  <c r="N6"/>
  <c r="M6"/>
  <c r="L6"/>
  <c r="K6"/>
  <c r="J6"/>
  <c r="I6"/>
  <c r="H6"/>
  <c r="G6"/>
  <c r="D18"/>
  <c r="E18" s="1"/>
  <c r="F18" l="1"/>
  <c r="B121"/>
  <c r="I89"/>
  <c r="J89" s="1"/>
  <c r="I73"/>
  <c r="I41"/>
  <c r="J41" s="1"/>
  <c r="I113"/>
  <c r="J113" s="1"/>
  <c r="I97"/>
  <c r="I81"/>
  <c r="I65"/>
  <c r="J65" s="1"/>
  <c r="I49"/>
  <c r="I33"/>
  <c r="I118"/>
  <c r="J118" s="1"/>
  <c r="I101"/>
  <c r="J101" s="1"/>
  <c r="I85"/>
  <c r="I69"/>
  <c r="I53"/>
  <c r="J53" s="1"/>
  <c r="I37"/>
  <c r="I21"/>
  <c r="I105"/>
  <c r="I57"/>
  <c r="J57" s="1"/>
  <c r="I25"/>
  <c r="I109"/>
  <c r="I93"/>
  <c r="I77"/>
  <c r="J77" s="1"/>
  <c r="I61"/>
  <c r="I45"/>
  <c r="I29"/>
  <c r="J29" s="1"/>
  <c r="I119"/>
  <c r="J119" s="1"/>
  <c r="I114"/>
  <c r="I110"/>
  <c r="I106"/>
  <c r="I102"/>
  <c r="J102" s="1"/>
  <c r="I98"/>
  <c r="I94"/>
  <c r="I90"/>
  <c r="I86"/>
  <c r="J86" s="1"/>
  <c r="I82"/>
  <c r="I78"/>
  <c r="I74"/>
  <c r="I70"/>
  <c r="J70" s="1"/>
  <c r="I66"/>
  <c r="I62"/>
  <c r="I58"/>
  <c r="I54"/>
  <c r="J54" s="1"/>
  <c r="I50"/>
  <c r="I46"/>
  <c r="I42"/>
  <c r="I38"/>
  <c r="I34"/>
  <c r="I30"/>
  <c r="I26"/>
  <c r="I22"/>
  <c r="I117"/>
  <c r="I18"/>
  <c r="I115"/>
  <c r="I111"/>
  <c r="J111" s="1"/>
  <c r="I107"/>
  <c r="I103"/>
  <c r="I99"/>
  <c r="I95"/>
  <c r="J95" s="1"/>
  <c r="I91"/>
  <c r="I87"/>
  <c r="I83"/>
  <c r="I79"/>
  <c r="J79" s="1"/>
  <c r="I75"/>
  <c r="I71"/>
  <c r="I67"/>
  <c r="I63"/>
  <c r="J63" s="1"/>
  <c r="I59"/>
  <c r="I55"/>
  <c r="I51"/>
  <c r="I47"/>
  <c r="I43"/>
  <c r="I39"/>
  <c r="I35"/>
  <c r="I31"/>
  <c r="I27"/>
  <c r="I23"/>
  <c r="I19"/>
  <c r="I116"/>
  <c r="J116" s="1"/>
  <c r="I112"/>
  <c r="I108"/>
  <c r="I104"/>
  <c r="I100"/>
  <c r="J100" s="1"/>
  <c r="I96"/>
  <c r="I92"/>
  <c r="I88"/>
  <c r="I84"/>
  <c r="J84" s="1"/>
  <c r="I80"/>
  <c r="I76"/>
  <c r="I72"/>
  <c r="I68"/>
  <c r="J68" s="1"/>
  <c r="I64"/>
  <c r="I60"/>
  <c r="I56"/>
  <c r="I52"/>
  <c r="I48"/>
  <c r="I44"/>
  <c r="I40"/>
  <c r="I36"/>
  <c r="I32"/>
  <c r="I28"/>
  <c r="I24"/>
  <c r="I20"/>
  <c r="S6"/>
  <c r="J120" s="1"/>
  <c r="J64" l="1"/>
  <c r="J96"/>
  <c r="J75"/>
  <c r="J107"/>
  <c r="J66"/>
  <c r="J114"/>
  <c r="J60"/>
  <c r="J76"/>
  <c r="J92"/>
  <c r="J108"/>
  <c r="J55"/>
  <c r="J71"/>
  <c r="J87"/>
  <c r="J103"/>
  <c r="J62"/>
  <c r="J78"/>
  <c r="J94"/>
  <c r="J110"/>
  <c r="J109"/>
  <c r="J85"/>
  <c r="J81"/>
  <c r="J73"/>
  <c r="J80"/>
  <c r="J112"/>
  <c r="J59"/>
  <c r="J91"/>
  <c r="J117"/>
  <c r="J82"/>
  <c r="J98"/>
  <c r="J61"/>
  <c r="J56"/>
  <c r="J72"/>
  <c r="J88"/>
  <c r="J104"/>
  <c r="J67"/>
  <c r="J83"/>
  <c r="J99"/>
  <c r="J115"/>
  <c r="J58"/>
  <c r="J74"/>
  <c r="J90"/>
  <c r="J106"/>
  <c r="J93"/>
  <c r="J105"/>
  <c r="J69"/>
  <c r="J97"/>
  <c r="B122"/>
  <c r="I121"/>
  <c r="J121" s="1"/>
  <c r="G18"/>
  <c r="J37"/>
  <c r="J25"/>
  <c r="J24"/>
  <c r="J40"/>
  <c r="J19"/>
  <c r="J35"/>
  <c r="J51"/>
  <c r="J26"/>
  <c r="J42"/>
  <c r="J33"/>
  <c r="J20"/>
  <c r="J36"/>
  <c r="J52"/>
  <c r="J31"/>
  <c r="J47"/>
  <c r="J22"/>
  <c r="J38"/>
  <c r="J49"/>
  <c r="J32"/>
  <c r="J48"/>
  <c r="J27"/>
  <c r="J43"/>
  <c r="J34"/>
  <c r="J50"/>
  <c r="J21"/>
  <c r="J28"/>
  <c r="J44"/>
  <c r="J23"/>
  <c r="J39"/>
  <c r="J18"/>
  <c r="K18" s="1"/>
  <c r="J30"/>
  <c r="J46"/>
  <c r="J45"/>
  <c r="D19" l="1"/>
  <c r="E19" s="1"/>
  <c r="B123"/>
  <c r="I122"/>
  <c r="J122" s="1"/>
  <c r="L18"/>
  <c r="K19" l="1"/>
  <c r="L19" s="1"/>
  <c r="F19"/>
  <c r="B124"/>
  <c r="I123"/>
  <c r="J123" s="1"/>
  <c r="M18"/>
  <c r="G19" l="1"/>
  <c r="D20" s="1"/>
  <c r="E20" s="1"/>
  <c r="N18"/>
  <c r="C18" s="1"/>
  <c r="B125"/>
  <c r="I124"/>
  <c r="J124" s="1"/>
  <c r="M19"/>
  <c r="N19" s="1"/>
  <c r="C19" s="1"/>
  <c r="F20" l="1"/>
  <c r="B126"/>
  <c r="I125"/>
  <c r="J125" s="1"/>
  <c r="K20"/>
  <c r="L20" s="1"/>
  <c r="M20" l="1"/>
  <c r="N20" s="1"/>
  <c r="G20"/>
  <c r="B127"/>
  <c r="I126"/>
  <c r="J126" s="1"/>
  <c r="D21"/>
  <c r="B128" l="1"/>
  <c r="I127"/>
  <c r="J127" s="1"/>
  <c r="E21"/>
  <c r="K21"/>
  <c r="L21" s="1"/>
  <c r="C20"/>
  <c r="F21" l="1"/>
  <c r="B129"/>
  <c r="I128"/>
  <c r="J128" s="1"/>
  <c r="M21" l="1"/>
  <c r="N21" s="1"/>
  <c r="C21" s="1"/>
  <c r="G21"/>
  <c r="B130"/>
  <c r="I129"/>
  <c r="J129" s="1"/>
  <c r="D22" l="1"/>
  <c r="B131"/>
  <c r="I130"/>
  <c r="J130" s="1"/>
  <c r="K22" l="1"/>
  <c r="L22" s="1"/>
  <c r="E22"/>
  <c r="B132"/>
  <c r="I131"/>
  <c r="J131" s="1"/>
  <c r="F22" l="1"/>
  <c r="G22" s="1"/>
  <c r="B133"/>
  <c r="I132"/>
  <c r="J132" s="1"/>
  <c r="D23" l="1"/>
  <c r="B134"/>
  <c r="I133"/>
  <c r="J133" s="1"/>
  <c r="K23" l="1"/>
  <c r="L23" s="1"/>
  <c r="E23"/>
  <c r="B135"/>
  <c r="I134"/>
  <c r="J134" s="1"/>
  <c r="F23" l="1"/>
  <c r="G23" s="1"/>
  <c r="B136"/>
  <c r="I135"/>
  <c r="J135" s="1"/>
  <c r="D24" l="1"/>
  <c r="B137"/>
  <c r="I136"/>
  <c r="J136" s="1"/>
  <c r="K24" l="1"/>
  <c r="L24" s="1"/>
  <c r="E24"/>
  <c r="B138"/>
  <c r="I137"/>
  <c r="J137" s="1"/>
  <c r="F24" l="1"/>
  <c r="G24" s="1"/>
  <c r="B139"/>
  <c r="I138"/>
  <c r="J138" s="1"/>
  <c r="D25" l="1"/>
  <c r="B140"/>
  <c r="I139"/>
  <c r="J139" s="1"/>
  <c r="E25" l="1"/>
  <c r="K25"/>
  <c r="L25" s="1"/>
  <c r="B141"/>
  <c r="I140"/>
  <c r="J140" s="1"/>
  <c r="F25" l="1"/>
  <c r="G25" s="1"/>
  <c r="B142"/>
  <c r="I141"/>
  <c r="J141" s="1"/>
  <c r="D26" l="1"/>
  <c r="B143"/>
  <c r="I142"/>
  <c r="J142" s="1"/>
  <c r="K26" l="1"/>
  <c r="L26" s="1"/>
  <c r="E26"/>
  <c r="B144"/>
  <c r="I143"/>
  <c r="J143" s="1"/>
  <c r="F26" l="1"/>
  <c r="G26" s="1"/>
  <c r="B145"/>
  <c r="I144"/>
  <c r="J144" s="1"/>
  <c r="D27" l="1"/>
  <c r="B146"/>
  <c r="I145"/>
  <c r="J145" s="1"/>
  <c r="K27" l="1"/>
  <c r="L27" s="1"/>
  <c r="E27"/>
  <c r="F27" s="1"/>
  <c r="B147"/>
  <c r="I146"/>
  <c r="J146" s="1"/>
  <c r="G27" l="1"/>
  <c r="B148"/>
  <c r="I147"/>
  <c r="J147" s="1"/>
  <c r="D28" l="1"/>
  <c r="B149"/>
  <c r="I148"/>
  <c r="J148" s="1"/>
  <c r="K28" l="1"/>
  <c r="L28" s="1"/>
  <c r="E28"/>
  <c r="B150"/>
  <c r="I149"/>
  <c r="J149" s="1"/>
  <c r="F28" l="1"/>
  <c r="G28" s="1"/>
  <c r="B151"/>
  <c r="I150"/>
  <c r="J150" s="1"/>
  <c r="D29" l="1"/>
  <c r="B152"/>
  <c r="I151"/>
  <c r="J151" s="1"/>
  <c r="E29" l="1"/>
  <c r="F29" s="1"/>
  <c r="K29"/>
  <c r="L29" s="1"/>
  <c r="B153"/>
  <c r="I152"/>
  <c r="J152" s="1"/>
  <c r="G29" l="1"/>
  <c r="B154"/>
  <c r="I153"/>
  <c r="J153" s="1"/>
  <c r="D30" l="1"/>
  <c r="B155"/>
  <c r="I154"/>
  <c r="J154" s="1"/>
  <c r="K30" l="1"/>
  <c r="L30" s="1"/>
  <c r="E30"/>
  <c r="B156"/>
  <c r="I155"/>
  <c r="J155" s="1"/>
  <c r="F30" l="1"/>
  <c r="G30" s="1"/>
  <c r="B157"/>
  <c r="I156"/>
  <c r="J156" s="1"/>
  <c r="D31" l="1"/>
  <c r="B158"/>
  <c r="I157"/>
  <c r="J157" s="1"/>
  <c r="E31" l="1"/>
  <c r="K31"/>
  <c r="L31" s="1"/>
  <c r="B159"/>
  <c r="I158"/>
  <c r="J158" s="1"/>
  <c r="F31" l="1"/>
  <c r="G31" s="1"/>
  <c r="B160"/>
  <c r="I159"/>
  <c r="J159" s="1"/>
  <c r="D32" l="1"/>
  <c r="B161"/>
  <c r="I160"/>
  <c r="J160" s="1"/>
  <c r="E32" l="1"/>
  <c r="K32"/>
  <c r="L32" s="1"/>
  <c r="B162"/>
  <c r="I161"/>
  <c r="J161" s="1"/>
  <c r="F32" l="1"/>
  <c r="G32" s="1"/>
  <c r="B163"/>
  <c r="I162"/>
  <c r="J162" s="1"/>
  <c r="D33" l="1"/>
  <c r="B164"/>
  <c r="I163"/>
  <c r="J163" s="1"/>
  <c r="K33" l="1"/>
  <c r="L33" s="1"/>
  <c r="E33"/>
  <c r="B165"/>
  <c r="I164"/>
  <c r="J164" s="1"/>
  <c r="F33" l="1"/>
  <c r="G33" s="1"/>
  <c r="B166"/>
  <c r="I165"/>
  <c r="J165" s="1"/>
  <c r="D34" l="1"/>
  <c r="B167"/>
  <c r="I166"/>
  <c r="J166" s="1"/>
  <c r="E34" l="1"/>
  <c r="K34"/>
  <c r="L34" s="1"/>
  <c r="B168"/>
  <c r="I167"/>
  <c r="J167" s="1"/>
  <c r="F34" l="1"/>
  <c r="G34" s="1"/>
  <c r="B169"/>
  <c r="I168"/>
  <c r="J168" s="1"/>
  <c r="D35" l="1"/>
  <c r="B170"/>
  <c r="I169"/>
  <c r="J169" s="1"/>
  <c r="K35" l="1"/>
  <c r="L35" s="1"/>
  <c r="E35"/>
  <c r="B171"/>
  <c r="I170"/>
  <c r="J170" s="1"/>
  <c r="F35" l="1"/>
  <c r="G35" s="1"/>
  <c r="B172"/>
  <c r="I171"/>
  <c r="J171" s="1"/>
  <c r="D36" l="1"/>
  <c r="B173"/>
  <c r="I172"/>
  <c r="J172" s="1"/>
  <c r="K36" l="1"/>
  <c r="L36" s="1"/>
  <c r="E36"/>
  <c r="B174"/>
  <c r="I173"/>
  <c r="J173" s="1"/>
  <c r="F36" l="1"/>
  <c r="G36" s="1"/>
  <c r="B175"/>
  <c r="I174"/>
  <c r="J174" s="1"/>
  <c r="D37" l="1"/>
  <c r="B176"/>
  <c r="I175"/>
  <c r="J175" s="1"/>
  <c r="K37" l="1"/>
  <c r="L37" s="1"/>
  <c r="E37"/>
  <c r="B177"/>
  <c r="I176"/>
  <c r="J176" s="1"/>
  <c r="F37" l="1"/>
  <c r="G37" s="1"/>
  <c r="B178"/>
  <c r="I177"/>
  <c r="J177" s="1"/>
  <c r="D38" l="1"/>
  <c r="B179"/>
  <c r="I178"/>
  <c r="J178" s="1"/>
  <c r="K38" l="1"/>
  <c r="L38" s="1"/>
  <c r="E38"/>
  <c r="B180"/>
  <c r="I179"/>
  <c r="J179" s="1"/>
  <c r="F38" l="1"/>
  <c r="G38" s="1"/>
  <c r="B181"/>
  <c r="I180"/>
  <c r="J180" s="1"/>
  <c r="D39" l="1"/>
  <c r="B182"/>
  <c r="I181"/>
  <c r="J181" s="1"/>
  <c r="K39" l="1"/>
  <c r="L39" s="1"/>
  <c r="E39"/>
  <c r="B183"/>
  <c r="I182"/>
  <c r="J182" s="1"/>
  <c r="F39" l="1"/>
  <c r="G39" s="1"/>
  <c r="B184"/>
  <c r="I183"/>
  <c r="J183" s="1"/>
  <c r="D40" l="1"/>
  <c r="B185"/>
  <c r="I184"/>
  <c r="J184" s="1"/>
  <c r="K40" l="1"/>
  <c r="L40" s="1"/>
  <c r="E40"/>
  <c r="B186"/>
  <c r="I185"/>
  <c r="J185" s="1"/>
  <c r="F40" l="1"/>
  <c r="G40" s="1"/>
  <c r="B187"/>
  <c r="I186"/>
  <c r="J186" s="1"/>
  <c r="D41" l="1"/>
  <c r="B188"/>
  <c r="I187"/>
  <c r="J187" s="1"/>
  <c r="K41" l="1"/>
  <c r="L41" s="1"/>
  <c r="E41"/>
  <c r="F41" s="1"/>
  <c r="B189"/>
  <c r="I188"/>
  <c r="J188" s="1"/>
  <c r="G41" l="1"/>
  <c r="B190"/>
  <c r="I189"/>
  <c r="J189" s="1"/>
  <c r="D42" l="1"/>
  <c r="B191"/>
  <c r="I190"/>
  <c r="J190" s="1"/>
  <c r="K42" l="1"/>
  <c r="L42" s="1"/>
  <c r="E42"/>
  <c r="F42" s="1"/>
  <c r="B192"/>
  <c r="I191"/>
  <c r="J191" s="1"/>
  <c r="G42" l="1"/>
  <c r="D43" s="1"/>
  <c r="B193"/>
  <c r="I192"/>
  <c r="J192" s="1"/>
  <c r="K43" l="1"/>
  <c r="L43" s="1"/>
  <c r="E43"/>
  <c r="B194"/>
  <c r="I193"/>
  <c r="J193" s="1"/>
  <c r="F43" l="1"/>
  <c r="G43" s="1"/>
  <c r="B195"/>
  <c r="I194"/>
  <c r="J194" s="1"/>
  <c r="D44" l="1"/>
  <c r="B196"/>
  <c r="I195"/>
  <c r="J195" s="1"/>
  <c r="K44" l="1"/>
  <c r="L44" s="1"/>
  <c r="E44"/>
  <c r="F44" s="1"/>
  <c r="B197"/>
  <c r="I196"/>
  <c r="J196" s="1"/>
  <c r="G44" l="1"/>
  <c r="B198"/>
  <c r="I197"/>
  <c r="J197" s="1"/>
  <c r="D45" l="1"/>
  <c r="B199"/>
  <c r="I198"/>
  <c r="J198" s="1"/>
  <c r="E45" l="1"/>
  <c r="K45"/>
  <c r="L45" s="1"/>
  <c r="B200"/>
  <c r="I199"/>
  <c r="J199" s="1"/>
  <c r="F45" l="1"/>
  <c r="G45" s="1"/>
  <c r="B201"/>
  <c r="I200"/>
  <c r="J200" s="1"/>
  <c r="D46" l="1"/>
  <c r="B202"/>
  <c r="I201"/>
  <c r="J201" s="1"/>
  <c r="K46" l="1"/>
  <c r="L46" s="1"/>
  <c r="E46"/>
  <c r="B203"/>
  <c r="I202"/>
  <c r="J202" s="1"/>
  <c r="F46" l="1"/>
  <c r="G46" s="1"/>
  <c r="B204"/>
  <c r="I203"/>
  <c r="J203" s="1"/>
  <c r="D47" l="1"/>
  <c r="B205"/>
  <c r="I204"/>
  <c r="J204" s="1"/>
  <c r="E47" l="1"/>
  <c r="F47" s="1"/>
  <c r="K47"/>
  <c r="L47" s="1"/>
  <c r="B206"/>
  <c r="I205"/>
  <c r="J205" s="1"/>
  <c r="G47" l="1"/>
  <c r="B207"/>
  <c r="I206"/>
  <c r="J206" s="1"/>
  <c r="D48" l="1"/>
  <c r="B208"/>
  <c r="I207"/>
  <c r="J207" s="1"/>
  <c r="E48" l="1"/>
  <c r="K48"/>
  <c r="L48" s="1"/>
  <c r="B209"/>
  <c r="I208"/>
  <c r="J208" s="1"/>
  <c r="F48" l="1"/>
  <c r="G48" s="1"/>
  <c r="B210"/>
  <c r="I209"/>
  <c r="J209" s="1"/>
  <c r="D49" l="1"/>
  <c r="B211"/>
  <c r="I210"/>
  <c r="J210" s="1"/>
  <c r="E49" l="1"/>
  <c r="K49"/>
  <c r="L49" s="1"/>
  <c r="B212"/>
  <c r="I211"/>
  <c r="J211" s="1"/>
  <c r="F49" l="1"/>
  <c r="G49" s="1"/>
  <c r="B213"/>
  <c r="I212"/>
  <c r="J212" s="1"/>
  <c r="D50" l="1"/>
  <c r="B214"/>
  <c r="I213"/>
  <c r="J213" s="1"/>
  <c r="K50" l="1"/>
  <c r="L50" s="1"/>
  <c r="E50"/>
  <c r="B215"/>
  <c r="I214"/>
  <c r="J214" s="1"/>
  <c r="F50" l="1"/>
  <c r="G50" s="1"/>
  <c r="B216"/>
  <c r="I215"/>
  <c r="J215" s="1"/>
  <c r="D51" l="1"/>
  <c r="B217"/>
  <c r="I216"/>
  <c r="J216" s="1"/>
  <c r="K51" l="1"/>
  <c r="L51" s="1"/>
  <c r="E51"/>
  <c r="B218"/>
  <c r="I217"/>
  <c r="J217" s="1"/>
  <c r="F51" l="1"/>
  <c r="G51" s="1"/>
  <c r="B219"/>
  <c r="I218"/>
  <c r="J218" s="1"/>
  <c r="D52" l="1"/>
  <c r="B220"/>
  <c r="I219"/>
  <c r="J219" s="1"/>
  <c r="K52" l="1"/>
  <c r="L52" s="1"/>
  <c r="E52"/>
  <c r="B221"/>
  <c r="I220"/>
  <c r="J220" s="1"/>
  <c r="F52" l="1"/>
  <c r="G52" s="1"/>
  <c r="B222"/>
  <c r="I221"/>
  <c r="J221" s="1"/>
  <c r="D53" l="1"/>
  <c r="B223"/>
  <c r="I222"/>
  <c r="J222" s="1"/>
  <c r="K53" l="1"/>
  <c r="L53" s="1"/>
  <c r="E53"/>
  <c r="F53" s="1"/>
  <c r="B224"/>
  <c r="I223"/>
  <c r="J223" s="1"/>
  <c r="G53" l="1"/>
  <c r="B225"/>
  <c r="I224"/>
  <c r="J224" s="1"/>
  <c r="D54" l="1"/>
  <c r="B226"/>
  <c r="I225"/>
  <c r="J225" s="1"/>
  <c r="K54" l="1"/>
  <c r="L54" s="1"/>
  <c r="E54"/>
  <c r="B227"/>
  <c r="I226"/>
  <c r="J226" s="1"/>
  <c r="F54" l="1"/>
  <c r="G54" s="1"/>
  <c r="B228"/>
  <c r="I227"/>
  <c r="J227" s="1"/>
  <c r="D55" l="1"/>
  <c r="B229"/>
  <c r="I228"/>
  <c r="J228" s="1"/>
  <c r="E55" l="1"/>
  <c r="K55"/>
  <c r="L55" s="1"/>
  <c r="B230"/>
  <c r="I229"/>
  <c r="J229" s="1"/>
  <c r="F55" l="1"/>
  <c r="G55" s="1"/>
  <c r="B231"/>
  <c r="I230"/>
  <c r="J230" s="1"/>
  <c r="D56" l="1"/>
  <c r="B232"/>
  <c r="I231"/>
  <c r="J231" s="1"/>
  <c r="E56" l="1"/>
  <c r="K56"/>
  <c r="L56" s="1"/>
  <c r="B233"/>
  <c r="I232"/>
  <c r="J232" s="1"/>
  <c r="F56" l="1"/>
  <c r="G56" s="1"/>
  <c r="B234"/>
  <c r="I233"/>
  <c r="J233" s="1"/>
  <c r="D57" l="1"/>
  <c r="B235"/>
  <c r="I234"/>
  <c r="J234" s="1"/>
  <c r="K57" l="1"/>
  <c r="L57" s="1"/>
  <c r="E57"/>
  <c r="B236"/>
  <c r="I235"/>
  <c r="J235" s="1"/>
  <c r="F57" l="1"/>
  <c r="G57" s="1"/>
  <c r="B237"/>
  <c r="I236"/>
  <c r="J236" s="1"/>
  <c r="D58" l="1"/>
  <c r="B238"/>
  <c r="I237"/>
  <c r="J237" s="1"/>
  <c r="K58" l="1"/>
  <c r="L58" s="1"/>
  <c r="E58"/>
  <c r="B239"/>
  <c r="I238"/>
  <c r="J238" s="1"/>
  <c r="F58" l="1"/>
  <c r="G58" s="1"/>
  <c r="B240"/>
  <c r="I239"/>
  <c r="J239" s="1"/>
  <c r="D59" l="1"/>
  <c r="B241"/>
  <c r="I240"/>
  <c r="J240" s="1"/>
  <c r="K59" l="1"/>
  <c r="L59" s="1"/>
  <c r="E59"/>
  <c r="B242"/>
  <c r="I241"/>
  <c r="J241" s="1"/>
  <c r="F59" l="1"/>
  <c r="G59" s="1"/>
  <c r="B243"/>
  <c r="I242"/>
  <c r="J242" s="1"/>
  <c r="D60" l="1"/>
  <c r="B244"/>
  <c r="I243"/>
  <c r="J243" s="1"/>
  <c r="K60" l="1"/>
  <c r="L60" s="1"/>
  <c r="E60"/>
  <c r="B245"/>
  <c r="I244"/>
  <c r="J244" s="1"/>
  <c r="F60" l="1"/>
  <c r="G60" s="1"/>
  <c r="B246"/>
  <c r="I245"/>
  <c r="J245" s="1"/>
  <c r="D61" l="1"/>
  <c r="B247"/>
  <c r="I246"/>
  <c r="J246" s="1"/>
  <c r="K61" l="1"/>
  <c r="L61" s="1"/>
  <c r="E61"/>
  <c r="B248"/>
  <c r="I247"/>
  <c r="J247" s="1"/>
  <c r="F61" l="1"/>
  <c r="G61" s="1"/>
  <c r="B249"/>
  <c r="I248"/>
  <c r="J248" s="1"/>
  <c r="D62" l="1"/>
  <c r="B250"/>
  <c r="I249"/>
  <c r="J249" s="1"/>
  <c r="E62" l="1"/>
  <c r="K62"/>
  <c r="L62" s="1"/>
  <c r="B251"/>
  <c r="I250"/>
  <c r="J250" s="1"/>
  <c r="F62" l="1"/>
  <c r="G62" s="1"/>
  <c r="B252"/>
  <c r="I251"/>
  <c r="J251" s="1"/>
  <c r="D63" l="1"/>
  <c r="B253"/>
  <c r="I252"/>
  <c r="J252" s="1"/>
  <c r="K63" l="1"/>
  <c r="L63" s="1"/>
  <c r="E63"/>
  <c r="B254"/>
  <c r="I253"/>
  <c r="J253" s="1"/>
  <c r="F63" l="1"/>
  <c r="G63" s="1"/>
  <c r="B255"/>
  <c r="I254"/>
  <c r="J254" s="1"/>
  <c r="D64" l="1"/>
  <c r="B256"/>
  <c r="I255"/>
  <c r="J255" s="1"/>
  <c r="K64" l="1"/>
  <c r="L64" s="1"/>
  <c r="E64"/>
  <c r="B257"/>
  <c r="I256"/>
  <c r="J256" s="1"/>
  <c r="F64" l="1"/>
  <c r="G64" s="1"/>
  <c r="B258"/>
  <c r="I257"/>
  <c r="J257" s="1"/>
  <c r="D65" l="1"/>
  <c r="B259"/>
  <c r="I258"/>
  <c r="J258" s="1"/>
  <c r="K65" l="1"/>
  <c r="L65" s="1"/>
  <c r="E65"/>
  <c r="F65" s="1"/>
  <c r="B260"/>
  <c r="I259"/>
  <c r="J259" s="1"/>
  <c r="G65" l="1"/>
  <c r="B261"/>
  <c r="I260"/>
  <c r="J260" s="1"/>
  <c r="D66" l="1"/>
  <c r="B262"/>
  <c r="I261"/>
  <c r="J261" s="1"/>
  <c r="K66" l="1"/>
  <c r="L66" s="1"/>
  <c r="E66"/>
  <c r="B263"/>
  <c r="I262"/>
  <c r="J262" s="1"/>
  <c r="F66" l="1"/>
  <c r="G66" s="1"/>
  <c r="B264"/>
  <c r="I263"/>
  <c r="J263" s="1"/>
  <c r="D67" l="1"/>
  <c r="B265"/>
  <c r="I264"/>
  <c r="J264" s="1"/>
  <c r="K67" l="1"/>
  <c r="L67" s="1"/>
  <c r="E67"/>
  <c r="B266"/>
  <c r="I265"/>
  <c r="J265" s="1"/>
  <c r="F67" l="1"/>
  <c r="G67" s="1"/>
  <c r="B267"/>
  <c r="I266"/>
  <c r="J266" s="1"/>
  <c r="D68" l="1"/>
  <c r="B268"/>
  <c r="I267"/>
  <c r="J267" s="1"/>
  <c r="E68" l="1"/>
  <c r="K68"/>
  <c r="L68" s="1"/>
  <c r="B269"/>
  <c r="I268"/>
  <c r="J268" s="1"/>
  <c r="F68" l="1"/>
  <c r="G68" s="1"/>
  <c r="B270"/>
  <c r="I269"/>
  <c r="J269" s="1"/>
  <c r="D69" l="1"/>
  <c r="B271"/>
  <c r="I270"/>
  <c r="J270" s="1"/>
  <c r="K69" l="1"/>
  <c r="L69" s="1"/>
  <c r="E69"/>
  <c r="B272"/>
  <c r="I271"/>
  <c r="J271" s="1"/>
  <c r="F69" l="1"/>
  <c r="G69" s="1"/>
  <c r="B273"/>
  <c r="I272"/>
  <c r="J272" s="1"/>
  <c r="D70" l="1"/>
  <c r="B274"/>
  <c r="I273"/>
  <c r="J273" s="1"/>
  <c r="K70" l="1"/>
  <c r="L70" s="1"/>
  <c r="E70"/>
  <c r="B275"/>
  <c r="I274"/>
  <c r="J274" s="1"/>
  <c r="F70" l="1"/>
  <c r="G70" s="1"/>
  <c r="B276"/>
  <c r="I275"/>
  <c r="J275" s="1"/>
  <c r="D71" l="1"/>
  <c r="B277"/>
  <c r="I276"/>
  <c r="J276" s="1"/>
  <c r="E71" l="1"/>
  <c r="K71"/>
  <c r="L71" s="1"/>
  <c r="B278"/>
  <c r="I277"/>
  <c r="J277" s="1"/>
  <c r="F71" l="1"/>
  <c r="G71" s="1"/>
  <c r="B279"/>
  <c r="I278"/>
  <c r="J278" s="1"/>
  <c r="D72" l="1"/>
  <c r="B280"/>
  <c r="I279"/>
  <c r="J279" s="1"/>
  <c r="K72" l="1"/>
  <c r="L72" s="1"/>
  <c r="E72"/>
  <c r="B281"/>
  <c r="I280"/>
  <c r="J280" s="1"/>
  <c r="F72" l="1"/>
  <c r="G72" s="1"/>
  <c r="B282"/>
  <c r="I281"/>
  <c r="J281" s="1"/>
  <c r="D73" l="1"/>
  <c r="B283"/>
  <c r="I282"/>
  <c r="J282" s="1"/>
  <c r="K73" l="1"/>
  <c r="L73" s="1"/>
  <c r="E73"/>
  <c r="B284"/>
  <c r="I283"/>
  <c r="J283" s="1"/>
  <c r="F73" l="1"/>
  <c r="G73" s="1"/>
  <c r="B285"/>
  <c r="I284"/>
  <c r="J284" s="1"/>
  <c r="D74" l="1"/>
  <c r="B286"/>
  <c r="I285"/>
  <c r="J285" s="1"/>
  <c r="E74" l="1"/>
  <c r="K74"/>
  <c r="L74" s="1"/>
  <c r="B287"/>
  <c r="I286"/>
  <c r="J286" s="1"/>
  <c r="F74" l="1"/>
  <c r="G74" s="1"/>
  <c r="B288"/>
  <c r="I287"/>
  <c r="J287" s="1"/>
  <c r="D75" l="1"/>
  <c r="B289"/>
  <c r="I288"/>
  <c r="J288" s="1"/>
  <c r="E75" l="1"/>
  <c r="K75"/>
  <c r="L75" s="1"/>
  <c r="B290"/>
  <c r="I289"/>
  <c r="J289" s="1"/>
  <c r="F75" l="1"/>
  <c r="G75" s="1"/>
  <c r="B291"/>
  <c r="I290"/>
  <c r="J290" s="1"/>
  <c r="D76" l="1"/>
  <c r="B292"/>
  <c r="I291"/>
  <c r="J291" s="1"/>
  <c r="K76" l="1"/>
  <c r="L76" s="1"/>
  <c r="E76"/>
  <c r="B293"/>
  <c r="I292"/>
  <c r="J292" s="1"/>
  <c r="F76" l="1"/>
  <c r="G76" s="1"/>
  <c r="B294"/>
  <c r="I293"/>
  <c r="J293" s="1"/>
  <c r="D77" l="1"/>
  <c r="B295"/>
  <c r="I294"/>
  <c r="J294" s="1"/>
  <c r="M22"/>
  <c r="K77" l="1"/>
  <c r="L77" s="1"/>
  <c r="E77"/>
  <c r="F77" s="1"/>
  <c r="B296"/>
  <c r="I295"/>
  <c r="J295" s="1"/>
  <c r="N22"/>
  <c r="G77" l="1"/>
  <c r="B297"/>
  <c r="I296"/>
  <c r="J296" s="1"/>
  <c r="C22"/>
  <c r="M23"/>
  <c r="D78" l="1"/>
  <c r="B298"/>
  <c r="I297"/>
  <c r="J297" s="1"/>
  <c r="N23"/>
  <c r="E78" l="1"/>
  <c r="K78"/>
  <c r="L78" s="1"/>
  <c r="B299"/>
  <c r="I298"/>
  <c r="J298" s="1"/>
  <c r="C23"/>
  <c r="M24"/>
  <c r="F78" l="1"/>
  <c r="G78" s="1"/>
  <c r="B300"/>
  <c r="I299"/>
  <c r="J299" s="1"/>
  <c r="N24"/>
  <c r="D79" l="1"/>
  <c r="B301"/>
  <c r="I300"/>
  <c r="J300" s="1"/>
  <c r="C24"/>
  <c r="M25"/>
  <c r="E79" l="1"/>
  <c r="K79"/>
  <c r="L79" s="1"/>
  <c r="B302"/>
  <c r="I301"/>
  <c r="J301" s="1"/>
  <c r="N25"/>
  <c r="F79" l="1"/>
  <c r="G79" s="1"/>
  <c r="B303"/>
  <c r="I302"/>
  <c r="J302" s="1"/>
  <c r="M26"/>
  <c r="C25"/>
  <c r="D80" l="1"/>
  <c r="B304"/>
  <c r="I303"/>
  <c r="J303" s="1"/>
  <c r="N26"/>
  <c r="E80" l="1"/>
  <c r="K80"/>
  <c r="L80" s="1"/>
  <c r="B305"/>
  <c r="I304"/>
  <c r="J304" s="1"/>
  <c r="M27"/>
  <c r="C26"/>
  <c r="F80" l="1"/>
  <c r="G80" s="1"/>
  <c r="B306"/>
  <c r="I305"/>
  <c r="J305" s="1"/>
  <c r="N27"/>
  <c r="D81" l="1"/>
  <c r="B307"/>
  <c r="I306"/>
  <c r="J306" s="1"/>
  <c r="C27"/>
  <c r="M28"/>
  <c r="E81" l="1"/>
  <c r="K81"/>
  <c r="L81" s="1"/>
  <c r="B308"/>
  <c r="I307"/>
  <c r="J307" s="1"/>
  <c r="N28"/>
  <c r="F81" l="1"/>
  <c r="G81" s="1"/>
  <c r="B309"/>
  <c r="I308"/>
  <c r="J308" s="1"/>
  <c r="C28"/>
  <c r="M29"/>
  <c r="D82" l="1"/>
  <c r="B310"/>
  <c r="I309"/>
  <c r="J309" s="1"/>
  <c r="N29"/>
  <c r="K82" l="1"/>
  <c r="L82" s="1"/>
  <c r="E82"/>
  <c r="B311"/>
  <c r="I310"/>
  <c r="J310" s="1"/>
  <c r="C29"/>
  <c r="M30"/>
  <c r="F82" l="1"/>
  <c r="G82" s="1"/>
  <c r="B312"/>
  <c r="I311"/>
  <c r="J311" s="1"/>
  <c r="N30"/>
  <c r="D83" l="1"/>
  <c r="B313"/>
  <c r="I312"/>
  <c r="J312" s="1"/>
  <c r="C30"/>
  <c r="M31"/>
  <c r="K83" l="1"/>
  <c r="L83" s="1"/>
  <c r="E83"/>
  <c r="B314"/>
  <c r="I313"/>
  <c r="J313" s="1"/>
  <c r="N31"/>
  <c r="F83" l="1"/>
  <c r="G83" s="1"/>
  <c r="B315"/>
  <c r="I314"/>
  <c r="J314" s="1"/>
  <c r="M32"/>
  <c r="C31"/>
  <c r="D84" l="1"/>
  <c r="B316"/>
  <c r="I315"/>
  <c r="J315" s="1"/>
  <c r="N32"/>
  <c r="E84" l="1"/>
  <c r="K84"/>
  <c r="L84" s="1"/>
  <c r="B317"/>
  <c r="I316"/>
  <c r="J316" s="1"/>
  <c r="M33"/>
  <c r="C32"/>
  <c r="F84" l="1"/>
  <c r="G84" s="1"/>
  <c r="B318"/>
  <c r="I317"/>
  <c r="J317" s="1"/>
  <c r="N33"/>
  <c r="D85" l="1"/>
  <c r="B319"/>
  <c r="I318"/>
  <c r="J318" s="1"/>
  <c r="C33"/>
  <c r="M34"/>
  <c r="E85" l="1"/>
  <c r="K85"/>
  <c r="L85" s="1"/>
  <c r="B320"/>
  <c r="I319"/>
  <c r="J319" s="1"/>
  <c r="N34"/>
  <c r="F85" l="1"/>
  <c r="G85" s="1"/>
  <c r="B321"/>
  <c r="I320"/>
  <c r="J320" s="1"/>
  <c r="C34"/>
  <c r="M35"/>
  <c r="D86" l="1"/>
  <c r="B322"/>
  <c r="I321"/>
  <c r="J321" s="1"/>
  <c r="N35"/>
  <c r="E86" l="1"/>
  <c r="K86"/>
  <c r="L86" s="1"/>
  <c r="B323"/>
  <c r="I322"/>
  <c r="J322" s="1"/>
  <c r="M36"/>
  <c r="C35"/>
  <c r="F86" l="1"/>
  <c r="G86" s="1"/>
  <c r="B324"/>
  <c r="I323"/>
  <c r="J323" s="1"/>
  <c r="N36"/>
  <c r="D87" l="1"/>
  <c r="B325"/>
  <c r="I324"/>
  <c r="J324" s="1"/>
  <c r="M37"/>
  <c r="C36"/>
  <c r="E87" l="1"/>
  <c r="K87"/>
  <c r="L87" s="1"/>
  <c r="B326"/>
  <c r="I325"/>
  <c r="J325" s="1"/>
  <c r="N37"/>
  <c r="F87" l="1"/>
  <c r="G87" s="1"/>
  <c r="B327"/>
  <c r="I326"/>
  <c r="J326" s="1"/>
  <c r="C37"/>
  <c r="M38"/>
  <c r="D88" l="1"/>
  <c r="B328"/>
  <c r="I327"/>
  <c r="J327" s="1"/>
  <c r="N38"/>
  <c r="K88" l="1"/>
  <c r="L88" s="1"/>
  <c r="E88"/>
  <c r="B329"/>
  <c r="I328"/>
  <c r="J328" s="1"/>
  <c r="M39"/>
  <c r="C38"/>
  <c r="F88" l="1"/>
  <c r="G88" s="1"/>
  <c r="B330"/>
  <c r="I329"/>
  <c r="J329" s="1"/>
  <c r="N39"/>
  <c r="D89" l="1"/>
  <c r="B331"/>
  <c r="I330"/>
  <c r="J330" s="1"/>
  <c r="M40"/>
  <c r="C39"/>
  <c r="K89" l="1"/>
  <c r="L89" s="1"/>
  <c r="E89"/>
  <c r="B332"/>
  <c r="I331"/>
  <c r="J331" s="1"/>
  <c r="N40"/>
  <c r="F89" l="1"/>
  <c r="G89" s="1"/>
  <c r="B333"/>
  <c r="I332"/>
  <c r="J332" s="1"/>
  <c r="M41"/>
  <c r="C40"/>
  <c r="D90" l="1"/>
  <c r="B334"/>
  <c r="I333"/>
  <c r="J333" s="1"/>
  <c r="N41"/>
  <c r="E90" l="1"/>
  <c r="K90"/>
  <c r="L90" s="1"/>
  <c r="B335"/>
  <c r="I334"/>
  <c r="J334" s="1"/>
  <c r="C41"/>
  <c r="M42"/>
  <c r="F90" l="1"/>
  <c r="G90" s="1"/>
  <c r="B336"/>
  <c r="I335"/>
  <c r="J335" s="1"/>
  <c r="N42"/>
  <c r="D91" l="1"/>
  <c r="B337"/>
  <c r="I336"/>
  <c r="J336" s="1"/>
  <c r="M43"/>
  <c r="C42"/>
  <c r="K91" l="1"/>
  <c r="L91" s="1"/>
  <c r="E91"/>
  <c r="B338"/>
  <c r="I337"/>
  <c r="J337" s="1"/>
  <c r="N43"/>
  <c r="F91" l="1"/>
  <c r="G91" s="1"/>
  <c r="B339"/>
  <c r="I338"/>
  <c r="J338" s="1"/>
  <c r="M44"/>
  <c r="C43"/>
  <c r="D92" l="1"/>
  <c r="B340"/>
  <c r="I339"/>
  <c r="J339" s="1"/>
  <c r="N44"/>
  <c r="E92" l="1"/>
  <c r="K92"/>
  <c r="L92" s="1"/>
  <c r="B341"/>
  <c r="I340"/>
  <c r="J340" s="1"/>
  <c r="M45"/>
  <c r="C44"/>
  <c r="F92" l="1"/>
  <c r="G92" s="1"/>
  <c r="B342"/>
  <c r="I341"/>
  <c r="J341" s="1"/>
  <c r="N45"/>
  <c r="D93" l="1"/>
  <c r="B343"/>
  <c r="I342"/>
  <c r="J342" s="1"/>
  <c r="M46"/>
  <c r="C45"/>
  <c r="E93" l="1"/>
  <c r="K93"/>
  <c r="L93" s="1"/>
  <c r="B344"/>
  <c r="I343"/>
  <c r="J343" s="1"/>
  <c r="N46"/>
  <c r="F93" l="1"/>
  <c r="G93" s="1"/>
  <c r="B345"/>
  <c r="I344"/>
  <c r="J344" s="1"/>
  <c r="M47"/>
  <c r="C46"/>
  <c r="D94" l="1"/>
  <c r="B346"/>
  <c r="I345"/>
  <c r="J345" s="1"/>
  <c r="N47"/>
  <c r="K94" l="1"/>
  <c r="L94" s="1"/>
  <c r="E94"/>
  <c r="B347"/>
  <c r="I346"/>
  <c r="J346" s="1"/>
  <c r="M48"/>
  <c r="C47"/>
  <c r="F94" l="1"/>
  <c r="G94" s="1"/>
  <c r="B348"/>
  <c r="I347"/>
  <c r="J347" s="1"/>
  <c r="N48"/>
  <c r="D95" l="1"/>
  <c r="B349"/>
  <c r="I348"/>
  <c r="J348" s="1"/>
  <c r="M49"/>
  <c r="C48"/>
  <c r="E95" l="1"/>
  <c r="K95"/>
  <c r="L95" s="1"/>
  <c r="B350"/>
  <c r="I349"/>
  <c r="J349" s="1"/>
  <c r="N49"/>
  <c r="F95" l="1"/>
  <c r="G95" s="1"/>
  <c r="B351"/>
  <c r="I350"/>
  <c r="J350" s="1"/>
  <c r="C49"/>
  <c r="M50"/>
  <c r="D96" l="1"/>
  <c r="B352"/>
  <c r="I351"/>
  <c r="J351" s="1"/>
  <c r="N50"/>
  <c r="K96" l="1"/>
  <c r="L96" s="1"/>
  <c r="E96"/>
  <c r="B353"/>
  <c r="I352"/>
  <c r="J352" s="1"/>
  <c r="M51"/>
  <c r="C50"/>
  <c r="F96" l="1"/>
  <c r="G96" s="1"/>
  <c r="N51"/>
  <c r="C51" s="1"/>
  <c r="B354"/>
  <c r="I353"/>
  <c r="J353" s="1"/>
  <c r="M52"/>
  <c r="N52" s="1"/>
  <c r="D97" l="1"/>
  <c r="B355"/>
  <c r="I354"/>
  <c r="J354" s="1"/>
  <c r="M53"/>
  <c r="C52"/>
  <c r="K97" l="1"/>
  <c r="L97" s="1"/>
  <c r="E97"/>
  <c r="B356"/>
  <c r="I355"/>
  <c r="J355" s="1"/>
  <c r="N53"/>
  <c r="C53" s="1"/>
  <c r="M54" l="1"/>
  <c r="F97"/>
  <c r="G97" s="1"/>
  <c r="B357"/>
  <c r="I356"/>
  <c r="J356" s="1"/>
  <c r="N54"/>
  <c r="C54" s="1"/>
  <c r="M55"/>
  <c r="D98" l="1"/>
  <c r="B358"/>
  <c r="I357"/>
  <c r="J357" s="1"/>
  <c r="N55"/>
  <c r="C55" s="1"/>
  <c r="M56"/>
  <c r="E98" l="1"/>
  <c r="K98"/>
  <c r="L98" s="1"/>
  <c r="N56"/>
  <c r="C56" s="1"/>
  <c r="B359"/>
  <c r="I358"/>
  <c r="J358" s="1"/>
  <c r="M57"/>
  <c r="G98" l="1"/>
  <c r="F98"/>
  <c r="N57"/>
  <c r="C57" s="1"/>
  <c r="B360"/>
  <c r="I359"/>
  <c r="J359" s="1"/>
  <c r="M58"/>
  <c r="D99" l="1"/>
  <c r="B361"/>
  <c r="I360"/>
  <c r="J360" s="1"/>
  <c r="N58"/>
  <c r="C58"/>
  <c r="M59"/>
  <c r="N59" s="1"/>
  <c r="K99" l="1"/>
  <c r="L99" s="1"/>
  <c r="E99"/>
  <c r="B362"/>
  <c r="I361"/>
  <c r="J361" s="1"/>
  <c r="C59"/>
  <c r="M60"/>
  <c r="N60" s="1"/>
  <c r="G99" l="1"/>
  <c r="F99"/>
  <c r="B363"/>
  <c r="I362"/>
  <c r="J362" s="1"/>
  <c r="M61"/>
  <c r="C60"/>
  <c r="D100" l="1"/>
  <c r="N61"/>
  <c r="C61" s="1"/>
  <c r="B364"/>
  <c r="I363"/>
  <c r="J363" s="1"/>
  <c r="M62"/>
  <c r="N62" s="1"/>
  <c r="K100" l="1"/>
  <c r="L100" s="1"/>
  <c r="E100"/>
  <c r="B365"/>
  <c r="I364"/>
  <c r="J364" s="1"/>
  <c r="M63"/>
  <c r="N63" s="1"/>
  <c r="C62"/>
  <c r="F100" l="1"/>
  <c r="G100" s="1"/>
  <c r="B366"/>
  <c r="I365"/>
  <c r="J365" s="1"/>
  <c r="C63"/>
  <c r="M64"/>
  <c r="D101" l="1"/>
  <c r="N64"/>
  <c r="C64" s="1"/>
  <c r="B367"/>
  <c r="I366"/>
  <c r="J366" s="1"/>
  <c r="M65"/>
  <c r="N65" s="1"/>
  <c r="K101" l="1"/>
  <c r="L101" s="1"/>
  <c r="E101"/>
  <c r="B368"/>
  <c r="I367"/>
  <c r="J367" s="1"/>
  <c r="M66"/>
  <c r="N66" s="1"/>
  <c r="C65"/>
  <c r="G101" l="1"/>
  <c r="F101"/>
  <c r="B369"/>
  <c r="I368"/>
  <c r="J368" s="1"/>
  <c r="C66"/>
  <c r="M67"/>
  <c r="N67" s="1"/>
  <c r="D102" l="1"/>
  <c r="B370"/>
  <c r="I369"/>
  <c r="J369" s="1"/>
  <c r="C67"/>
  <c r="M68"/>
  <c r="N68" s="1"/>
  <c r="K102" l="1"/>
  <c r="L102" s="1"/>
  <c r="E102"/>
  <c r="B371"/>
  <c r="I370"/>
  <c r="J370" s="1"/>
  <c r="M69"/>
  <c r="C68"/>
  <c r="F102" l="1"/>
  <c r="G102" s="1"/>
  <c r="B372"/>
  <c r="I371"/>
  <c r="J371" s="1"/>
  <c r="N69"/>
  <c r="C69" s="1"/>
  <c r="M70"/>
  <c r="N70" s="1"/>
  <c r="D103" l="1"/>
  <c r="B373"/>
  <c r="I372"/>
  <c r="J372" s="1"/>
  <c r="C70"/>
  <c r="M71"/>
  <c r="K103" l="1"/>
  <c r="L103" s="1"/>
  <c r="E103"/>
  <c r="B374"/>
  <c r="I373"/>
  <c r="J373" s="1"/>
  <c r="N71"/>
  <c r="C71" s="1"/>
  <c r="M72"/>
  <c r="F103" l="1"/>
  <c r="G103" s="1"/>
  <c r="B375"/>
  <c r="I374"/>
  <c r="J374" s="1"/>
  <c r="N72"/>
  <c r="C72" s="1"/>
  <c r="M73"/>
  <c r="N73" s="1"/>
  <c r="D104" l="1"/>
  <c r="B376"/>
  <c r="I375"/>
  <c r="J375" s="1"/>
  <c r="C73"/>
  <c r="M74"/>
  <c r="E104" l="1"/>
  <c r="K104"/>
  <c r="L104" s="1"/>
  <c r="B377"/>
  <c r="I376"/>
  <c r="J376" s="1"/>
  <c r="N74"/>
  <c r="C74" s="1"/>
  <c r="G104" l="1"/>
  <c r="F104"/>
  <c r="M75"/>
  <c r="N75" s="1"/>
  <c r="C75" s="1"/>
  <c r="I377"/>
  <c r="J377" s="1"/>
  <c r="M76" l="1"/>
  <c r="N76" s="1"/>
  <c r="C76" s="1"/>
  <c r="D105"/>
  <c r="M77"/>
  <c r="K105" l="1"/>
  <c r="L105" s="1"/>
  <c r="E105"/>
  <c r="N77"/>
  <c r="C77" s="1"/>
  <c r="M78" l="1"/>
  <c r="N78" s="1"/>
  <c r="C78" s="1"/>
  <c r="F105"/>
  <c r="G105" s="1"/>
  <c r="M79"/>
  <c r="D106" l="1"/>
  <c r="N79"/>
  <c r="C79" s="1"/>
  <c r="M80"/>
  <c r="N80" s="1"/>
  <c r="K106" l="1"/>
  <c r="L106" s="1"/>
  <c r="E106"/>
  <c r="C80"/>
  <c r="M81"/>
  <c r="N81" s="1"/>
  <c r="F106" l="1"/>
  <c r="G106" s="1"/>
  <c r="C81"/>
  <c r="M82"/>
  <c r="D107" l="1"/>
  <c r="N82"/>
  <c r="C82" s="1"/>
  <c r="M83"/>
  <c r="K107" l="1"/>
  <c r="L107" s="1"/>
  <c r="E107"/>
  <c r="N83"/>
  <c r="C83" s="1"/>
  <c r="M84"/>
  <c r="N84" s="1"/>
  <c r="G107" l="1"/>
  <c r="F107"/>
  <c r="C84"/>
  <c r="M85"/>
  <c r="N85" s="1"/>
  <c r="D108" l="1"/>
  <c r="C85"/>
  <c r="M86"/>
  <c r="K108" l="1"/>
  <c r="L108" s="1"/>
  <c r="E108"/>
  <c r="N86"/>
  <c r="M87" s="1"/>
  <c r="F108" l="1"/>
  <c r="G108" s="1"/>
  <c r="C86"/>
  <c r="N87"/>
  <c r="C87" s="1"/>
  <c r="M88" l="1"/>
  <c r="N88" s="1"/>
  <c r="D109"/>
  <c r="E109" l="1"/>
  <c r="K109"/>
  <c r="L109" s="1"/>
  <c r="C88"/>
  <c r="M89"/>
  <c r="F109" l="1"/>
  <c r="G109" s="1"/>
  <c r="N89"/>
  <c r="D110" l="1"/>
  <c r="C89"/>
  <c r="M90"/>
  <c r="K110" l="1"/>
  <c r="L110" s="1"/>
  <c r="E110"/>
  <c r="N90"/>
  <c r="F110" l="1"/>
  <c r="G110" s="1"/>
  <c r="C90"/>
  <c r="M91"/>
  <c r="D111" l="1"/>
  <c r="N91"/>
  <c r="K111" l="1"/>
  <c r="L111" s="1"/>
  <c r="E111"/>
  <c r="C91"/>
  <c r="M92"/>
  <c r="F111" l="1"/>
  <c r="G111" s="1"/>
  <c r="N92"/>
  <c r="D112" l="1"/>
  <c r="C92"/>
  <c r="M93"/>
  <c r="K112" l="1"/>
  <c r="L112" s="1"/>
  <c r="E112"/>
  <c r="N93"/>
  <c r="F112" l="1"/>
  <c r="G112" s="1"/>
  <c r="C93"/>
  <c r="M94"/>
  <c r="D113" l="1"/>
  <c r="N94"/>
  <c r="K113" l="1"/>
  <c r="L113" s="1"/>
  <c r="E113"/>
  <c r="M95"/>
  <c r="C94"/>
  <c r="F113" l="1"/>
  <c r="G113" s="1"/>
  <c r="N95"/>
  <c r="C95" s="1"/>
  <c r="M96"/>
  <c r="D114" l="1"/>
  <c r="N96"/>
  <c r="C96" s="1"/>
  <c r="M97"/>
  <c r="N97" s="1"/>
  <c r="K114" l="1"/>
  <c r="L114" s="1"/>
  <c r="E114"/>
  <c r="C97"/>
  <c r="M98"/>
  <c r="N98" s="1"/>
  <c r="G114" l="1"/>
  <c r="F114"/>
  <c r="M99"/>
  <c r="C98"/>
  <c r="D115" l="1"/>
  <c r="N99"/>
  <c r="C99" s="1"/>
  <c r="M100" l="1"/>
  <c r="N100" s="1"/>
  <c r="C100" s="1"/>
  <c r="K115"/>
  <c r="L115" s="1"/>
  <c r="E115"/>
  <c r="M101"/>
  <c r="F115" l="1"/>
  <c r="G115" s="1"/>
  <c r="N101"/>
  <c r="C101" s="1"/>
  <c r="M102" l="1"/>
  <c r="N102" s="1"/>
  <c r="C102" s="1"/>
  <c r="D116"/>
  <c r="M103"/>
  <c r="K116" l="1"/>
  <c r="L116" s="1"/>
  <c r="E116"/>
  <c r="N103"/>
  <c r="C103" s="1"/>
  <c r="M104"/>
  <c r="N104" s="1"/>
  <c r="F116" l="1"/>
  <c r="G116" s="1"/>
  <c r="C104"/>
  <c r="M105"/>
  <c r="D117" l="1"/>
  <c r="N105"/>
  <c r="C105" s="1"/>
  <c r="M106"/>
  <c r="N106" s="1"/>
  <c r="K117" l="1"/>
  <c r="L117" s="1"/>
  <c r="E117"/>
  <c r="F117" s="1"/>
  <c r="M107"/>
  <c r="C106"/>
  <c r="G117" l="1"/>
  <c r="D118" s="1"/>
  <c r="N107"/>
  <c r="C107" s="1"/>
  <c r="M108"/>
  <c r="N108" s="1"/>
  <c r="E118" l="1"/>
  <c r="K118"/>
  <c r="L118" s="1"/>
  <c r="M109"/>
  <c r="C108"/>
  <c r="G118" l="1"/>
  <c r="F118"/>
  <c r="N109"/>
  <c r="C109" s="1"/>
  <c r="M110"/>
  <c r="N110" s="1"/>
  <c r="D119" l="1"/>
  <c r="M111"/>
  <c r="C110"/>
  <c r="K119" l="1"/>
  <c r="L119" s="1"/>
  <c r="E119"/>
  <c r="N111"/>
  <c r="C111" s="1"/>
  <c r="M112" l="1"/>
  <c r="N112" s="1"/>
  <c r="C112" s="1"/>
  <c r="F119"/>
  <c r="G119" s="1"/>
  <c r="M113"/>
  <c r="N113" l="1"/>
  <c r="M114" s="1"/>
  <c r="D120"/>
  <c r="C113"/>
  <c r="K120" l="1"/>
  <c r="L120" s="1"/>
  <c r="E120"/>
  <c r="N114"/>
  <c r="C114" s="1"/>
  <c r="M115"/>
  <c r="G120" l="1"/>
  <c r="F120"/>
  <c r="N115"/>
  <c r="C115" s="1"/>
  <c r="M116"/>
  <c r="N116" s="1"/>
  <c r="D121" l="1"/>
  <c r="M117"/>
  <c r="C116"/>
  <c r="K121" l="1"/>
  <c r="L121" s="1"/>
  <c r="E121"/>
  <c r="F121" s="1"/>
  <c r="N117"/>
  <c r="C117" s="1"/>
  <c r="M118"/>
  <c r="M121" l="1"/>
  <c r="G121"/>
  <c r="N118"/>
  <c r="C118" s="1"/>
  <c r="M119"/>
  <c r="D122" l="1"/>
  <c r="N119"/>
  <c r="C119" s="1"/>
  <c r="M120"/>
  <c r="K122" l="1"/>
  <c r="L122" s="1"/>
  <c r="E122"/>
  <c r="F122" s="1"/>
  <c r="N120"/>
  <c r="C120" s="1"/>
  <c r="N121"/>
  <c r="C121" s="1"/>
  <c r="M122" l="1"/>
  <c r="N122" s="1"/>
  <c r="C122" s="1"/>
  <c r="G122"/>
  <c r="D123" l="1"/>
  <c r="K123" l="1"/>
  <c r="L123" s="1"/>
  <c r="E123"/>
  <c r="F123" l="1"/>
  <c r="G123" l="1"/>
  <c r="D124" s="1"/>
  <c r="M123"/>
  <c r="N123" s="1"/>
  <c r="C123" s="1"/>
  <c r="F124" l="1"/>
  <c r="K124"/>
  <c r="L124" s="1"/>
  <c r="E124"/>
  <c r="M124" l="1"/>
  <c r="N124" s="1"/>
  <c r="C124" s="1"/>
  <c r="G124"/>
  <c r="D125" s="1"/>
  <c r="K125" l="1"/>
  <c r="L125" s="1"/>
  <c r="E125"/>
  <c r="F125" l="1"/>
  <c r="M125" s="1"/>
  <c r="G125" l="1"/>
  <c r="D126" s="1"/>
  <c r="N125"/>
  <c r="C125" s="1"/>
  <c r="K126" l="1"/>
  <c r="L126" s="1"/>
  <c r="E126"/>
  <c r="F126" l="1"/>
  <c r="M126" s="1"/>
  <c r="G126" l="1"/>
  <c r="D127" s="1"/>
  <c r="N126"/>
  <c r="C126" s="1"/>
  <c r="K127" l="1"/>
  <c r="L127" s="1"/>
  <c r="E127"/>
  <c r="F127" s="1"/>
  <c r="M127" l="1"/>
  <c r="N127" s="1"/>
  <c r="C127" s="1"/>
  <c r="G127"/>
  <c r="D128" l="1"/>
  <c r="K128" l="1"/>
  <c r="L128" s="1"/>
  <c r="E128"/>
  <c r="F128" s="1"/>
  <c r="M128" l="1"/>
  <c r="G128"/>
  <c r="D129" l="1"/>
  <c r="N128"/>
  <c r="C128" s="1"/>
  <c r="K129" l="1"/>
  <c r="L129" s="1"/>
  <c r="E129"/>
  <c r="F129" l="1"/>
  <c r="M129" s="1"/>
  <c r="G129" l="1"/>
  <c r="D130" s="1"/>
  <c r="N129"/>
  <c r="C129" s="1"/>
  <c r="K130" l="1"/>
  <c r="L130" s="1"/>
  <c r="E130"/>
  <c r="F130" l="1"/>
  <c r="M130" s="1"/>
  <c r="N130" l="1"/>
  <c r="C130" s="1"/>
  <c r="G130"/>
  <c r="D131" l="1"/>
  <c r="K131" l="1"/>
  <c r="L131" s="1"/>
  <c r="E131"/>
  <c r="F131" l="1"/>
  <c r="M131" s="1"/>
  <c r="N131" s="1"/>
  <c r="C131" s="1"/>
  <c r="G131" l="1"/>
  <c r="D132" l="1"/>
  <c r="K132" l="1"/>
  <c r="L132" s="1"/>
  <c r="E132"/>
  <c r="F132" l="1"/>
  <c r="M132" s="1"/>
  <c r="N132" s="1"/>
  <c r="C132" s="1"/>
  <c r="G132" l="1"/>
  <c r="D133" l="1"/>
  <c r="K133" l="1"/>
  <c r="L133" s="1"/>
  <c r="E133"/>
  <c r="F133" l="1"/>
  <c r="M133" s="1"/>
  <c r="N133" s="1"/>
  <c r="C133" s="1"/>
  <c r="G133" l="1"/>
  <c r="D134" l="1"/>
  <c r="K134" l="1"/>
  <c r="L134" s="1"/>
  <c r="E134"/>
  <c r="F134" l="1"/>
  <c r="M134" s="1"/>
  <c r="N134" s="1"/>
  <c r="G134" l="1"/>
  <c r="D135" s="1"/>
  <c r="C134"/>
  <c r="K135" l="1"/>
  <c r="E135"/>
  <c r="F135" l="1"/>
  <c r="L135"/>
  <c r="G135" l="1"/>
  <c r="D136" s="1"/>
  <c r="M135"/>
  <c r="N135" s="1"/>
  <c r="C135" s="1"/>
  <c r="K136" l="1"/>
  <c r="L136" s="1"/>
  <c r="E136"/>
  <c r="F136" l="1"/>
  <c r="M136" s="1"/>
  <c r="N136" s="1"/>
  <c r="C136" s="1"/>
  <c r="G136" l="1"/>
  <c r="D137" l="1"/>
  <c r="K137" l="1"/>
  <c r="L137" s="1"/>
  <c r="E137"/>
  <c r="F137" s="1"/>
  <c r="M137" l="1"/>
  <c r="N137" s="1"/>
  <c r="C137" s="1"/>
  <c r="G137"/>
  <c r="D138" l="1"/>
  <c r="K138" l="1"/>
  <c r="L138" s="1"/>
  <c r="E138"/>
  <c r="F138" l="1"/>
  <c r="M138" s="1"/>
  <c r="N138" s="1"/>
  <c r="C138" s="1"/>
  <c r="G138" l="1"/>
  <c r="D139" l="1"/>
  <c r="E139" l="1"/>
  <c r="K139"/>
  <c r="L139" s="1"/>
  <c r="F139" l="1"/>
  <c r="M139" s="1"/>
  <c r="N139" s="1"/>
  <c r="C139" s="1"/>
  <c r="G139" l="1"/>
  <c r="D140" l="1"/>
  <c r="K140" l="1"/>
  <c r="L140" s="1"/>
  <c r="E140"/>
  <c r="F140" l="1"/>
  <c r="M140" s="1"/>
  <c r="N140" s="1"/>
  <c r="C140" s="1"/>
  <c r="G140" l="1"/>
  <c r="D141" l="1"/>
  <c r="E141" l="1"/>
  <c r="K141"/>
  <c r="L141" s="1"/>
  <c r="F141" l="1"/>
  <c r="M141" s="1"/>
  <c r="N141" s="1"/>
  <c r="C141" s="1"/>
  <c r="G141" l="1"/>
  <c r="D142" l="1"/>
  <c r="E142" l="1"/>
  <c r="K142"/>
  <c r="L142" s="1"/>
  <c r="F142" l="1"/>
  <c r="M142" s="1"/>
  <c r="N142" s="1"/>
  <c r="C142" s="1"/>
  <c r="G142" l="1"/>
  <c r="D143" s="1"/>
  <c r="E143" l="1"/>
  <c r="K143"/>
  <c r="L143" s="1"/>
  <c r="F143" l="1"/>
  <c r="M143" s="1"/>
  <c r="N143" s="1"/>
  <c r="C143" s="1"/>
  <c r="G143" l="1"/>
  <c r="D144" l="1"/>
  <c r="K144" l="1"/>
  <c r="L144" s="1"/>
  <c r="E144"/>
  <c r="F144" l="1"/>
  <c r="M144" s="1"/>
  <c r="N144" s="1"/>
  <c r="C144" s="1"/>
  <c r="G144" l="1"/>
  <c r="D145" l="1"/>
  <c r="E145" l="1"/>
  <c r="K145"/>
  <c r="L145" s="1"/>
  <c r="F145" l="1"/>
  <c r="M145" s="1"/>
  <c r="N145" s="1"/>
  <c r="C145" s="1"/>
  <c r="G145" l="1"/>
  <c r="D146" l="1"/>
  <c r="E146" l="1"/>
  <c r="K146"/>
  <c r="L146" s="1"/>
  <c r="F146" l="1"/>
  <c r="M146" s="1"/>
  <c r="N146" s="1"/>
  <c r="C146" s="1"/>
  <c r="G146" l="1"/>
  <c r="D147" s="1"/>
  <c r="E147" l="1"/>
  <c r="K147"/>
  <c r="L147" s="1"/>
  <c r="F147" l="1"/>
  <c r="G147" l="1"/>
  <c r="D148" s="1"/>
  <c r="M147"/>
  <c r="N147" s="1"/>
  <c r="C147" s="1"/>
  <c r="K148" l="1"/>
  <c r="L148" s="1"/>
  <c r="E148"/>
  <c r="F148" l="1"/>
  <c r="M148" s="1"/>
  <c r="N148" s="1"/>
  <c r="C148" s="1"/>
  <c r="G148" l="1"/>
  <c r="D149" l="1"/>
  <c r="E149" l="1"/>
  <c r="K149"/>
  <c r="L149" s="1"/>
  <c r="F149" l="1"/>
  <c r="M149" s="1"/>
  <c r="N149" s="1"/>
  <c r="C149" s="1"/>
  <c r="G149" l="1"/>
  <c r="D150" l="1"/>
  <c r="K150" l="1"/>
  <c r="L150" s="1"/>
  <c r="E150"/>
  <c r="F150" l="1"/>
  <c r="M150" s="1"/>
  <c r="N150" s="1"/>
  <c r="C150" s="1"/>
  <c r="G150" l="1"/>
  <c r="D151" l="1"/>
  <c r="E151" l="1"/>
  <c r="K151"/>
  <c r="L151" s="1"/>
  <c r="F151" l="1"/>
  <c r="M151" s="1"/>
  <c r="N151" s="1"/>
  <c r="C151" s="1"/>
  <c r="G151" l="1"/>
  <c r="D152" l="1"/>
  <c r="K152" l="1"/>
  <c r="L152" s="1"/>
  <c r="E152"/>
  <c r="F152" l="1"/>
  <c r="M152" s="1"/>
  <c r="N152" s="1"/>
  <c r="C152" s="1"/>
  <c r="G152" l="1"/>
  <c r="D153" l="1"/>
  <c r="E153" l="1"/>
  <c r="K153"/>
  <c r="L153" s="1"/>
  <c r="F153" l="1"/>
  <c r="M153" s="1"/>
  <c r="N153" s="1"/>
  <c r="C153" s="1"/>
  <c r="G153" l="1"/>
  <c r="D154" l="1"/>
  <c r="E154" l="1"/>
  <c r="K154"/>
  <c r="L154" s="1"/>
  <c r="F154" l="1"/>
  <c r="G154" s="1"/>
  <c r="M154" l="1"/>
  <c r="N154" s="1"/>
  <c r="C154" s="1"/>
  <c r="D155"/>
  <c r="E155" l="1"/>
  <c r="K155"/>
  <c r="L155" s="1"/>
  <c r="F155" l="1"/>
  <c r="M155" s="1"/>
  <c r="N155" s="1"/>
  <c r="C155" s="1"/>
  <c r="G155" l="1"/>
  <c r="D156" l="1"/>
  <c r="E156" l="1"/>
  <c r="K156"/>
  <c r="L156" s="1"/>
  <c r="F156" l="1"/>
  <c r="M156" s="1"/>
  <c r="N156" s="1"/>
  <c r="C156" s="1"/>
  <c r="G156" l="1"/>
  <c r="D157" l="1"/>
  <c r="E157" l="1"/>
  <c r="F157" s="1"/>
  <c r="K157"/>
  <c r="L157" s="1"/>
  <c r="M157" l="1"/>
  <c r="N157" s="1"/>
  <c r="C157" s="1"/>
  <c r="G157"/>
  <c r="D158" l="1"/>
  <c r="E158" l="1"/>
  <c r="K158"/>
  <c r="L158" s="1"/>
  <c r="F158" l="1"/>
  <c r="M158" s="1"/>
  <c r="N158" s="1"/>
  <c r="C158" s="1"/>
  <c r="G158" l="1"/>
  <c r="D159" l="1"/>
  <c r="K159" l="1"/>
  <c r="E159"/>
  <c r="L159" l="1"/>
  <c r="F159"/>
  <c r="G159" s="1"/>
  <c r="M159" l="1"/>
  <c r="N159" s="1"/>
  <c r="C159" s="1"/>
  <c r="D160"/>
  <c r="E160" l="1"/>
  <c r="K160"/>
  <c r="L160" s="1"/>
  <c r="F160" l="1"/>
  <c r="M160" s="1"/>
  <c r="N160" s="1"/>
  <c r="C160" s="1"/>
  <c r="G160" l="1"/>
  <c r="D161" l="1"/>
  <c r="E161" l="1"/>
  <c r="K161"/>
  <c r="L161" s="1"/>
  <c r="F161" l="1"/>
  <c r="G161" s="1"/>
  <c r="D162" l="1"/>
  <c r="M161"/>
  <c r="N161" s="1"/>
  <c r="C161" s="1"/>
  <c r="K162" l="1"/>
  <c r="L162" s="1"/>
  <c r="E162"/>
  <c r="F162" l="1"/>
  <c r="M162" s="1"/>
  <c r="N162" s="1"/>
  <c r="C162" s="1"/>
  <c r="G162" l="1"/>
  <c r="D163" l="1"/>
  <c r="K163" l="1"/>
  <c r="L163" s="1"/>
  <c r="E163"/>
  <c r="F163" l="1"/>
  <c r="M163" s="1"/>
  <c r="N163" s="1"/>
  <c r="C163" s="1"/>
  <c r="G163" l="1"/>
  <c r="D164" s="1"/>
  <c r="E164" l="1"/>
  <c r="K164"/>
  <c r="L164" s="1"/>
  <c r="F164" l="1"/>
  <c r="M164" s="1"/>
  <c r="N164" s="1"/>
  <c r="C164" s="1"/>
  <c r="G164" l="1"/>
  <c r="D165" s="1"/>
  <c r="K165" l="1"/>
  <c r="L165" s="1"/>
  <c r="E165"/>
  <c r="F165" l="1"/>
  <c r="M165" s="1"/>
  <c r="N165" s="1"/>
  <c r="C165" s="1"/>
  <c r="G165" l="1"/>
  <c r="D166" s="1"/>
  <c r="E166" l="1"/>
  <c r="K166"/>
  <c r="L166" s="1"/>
  <c r="F166" l="1"/>
  <c r="G166" s="1"/>
  <c r="M166" l="1"/>
  <c r="N166" s="1"/>
  <c r="C166" s="1"/>
  <c r="D167"/>
  <c r="E167" l="1"/>
  <c r="F167" s="1"/>
  <c r="K167"/>
  <c r="L167" s="1"/>
  <c r="M167" l="1"/>
  <c r="N167" s="1"/>
  <c r="C167" s="1"/>
  <c r="G167"/>
  <c r="D168" l="1"/>
  <c r="K168" l="1"/>
  <c r="L168" s="1"/>
  <c r="E168"/>
  <c r="F168" s="1"/>
  <c r="M168" l="1"/>
  <c r="N168" s="1"/>
  <c r="C168" s="1"/>
  <c r="G168"/>
  <c r="D169" l="1"/>
  <c r="E169" l="1"/>
  <c r="K169"/>
  <c r="L169" s="1"/>
  <c r="F169" l="1"/>
  <c r="M169" s="1"/>
  <c r="N169" s="1"/>
  <c r="C169" s="1"/>
  <c r="G169" l="1"/>
  <c r="D170" l="1"/>
  <c r="E170" l="1"/>
  <c r="K170"/>
  <c r="L170" s="1"/>
  <c r="F170" l="1"/>
  <c r="M170" s="1"/>
  <c r="N170" s="1"/>
  <c r="G170" l="1"/>
  <c r="D171" s="1"/>
  <c r="C170"/>
  <c r="E171" l="1"/>
  <c r="K171"/>
  <c r="L171" s="1"/>
  <c r="F171" l="1"/>
  <c r="M171" s="1"/>
  <c r="N171" s="1"/>
  <c r="C171" s="1"/>
  <c r="G171" l="1"/>
  <c r="D172" s="1"/>
  <c r="E172" l="1"/>
  <c r="K172"/>
  <c r="L172" s="1"/>
  <c r="F172" l="1"/>
  <c r="M172" s="1"/>
  <c r="N172" s="1"/>
  <c r="C172" s="1"/>
  <c r="G172" l="1"/>
  <c r="D173" l="1"/>
  <c r="E173" l="1"/>
  <c r="K173"/>
  <c r="L173" s="1"/>
  <c r="F173" l="1"/>
  <c r="M173" s="1"/>
  <c r="N173" s="1"/>
  <c r="C173" s="1"/>
  <c r="G173" l="1"/>
  <c r="D174" l="1"/>
  <c r="K174" l="1"/>
  <c r="L174" s="1"/>
  <c r="E174"/>
  <c r="F174" l="1"/>
  <c r="G174" s="1"/>
  <c r="D175" l="1"/>
  <c r="M174"/>
  <c r="N174" s="1"/>
  <c r="C174" s="1"/>
  <c r="E175" l="1"/>
  <c r="K175"/>
  <c r="L175" s="1"/>
  <c r="F175" l="1"/>
  <c r="G175" s="1"/>
  <c r="D176" l="1"/>
  <c r="M175"/>
  <c r="N175" s="1"/>
  <c r="C175" s="1"/>
  <c r="E176" l="1"/>
  <c r="K176"/>
  <c r="L176" s="1"/>
  <c r="F176" l="1"/>
  <c r="G176" s="1"/>
  <c r="M176" l="1"/>
  <c r="N176" s="1"/>
  <c r="C176" s="1"/>
  <c r="D177"/>
  <c r="K177" l="1"/>
  <c r="L177" s="1"/>
  <c r="E177"/>
  <c r="F177" l="1"/>
  <c r="M177" s="1"/>
  <c r="N177" s="1"/>
  <c r="C177" s="1"/>
  <c r="G177" l="1"/>
  <c r="D178" s="1"/>
  <c r="E178" l="1"/>
  <c r="K178"/>
  <c r="L178" s="1"/>
  <c r="F178" l="1"/>
  <c r="G178" s="1"/>
  <c r="D179" l="1"/>
  <c r="M178"/>
  <c r="N178" s="1"/>
  <c r="C178" s="1"/>
  <c r="E179" l="1"/>
  <c r="K179"/>
  <c r="L179" s="1"/>
  <c r="F179" l="1"/>
  <c r="G179" s="1"/>
  <c r="M179" l="1"/>
  <c r="N179" s="1"/>
  <c r="C179" s="1"/>
  <c r="D180"/>
  <c r="E180" l="1"/>
  <c r="K180"/>
  <c r="L180" s="1"/>
  <c r="F180" l="1"/>
  <c r="M180" s="1"/>
  <c r="N180" s="1"/>
  <c r="C180" s="1"/>
  <c r="G180" l="1"/>
  <c r="D181" s="1"/>
  <c r="E181" l="1"/>
  <c r="K181"/>
  <c r="L181" s="1"/>
  <c r="F181" l="1"/>
  <c r="M181" s="1"/>
  <c r="N181" s="1"/>
  <c r="C181" s="1"/>
  <c r="G181" l="1"/>
  <c r="D182" s="1"/>
  <c r="E182" l="1"/>
  <c r="K182"/>
  <c r="L182" s="1"/>
  <c r="F182" l="1"/>
  <c r="G182" s="1"/>
  <c r="M182" l="1"/>
  <c r="N182" s="1"/>
  <c r="C182" s="1"/>
  <c r="D183"/>
  <c r="F183" l="1"/>
  <c r="E183"/>
  <c r="K183"/>
  <c r="L183" s="1"/>
  <c r="M183" l="1"/>
  <c r="N183" s="1"/>
  <c r="C183" s="1"/>
  <c r="G183"/>
  <c r="D184" l="1"/>
  <c r="E184" l="1"/>
  <c r="K184"/>
  <c r="L184" s="1"/>
  <c r="F184" l="1"/>
  <c r="G184" s="1"/>
  <c r="D185" l="1"/>
  <c r="M184"/>
  <c r="N184" s="1"/>
  <c r="C184" s="1"/>
  <c r="E185" l="1"/>
  <c r="K185"/>
  <c r="L185" s="1"/>
  <c r="F185" l="1"/>
  <c r="G185" s="1"/>
  <c r="M185" l="1"/>
  <c r="N185" s="1"/>
  <c r="C185" s="1"/>
  <c r="D186"/>
  <c r="E186" l="1"/>
  <c r="K186"/>
  <c r="L186" s="1"/>
  <c r="F186" l="1"/>
  <c r="G186" s="1"/>
  <c r="D187" l="1"/>
  <c r="M186"/>
  <c r="N186" s="1"/>
  <c r="C186" s="1"/>
  <c r="E187" l="1"/>
  <c r="K187"/>
  <c r="L187" s="1"/>
  <c r="F187" l="1"/>
  <c r="G187" s="1"/>
  <c r="D188" l="1"/>
  <c r="M187"/>
  <c r="N187" s="1"/>
  <c r="C187" s="1"/>
  <c r="E188" l="1"/>
  <c r="K188"/>
  <c r="L188" s="1"/>
  <c r="F188" l="1"/>
  <c r="G188" s="1"/>
  <c r="D189" l="1"/>
  <c r="M188"/>
  <c r="N188" s="1"/>
  <c r="C188" s="1"/>
  <c r="K189" l="1"/>
  <c r="L189" s="1"/>
  <c r="E189"/>
  <c r="F189" l="1"/>
  <c r="M189" s="1"/>
  <c r="N189" s="1"/>
  <c r="C189" s="1"/>
  <c r="G189" l="1"/>
  <c r="D190" s="1"/>
  <c r="E190" l="1"/>
  <c r="K190"/>
  <c r="L190" s="1"/>
  <c r="F190" l="1"/>
  <c r="G190" s="1"/>
  <c r="D191" l="1"/>
  <c r="M190"/>
  <c r="N190" s="1"/>
  <c r="C190" s="1"/>
  <c r="E191" l="1"/>
  <c r="K191"/>
  <c r="L191" s="1"/>
  <c r="F191" l="1"/>
  <c r="G191" s="1"/>
  <c r="D192" l="1"/>
  <c r="M191"/>
  <c r="N191" s="1"/>
  <c r="C191" s="1"/>
  <c r="K192" l="1"/>
  <c r="L192" s="1"/>
  <c r="E192"/>
  <c r="F192" l="1"/>
  <c r="M192" s="1"/>
  <c r="N192" s="1"/>
  <c r="C192" s="1"/>
  <c r="G192" l="1"/>
  <c r="D193" s="1"/>
  <c r="E193" l="1"/>
  <c r="K193"/>
  <c r="L193" s="1"/>
  <c r="F193" l="1"/>
  <c r="G193" s="1"/>
  <c r="M193" l="1"/>
  <c r="N193" s="1"/>
  <c r="C193" s="1"/>
  <c r="D194"/>
  <c r="K194" l="1"/>
  <c r="L194" s="1"/>
  <c r="E194"/>
  <c r="F194" l="1"/>
  <c r="M194" s="1"/>
  <c r="N194" s="1"/>
  <c r="G194" l="1"/>
  <c r="D195" s="1"/>
  <c r="C194"/>
  <c r="E195" l="1"/>
  <c r="K195"/>
  <c r="L195" s="1"/>
  <c r="F195" l="1"/>
  <c r="M195" s="1"/>
  <c r="N195" s="1"/>
  <c r="C195" s="1"/>
  <c r="G195" l="1"/>
  <c r="D196" s="1"/>
  <c r="K196" l="1"/>
  <c r="L196" s="1"/>
  <c r="E196"/>
  <c r="F196" l="1"/>
  <c r="G196" s="1"/>
  <c r="D197" l="1"/>
  <c r="M196"/>
  <c r="N196" s="1"/>
  <c r="C196" s="1"/>
  <c r="E197" l="1"/>
  <c r="K197"/>
  <c r="L197" s="1"/>
  <c r="F197" l="1"/>
  <c r="G197" s="1"/>
  <c r="M197" l="1"/>
  <c r="N197" s="1"/>
  <c r="C197" s="1"/>
  <c r="D198"/>
  <c r="K198" l="1"/>
  <c r="L198" s="1"/>
  <c r="E198"/>
  <c r="F198" l="1"/>
  <c r="M198" s="1"/>
  <c r="N198" s="1"/>
  <c r="C198" s="1"/>
  <c r="G198" l="1"/>
  <c r="D199" l="1"/>
  <c r="E199" l="1"/>
  <c r="K199"/>
  <c r="L199" s="1"/>
  <c r="F199" l="1"/>
  <c r="M199" s="1"/>
  <c r="N199" s="1"/>
  <c r="C199" s="1"/>
  <c r="G199" l="1"/>
  <c r="D200" s="1"/>
  <c r="E200" l="1"/>
  <c r="K200"/>
  <c r="L200" s="1"/>
  <c r="F200" l="1"/>
  <c r="G200" s="1"/>
  <c r="M200" l="1"/>
  <c r="N200" s="1"/>
  <c r="C200" s="1"/>
  <c r="D201"/>
  <c r="E201" l="1"/>
  <c r="K201"/>
  <c r="L201" s="1"/>
  <c r="F201" l="1"/>
  <c r="G201" s="1"/>
  <c r="M201" l="1"/>
  <c r="N201" s="1"/>
  <c r="C201" s="1"/>
  <c r="D202"/>
  <c r="E202" l="1"/>
  <c r="K202"/>
  <c r="L202" s="1"/>
  <c r="F202" l="1"/>
  <c r="G202" s="1"/>
  <c r="M202" l="1"/>
  <c r="N202" s="1"/>
  <c r="C202" s="1"/>
  <c r="D203"/>
  <c r="E203" l="1"/>
  <c r="K203"/>
  <c r="L203" s="1"/>
  <c r="F203" l="1"/>
  <c r="G203" s="1"/>
  <c r="M203" l="1"/>
  <c r="N203" s="1"/>
  <c r="C203" s="1"/>
  <c r="D204"/>
  <c r="K204" l="1"/>
  <c r="L204" s="1"/>
  <c r="E204"/>
  <c r="F204" l="1"/>
  <c r="G204" s="1"/>
  <c r="M204" l="1"/>
  <c r="N204" s="1"/>
  <c r="C204" s="1"/>
  <c r="D205"/>
  <c r="E205" l="1"/>
  <c r="K205"/>
  <c r="L205" s="1"/>
  <c r="F205" l="1"/>
  <c r="M205" s="1"/>
  <c r="N205" s="1"/>
  <c r="C205" s="1"/>
  <c r="G205" l="1"/>
  <c r="D206" s="1"/>
  <c r="K206" l="1"/>
  <c r="L206" s="1"/>
  <c r="E206"/>
  <c r="F206" l="1"/>
  <c r="G206" s="1"/>
  <c r="D207" l="1"/>
  <c r="M206"/>
  <c r="N206" s="1"/>
  <c r="K207" l="1"/>
  <c r="L207" s="1"/>
  <c r="E207"/>
  <c r="C206"/>
  <c r="F207" l="1"/>
  <c r="G207" l="1"/>
  <c r="D208" s="1"/>
  <c r="M207"/>
  <c r="N207" s="1"/>
  <c r="C207" s="1"/>
  <c r="E208" l="1"/>
  <c r="K208"/>
  <c r="L208" s="1"/>
  <c r="F208" l="1"/>
  <c r="G208" s="1"/>
  <c r="M208" l="1"/>
  <c r="N208" s="1"/>
  <c r="C208" s="1"/>
  <c r="D209"/>
  <c r="E209" l="1"/>
  <c r="K209"/>
  <c r="L209" s="1"/>
  <c r="F209" l="1"/>
  <c r="G209" s="1"/>
  <c r="M209" l="1"/>
  <c r="N209" s="1"/>
  <c r="C209" s="1"/>
  <c r="D210"/>
  <c r="E210" l="1"/>
  <c r="K210"/>
  <c r="L210" s="1"/>
  <c r="M210" l="1"/>
  <c r="N210" s="1"/>
  <c r="C210" s="1"/>
  <c r="F210"/>
  <c r="G210" s="1"/>
  <c r="D211" l="1"/>
  <c r="E211" l="1"/>
  <c r="K211"/>
  <c r="L211" s="1"/>
  <c r="F211" l="1"/>
  <c r="G211" s="1"/>
  <c r="D212" l="1"/>
  <c r="M211"/>
  <c r="K212" l="1"/>
  <c r="L212" s="1"/>
  <c r="E212"/>
  <c r="N211"/>
  <c r="C211" s="1"/>
  <c r="F212" l="1"/>
  <c r="M212" s="1"/>
  <c r="G212" l="1"/>
  <c r="D213" s="1"/>
  <c r="N212"/>
  <c r="C212" s="1"/>
  <c r="E213" l="1"/>
  <c r="K213"/>
  <c r="L213" s="1"/>
  <c r="F213" l="1"/>
  <c r="G213" s="1"/>
  <c r="M213" l="1"/>
  <c r="N213"/>
  <c r="C213" s="1"/>
  <c r="D214"/>
  <c r="E214" l="1"/>
  <c r="F214" s="1"/>
  <c r="K214"/>
  <c r="L214" s="1"/>
  <c r="M214" l="1"/>
  <c r="N214" s="1"/>
  <c r="C214" s="1"/>
  <c r="G214"/>
  <c r="D215" l="1"/>
  <c r="E215" l="1"/>
  <c r="K215"/>
  <c r="L215" s="1"/>
  <c r="F215" l="1"/>
  <c r="G215" s="1"/>
  <c r="M215" l="1"/>
  <c r="N215"/>
  <c r="C215" s="1"/>
  <c r="D216"/>
  <c r="E216" l="1"/>
  <c r="K216"/>
  <c r="L216" s="1"/>
  <c r="F216" l="1"/>
  <c r="G216" s="1"/>
  <c r="M216" l="1"/>
  <c r="N216" s="1"/>
  <c r="C216" s="1"/>
  <c r="D217"/>
  <c r="E217" l="1"/>
  <c r="F217" s="1"/>
  <c r="M217" s="1"/>
  <c r="K217"/>
  <c r="L217" s="1"/>
  <c r="G217" l="1"/>
  <c r="N217"/>
  <c r="C217" s="1"/>
  <c r="D218" l="1"/>
  <c r="K218" l="1"/>
  <c r="L218" s="1"/>
  <c r="E218"/>
  <c r="F218" l="1"/>
  <c r="G218" s="1"/>
  <c r="D219" l="1"/>
  <c r="M218"/>
  <c r="E219" l="1"/>
  <c r="F219" s="1"/>
  <c r="K219"/>
  <c r="L219" s="1"/>
  <c r="N218"/>
  <c r="M219" l="1"/>
  <c r="C218"/>
  <c r="G219"/>
  <c r="N219" l="1"/>
  <c r="C219" s="1"/>
  <c r="D220"/>
  <c r="E220" l="1"/>
  <c r="K220"/>
  <c r="L220" s="1"/>
  <c r="F220" l="1"/>
  <c r="M220" s="1"/>
  <c r="N220" s="1"/>
  <c r="C220" s="1"/>
  <c r="G220" l="1"/>
  <c r="D221" s="1"/>
  <c r="E221" l="1"/>
  <c r="K221"/>
  <c r="L221" s="1"/>
  <c r="F221" l="1"/>
  <c r="G221" s="1"/>
  <c r="M221" l="1"/>
  <c r="N221" s="1"/>
  <c r="C221" s="1"/>
  <c r="D222"/>
  <c r="E222" l="1"/>
  <c r="K222"/>
  <c r="L222" s="1"/>
  <c r="M222" l="1"/>
  <c r="N222" s="1"/>
  <c r="C222" s="1"/>
  <c r="F222"/>
  <c r="G222" s="1"/>
  <c r="D223" l="1"/>
  <c r="K223" l="1"/>
  <c r="L223" s="1"/>
  <c r="E223"/>
  <c r="F223" l="1"/>
  <c r="M223" s="1"/>
  <c r="N223" s="1"/>
  <c r="C223" s="1"/>
  <c r="G223" l="1"/>
  <c r="D224" s="1"/>
  <c r="E224" l="1"/>
  <c r="K224"/>
  <c r="L224" s="1"/>
  <c r="F224" l="1"/>
  <c r="G224" s="1"/>
  <c r="M224" l="1"/>
  <c r="N224" s="1"/>
  <c r="C224" s="1"/>
  <c r="D225"/>
  <c r="E225" l="1"/>
  <c r="K225"/>
  <c r="L225" s="1"/>
  <c r="M225" l="1"/>
  <c r="N225" s="1"/>
  <c r="C225" s="1"/>
  <c r="F225"/>
  <c r="G225" s="1"/>
  <c r="D226" l="1"/>
  <c r="E226" l="1"/>
  <c r="K226"/>
  <c r="L226" s="1"/>
  <c r="F226" l="1"/>
  <c r="M226" s="1"/>
  <c r="N226" s="1"/>
  <c r="C226" s="1"/>
  <c r="G226" l="1"/>
  <c r="D227" s="1"/>
  <c r="E227" l="1"/>
  <c r="K227"/>
  <c r="L227" s="1"/>
  <c r="F227" l="1"/>
  <c r="G227" s="1"/>
  <c r="M227" l="1"/>
  <c r="N227" s="1"/>
  <c r="C227" s="1"/>
  <c r="D228"/>
  <c r="K228" l="1"/>
  <c r="L228" s="1"/>
  <c r="E228"/>
  <c r="F228" l="1"/>
  <c r="G228" s="1"/>
  <c r="M228" l="1"/>
  <c r="N228" s="1"/>
  <c r="C228" s="1"/>
  <c r="D229"/>
  <c r="E229" l="1"/>
  <c r="K229"/>
  <c r="L229" s="1"/>
  <c r="F229" l="1"/>
  <c r="M229" s="1"/>
  <c r="N229" s="1"/>
  <c r="C229" s="1"/>
  <c r="G229" l="1"/>
  <c r="D230" s="1"/>
  <c r="K230" l="1"/>
  <c r="L230" s="1"/>
  <c r="E230"/>
  <c r="G230" l="1"/>
  <c r="F230"/>
  <c r="M230" s="1"/>
  <c r="N230" s="1"/>
  <c r="C230" l="1"/>
  <c r="D231"/>
  <c r="E231" l="1"/>
  <c r="K231"/>
  <c r="L231" s="1"/>
  <c r="F231" l="1"/>
  <c r="M231" s="1"/>
  <c r="N231" s="1"/>
  <c r="C231" s="1"/>
  <c r="G231" l="1"/>
  <c r="D232" s="1"/>
  <c r="K232" l="1"/>
  <c r="L232" s="1"/>
  <c r="E232"/>
  <c r="F232" l="1"/>
  <c r="G232" s="1"/>
  <c r="D233" l="1"/>
  <c r="M232"/>
  <c r="N232" s="1"/>
  <c r="C232" s="1"/>
  <c r="K233" l="1"/>
  <c r="L233" s="1"/>
  <c r="E233"/>
  <c r="F233" l="1"/>
  <c r="M233" s="1"/>
  <c r="N233" s="1"/>
  <c r="C233" s="1"/>
  <c r="G233" l="1"/>
  <c r="D234" l="1"/>
  <c r="E234" l="1"/>
  <c r="K234"/>
  <c r="L234" s="1"/>
  <c r="M234" l="1"/>
  <c r="N234" s="1"/>
  <c r="C234" s="1"/>
  <c r="F234"/>
  <c r="G234" s="1"/>
  <c r="D235" l="1"/>
  <c r="E235" l="1"/>
  <c r="K235"/>
  <c r="L235" s="1"/>
  <c r="F235" l="1"/>
  <c r="G235" s="1"/>
  <c r="D236" l="1"/>
  <c r="M235"/>
  <c r="N235" s="1"/>
  <c r="C235" s="1"/>
  <c r="E236" l="1"/>
  <c r="K236"/>
  <c r="L236" s="1"/>
  <c r="F236" l="1"/>
  <c r="M236" s="1"/>
  <c r="N236" s="1"/>
  <c r="C236" s="1"/>
  <c r="G236" l="1"/>
  <c r="D237" s="1"/>
  <c r="K237" l="1"/>
  <c r="L237" s="1"/>
  <c r="E237"/>
  <c r="F237" l="1"/>
  <c r="G237" s="1"/>
  <c r="M237" l="1"/>
  <c r="N237" s="1"/>
  <c r="C237" s="1"/>
  <c r="D238"/>
  <c r="E238" l="1"/>
  <c r="K238"/>
  <c r="L238" s="1"/>
  <c r="F238" l="1"/>
  <c r="M238" s="1"/>
  <c r="N238" s="1"/>
  <c r="C238" s="1"/>
  <c r="G238" l="1"/>
  <c r="D239" s="1"/>
  <c r="K239" l="1"/>
  <c r="L239" s="1"/>
  <c r="E239"/>
  <c r="M239" l="1"/>
  <c r="N239" s="1"/>
  <c r="C239" s="1"/>
  <c r="F239"/>
  <c r="G239" s="1"/>
  <c r="D240" l="1"/>
  <c r="E240" l="1"/>
  <c r="K240"/>
  <c r="L240" s="1"/>
  <c r="G240" l="1"/>
  <c r="F240"/>
  <c r="M240" s="1"/>
  <c r="N240" s="1"/>
  <c r="C240" s="1"/>
  <c r="D241" l="1"/>
  <c r="E241" l="1"/>
  <c r="K241"/>
  <c r="L241" s="1"/>
  <c r="G241" l="1"/>
  <c r="F241"/>
  <c r="M241" s="1"/>
  <c r="N241" s="1"/>
  <c r="C241" s="1"/>
  <c r="D242" l="1"/>
  <c r="E242" l="1"/>
  <c r="K242"/>
  <c r="L242" s="1"/>
  <c r="F242" l="1"/>
  <c r="M242" s="1"/>
  <c r="N242" s="1"/>
  <c r="G242" l="1"/>
  <c r="D243" s="1"/>
  <c r="C242"/>
  <c r="E243" l="1"/>
  <c r="K243"/>
  <c r="L243" s="1"/>
  <c r="F243" l="1"/>
  <c r="G243" l="1"/>
  <c r="D244" s="1"/>
  <c r="M243"/>
  <c r="N243" s="1"/>
  <c r="C243" s="1"/>
  <c r="E244" l="1"/>
  <c r="K244"/>
  <c r="L244" s="1"/>
  <c r="F244" l="1"/>
  <c r="G244" s="1"/>
  <c r="M244" l="1"/>
  <c r="N244" s="1"/>
  <c r="C244" s="1"/>
  <c r="D245"/>
  <c r="E245" l="1"/>
  <c r="K245"/>
  <c r="L245" s="1"/>
  <c r="F245" l="1"/>
  <c r="G245" s="1"/>
  <c r="M245" l="1"/>
  <c r="N245" s="1"/>
  <c r="C245" s="1"/>
  <c r="D246"/>
  <c r="E246" l="1"/>
  <c r="K246"/>
  <c r="L246" s="1"/>
  <c r="F246" l="1"/>
  <c r="G246" s="1"/>
  <c r="D247" l="1"/>
  <c r="M246"/>
  <c r="N246" s="1"/>
  <c r="C246" s="1"/>
  <c r="E247" l="1"/>
  <c r="K247"/>
  <c r="L247" s="1"/>
  <c r="F247" l="1"/>
  <c r="G247" s="1"/>
  <c r="D248" l="1"/>
  <c r="M247"/>
  <c r="N247" s="1"/>
  <c r="C247" s="1"/>
  <c r="K248" l="1"/>
  <c r="L248" s="1"/>
  <c r="E248"/>
  <c r="F248" l="1"/>
  <c r="M248" s="1"/>
  <c r="N248" s="1"/>
  <c r="C248" s="1"/>
  <c r="G248" l="1"/>
  <c r="D249" s="1"/>
  <c r="E249" l="1"/>
  <c r="K249"/>
  <c r="L249" s="1"/>
  <c r="F249" l="1"/>
  <c r="M249" s="1"/>
  <c r="N249" s="1"/>
  <c r="C249" s="1"/>
  <c r="G249" l="1"/>
  <c r="D250" s="1"/>
  <c r="E250" l="1"/>
  <c r="K250"/>
  <c r="L250" s="1"/>
  <c r="F250" l="1"/>
  <c r="M250" s="1"/>
  <c r="N250" s="1"/>
  <c r="C250" s="1"/>
  <c r="G250" l="1"/>
  <c r="D251" s="1"/>
  <c r="E251" l="1"/>
  <c r="K251"/>
  <c r="L251" s="1"/>
  <c r="F251" l="1"/>
  <c r="G251" s="1"/>
  <c r="D252" l="1"/>
  <c r="M251"/>
  <c r="N251" s="1"/>
  <c r="C251" s="1"/>
  <c r="K252" l="1"/>
  <c r="L252" s="1"/>
  <c r="E252"/>
  <c r="F252" l="1"/>
  <c r="M252" s="1"/>
  <c r="N252" s="1"/>
  <c r="C252" s="1"/>
  <c r="G252" l="1"/>
  <c r="D253" s="1"/>
  <c r="K253" l="1"/>
  <c r="L253" s="1"/>
  <c r="E253"/>
  <c r="F253" l="1"/>
  <c r="M253" s="1"/>
  <c r="N253" s="1"/>
  <c r="C253" s="1"/>
  <c r="G253" l="1"/>
  <c r="D254" s="1"/>
  <c r="E254" l="1"/>
  <c r="K254"/>
  <c r="L254" s="1"/>
  <c r="M254" l="1"/>
  <c r="N254" s="1"/>
  <c r="C254" s="1"/>
  <c r="F254"/>
  <c r="G254" s="1"/>
  <c r="D255" l="1"/>
  <c r="K255" l="1"/>
  <c r="L255" s="1"/>
  <c r="E255"/>
  <c r="F255" l="1"/>
  <c r="G255" l="1"/>
  <c r="D256" s="1"/>
  <c r="M255"/>
  <c r="N255" s="1"/>
  <c r="C255" s="1"/>
  <c r="E256" l="1"/>
  <c r="K256"/>
  <c r="L256" s="1"/>
  <c r="F256" l="1"/>
  <c r="G256" s="1"/>
  <c r="M256" l="1"/>
  <c r="N256" s="1"/>
  <c r="C256" s="1"/>
  <c r="D257"/>
  <c r="K257" l="1"/>
  <c r="L257" s="1"/>
  <c r="E257"/>
  <c r="F257" s="1"/>
  <c r="M257" l="1"/>
  <c r="N257" s="1"/>
  <c r="C257" s="1"/>
  <c r="G257"/>
  <c r="D258" l="1"/>
  <c r="E258" l="1"/>
  <c r="F258" s="1"/>
  <c r="M258" s="1"/>
  <c r="N258" s="1"/>
  <c r="K258"/>
  <c r="L258" s="1"/>
  <c r="C258" l="1"/>
  <c r="G258"/>
  <c r="D259" l="1"/>
  <c r="K259" l="1"/>
  <c r="L259" s="1"/>
  <c r="E259"/>
  <c r="F259" s="1"/>
  <c r="M259" l="1"/>
  <c r="N259" s="1"/>
  <c r="C259" s="1"/>
  <c r="G259"/>
  <c r="D260" l="1"/>
  <c r="E260" l="1"/>
  <c r="F260" s="1"/>
  <c r="K260"/>
  <c r="L260" s="1"/>
  <c r="M260" l="1"/>
  <c r="N260" s="1"/>
  <c r="C260" s="1"/>
  <c r="G260"/>
  <c r="D261" l="1"/>
  <c r="K261" l="1"/>
  <c r="L261" s="1"/>
  <c r="E261"/>
  <c r="F261" s="1"/>
  <c r="M261" l="1"/>
  <c r="N261" s="1"/>
  <c r="C261" s="1"/>
  <c r="G261"/>
  <c r="D262" l="1"/>
  <c r="K262" l="1"/>
  <c r="L262" s="1"/>
  <c r="E262"/>
  <c r="F262" s="1"/>
  <c r="M262" l="1"/>
  <c r="N262" s="1"/>
  <c r="C262" s="1"/>
  <c r="G262"/>
  <c r="D263" l="1"/>
  <c r="E263" l="1"/>
  <c r="K263"/>
  <c r="L263" s="1"/>
  <c r="F263" l="1"/>
  <c r="G263" s="1"/>
  <c r="D264" l="1"/>
  <c r="M263"/>
  <c r="N263" s="1"/>
  <c r="C263" s="1"/>
  <c r="K264" l="1"/>
  <c r="L264" s="1"/>
  <c r="E264"/>
  <c r="F264" l="1"/>
  <c r="M264" s="1"/>
  <c r="N264" s="1"/>
  <c r="C264" s="1"/>
  <c r="G264" l="1"/>
  <c r="D265" s="1"/>
  <c r="E265" l="1"/>
  <c r="K265"/>
  <c r="L265" s="1"/>
  <c r="F265" l="1"/>
  <c r="G265" s="1"/>
  <c r="D266" l="1"/>
  <c r="M265"/>
  <c r="N265" s="1"/>
  <c r="C265" s="1"/>
  <c r="E266" l="1"/>
  <c r="K266"/>
  <c r="L266" s="1"/>
  <c r="F266" l="1"/>
  <c r="G266" s="1"/>
  <c r="M266" l="1"/>
  <c r="N266" s="1"/>
  <c r="C266" s="1"/>
  <c r="D267"/>
  <c r="K267" l="1"/>
  <c r="L267" s="1"/>
  <c r="E267"/>
  <c r="F267" l="1"/>
  <c r="M267" s="1"/>
  <c r="N267" s="1"/>
  <c r="C267" s="1"/>
  <c r="G267" l="1"/>
  <c r="D268" s="1"/>
  <c r="K268" s="1"/>
  <c r="L268" s="1"/>
  <c r="E268" l="1"/>
  <c r="F268" s="1"/>
  <c r="G268" l="1"/>
  <c r="D269" s="1"/>
  <c r="M268"/>
  <c r="N268" s="1"/>
  <c r="C268" s="1"/>
  <c r="K269" l="1"/>
  <c r="L269" s="1"/>
  <c r="E269"/>
  <c r="F269" l="1"/>
  <c r="G269" s="1"/>
  <c r="D270" l="1"/>
  <c r="M269"/>
  <c r="N269" s="1"/>
  <c r="C269" s="1"/>
  <c r="E270" l="1"/>
  <c r="K270"/>
  <c r="L270" s="1"/>
  <c r="F270" l="1"/>
  <c r="G270" s="1"/>
  <c r="M270" l="1"/>
  <c r="N270" s="1"/>
  <c r="C270" s="1"/>
  <c r="D271"/>
  <c r="E271" l="1"/>
  <c r="K271"/>
  <c r="L271" s="1"/>
  <c r="F271" l="1"/>
  <c r="G271" s="1"/>
  <c r="M271" l="1"/>
  <c r="N271" s="1"/>
  <c r="C271" s="1"/>
  <c r="D272"/>
  <c r="K272" l="1"/>
  <c r="L272" s="1"/>
  <c r="E272"/>
  <c r="F272" l="1"/>
  <c r="M272" s="1"/>
  <c r="N272" s="1"/>
  <c r="C272" s="1"/>
  <c r="G272" l="1"/>
  <c r="D273" s="1"/>
  <c r="K273" l="1"/>
  <c r="L273" s="1"/>
  <c r="E273"/>
  <c r="F273" l="1"/>
  <c r="M273" s="1"/>
  <c r="N273" s="1"/>
  <c r="C273" s="1"/>
  <c r="G273" l="1"/>
  <c r="D274" s="1"/>
  <c r="E274" l="1"/>
  <c r="K274"/>
  <c r="L274" s="1"/>
  <c r="F274" l="1"/>
  <c r="M274" s="1"/>
  <c r="N274" s="1"/>
  <c r="C274" s="1"/>
  <c r="G274" l="1"/>
  <c r="D275" s="1"/>
  <c r="K275" l="1"/>
  <c r="L275" s="1"/>
  <c r="E275"/>
  <c r="F275" l="1"/>
  <c r="M275" s="1"/>
  <c r="N275" s="1"/>
  <c r="C275" s="1"/>
  <c r="G275" l="1"/>
  <c r="D276" s="1"/>
  <c r="K276" l="1"/>
  <c r="L276" s="1"/>
  <c r="E276"/>
  <c r="F276" l="1"/>
  <c r="M276" s="1"/>
  <c r="N276" s="1"/>
  <c r="C276" s="1"/>
  <c r="G276" l="1"/>
  <c r="D277" s="1"/>
  <c r="E277" l="1"/>
  <c r="K277"/>
  <c r="L277" s="1"/>
  <c r="F277" l="1"/>
  <c r="M277" s="1"/>
  <c r="N277" s="1"/>
  <c r="C277" s="1"/>
  <c r="G277" l="1"/>
  <c r="D278" s="1"/>
  <c r="K278" l="1"/>
  <c r="L278" s="1"/>
  <c r="E278"/>
  <c r="F278" l="1"/>
  <c r="G278" s="1"/>
  <c r="D279" l="1"/>
  <c r="M278"/>
  <c r="N278" s="1"/>
  <c r="K279" l="1"/>
  <c r="L279" s="1"/>
  <c r="E279"/>
  <c r="C278"/>
  <c r="F279" l="1"/>
  <c r="G279" l="1"/>
  <c r="D280" s="1"/>
  <c r="M279"/>
  <c r="N279" s="1"/>
  <c r="C279" s="1"/>
  <c r="E280" l="1"/>
  <c r="K280"/>
  <c r="L280" s="1"/>
  <c r="F280" l="1"/>
  <c r="M280" s="1"/>
  <c r="N280" s="1"/>
  <c r="C280" s="1"/>
  <c r="G280" l="1"/>
  <c r="D281" s="1"/>
  <c r="K281" l="1"/>
  <c r="L281" s="1"/>
  <c r="E281"/>
  <c r="F281" l="1"/>
  <c r="M281" s="1"/>
  <c r="N281" s="1"/>
  <c r="C281" s="1"/>
  <c r="G281" l="1"/>
  <c r="D282" s="1"/>
  <c r="K282" l="1"/>
  <c r="L282" s="1"/>
  <c r="E282"/>
  <c r="F282" l="1"/>
  <c r="M282" s="1"/>
  <c r="N282" s="1"/>
  <c r="C282" s="1"/>
  <c r="G282" l="1"/>
  <c r="D283" s="1"/>
  <c r="E283" l="1"/>
  <c r="K283"/>
  <c r="L283" s="1"/>
  <c r="F283" l="1"/>
  <c r="G283" s="1"/>
  <c r="D284" l="1"/>
  <c r="M283"/>
  <c r="N283" s="1"/>
  <c r="C283" s="1"/>
  <c r="K284" l="1"/>
  <c r="L284" s="1"/>
  <c r="E284"/>
  <c r="F284" l="1"/>
  <c r="M284" s="1"/>
  <c r="N284" s="1"/>
  <c r="C284" s="1"/>
  <c r="G284" l="1"/>
  <c r="D285" s="1"/>
  <c r="K285" l="1"/>
  <c r="L285" s="1"/>
  <c r="E285"/>
  <c r="F285" l="1"/>
  <c r="M285" s="1"/>
  <c r="N285" s="1"/>
  <c r="C285" s="1"/>
  <c r="G285" l="1"/>
  <c r="D286" s="1"/>
  <c r="E286" l="1"/>
  <c r="K286"/>
  <c r="L286" s="1"/>
  <c r="F286" l="1"/>
  <c r="M286" s="1"/>
  <c r="N286" s="1"/>
  <c r="C286" s="1"/>
  <c r="G286" l="1"/>
  <c r="D287" s="1"/>
  <c r="K287" l="1"/>
  <c r="L287" s="1"/>
  <c r="E287"/>
  <c r="F287" l="1"/>
  <c r="M287" s="1"/>
  <c r="N287" s="1"/>
  <c r="C287" s="1"/>
  <c r="G287" l="1"/>
  <c r="D288" s="1"/>
  <c r="E288" l="1"/>
  <c r="K288"/>
  <c r="L288" s="1"/>
  <c r="F288" l="1"/>
  <c r="G288" s="1"/>
  <c r="D289" l="1"/>
  <c r="M288"/>
  <c r="N288" s="1"/>
  <c r="C288" s="1"/>
  <c r="E289" l="1"/>
  <c r="K289"/>
  <c r="L289" s="1"/>
  <c r="F289" l="1"/>
  <c r="G289" s="1"/>
  <c r="D290" l="1"/>
  <c r="M289"/>
  <c r="N289" s="1"/>
  <c r="C289" s="1"/>
  <c r="K290" l="1"/>
  <c r="L290" s="1"/>
  <c r="E290"/>
  <c r="F290" l="1"/>
  <c r="M290" s="1"/>
  <c r="N290" s="1"/>
  <c r="C290" l="1"/>
  <c r="G290"/>
  <c r="D291" l="1"/>
  <c r="K291" l="1"/>
  <c r="L291" s="1"/>
  <c r="E291"/>
  <c r="F291" l="1"/>
  <c r="M291" s="1"/>
  <c r="N291" s="1"/>
  <c r="C291" s="1"/>
  <c r="G291" l="1"/>
  <c r="D292" s="1"/>
  <c r="K292" l="1"/>
  <c r="L292" s="1"/>
  <c r="E292"/>
  <c r="F292" l="1"/>
  <c r="M292" s="1"/>
  <c r="N292" s="1"/>
  <c r="C292" s="1"/>
  <c r="G292" l="1"/>
  <c r="D293" l="1"/>
  <c r="K293" l="1"/>
  <c r="L293" s="1"/>
  <c r="E293"/>
  <c r="F293" l="1"/>
  <c r="G293" s="1"/>
  <c r="D294" l="1"/>
  <c r="M293"/>
  <c r="N293" s="1"/>
  <c r="C293" s="1"/>
  <c r="K294" l="1"/>
  <c r="L294" s="1"/>
  <c r="E294"/>
  <c r="M294" l="1"/>
  <c r="N294" s="1"/>
  <c r="C294" s="1"/>
  <c r="F294"/>
  <c r="G294" s="1"/>
  <c r="D295" l="1"/>
  <c r="E295" l="1"/>
  <c r="K295"/>
  <c r="L295" s="1"/>
  <c r="F295" l="1"/>
  <c r="G295" s="1"/>
  <c r="M295" l="1"/>
  <c r="N295" s="1"/>
  <c r="C295" s="1"/>
  <c r="D296"/>
  <c r="E296" l="1"/>
  <c r="K296"/>
  <c r="L296" s="1"/>
  <c r="F296" l="1"/>
  <c r="G296" s="1"/>
  <c r="M296" l="1"/>
  <c r="N296" s="1"/>
  <c r="C296" s="1"/>
  <c r="D297"/>
  <c r="E297" l="1"/>
  <c r="K297"/>
  <c r="L297" s="1"/>
  <c r="F297" l="1"/>
  <c r="G297" s="1"/>
  <c r="M297" l="1"/>
  <c r="N297" s="1"/>
  <c r="C297" s="1"/>
  <c r="D298"/>
  <c r="E298" l="1"/>
  <c r="K298"/>
  <c r="L298" s="1"/>
  <c r="F298" l="1"/>
  <c r="M298" s="1"/>
  <c r="N298" s="1"/>
  <c r="C298" s="1"/>
  <c r="G298" l="1"/>
  <c r="D299" l="1"/>
  <c r="E299" l="1"/>
  <c r="K299"/>
  <c r="L299" s="1"/>
  <c r="F299" l="1"/>
  <c r="M299" s="1"/>
  <c r="N299" s="1"/>
  <c r="C299" s="1"/>
  <c r="G299" l="1"/>
  <c r="D300" s="1"/>
  <c r="E300" l="1"/>
  <c r="K300"/>
  <c r="L300" s="1"/>
  <c r="F300" l="1"/>
  <c r="M300" s="1"/>
  <c r="N300" s="1"/>
  <c r="C300" s="1"/>
  <c r="G300" l="1"/>
  <c r="D301" s="1"/>
  <c r="K301" l="1"/>
  <c r="L301" s="1"/>
  <c r="E301"/>
  <c r="F301" l="1"/>
  <c r="M301" s="1"/>
  <c r="N301" s="1"/>
  <c r="C301" s="1"/>
  <c r="G301" l="1"/>
  <c r="D302" s="1"/>
  <c r="E302" l="1"/>
  <c r="K302"/>
  <c r="L302" s="1"/>
  <c r="F302" l="1"/>
  <c r="G302" s="1"/>
  <c r="M302" l="1"/>
  <c r="N302" s="1"/>
  <c r="C302" s="1"/>
  <c r="D303"/>
  <c r="K303" l="1"/>
  <c r="L303" s="1"/>
  <c r="E303"/>
  <c r="F303" l="1"/>
  <c r="G303" l="1"/>
  <c r="D304" s="1"/>
  <c r="M303"/>
  <c r="N303" s="1"/>
  <c r="C303" s="1"/>
  <c r="K304" l="1"/>
  <c r="L304" s="1"/>
  <c r="E304"/>
  <c r="M304" l="1"/>
  <c r="N304" s="1"/>
  <c r="C304" s="1"/>
  <c r="F304"/>
  <c r="G304" s="1"/>
  <c r="D305" l="1"/>
  <c r="E305" l="1"/>
  <c r="K305"/>
  <c r="L305" s="1"/>
  <c r="F305" l="1"/>
  <c r="M305" s="1"/>
  <c r="N305" s="1"/>
  <c r="C305" s="1"/>
  <c r="G305" l="1"/>
  <c r="D306" s="1"/>
  <c r="K306" l="1"/>
  <c r="L306" s="1"/>
  <c r="E306"/>
  <c r="F306" l="1"/>
  <c r="M306" s="1"/>
  <c r="N306" s="1"/>
  <c r="C306" s="1"/>
  <c r="G306" l="1"/>
  <c r="D307" s="1"/>
  <c r="K307" l="1"/>
  <c r="L307" s="1"/>
  <c r="E307"/>
  <c r="F307" l="1"/>
  <c r="M307" s="1"/>
  <c r="N307" s="1"/>
  <c r="C307" s="1"/>
  <c r="G307" l="1"/>
  <c r="D308" s="1"/>
  <c r="E308" l="1"/>
  <c r="K308"/>
  <c r="L308" s="1"/>
  <c r="F308" l="1"/>
  <c r="M308" s="1"/>
  <c r="N308" s="1"/>
  <c r="C308" s="1"/>
  <c r="G308" l="1"/>
  <c r="D309" s="1"/>
  <c r="K309" l="1"/>
  <c r="L309" s="1"/>
  <c r="E309"/>
  <c r="F309" l="1"/>
  <c r="G309" s="1"/>
  <c r="D310" l="1"/>
  <c r="M309"/>
  <c r="N309" s="1"/>
  <c r="C309" s="1"/>
  <c r="E310" l="1"/>
  <c r="K310"/>
  <c r="L310" s="1"/>
  <c r="F310" l="1"/>
  <c r="M310" s="1"/>
  <c r="N310" s="1"/>
  <c r="C310" s="1"/>
  <c r="G310" l="1"/>
  <c r="D311" s="1"/>
  <c r="E311" l="1"/>
  <c r="K311"/>
  <c r="L311" s="1"/>
  <c r="F311" l="1"/>
  <c r="M311" s="1"/>
  <c r="N311" s="1"/>
  <c r="C311" s="1"/>
  <c r="G311" l="1"/>
  <c r="D312" s="1"/>
  <c r="E312" l="1"/>
  <c r="K312"/>
  <c r="L312" s="1"/>
  <c r="F312" l="1"/>
  <c r="M312" s="1"/>
  <c r="N312" s="1"/>
  <c r="C312" s="1"/>
  <c r="G312" l="1"/>
  <c r="D313" s="1"/>
  <c r="K313" l="1"/>
  <c r="L313" s="1"/>
  <c r="E313"/>
  <c r="F313" l="1"/>
  <c r="M313" s="1"/>
  <c r="N313" s="1"/>
  <c r="C313" s="1"/>
  <c r="G313" l="1"/>
  <c r="D314" s="1"/>
  <c r="E314" l="1"/>
  <c r="K314"/>
  <c r="L314" s="1"/>
  <c r="F314" l="1"/>
  <c r="G314" s="1"/>
  <c r="M314" l="1"/>
  <c r="N314" s="1"/>
  <c r="C314" s="1"/>
  <c r="D315"/>
  <c r="E315" l="1"/>
  <c r="K315"/>
  <c r="L315" s="1"/>
  <c r="F315" l="1"/>
  <c r="M315" s="1"/>
  <c r="N315" s="1"/>
  <c r="C315" s="1"/>
  <c r="G315" l="1"/>
  <c r="D316" s="1"/>
  <c r="E316" l="1"/>
  <c r="F316" s="1"/>
  <c r="M316" s="1"/>
  <c r="N316" s="1"/>
  <c r="C316" s="1"/>
  <c r="K316"/>
  <c r="L316" s="1"/>
  <c r="G316" l="1"/>
  <c r="D317" l="1"/>
  <c r="K317" l="1"/>
  <c r="L317" s="1"/>
  <c r="E317"/>
  <c r="F317" l="1"/>
  <c r="M317" s="1"/>
  <c r="N317" s="1"/>
  <c r="C317" s="1"/>
  <c r="G317" l="1"/>
  <c r="D318" s="1"/>
  <c r="E318" s="1"/>
  <c r="K318" l="1"/>
  <c r="L318" s="1"/>
  <c r="F318"/>
  <c r="M318" l="1"/>
  <c r="N318" s="1"/>
  <c r="C318" s="1"/>
  <c r="G318"/>
  <c r="D319" s="1"/>
  <c r="E319" s="1"/>
  <c r="K319" l="1"/>
  <c r="L319" s="1"/>
  <c r="F319"/>
  <c r="M319" l="1"/>
  <c r="N319" s="1"/>
  <c r="C319" s="1"/>
  <c r="G319"/>
  <c r="D320" s="1"/>
  <c r="E320" s="1"/>
  <c r="F320" l="1"/>
  <c r="G320" s="1"/>
  <c r="D321" s="1"/>
  <c r="K320"/>
  <c r="M320" l="1"/>
  <c r="N320" s="1"/>
  <c r="C320" s="1"/>
  <c r="L320"/>
  <c r="E321"/>
  <c r="K321"/>
  <c r="L321" s="1"/>
  <c r="F321" l="1"/>
  <c r="G321" s="1"/>
  <c r="D322" s="1"/>
  <c r="M321" l="1"/>
  <c r="N321" s="1"/>
  <c r="C321" s="1"/>
  <c r="E322"/>
  <c r="F322" s="1"/>
  <c r="K322"/>
  <c r="L322" s="1"/>
  <c r="M322" l="1"/>
  <c r="N322" s="1"/>
  <c r="C322" s="1"/>
  <c r="G322"/>
  <c r="D323" l="1"/>
  <c r="E323" s="1"/>
  <c r="F323" l="1"/>
  <c r="K323"/>
  <c r="L323" s="1"/>
  <c r="M323" l="1"/>
  <c r="N323" s="1"/>
  <c r="C323" s="1"/>
  <c r="G323"/>
  <c r="D324" l="1"/>
  <c r="E324" l="1"/>
  <c r="K324"/>
  <c r="L324" s="1"/>
  <c r="F324" l="1"/>
  <c r="M324" s="1"/>
  <c r="N324" s="1"/>
  <c r="C324" s="1"/>
  <c r="G324" l="1"/>
  <c r="D325" l="1"/>
  <c r="E325" l="1"/>
  <c r="K325"/>
  <c r="L325" s="1"/>
  <c r="F325" l="1"/>
  <c r="M325" s="1"/>
  <c r="N325" s="1"/>
  <c r="C325" s="1"/>
  <c r="G325" l="1"/>
  <c r="D326" l="1"/>
  <c r="E326" l="1"/>
  <c r="K326"/>
  <c r="L326" s="1"/>
  <c r="F326" l="1"/>
  <c r="M326" s="1"/>
  <c r="N326" s="1"/>
  <c r="C326" s="1"/>
  <c r="G326" l="1"/>
  <c r="D327" l="1"/>
  <c r="K327" l="1"/>
  <c r="L327" s="1"/>
  <c r="E327"/>
  <c r="F327" l="1"/>
  <c r="M327" s="1"/>
  <c r="N327" s="1"/>
  <c r="C327" s="1"/>
  <c r="G327" l="1"/>
  <c r="D328" s="1"/>
  <c r="E328" l="1"/>
  <c r="K328"/>
  <c r="L328" s="1"/>
  <c r="F328" l="1"/>
  <c r="M328" s="1"/>
  <c r="N328" s="1"/>
  <c r="C328" s="1"/>
  <c r="G328" l="1"/>
  <c r="D329" s="1"/>
  <c r="K329" l="1"/>
  <c r="L329" s="1"/>
  <c r="E329"/>
  <c r="F329" l="1"/>
  <c r="M329" s="1"/>
  <c r="N329" s="1"/>
  <c r="C329" s="1"/>
  <c r="G329" l="1"/>
  <c r="D330" s="1"/>
  <c r="E330" l="1"/>
  <c r="K330"/>
  <c r="L330" s="1"/>
  <c r="F330" l="1"/>
  <c r="M330" s="1"/>
  <c r="N330" s="1"/>
  <c r="C330" s="1"/>
  <c r="G330" l="1"/>
  <c r="D331" s="1"/>
  <c r="E331" l="1"/>
  <c r="K331"/>
  <c r="L331" s="1"/>
  <c r="F331" l="1"/>
  <c r="M331" s="1"/>
  <c r="N331" s="1"/>
  <c r="C331" s="1"/>
  <c r="G331" l="1"/>
  <c r="D332" s="1"/>
  <c r="E332" l="1"/>
  <c r="K332"/>
  <c r="L332" s="1"/>
  <c r="F332" l="1"/>
  <c r="M332" s="1"/>
  <c r="N332" s="1"/>
  <c r="C332" s="1"/>
  <c r="G332" l="1"/>
  <c r="D333" s="1"/>
  <c r="E333" l="1"/>
  <c r="K333"/>
  <c r="L333" s="1"/>
  <c r="F333" l="1"/>
  <c r="M333" s="1"/>
  <c r="N333" s="1"/>
  <c r="C333" s="1"/>
  <c r="G333" l="1"/>
  <c r="D334" s="1"/>
  <c r="K334" l="1"/>
  <c r="L334" s="1"/>
  <c r="E334"/>
  <c r="F334" l="1"/>
  <c r="M334" s="1"/>
  <c r="N334" s="1"/>
  <c r="C334" s="1"/>
  <c r="G334" l="1"/>
  <c r="D335" s="1"/>
  <c r="K335" l="1"/>
  <c r="L335" s="1"/>
  <c r="E335"/>
  <c r="F335" l="1"/>
  <c r="M335" s="1"/>
  <c r="N335" s="1"/>
  <c r="C335" s="1"/>
  <c r="G335" l="1"/>
  <c r="D336" l="1"/>
  <c r="K336" l="1"/>
  <c r="L336" s="1"/>
  <c r="E336"/>
  <c r="F336" l="1"/>
  <c r="M336" s="1"/>
  <c r="N336" s="1"/>
  <c r="C336" s="1"/>
  <c r="G336" l="1"/>
  <c r="D337" s="1"/>
  <c r="E337" l="1"/>
  <c r="K337"/>
  <c r="L337" s="1"/>
  <c r="F337" l="1"/>
  <c r="M337" s="1"/>
  <c r="N337" s="1"/>
  <c r="C337" s="1"/>
  <c r="G337" l="1"/>
  <c r="D338" s="1"/>
  <c r="E338" l="1"/>
  <c r="K338"/>
  <c r="L338" s="1"/>
  <c r="F338" l="1"/>
  <c r="M338" s="1"/>
  <c r="N338" s="1"/>
  <c r="C338" s="1"/>
  <c r="G338" l="1"/>
  <c r="D339" s="1"/>
  <c r="E339" l="1"/>
  <c r="K339"/>
  <c r="L339" s="1"/>
  <c r="F339" l="1"/>
  <c r="M339" s="1"/>
  <c r="N339" s="1"/>
  <c r="C339" s="1"/>
  <c r="G339" l="1"/>
  <c r="D340" s="1"/>
  <c r="E340" l="1"/>
  <c r="K340"/>
  <c r="L340" s="1"/>
  <c r="F340" l="1"/>
  <c r="M340" s="1"/>
  <c r="N340" s="1"/>
  <c r="C340" s="1"/>
  <c r="G340" l="1"/>
  <c r="D341" l="1"/>
  <c r="K341" l="1"/>
  <c r="L341" s="1"/>
  <c r="E341"/>
  <c r="F341" l="1"/>
  <c r="M341" s="1"/>
  <c r="N341" s="1"/>
  <c r="C341" s="1"/>
  <c r="G341" l="1"/>
  <c r="D342" l="1"/>
  <c r="E342" l="1"/>
  <c r="K342"/>
  <c r="L342" s="1"/>
  <c r="F342" l="1"/>
  <c r="M342" s="1"/>
  <c r="N342" s="1"/>
  <c r="C342" s="1"/>
  <c r="G342" l="1"/>
  <c r="D343" l="1"/>
  <c r="E343" l="1"/>
  <c r="K343"/>
  <c r="L343" s="1"/>
  <c r="F343" l="1"/>
  <c r="M343" s="1"/>
  <c r="N343" s="1"/>
  <c r="C343" s="1"/>
  <c r="G343" l="1"/>
  <c r="D344" s="1"/>
  <c r="E344" l="1"/>
  <c r="K344"/>
  <c r="L344" s="1"/>
  <c r="F344" l="1"/>
  <c r="M344" s="1"/>
  <c r="N344" s="1"/>
  <c r="C344" s="1"/>
  <c r="G344" l="1"/>
  <c r="D345" s="1"/>
  <c r="K345" l="1"/>
  <c r="L345" s="1"/>
  <c r="E345"/>
  <c r="F345" s="1"/>
  <c r="G345" l="1"/>
  <c r="M345"/>
  <c r="N345" s="1"/>
  <c r="C345" s="1"/>
  <c r="D346" l="1"/>
  <c r="K346" l="1"/>
  <c r="L346" s="1"/>
  <c r="E346"/>
  <c r="F346" l="1"/>
  <c r="M346" s="1"/>
  <c r="N346" s="1"/>
  <c r="C346" s="1"/>
  <c r="G346" l="1"/>
  <c r="D347" s="1"/>
  <c r="K347" l="1"/>
  <c r="L347" s="1"/>
  <c r="E347"/>
  <c r="F347" l="1"/>
  <c r="M347" s="1"/>
  <c r="N347" s="1"/>
  <c r="C347" s="1"/>
  <c r="G347" l="1"/>
  <c r="D348" s="1"/>
  <c r="E348" l="1"/>
  <c r="K348"/>
  <c r="L348" s="1"/>
  <c r="F348" l="1"/>
  <c r="M348" s="1"/>
  <c r="N348" s="1"/>
  <c r="C348" s="1"/>
  <c r="G348" l="1"/>
  <c r="D349" s="1"/>
  <c r="K349" l="1"/>
  <c r="L349" s="1"/>
  <c r="E349"/>
  <c r="F349" l="1"/>
  <c r="M349" s="1"/>
  <c r="N349" s="1"/>
  <c r="C349" s="1"/>
  <c r="G349" l="1"/>
  <c r="D350" l="1"/>
  <c r="E350" l="1"/>
  <c r="K350"/>
  <c r="L350" s="1"/>
  <c r="F350" l="1"/>
  <c r="M350" s="1"/>
  <c r="N350" s="1"/>
  <c r="C350" s="1"/>
  <c r="G350" l="1"/>
  <c r="D351" s="1"/>
  <c r="K351" l="1"/>
  <c r="L351" s="1"/>
  <c r="E351"/>
  <c r="F351" l="1"/>
  <c r="G351" l="1"/>
  <c r="D352" s="1"/>
  <c r="M351"/>
  <c r="N351" s="1"/>
  <c r="C351" s="1"/>
  <c r="E352" l="1"/>
  <c r="F352" s="1"/>
  <c r="M352" s="1"/>
  <c r="N352" s="1"/>
  <c r="C352" s="1"/>
  <c r="K352"/>
  <c r="L352" s="1"/>
  <c r="G352" l="1"/>
  <c r="D353" s="1"/>
  <c r="E353" l="1"/>
  <c r="K353"/>
  <c r="L353" s="1"/>
  <c r="F353" l="1"/>
  <c r="M353" s="1"/>
  <c r="N353" s="1"/>
  <c r="C353" s="1"/>
  <c r="G353" l="1"/>
  <c r="D354" s="1"/>
  <c r="K354" l="1"/>
  <c r="L354" s="1"/>
  <c r="E354"/>
  <c r="F354" l="1"/>
  <c r="M354" s="1"/>
  <c r="N354" s="1"/>
  <c r="C354" s="1"/>
  <c r="G354" l="1"/>
  <c r="D355" s="1"/>
  <c r="K355" l="1"/>
  <c r="L355" s="1"/>
  <c r="E355"/>
  <c r="F355" l="1"/>
  <c r="M355" s="1"/>
  <c r="N355" s="1"/>
  <c r="C355" s="1"/>
  <c r="G355" l="1"/>
  <c r="D356" s="1"/>
  <c r="K356" l="1"/>
  <c r="L356" s="1"/>
  <c r="E356"/>
  <c r="F356" l="1"/>
  <c r="M356" s="1"/>
  <c r="N356" s="1"/>
  <c r="C356" s="1"/>
  <c r="G356" l="1"/>
  <c r="D357" s="1"/>
  <c r="K357" l="1"/>
  <c r="L357" s="1"/>
  <c r="E357"/>
  <c r="F357" l="1"/>
  <c r="M357" s="1"/>
  <c r="N357" s="1"/>
  <c r="C357" s="1"/>
  <c r="G357" l="1"/>
  <c r="D358" s="1"/>
  <c r="E358" l="1"/>
  <c r="K358"/>
  <c r="L358" s="1"/>
  <c r="F358" l="1"/>
  <c r="M358" s="1"/>
  <c r="N358" s="1"/>
  <c r="C358" s="1"/>
  <c r="G358" l="1"/>
  <c r="D359" l="1"/>
  <c r="K359" l="1"/>
  <c r="L359" s="1"/>
  <c r="E359"/>
  <c r="F359" l="1"/>
  <c r="M359" s="1"/>
  <c r="N359" s="1"/>
  <c r="C359" s="1"/>
  <c r="G359" l="1"/>
  <c r="D360" s="1"/>
  <c r="E360" l="1"/>
  <c r="K360"/>
  <c r="L360" s="1"/>
  <c r="F360" l="1"/>
  <c r="M360" s="1"/>
  <c r="N360" s="1"/>
  <c r="C360" s="1"/>
  <c r="G360" l="1"/>
  <c r="D361" s="1"/>
  <c r="E361" l="1"/>
  <c r="K361"/>
  <c r="L361" s="1"/>
  <c r="F361" l="1"/>
  <c r="M361" s="1"/>
  <c r="N361" s="1"/>
  <c r="C361" s="1"/>
  <c r="G361" l="1"/>
  <c r="D362" s="1"/>
  <c r="E362" l="1"/>
  <c r="K362"/>
  <c r="L362" s="1"/>
  <c r="F362" l="1"/>
  <c r="M362" s="1"/>
  <c r="N362" s="1"/>
  <c r="C362" s="1"/>
  <c r="G362" l="1"/>
  <c r="D363" l="1"/>
  <c r="K363" l="1"/>
  <c r="L363" s="1"/>
  <c r="E363"/>
  <c r="F363" l="1"/>
  <c r="M363" s="1"/>
  <c r="N363" s="1"/>
  <c r="C363" s="1"/>
  <c r="G363" l="1"/>
  <c r="D364" s="1"/>
  <c r="E364" l="1"/>
  <c r="K364"/>
  <c r="L364" s="1"/>
  <c r="F364" l="1"/>
  <c r="M364" s="1"/>
  <c r="N364" s="1"/>
  <c r="C364" s="1"/>
  <c r="G364" l="1"/>
  <c r="D365" s="1"/>
  <c r="K365" l="1"/>
  <c r="L365" s="1"/>
  <c r="E365"/>
  <c r="F365" l="1"/>
  <c r="M365" s="1"/>
  <c r="N365" s="1"/>
  <c r="C365" s="1"/>
  <c r="G365" l="1"/>
  <c r="D366" l="1"/>
  <c r="E366" l="1"/>
  <c r="K366"/>
  <c r="L366" s="1"/>
  <c r="F366" l="1"/>
  <c r="M366" s="1"/>
  <c r="N366" s="1"/>
  <c r="C366" s="1"/>
  <c r="G366" l="1"/>
  <c r="D367" l="1"/>
  <c r="E367" l="1"/>
  <c r="K367"/>
  <c r="L367" s="1"/>
  <c r="F367" l="1"/>
  <c r="M367" s="1"/>
  <c r="N367" s="1"/>
  <c r="C367" s="1"/>
  <c r="G367" l="1"/>
  <c r="D368" s="1"/>
  <c r="E368" l="1"/>
  <c r="K368"/>
  <c r="L368" s="1"/>
  <c r="F368" l="1"/>
  <c r="M368" s="1"/>
  <c r="N368" s="1"/>
  <c r="C368" s="1"/>
  <c r="G368" l="1"/>
  <c r="D369" s="1"/>
  <c r="K369" l="1"/>
  <c r="L369" s="1"/>
  <c r="E369"/>
  <c r="F369" l="1"/>
  <c r="M369" s="1"/>
  <c r="N369" s="1"/>
  <c r="C369" s="1"/>
  <c r="G369" l="1"/>
  <c r="D370" s="1"/>
  <c r="E370" l="1"/>
  <c r="K370"/>
  <c r="L370" s="1"/>
  <c r="F370" l="1"/>
  <c r="M370" s="1"/>
  <c r="N370" s="1"/>
  <c r="C370" s="1"/>
  <c r="G370" l="1"/>
  <c r="D371" l="1"/>
  <c r="E371" l="1"/>
  <c r="K371"/>
  <c r="L371" s="1"/>
  <c r="F371" l="1"/>
  <c r="M371" s="1"/>
  <c r="N371" s="1"/>
  <c r="C371" s="1"/>
  <c r="G371" l="1"/>
  <c r="D372" s="1"/>
  <c r="E372" l="1"/>
  <c r="K372"/>
  <c r="L372" s="1"/>
  <c r="F372" l="1"/>
  <c r="M372" s="1"/>
  <c r="N372" s="1"/>
  <c r="C372" s="1"/>
  <c r="G372" l="1"/>
  <c r="D373" s="1"/>
  <c r="K373" l="1"/>
  <c r="L373" s="1"/>
  <c r="E373"/>
  <c r="F373" l="1"/>
  <c r="M373" s="1"/>
  <c r="N373" s="1"/>
  <c r="C373" s="1"/>
  <c r="G373" l="1"/>
  <c r="D374" s="1"/>
  <c r="E374" l="1"/>
  <c r="K374"/>
  <c r="L374" s="1"/>
  <c r="F374" l="1"/>
  <c r="M374" s="1"/>
  <c r="N374" s="1"/>
  <c r="C374" s="1"/>
  <c r="G374" l="1"/>
  <c r="D375" s="1"/>
  <c r="K375" l="1"/>
  <c r="L375" s="1"/>
  <c r="E375"/>
  <c r="F375" l="1"/>
  <c r="G375" l="1"/>
  <c r="D376" s="1"/>
  <c r="M375"/>
  <c r="N375" s="1"/>
  <c r="C375" s="1"/>
  <c r="K376" l="1"/>
  <c r="L376" s="1"/>
  <c r="E376"/>
  <c r="F376" l="1"/>
  <c r="M376" s="1"/>
  <c r="N376" s="1"/>
  <c r="C376" s="1"/>
  <c r="G376" l="1"/>
  <c r="D377" s="1"/>
  <c r="E377" l="1"/>
  <c r="G8" s="1"/>
  <c r="K377"/>
  <c r="L377" s="1"/>
  <c r="F377" l="1"/>
  <c r="M377" s="1"/>
  <c r="N377" s="1"/>
  <c r="C377" s="1"/>
  <c r="G377" l="1"/>
  <c r="G9" l="1"/>
</calcChain>
</file>

<file path=xl/sharedStrings.xml><?xml version="1.0" encoding="utf-8"?>
<sst xmlns="http://schemas.openxmlformats.org/spreadsheetml/2006/main" count="31" uniqueCount="29">
  <si>
    <t>Loan Amount</t>
  </si>
  <si>
    <t>Loan Duration (in months)</t>
  </si>
  <si>
    <t>EMI</t>
  </si>
  <si>
    <t>EMI Starting from</t>
  </si>
  <si>
    <t>MAY</t>
  </si>
  <si>
    <t>Month</t>
  </si>
  <si>
    <t>Year</t>
  </si>
  <si>
    <t>Month &amp; Year</t>
  </si>
  <si>
    <t>Interest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</si>
  <si>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</si>
  <si>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</si>
  <si>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</si>
  <si>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</si>
  <si>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</si>
  <si>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</si>
  <si>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</si>
  <si>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</si>
  <si>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</si>
  <si>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</si>
  <si>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</si>
  <si>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EMI CALCULATOR</t>
  </si>
  <si>
    <t>Principle Outstanding</t>
  </si>
  <si>
    <t>Closing Balance</t>
  </si>
  <si>
    <t>By- Ashish Ranjan</t>
  </si>
  <si>
    <t>Installment No.</t>
  </si>
  <si>
    <t>Rate of interest (in %)</t>
  </si>
  <si>
    <t>REPAYMENT SCHEDULE</t>
  </si>
  <si>
    <t>Total Interest</t>
  </si>
  <si>
    <t>Total Amount to be Paid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</si>
</sst>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&quot;-&quot;??_);_(@_)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22"/>
      <color theme="0"/>
      <name val="Tekton Pro"/>
      <family val="2"/>
    </font>
    <font>
      <b/>
      <sz val="14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6"/>
      <color theme="0"/>
      <name val="Arno Pro"/>
      <family val="1"/>
    </font>
    <font>
      <b/>
      <sz val="16"/>
      <color theme="1"/>
      <name val="MV Boli"/>
    </font>
    <font>
      <b/>
      <sz val="28"/>
      <color theme="1"/>
      <name val="Garamond"/>
      <family val="1"/>
    </font>
    <font>
      <b/>
      <u/>
      <sz val="12"/>
      <color theme="1"/>
      <name val="Trebuchet MS"/>
      <family val="2"/>
    </font>
    <font>
      <sz val="11"/>
      <color theme="1"/>
      <name val="Trebuchet MS"/>
      <family val="2"/>
    </font>
    <font>
      <b/>
      <sz val="14"/>
      <color theme="1"/>
      <name val="Adobe Garamond Pro"/>
      <family val="1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2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0" fillId="0" borderId="0" xfId="0" applyProtection="1"/>
    <xf numFmtId="0" fontId="3" fillId="0" borderId="0" xfId="0" applyFont="1" applyFill="1" applyBorder="1" applyProtection="1"/>
    <xf numFmtId="0" fontId="4" fillId="0" borderId="0" xfId="0" applyFont="1" applyAlignment="1" applyProtection="1">
      <alignment horizontal="center"/>
    </xf>
    <xf numFmtId="0" fontId="6" fillId="0" borderId="0" xfId="0" applyFont="1" applyProtection="1"/>
    <xf numFmtId="0" fontId="5" fillId="0" borderId="0" xfId="0" applyFont="1" applyProtection="1"/>
    <xf numFmtId="43" fontId="5" fillId="0" borderId="0" xfId="1" applyFont="1" applyProtection="1"/>
    <xf numFmtId="43" fontId="9" fillId="3" borderId="0" xfId="1" applyFont="1" applyFill="1" applyProtection="1"/>
    <xf numFmtId="0" fontId="0" fillId="0" borderId="0" xfId="0" applyAlignment="1" applyProtection="1">
      <alignment wrapText="1"/>
    </xf>
    <xf numFmtId="0" fontId="5" fillId="0" borderId="0" xfId="0" applyFont="1" applyAlignment="1" applyProtection="1">
      <alignment wrapText="1"/>
    </xf>
    <xf numFmtId="43" fontId="5" fillId="0" borderId="0" xfId="1" applyFont="1" applyAlignment="1" applyProtection="1">
      <alignment wrapText="1"/>
    </xf>
    <xf numFmtId="0" fontId="6" fillId="0" borderId="0" xfId="0" applyFont="1" applyAlignment="1" applyProtection="1">
      <alignment wrapText="1"/>
    </xf>
    <xf numFmtId="43" fontId="8" fillId="0" borderId="1" xfId="1" applyFont="1" applyBorder="1" applyAlignment="1" applyProtection="1">
      <alignment horizontal="right"/>
      <protection locked="0"/>
    </xf>
    <xf numFmtId="43" fontId="8" fillId="0" borderId="1" xfId="1" applyNumberFormat="1" applyFont="1" applyBorder="1" applyAlignment="1" applyProtection="1">
      <alignment horizontal="right"/>
      <protection locked="0"/>
    </xf>
    <xf numFmtId="0" fontId="10" fillId="3" borderId="0" xfId="0" applyFont="1" applyFill="1" applyBorder="1" applyProtection="1"/>
    <xf numFmtId="0" fontId="11" fillId="0" borderId="0" xfId="0" applyFont="1" applyProtection="1"/>
    <xf numFmtId="164" fontId="14" fillId="0" borderId="9" xfId="1" applyNumberFormat="1" applyFont="1" applyBorder="1" applyAlignment="1" applyProtection="1">
      <alignment horizontal="center"/>
    </xf>
    <xf numFmtId="43" fontId="14" fillId="0" borderId="9" xfId="1" applyFont="1" applyBorder="1" applyProtection="1"/>
    <xf numFmtId="43" fontId="14" fillId="0" borderId="9" xfId="0" applyNumberFormat="1" applyFont="1" applyBorder="1" applyAlignment="1" applyProtection="1">
      <alignment horizontal="center"/>
    </xf>
    <xf numFmtId="164" fontId="14" fillId="0" borderId="1" xfId="1" applyNumberFormat="1" applyFont="1" applyBorder="1" applyAlignment="1" applyProtection="1">
      <alignment horizontal="center"/>
    </xf>
    <xf numFmtId="43" fontId="14" fillId="0" borderId="1" xfId="1" applyFont="1" applyBorder="1" applyProtection="1"/>
    <xf numFmtId="43" fontId="14" fillId="0" borderId="1" xfId="0" applyNumberFormat="1" applyFont="1" applyBorder="1" applyAlignment="1" applyProtection="1">
      <alignment horizontal="center"/>
    </xf>
    <xf numFmtId="0" fontId="13" fillId="0" borderId="1" xfId="0" applyFont="1" applyBorder="1" applyAlignment="1" applyProtection="1">
      <alignment horizontal="right" wrapText="1"/>
    </xf>
    <xf numFmtId="0" fontId="13" fillId="0" borderId="1" xfId="0" applyFont="1" applyBorder="1" applyAlignment="1" applyProtection="1">
      <alignment wrapText="1"/>
    </xf>
    <xf numFmtId="0" fontId="13" fillId="0" borderId="1" xfId="0" applyFont="1" applyBorder="1" applyAlignment="1" applyProtection="1">
      <alignment horizontal="center" wrapText="1"/>
    </xf>
    <xf numFmtId="164" fontId="8" fillId="0" borderId="1" xfId="1" applyNumberFormat="1" applyFont="1" applyBorder="1" applyAlignment="1" applyProtection="1">
      <alignment horizontal="right"/>
      <protection locked="0"/>
    </xf>
    <xf numFmtId="0" fontId="11" fillId="0" borderId="0" xfId="0" applyFont="1" applyAlignment="1" applyProtection="1">
      <alignment wrapText="1"/>
    </xf>
    <xf numFmtId="0" fontId="0" fillId="4" borderId="0" xfId="0" applyFill="1"/>
    <xf numFmtId="43" fontId="5" fillId="0" borderId="0" xfId="0" applyNumberFormat="1" applyFont="1" applyProtection="1"/>
    <xf numFmtId="0" fontId="5" fillId="0" borderId="0" xfId="0" applyFont="1" applyFill="1" applyProtection="1"/>
    <xf numFmtId="43" fontId="8" fillId="0" borderId="1" xfId="1" applyFont="1" applyBorder="1" applyAlignment="1" applyProtection="1">
      <alignment horizontal="right"/>
    </xf>
    <xf numFmtId="0" fontId="15" fillId="0" borderId="6" xfId="0" applyFont="1" applyBorder="1" applyAlignment="1" applyProtection="1">
      <alignment horizontal="center"/>
    </xf>
    <xf numFmtId="0" fontId="15" fillId="0" borderId="8" xfId="0" applyFont="1" applyBorder="1" applyAlignment="1" applyProtection="1">
      <alignment horizontal="center"/>
    </xf>
    <xf numFmtId="0" fontId="12" fillId="0" borderId="10" xfId="0" applyFont="1" applyBorder="1" applyAlignment="1" applyProtection="1">
      <alignment horizontal="center" vertical="center"/>
    </xf>
    <xf numFmtId="0" fontId="12" fillId="0" borderId="11" xfId="0" applyFont="1" applyBorder="1" applyAlignment="1" applyProtection="1">
      <alignment horizontal="center" vertical="center"/>
    </xf>
    <xf numFmtId="0" fontId="12" fillId="0" borderId="12" xfId="0" applyFont="1" applyBorder="1" applyAlignment="1" applyProtection="1">
      <alignment horizontal="center" vertical="center"/>
    </xf>
    <xf numFmtId="0" fontId="12" fillId="0" borderId="13" xfId="0" applyFont="1" applyBorder="1" applyAlignment="1" applyProtection="1">
      <alignment horizontal="center" vertical="center"/>
    </xf>
    <xf numFmtId="0" fontId="12" fillId="0" borderId="14" xfId="0" applyFont="1" applyBorder="1" applyAlignment="1" applyProtection="1">
      <alignment horizontal="center" vertical="center"/>
    </xf>
    <xf numFmtId="0" fontId="12" fillId="0" borderId="15" xfId="0" applyFont="1" applyBorder="1" applyAlignment="1" applyProtection="1">
      <alignment horizontal="center" vertical="center"/>
    </xf>
    <xf numFmtId="0" fontId="7" fillId="2" borderId="3" xfId="0" applyFont="1" applyFill="1" applyBorder="1" applyAlignment="1" applyProtection="1">
      <alignment horizontal="center"/>
    </xf>
    <xf numFmtId="0" fontId="7" fillId="2" borderId="4" xfId="0" applyFont="1" applyFill="1" applyBorder="1" applyAlignment="1" applyProtection="1">
      <alignment horizontal="center"/>
    </xf>
    <xf numFmtId="0" fontId="7" fillId="2" borderId="5" xfId="0" applyFont="1" applyFill="1" applyBorder="1" applyAlignment="1" applyProtection="1">
      <alignment horizontal="center"/>
    </xf>
    <xf numFmtId="0" fontId="7" fillId="2" borderId="6" xfId="0" applyFont="1" applyFill="1" applyBorder="1" applyAlignment="1" applyProtection="1">
      <alignment horizontal="center"/>
    </xf>
    <xf numFmtId="0" fontId="7" fillId="2" borderId="7" xfId="0" applyFont="1" applyFill="1" applyBorder="1" applyAlignment="1" applyProtection="1">
      <alignment horizontal="center"/>
    </xf>
    <xf numFmtId="0" fontId="7" fillId="2" borderId="8" xfId="0" applyFont="1" applyFill="1" applyBorder="1" applyAlignment="1" applyProtection="1">
      <alignment horizontal="center"/>
    </xf>
    <xf numFmtId="164" fontId="16" fillId="0" borderId="0" xfId="0" applyNumberFormat="1" applyFont="1" applyProtection="1"/>
    <xf numFmtId="43" fontId="16" fillId="0" borderId="0" xfId="1" applyFont="1" applyProtection="1"/>
    <xf numFmtId="164" fontId="16" fillId="0" borderId="0" xfId="1" applyNumberFormat="1" applyFont="1" applyProtection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42"/>
  <c:chart>
    <c:view3D>
      <c:rotX val="30"/>
      <c:perspective val="30"/>
    </c:view3D>
    <c:plotArea>
      <c:layout/>
      <c:pie3DChart>
        <c:varyColors val="1"/>
        <c:ser>
          <c:idx val="0"/>
          <c:order val="0"/>
          <c:explosion val="25"/>
          <c:dLbls>
            <c:txPr>
              <a:bodyPr/>
              <a:lstStyle/>
              <a:p>
                <a:pPr>
                  <a:defRPr sz="1100" b="1">
                    <a:latin typeface="Trebuchet MS" pitchFamily="34" charset="0"/>
                  </a:defRPr>
                </a:pPr>
                <a:endParaRPr lang="en-US"/>
              </a:p>
            </c:txPr>
            <c:dLblPos val="ctr"/>
            <c:showVal val="1"/>
            <c:showLeaderLines val="1"/>
          </c:dLbls>
          <c:cat>
            <c:strRef>
              <c:f>'EMI Calculator'!$F$7:$F$8</c:f>
              <c:strCache>
                <c:ptCount val="2"/>
                <c:pt idx="0">
                  <c:v>Loan Amount</c:v>
                </c:pt>
                <c:pt idx="1">
                  <c:v>Total Interest</c:v>
                </c:pt>
              </c:strCache>
            </c:strRef>
          </c:cat>
          <c:val>
            <c:numRef>
              <c:f>'EMI Calculator'!$G$7:$G$8</c:f>
              <c:numCache>
                <c:formatCode>_(* #,##0.00_);_(* \(#,##0.00\);_(* "-"??_);_(@_)</c:formatCode>
                <c:ptCount val="2"/>
                <c:pt idx="0">
                  <c:v>1500000</c:v>
                </c:pt>
                <c:pt idx="1">
                  <c:v>5870920</c:v>
                </c:pt>
              </c:numCache>
            </c:numRef>
          </c:val>
        </c:ser>
        <c:dLbls>
          <c:showVal val="1"/>
        </c:dLbls>
      </c:pie3DChart>
    </c:plotArea>
    <c:legend>
      <c:legendPos val="r"/>
      <c:layout/>
    </c:legend>
    <c:plotVisOnly val="1"/>
  </c:chart>
  <c:spPr>
    <a:effectLst>
      <a:outerShdw blurRad="177800" dist="25400" dir="3240000" sx="104000" sy="104000" algn="t" rotWithShape="0">
        <a:prstClr val="black">
          <a:alpha val="40000"/>
        </a:prstClr>
      </a:outerShdw>
    </a:effectLst>
    <a:scene3d>
      <a:camera prst="orthographicFront"/>
      <a:lightRig rig="threePt" dir="t"/>
    </a:scene3d>
    <a:sp3d>
      <a:bevelT prst="relaxedInset"/>
    </a:sp3d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</xdr:colOff>
      <xdr:row>1</xdr:row>
      <xdr:rowOff>66674</xdr:rowOff>
    </xdr:from>
    <xdr:to>
      <xdr:col>20</xdr:col>
      <xdr:colOff>457199</xdr:colOff>
      <xdr:row>28</xdr:row>
      <xdr:rowOff>95249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S377"/>
  <sheetViews>
    <sheetView tabSelected="1" workbookViewId="0">
      <selection activeCell="D6" sqref="D6"/>
    </sheetView>
  </sheetViews>
  <sheetFormatPr defaultRowHeight="15"/>
  <cols>
    <col min="1" max="1" width="9.140625" style="3" customWidth="1"/>
    <col min="2" max="2" width="13.28515625" style="3" customWidth="1"/>
    <col min="3" max="3" width="43.85546875" style="3" customWidth="1"/>
    <col min="4" max="4" width="37.28515625" style="3" customWidth="1"/>
    <col min="5" max="5" width="29" style="3" customWidth="1"/>
    <col min="6" max="6" width="26.7109375" style="3" customWidth="1"/>
    <col min="7" max="7" width="33.140625" style="3" customWidth="1"/>
    <col min="8" max="8" width="12.28515625" style="3" customWidth="1"/>
    <col min="9" max="11" width="9.140625" style="7"/>
    <col min="12" max="12" width="9.140625" style="8"/>
    <col min="13" max="13" width="30.140625" style="7" customWidth="1"/>
    <col min="14" max="14" width="9.140625" style="7"/>
    <col min="15" max="16384" width="9.140625" style="3"/>
  </cols>
  <sheetData>
    <row r="1" spans="2:19" ht="15.75" thickBot="1"/>
    <row r="2" spans="2:19" ht="15" customHeight="1">
      <c r="B2" s="41" t="s">
        <v>20</v>
      </c>
      <c r="C2" s="42"/>
      <c r="D2" s="42"/>
      <c r="E2" s="42"/>
      <c r="F2" s="42"/>
      <c r="G2" s="43"/>
    </row>
    <row r="3" spans="2:19" ht="15.75" customHeight="1" thickBot="1">
      <c r="B3" s="44"/>
      <c r="C3" s="45"/>
      <c r="D3" s="45"/>
      <c r="E3" s="45"/>
      <c r="F3" s="45"/>
      <c r="G3" s="46"/>
    </row>
    <row r="4" spans="2:19" ht="21" thickBot="1">
      <c r="F4" s="33" t="s">
        <v>23</v>
      </c>
      <c r="G4" s="34"/>
    </row>
    <row r="5" spans="2:19" ht="22.5">
      <c r="C5" s="17" t="s">
        <v>0</v>
      </c>
      <c r="D5" s="14">
        <v>1500000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4</v>
      </c>
      <c r="L5" s="8" t="s">
        <v>13</v>
      </c>
      <c r="M5" s="7" t="s">
        <v>14</v>
      </c>
      <c r="N5" s="7" t="s">
        <v>15</v>
      </c>
      <c r="O5" s="7" t="s">
        <v>16</v>
      </c>
      <c r="P5" s="7" t="s">
        <v>17</v>
      </c>
      <c r="Q5" s="7" t="s">
        <v>18</v>
      </c>
      <c r="R5" s="7" t="s">
        <v>19</v>
      </c>
      <c r="S5" s="7"/>
    </row>
    <row r="6" spans="2:19" ht="22.5">
      <c r="C6" s="17" t="s">
        <v>1</v>
      </c>
      <c r="D6" s="27">
        <v>360</v>
      </c>
      <c r="G6" s="7">
        <f>IF($D$13=G5,1,0)</f>
        <v>0</v>
      </c>
      <c r="H6" s="7">
        <f>IF($D$13=H5,2,0)</f>
        <v>0</v>
      </c>
      <c r="I6" s="7">
        <f>IF($D$13=I5,3,0)</f>
        <v>3</v>
      </c>
      <c r="J6" s="7">
        <f>IF($D$13=J5,4,0)</f>
        <v>0</v>
      </c>
      <c r="K6" s="7">
        <f>IF($D$13=K5,5,0)</f>
        <v>0</v>
      </c>
      <c r="L6" s="8">
        <f>IF($D$13=L5,6,0)</f>
        <v>0</v>
      </c>
      <c r="M6" s="7">
        <f>IF($D$13=M5,7,0)</f>
        <v>0</v>
      </c>
      <c r="N6" s="7">
        <f>IF($D$13=N5,8,0)</f>
        <v>0</v>
      </c>
      <c r="O6" s="7">
        <f>IF($D$13=O5,9,0)</f>
        <v>0</v>
      </c>
      <c r="P6" s="7">
        <f>IF($D$13=P5,10,0)</f>
        <v>0</v>
      </c>
      <c r="Q6" s="7">
        <f>IF($D$13=Q5,11,0)</f>
        <v>0</v>
      </c>
      <c r="R6" s="7">
        <f>IF($D$13=R5,12,0)</f>
        <v>0</v>
      </c>
      <c r="S6" s="7">
        <f>SUM(G6:R6)</f>
        <v>3</v>
      </c>
    </row>
    <row r="7" spans="2:19" ht="22.5">
      <c r="C7" s="17" t="s">
        <v>25</v>
      </c>
      <c r="D7" s="15">
        <v>16.25</v>
      </c>
      <c r="F7" s="31" t="str">
        <f>C5</f>
        <v>Loan Amount</v>
      </c>
      <c r="G7" s="30">
        <f>D5</f>
        <v>1500000</v>
      </c>
      <c r="H7" s="7"/>
      <c r="O7" s="7"/>
      <c r="P7" s="7"/>
      <c r="Q7" s="7"/>
      <c r="R7" s="7"/>
      <c r="S7" s="7"/>
    </row>
    <row r="8" spans="2:19" ht="21.75" customHeight="1">
      <c r="F8" s="17" t="s">
        <v>27</v>
      </c>
      <c r="G8" s="32">
        <f>SUM(E18:E377)</f>
        <v>5870920</v>
      </c>
    </row>
    <row r="9" spans="2:19" ht="46.5" customHeight="1">
      <c r="F9" s="28" t="s">
        <v>28</v>
      </c>
      <c r="G9" s="32">
        <f>SUM(F18:F377)</f>
        <v>7370920</v>
      </c>
    </row>
    <row r="10" spans="2:19" ht="22.5">
      <c r="C10" s="16" t="s">
        <v>2</v>
      </c>
      <c r="D10" s="9">
        <f>IF(D7&lt;=0,0,ROUND(D5*(D7/1200)*(((1+(D7/1200))^D6)/(((1+(D7/1200))^D6)-1)),0))</f>
        <v>20474</v>
      </c>
    </row>
    <row r="12" spans="2:19" ht="15.75" thickBot="1">
      <c r="D12" s="5" t="s">
        <v>5</v>
      </c>
      <c r="E12" s="5" t="s">
        <v>6</v>
      </c>
    </row>
    <row r="13" spans="2:19" ht="21.75" thickBot="1">
      <c r="C13" s="4" t="s">
        <v>3</v>
      </c>
      <c r="D13" s="1" t="s">
        <v>11</v>
      </c>
      <c r="E13" s="2">
        <v>2013</v>
      </c>
    </row>
    <row r="14" spans="2:19">
      <c r="O14" s="6"/>
      <c r="P14" s="6"/>
    </row>
    <row r="15" spans="2:19">
      <c r="B15" s="35" t="s">
        <v>26</v>
      </c>
      <c r="C15" s="36"/>
      <c r="D15" s="36"/>
      <c r="E15" s="36"/>
      <c r="F15" s="36"/>
      <c r="G15" s="37"/>
      <c r="O15" s="6"/>
      <c r="P15" s="6"/>
    </row>
    <row r="16" spans="2:19">
      <c r="B16" s="38"/>
      <c r="C16" s="39"/>
      <c r="D16" s="39"/>
      <c r="E16" s="39"/>
      <c r="F16" s="39"/>
      <c r="G16" s="40"/>
      <c r="O16" s="6"/>
      <c r="P16" s="6"/>
    </row>
    <row r="17" spans="2:16" s="10" customFormat="1" ht="36">
      <c r="B17" s="24" t="s">
        <v>24</v>
      </c>
      <c r="C17" s="25" t="s">
        <v>7</v>
      </c>
      <c r="D17" s="26" t="s">
        <v>21</v>
      </c>
      <c r="E17" s="26" t="s">
        <v>8</v>
      </c>
      <c r="F17" s="26" t="s">
        <v>2</v>
      </c>
      <c r="G17" s="26" t="s">
        <v>22</v>
      </c>
      <c r="I17" s="11"/>
      <c r="J17" s="11"/>
      <c r="K17" s="11"/>
      <c r="L17" s="12"/>
      <c r="M17" s="11"/>
      <c r="N17" s="11"/>
      <c r="O17" s="13"/>
      <c r="P17" s="13"/>
    </row>
    <row r="18" spans="2:16" ht="16.5">
      <c r="B18" s="18">
        <f>IF(D6="",0,IF(D6=0,0,1))</f>
        <v>1</v>
      </c>
      <c r="C18" s="19" t="str">
        <f t="shared" ref="C18:C81" si="0">IF(D18=0,0,IF(K18=1,$G$5,(IF(K18=2,$H$5,IF(K18=3,$I$5,(IF(K18=4,$J$5,IF(K18=5,$K$5,(IF(K18=6,$L$5,IF(K18=7,$M$5,(IF(K18=8,$N$5,IF(K18=9,$O$5,(IF(K18=10,$P$5,IF(K18=11,$Q$5,(IF(K18=12,$R$5)))))))))))))))))) &amp; " " &amp; N18)</f>
        <v>MARCH 2013</v>
      </c>
      <c r="D18" s="20">
        <f>D5</f>
        <v>1500000</v>
      </c>
      <c r="E18" s="20">
        <f>ROUND(D18*($D$7/1200),0)</f>
        <v>20313</v>
      </c>
      <c r="F18" s="23">
        <f t="shared" ref="F18:F81" si="1">IF(G17=0,0,IF(B18=$D$6,D18+E18,IF(D18+E18&lt;$D$10,D18+E18,$D$10)))</f>
        <v>20474</v>
      </c>
      <c r="G18" s="20">
        <f>D18+E18-F18</f>
        <v>1499839</v>
      </c>
      <c r="I18" s="47">
        <f>MOD(B18,12)</f>
        <v>1</v>
      </c>
      <c r="J18" s="47">
        <f t="shared" ref="J18:J81" si="2">IF(I18=0,0,I18+$S$6-1)</f>
        <v>3</v>
      </c>
      <c r="K18" s="47">
        <f>IF(D18=0,0,IF(K17+1=8,8,IF(K17+1=3,3,IF(K17+1=4,4,IF(MOD(J18,12)=0,12,MOD(J18,12))))))</f>
        <v>3</v>
      </c>
      <c r="L18" s="48">
        <f>IF(K18=12,1,0)</f>
        <v>0</v>
      </c>
      <c r="M18" s="49">
        <f t="shared" ref="M18:M49" si="3">IF(L17=1,N17+1,IF(F18=0,0,$E$13+L18))</f>
        <v>2013</v>
      </c>
      <c r="N18" s="47">
        <f>IF(L18=1,MAX($M$18:M18)-1,MAX($M$18:M18))</f>
        <v>2013</v>
      </c>
      <c r="O18" s="6"/>
      <c r="P18" s="6"/>
    </row>
    <row r="19" spans="2:16" ht="16.5">
      <c r="B19" s="21">
        <f>IF(B18=0,0,IF(B18+1&gt;$D$6,0,B18+1))</f>
        <v>2</v>
      </c>
      <c r="C19" s="22" t="str">
        <f t="shared" si="0"/>
        <v>APRIL 2013</v>
      </c>
      <c r="D19" s="23">
        <f>G18</f>
        <v>1499839</v>
      </c>
      <c r="E19" s="23">
        <f t="shared" ref="E19:E82" si="4">ROUND(D19*($D$7/1200),0)</f>
        <v>20310</v>
      </c>
      <c r="F19" s="23">
        <f t="shared" si="1"/>
        <v>20474</v>
      </c>
      <c r="G19" s="23">
        <f t="shared" ref="G19:G53" si="5">D19+E19-F19</f>
        <v>1499675</v>
      </c>
      <c r="I19" s="47">
        <f t="shared" ref="I19:I82" si="6">MOD(B19,12)</f>
        <v>2</v>
      </c>
      <c r="J19" s="47">
        <f t="shared" si="2"/>
        <v>4</v>
      </c>
      <c r="K19" s="47">
        <f t="shared" ref="K19:K82" si="7">IF(D19=0,0,IF(K18+1=8,8,IF(K18+1=3,3,IF(K18+1=4,4,IF(MOD(J19,12)=0,12,MOD(J19,12))))))</f>
        <v>4</v>
      </c>
      <c r="L19" s="48">
        <f t="shared" ref="L19:L82" si="8">IF(K19=12,1,0)</f>
        <v>0</v>
      </c>
      <c r="M19" s="49">
        <f t="shared" si="3"/>
        <v>2013</v>
      </c>
      <c r="N19" s="47">
        <f>IF(L19=1,MAX($M$18:M19)-1,MAX($M$18:M19))</f>
        <v>2013</v>
      </c>
      <c r="O19" s="6"/>
      <c r="P19" s="6"/>
    </row>
    <row r="20" spans="2:16" ht="16.5">
      <c r="B20" s="21">
        <f t="shared" ref="B20:B83" si="9">IF(B19=0,0,IF(B19+1&gt;$D$6,0,B19+1))</f>
        <v>3</v>
      </c>
      <c r="C20" s="22" t="str">
        <f t="shared" si="0"/>
        <v>MAY 2013</v>
      </c>
      <c r="D20" s="23">
        <f t="shared" ref="D20:D53" si="10">G19</f>
        <v>1499675</v>
      </c>
      <c r="E20" s="23">
        <f t="shared" si="4"/>
        <v>20308</v>
      </c>
      <c r="F20" s="23">
        <f t="shared" si="1"/>
        <v>20474</v>
      </c>
      <c r="G20" s="23">
        <f t="shared" si="5"/>
        <v>1499509</v>
      </c>
      <c r="I20" s="47">
        <f t="shared" si="6"/>
        <v>3</v>
      </c>
      <c r="J20" s="47">
        <f t="shared" si="2"/>
        <v>5</v>
      </c>
      <c r="K20" s="47">
        <f t="shared" si="7"/>
        <v>5</v>
      </c>
      <c r="L20" s="48">
        <f t="shared" si="8"/>
        <v>0</v>
      </c>
      <c r="M20" s="49">
        <f t="shared" si="3"/>
        <v>2013</v>
      </c>
      <c r="N20" s="47">
        <f>IF(L20=1,MAX($M$18:M20)-1,MAX($M$18:M20))</f>
        <v>2013</v>
      </c>
      <c r="O20" s="6"/>
      <c r="P20" s="6"/>
    </row>
    <row r="21" spans="2:16" ht="16.5">
      <c r="B21" s="21">
        <f t="shared" si="9"/>
        <v>4</v>
      </c>
      <c r="C21" s="22" t="str">
        <f t="shared" si="0"/>
        <v>JUNE 2013</v>
      </c>
      <c r="D21" s="23">
        <f t="shared" si="10"/>
        <v>1499509</v>
      </c>
      <c r="E21" s="23">
        <f t="shared" si="4"/>
        <v>20306</v>
      </c>
      <c r="F21" s="23">
        <f t="shared" si="1"/>
        <v>20474</v>
      </c>
      <c r="G21" s="23">
        <f t="shared" si="5"/>
        <v>1499341</v>
      </c>
      <c r="I21" s="47">
        <f t="shared" si="6"/>
        <v>4</v>
      </c>
      <c r="J21" s="47">
        <f t="shared" si="2"/>
        <v>6</v>
      </c>
      <c r="K21" s="47">
        <f t="shared" si="7"/>
        <v>6</v>
      </c>
      <c r="L21" s="48">
        <f t="shared" si="8"/>
        <v>0</v>
      </c>
      <c r="M21" s="49">
        <f t="shared" si="3"/>
        <v>2013</v>
      </c>
      <c r="N21" s="47">
        <f>IF(L21=1,MAX($M$18:M21)-1,MAX($M$18:M21))</f>
        <v>2013</v>
      </c>
      <c r="O21" s="6"/>
      <c r="P21" s="6"/>
    </row>
    <row r="22" spans="2:16" ht="16.5">
      <c r="B22" s="21">
        <f t="shared" si="9"/>
        <v>5</v>
      </c>
      <c r="C22" s="22" t="str">
        <f t="shared" si="0"/>
        <v>JULY 2013</v>
      </c>
      <c r="D22" s="23">
        <f t="shared" si="10"/>
        <v>1499341</v>
      </c>
      <c r="E22" s="23">
        <f t="shared" si="4"/>
        <v>20304</v>
      </c>
      <c r="F22" s="23">
        <f t="shared" si="1"/>
        <v>20474</v>
      </c>
      <c r="G22" s="23">
        <f t="shared" si="5"/>
        <v>1499171</v>
      </c>
      <c r="I22" s="47">
        <f t="shared" si="6"/>
        <v>5</v>
      </c>
      <c r="J22" s="47">
        <f t="shared" si="2"/>
        <v>7</v>
      </c>
      <c r="K22" s="47">
        <f t="shared" si="7"/>
        <v>7</v>
      </c>
      <c r="L22" s="48">
        <f t="shared" si="8"/>
        <v>0</v>
      </c>
      <c r="M22" s="49">
        <f t="shared" si="3"/>
        <v>2013</v>
      </c>
      <c r="N22" s="47">
        <f>IF(L22=1,MAX($M$18:M22)-1,MAX($M$18:M22))</f>
        <v>2013</v>
      </c>
      <c r="O22" s="6"/>
      <c r="P22" s="6"/>
    </row>
    <row r="23" spans="2:16" ht="16.5">
      <c r="B23" s="21">
        <f t="shared" si="9"/>
        <v>6</v>
      </c>
      <c r="C23" s="22" t="str">
        <f t="shared" si="0"/>
        <v>AUGUST 2013</v>
      </c>
      <c r="D23" s="23">
        <f t="shared" si="10"/>
        <v>1499171</v>
      </c>
      <c r="E23" s="23">
        <f t="shared" si="4"/>
        <v>20301</v>
      </c>
      <c r="F23" s="23">
        <f t="shared" si="1"/>
        <v>20474</v>
      </c>
      <c r="G23" s="23">
        <f t="shared" si="5"/>
        <v>1498998</v>
      </c>
      <c r="I23" s="47">
        <f t="shared" si="6"/>
        <v>6</v>
      </c>
      <c r="J23" s="47">
        <f t="shared" si="2"/>
        <v>8</v>
      </c>
      <c r="K23" s="47">
        <f t="shared" si="7"/>
        <v>8</v>
      </c>
      <c r="L23" s="48">
        <f t="shared" si="8"/>
        <v>0</v>
      </c>
      <c r="M23" s="49">
        <f t="shared" si="3"/>
        <v>2013</v>
      </c>
      <c r="N23" s="47">
        <f>IF(L23=1,MAX($M$18:M23)-1,MAX($M$18:M23))</f>
        <v>2013</v>
      </c>
      <c r="O23" s="6"/>
      <c r="P23" s="6"/>
    </row>
    <row r="24" spans="2:16" ht="16.5">
      <c r="B24" s="21">
        <f t="shared" si="9"/>
        <v>7</v>
      </c>
      <c r="C24" s="22" t="str">
        <f t="shared" si="0"/>
        <v>SEPTEMBER 2013</v>
      </c>
      <c r="D24" s="23">
        <f t="shared" si="10"/>
        <v>1498998</v>
      </c>
      <c r="E24" s="23">
        <f t="shared" si="4"/>
        <v>20299</v>
      </c>
      <c r="F24" s="23">
        <f t="shared" si="1"/>
        <v>20474</v>
      </c>
      <c r="G24" s="23">
        <f t="shared" si="5"/>
        <v>1498823</v>
      </c>
      <c r="I24" s="47">
        <f t="shared" si="6"/>
        <v>7</v>
      </c>
      <c r="J24" s="47">
        <f t="shared" si="2"/>
        <v>9</v>
      </c>
      <c r="K24" s="47">
        <f t="shared" si="7"/>
        <v>9</v>
      </c>
      <c r="L24" s="48">
        <f t="shared" si="8"/>
        <v>0</v>
      </c>
      <c r="M24" s="49">
        <f t="shared" si="3"/>
        <v>2013</v>
      </c>
      <c r="N24" s="47">
        <f>IF(L24=1,MAX($M$18:M24)-1,MAX($M$18:M24))</f>
        <v>2013</v>
      </c>
      <c r="O24" s="6"/>
      <c r="P24" s="6"/>
    </row>
    <row r="25" spans="2:16" ht="16.5">
      <c r="B25" s="21">
        <f t="shared" si="9"/>
        <v>8</v>
      </c>
      <c r="C25" s="22" t="str">
        <f t="shared" si="0"/>
        <v>OCTOBER 2013</v>
      </c>
      <c r="D25" s="23">
        <f t="shared" si="10"/>
        <v>1498823</v>
      </c>
      <c r="E25" s="23">
        <f t="shared" si="4"/>
        <v>20297</v>
      </c>
      <c r="F25" s="23">
        <f t="shared" si="1"/>
        <v>20474</v>
      </c>
      <c r="G25" s="23">
        <f t="shared" si="5"/>
        <v>1498646</v>
      </c>
      <c r="I25" s="47">
        <f t="shared" si="6"/>
        <v>8</v>
      </c>
      <c r="J25" s="47">
        <f t="shared" si="2"/>
        <v>10</v>
      </c>
      <c r="K25" s="47">
        <f t="shared" si="7"/>
        <v>10</v>
      </c>
      <c r="L25" s="48">
        <f t="shared" si="8"/>
        <v>0</v>
      </c>
      <c r="M25" s="49">
        <f t="shared" si="3"/>
        <v>2013</v>
      </c>
      <c r="N25" s="47">
        <f>IF(L25=1,MAX($M$18:M25)-1,MAX($M$18:M25))</f>
        <v>2013</v>
      </c>
      <c r="O25" s="6"/>
      <c r="P25" s="6"/>
    </row>
    <row r="26" spans="2:16" ht="16.5">
      <c r="B26" s="21">
        <f t="shared" si="9"/>
        <v>9</v>
      </c>
      <c r="C26" s="22" t="str">
        <f t="shared" si="0"/>
        <v>NOVEMBER 2013</v>
      </c>
      <c r="D26" s="23">
        <f t="shared" si="10"/>
        <v>1498646</v>
      </c>
      <c r="E26" s="23">
        <f t="shared" si="4"/>
        <v>20294</v>
      </c>
      <c r="F26" s="23">
        <f t="shared" si="1"/>
        <v>20474</v>
      </c>
      <c r="G26" s="23">
        <f t="shared" si="5"/>
        <v>1498466</v>
      </c>
      <c r="I26" s="47">
        <f t="shared" si="6"/>
        <v>9</v>
      </c>
      <c r="J26" s="47">
        <f t="shared" si="2"/>
        <v>11</v>
      </c>
      <c r="K26" s="47">
        <f t="shared" si="7"/>
        <v>11</v>
      </c>
      <c r="L26" s="48">
        <f t="shared" si="8"/>
        <v>0</v>
      </c>
      <c r="M26" s="49">
        <f t="shared" si="3"/>
        <v>2013</v>
      </c>
      <c r="N26" s="47">
        <f>IF(L26=1,MAX($M$18:M26)-1,MAX($M$18:M26))</f>
        <v>2013</v>
      </c>
      <c r="O26" s="6"/>
      <c r="P26" s="6"/>
    </row>
    <row r="27" spans="2:16" ht="16.5">
      <c r="B27" s="21">
        <f t="shared" si="9"/>
        <v>10</v>
      </c>
      <c r="C27" s="22" t="str">
        <f t="shared" si="0"/>
        <v>DECEMBER 2013</v>
      </c>
      <c r="D27" s="23">
        <f t="shared" si="10"/>
        <v>1498466</v>
      </c>
      <c r="E27" s="23">
        <f t="shared" si="4"/>
        <v>20292</v>
      </c>
      <c r="F27" s="23">
        <f t="shared" si="1"/>
        <v>20474</v>
      </c>
      <c r="G27" s="23">
        <f t="shared" si="5"/>
        <v>1498284</v>
      </c>
      <c r="I27" s="47">
        <f t="shared" si="6"/>
        <v>10</v>
      </c>
      <c r="J27" s="47">
        <f t="shared" si="2"/>
        <v>12</v>
      </c>
      <c r="K27" s="47">
        <f t="shared" si="7"/>
        <v>12</v>
      </c>
      <c r="L27" s="48">
        <f t="shared" si="8"/>
        <v>1</v>
      </c>
      <c r="M27" s="49">
        <f t="shared" si="3"/>
        <v>2014</v>
      </c>
      <c r="N27" s="47">
        <f>IF(L27=1,MAX($M$18:M27)-1,MAX($M$18:M27))</f>
        <v>2013</v>
      </c>
      <c r="O27" s="6"/>
      <c r="P27" s="6"/>
    </row>
    <row r="28" spans="2:16" ht="16.5">
      <c r="B28" s="21">
        <f t="shared" si="9"/>
        <v>11</v>
      </c>
      <c r="C28" s="22" t="str">
        <f t="shared" si="0"/>
        <v>JANUARY 2014</v>
      </c>
      <c r="D28" s="23">
        <f t="shared" si="10"/>
        <v>1498284</v>
      </c>
      <c r="E28" s="23">
        <f t="shared" si="4"/>
        <v>20289</v>
      </c>
      <c r="F28" s="23">
        <f t="shared" si="1"/>
        <v>20474</v>
      </c>
      <c r="G28" s="23">
        <f t="shared" si="5"/>
        <v>1498099</v>
      </c>
      <c r="I28" s="47">
        <f t="shared" si="6"/>
        <v>11</v>
      </c>
      <c r="J28" s="47">
        <f t="shared" si="2"/>
        <v>13</v>
      </c>
      <c r="K28" s="47">
        <f t="shared" si="7"/>
        <v>1</v>
      </c>
      <c r="L28" s="48">
        <f t="shared" si="8"/>
        <v>0</v>
      </c>
      <c r="M28" s="49">
        <f t="shared" si="3"/>
        <v>2014</v>
      </c>
      <c r="N28" s="47">
        <f>IF(L28=1,MAX($M$18:M28)-1,MAX($M$18:M28))</f>
        <v>2014</v>
      </c>
      <c r="O28" s="6"/>
      <c r="P28" s="6"/>
    </row>
    <row r="29" spans="2:16" ht="16.5">
      <c r="B29" s="21">
        <f t="shared" si="9"/>
        <v>12</v>
      </c>
      <c r="C29" s="22" t="str">
        <f t="shared" si="0"/>
        <v>DECEMBER 2013</v>
      </c>
      <c r="D29" s="23">
        <f t="shared" si="10"/>
        <v>1498099</v>
      </c>
      <c r="E29" s="23">
        <f t="shared" si="4"/>
        <v>20287</v>
      </c>
      <c r="F29" s="23">
        <f t="shared" si="1"/>
        <v>20474</v>
      </c>
      <c r="G29" s="23">
        <f t="shared" si="5"/>
        <v>1497912</v>
      </c>
      <c r="I29" s="47">
        <f t="shared" si="6"/>
        <v>0</v>
      </c>
      <c r="J29" s="47">
        <f t="shared" si="2"/>
        <v>0</v>
      </c>
      <c r="K29" s="47">
        <f t="shared" si="7"/>
        <v>12</v>
      </c>
      <c r="L29" s="48">
        <f t="shared" si="8"/>
        <v>1</v>
      </c>
      <c r="M29" s="49">
        <f t="shared" si="3"/>
        <v>2014</v>
      </c>
      <c r="N29" s="47">
        <f>IF(L29=1,MAX($M$18:M29)-1,MAX($M$18:M29))</f>
        <v>2013</v>
      </c>
      <c r="O29" s="6"/>
      <c r="P29" s="6"/>
    </row>
    <row r="30" spans="2:16" ht="16.5">
      <c r="B30" s="21">
        <f t="shared" si="9"/>
        <v>13</v>
      </c>
      <c r="C30" s="22" t="str">
        <f t="shared" si="0"/>
        <v>MARCH 2014</v>
      </c>
      <c r="D30" s="23">
        <f t="shared" si="10"/>
        <v>1497912</v>
      </c>
      <c r="E30" s="23">
        <f t="shared" si="4"/>
        <v>20284</v>
      </c>
      <c r="F30" s="23">
        <f t="shared" si="1"/>
        <v>20474</v>
      </c>
      <c r="G30" s="23">
        <f t="shared" si="5"/>
        <v>1497722</v>
      </c>
      <c r="I30" s="47">
        <f t="shared" si="6"/>
        <v>1</v>
      </c>
      <c r="J30" s="47">
        <f t="shared" si="2"/>
        <v>3</v>
      </c>
      <c r="K30" s="47">
        <f t="shared" si="7"/>
        <v>3</v>
      </c>
      <c r="L30" s="48">
        <f t="shared" si="8"/>
        <v>0</v>
      </c>
      <c r="M30" s="49">
        <f t="shared" si="3"/>
        <v>2014</v>
      </c>
      <c r="N30" s="47">
        <f>MAX($M$18:M30)</f>
        <v>2014</v>
      </c>
      <c r="O30" s="6"/>
      <c r="P30" s="6"/>
    </row>
    <row r="31" spans="2:16" ht="16.5">
      <c r="B31" s="21">
        <f t="shared" si="9"/>
        <v>14</v>
      </c>
      <c r="C31" s="22" t="str">
        <f t="shared" si="0"/>
        <v>APRIL 2014</v>
      </c>
      <c r="D31" s="23">
        <f t="shared" si="10"/>
        <v>1497722</v>
      </c>
      <c r="E31" s="23">
        <f t="shared" si="4"/>
        <v>20282</v>
      </c>
      <c r="F31" s="23">
        <f t="shared" si="1"/>
        <v>20474</v>
      </c>
      <c r="G31" s="23">
        <f t="shared" si="5"/>
        <v>1497530</v>
      </c>
      <c r="I31" s="47">
        <f t="shared" si="6"/>
        <v>2</v>
      </c>
      <c r="J31" s="47">
        <f t="shared" si="2"/>
        <v>4</v>
      </c>
      <c r="K31" s="47">
        <f t="shared" si="7"/>
        <v>4</v>
      </c>
      <c r="L31" s="48">
        <f t="shared" si="8"/>
        <v>0</v>
      </c>
      <c r="M31" s="49">
        <f t="shared" si="3"/>
        <v>2013</v>
      </c>
      <c r="N31" s="47">
        <f>MAX($M$18:M31)</f>
        <v>2014</v>
      </c>
      <c r="O31" s="6"/>
      <c r="P31" s="6"/>
    </row>
    <row r="32" spans="2:16" ht="16.5">
      <c r="B32" s="21">
        <f t="shared" si="9"/>
        <v>15</v>
      </c>
      <c r="C32" s="22" t="str">
        <f t="shared" si="0"/>
        <v>MAY 2014</v>
      </c>
      <c r="D32" s="23">
        <f t="shared" si="10"/>
        <v>1497530</v>
      </c>
      <c r="E32" s="23">
        <f t="shared" si="4"/>
        <v>20279</v>
      </c>
      <c r="F32" s="23">
        <f t="shared" si="1"/>
        <v>20474</v>
      </c>
      <c r="G32" s="23">
        <f t="shared" si="5"/>
        <v>1497335</v>
      </c>
      <c r="I32" s="47">
        <f t="shared" si="6"/>
        <v>3</v>
      </c>
      <c r="J32" s="47">
        <f t="shared" si="2"/>
        <v>5</v>
      </c>
      <c r="K32" s="47">
        <f t="shared" si="7"/>
        <v>5</v>
      </c>
      <c r="L32" s="48">
        <f t="shared" si="8"/>
        <v>0</v>
      </c>
      <c r="M32" s="49">
        <f t="shared" si="3"/>
        <v>2013</v>
      </c>
      <c r="N32" s="47">
        <f>MAX($M$18:M32)</f>
        <v>2014</v>
      </c>
      <c r="O32" s="6"/>
      <c r="P32" s="6"/>
    </row>
    <row r="33" spans="2:16" ht="16.5">
      <c r="B33" s="21">
        <f t="shared" si="9"/>
        <v>16</v>
      </c>
      <c r="C33" s="22" t="str">
        <f t="shared" si="0"/>
        <v>JUNE 2014</v>
      </c>
      <c r="D33" s="23">
        <f t="shared" si="10"/>
        <v>1497335</v>
      </c>
      <c r="E33" s="23">
        <f t="shared" si="4"/>
        <v>20276</v>
      </c>
      <c r="F33" s="23">
        <f t="shared" si="1"/>
        <v>20474</v>
      </c>
      <c r="G33" s="23">
        <f>D33+E33-F33</f>
        <v>1497137</v>
      </c>
      <c r="I33" s="47">
        <f t="shared" si="6"/>
        <v>4</v>
      </c>
      <c r="J33" s="47">
        <f t="shared" si="2"/>
        <v>6</v>
      </c>
      <c r="K33" s="47">
        <f t="shared" si="7"/>
        <v>6</v>
      </c>
      <c r="L33" s="48">
        <f t="shared" si="8"/>
        <v>0</v>
      </c>
      <c r="M33" s="49">
        <f t="shared" si="3"/>
        <v>2013</v>
      </c>
      <c r="N33" s="47">
        <f>MAX($M$18:M33)</f>
        <v>2014</v>
      </c>
      <c r="O33" s="6"/>
      <c r="P33" s="6"/>
    </row>
    <row r="34" spans="2:16" ht="16.5">
      <c r="B34" s="21">
        <f t="shared" si="9"/>
        <v>17</v>
      </c>
      <c r="C34" s="22" t="str">
        <f t="shared" si="0"/>
        <v>JULY 2014</v>
      </c>
      <c r="D34" s="23">
        <f t="shared" si="10"/>
        <v>1497137</v>
      </c>
      <c r="E34" s="23">
        <f t="shared" si="4"/>
        <v>20274</v>
      </c>
      <c r="F34" s="23">
        <f t="shared" si="1"/>
        <v>20474</v>
      </c>
      <c r="G34" s="23">
        <f t="shared" si="5"/>
        <v>1496937</v>
      </c>
      <c r="I34" s="47">
        <f t="shared" si="6"/>
        <v>5</v>
      </c>
      <c r="J34" s="47">
        <f t="shared" si="2"/>
        <v>7</v>
      </c>
      <c r="K34" s="47">
        <f t="shared" si="7"/>
        <v>7</v>
      </c>
      <c r="L34" s="48">
        <f t="shared" si="8"/>
        <v>0</v>
      </c>
      <c r="M34" s="49">
        <f t="shared" si="3"/>
        <v>2013</v>
      </c>
      <c r="N34" s="47">
        <f>MAX($M$18:M34)</f>
        <v>2014</v>
      </c>
      <c r="O34" s="6"/>
      <c r="P34" s="6"/>
    </row>
    <row r="35" spans="2:16" ht="16.5">
      <c r="B35" s="21">
        <f t="shared" si="9"/>
        <v>18</v>
      </c>
      <c r="C35" s="22" t="str">
        <f t="shared" si="0"/>
        <v>AUGUST 2014</v>
      </c>
      <c r="D35" s="23">
        <f t="shared" si="10"/>
        <v>1496937</v>
      </c>
      <c r="E35" s="23">
        <f t="shared" si="4"/>
        <v>20271</v>
      </c>
      <c r="F35" s="23">
        <f t="shared" si="1"/>
        <v>20474</v>
      </c>
      <c r="G35" s="23">
        <f t="shared" si="5"/>
        <v>1496734</v>
      </c>
      <c r="I35" s="47">
        <f t="shared" si="6"/>
        <v>6</v>
      </c>
      <c r="J35" s="47">
        <f t="shared" si="2"/>
        <v>8</v>
      </c>
      <c r="K35" s="47">
        <f t="shared" si="7"/>
        <v>8</v>
      </c>
      <c r="L35" s="48">
        <f t="shared" si="8"/>
        <v>0</v>
      </c>
      <c r="M35" s="49">
        <f t="shared" si="3"/>
        <v>2013</v>
      </c>
      <c r="N35" s="47">
        <f>MAX($M$18:M35)</f>
        <v>2014</v>
      </c>
      <c r="O35" s="6"/>
      <c r="P35" s="6"/>
    </row>
    <row r="36" spans="2:16" ht="16.5">
      <c r="B36" s="21">
        <f t="shared" si="9"/>
        <v>19</v>
      </c>
      <c r="C36" s="22" t="str">
        <f t="shared" si="0"/>
        <v>SEPTEMBER 2014</v>
      </c>
      <c r="D36" s="23">
        <f t="shared" si="10"/>
        <v>1496734</v>
      </c>
      <c r="E36" s="23">
        <f t="shared" si="4"/>
        <v>20268</v>
      </c>
      <c r="F36" s="23">
        <f t="shared" si="1"/>
        <v>20474</v>
      </c>
      <c r="G36" s="23">
        <f t="shared" si="5"/>
        <v>1496528</v>
      </c>
      <c r="I36" s="47">
        <f t="shared" si="6"/>
        <v>7</v>
      </c>
      <c r="J36" s="47">
        <f t="shared" si="2"/>
        <v>9</v>
      </c>
      <c r="K36" s="47">
        <f t="shared" si="7"/>
        <v>9</v>
      </c>
      <c r="L36" s="48">
        <f t="shared" si="8"/>
        <v>0</v>
      </c>
      <c r="M36" s="49">
        <f t="shared" si="3"/>
        <v>2013</v>
      </c>
      <c r="N36" s="47">
        <f>MAX($M$18:M36)</f>
        <v>2014</v>
      </c>
      <c r="O36" s="6"/>
      <c r="P36" s="6"/>
    </row>
    <row r="37" spans="2:16" ht="16.5">
      <c r="B37" s="21">
        <f t="shared" si="9"/>
        <v>20</v>
      </c>
      <c r="C37" s="22" t="str">
        <f t="shared" si="0"/>
        <v>OCTOBER 2014</v>
      </c>
      <c r="D37" s="23">
        <f t="shared" si="10"/>
        <v>1496528</v>
      </c>
      <c r="E37" s="23">
        <f t="shared" si="4"/>
        <v>20265</v>
      </c>
      <c r="F37" s="23">
        <f t="shared" si="1"/>
        <v>20474</v>
      </c>
      <c r="G37" s="23">
        <f t="shared" si="5"/>
        <v>1496319</v>
      </c>
      <c r="I37" s="47">
        <f t="shared" si="6"/>
        <v>8</v>
      </c>
      <c r="J37" s="47">
        <f t="shared" si="2"/>
        <v>10</v>
      </c>
      <c r="K37" s="47">
        <f t="shared" si="7"/>
        <v>10</v>
      </c>
      <c r="L37" s="48">
        <f t="shared" si="8"/>
        <v>0</v>
      </c>
      <c r="M37" s="49">
        <f t="shared" si="3"/>
        <v>2013</v>
      </c>
      <c r="N37" s="47">
        <f>MAX($M$18:M37)</f>
        <v>2014</v>
      </c>
      <c r="O37" s="6"/>
      <c r="P37" s="6"/>
    </row>
    <row r="38" spans="2:16" ht="16.5">
      <c r="B38" s="21">
        <f t="shared" si="9"/>
        <v>21</v>
      </c>
      <c r="C38" s="22" t="str">
        <f t="shared" si="0"/>
        <v>NOVEMBER 2014</v>
      </c>
      <c r="D38" s="23">
        <f t="shared" si="10"/>
        <v>1496319</v>
      </c>
      <c r="E38" s="23">
        <f t="shared" si="4"/>
        <v>20263</v>
      </c>
      <c r="F38" s="23">
        <f t="shared" si="1"/>
        <v>20474</v>
      </c>
      <c r="G38" s="23">
        <f t="shared" si="5"/>
        <v>1496108</v>
      </c>
      <c r="I38" s="47">
        <f t="shared" si="6"/>
        <v>9</v>
      </c>
      <c r="J38" s="47">
        <f t="shared" si="2"/>
        <v>11</v>
      </c>
      <c r="K38" s="47">
        <f t="shared" si="7"/>
        <v>11</v>
      </c>
      <c r="L38" s="48">
        <f t="shared" si="8"/>
        <v>0</v>
      </c>
      <c r="M38" s="49">
        <f t="shared" si="3"/>
        <v>2013</v>
      </c>
      <c r="N38" s="47">
        <f>MAX($M$18:M38)</f>
        <v>2014</v>
      </c>
      <c r="O38" s="6"/>
      <c r="P38" s="6"/>
    </row>
    <row r="39" spans="2:16" ht="16.5">
      <c r="B39" s="21">
        <f t="shared" si="9"/>
        <v>22</v>
      </c>
      <c r="C39" s="22" t="str">
        <f t="shared" si="0"/>
        <v>DECEMBER 2014</v>
      </c>
      <c r="D39" s="23">
        <f t="shared" si="10"/>
        <v>1496108</v>
      </c>
      <c r="E39" s="23">
        <f t="shared" si="4"/>
        <v>20260</v>
      </c>
      <c r="F39" s="23">
        <f t="shared" si="1"/>
        <v>20474</v>
      </c>
      <c r="G39" s="23">
        <f t="shared" si="5"/>
        <v>1495894</v>
      </c>
      <c r="I39" s="47">
        <f t="shared" si="6"/>
        <v>10</v>
      </c>
      <c r="J39" s="47">
        <f t="shared" si="2"/>
        <v>12</v>
      </c>
      <c r="K39" s="47">
        <f t="shared" si="7"/>
        <v>12</v>
      </c>
      <c r="L39" s="48">
        <f t="shared" si="8"/>
        <v>1</v>
      </c>
      <c r="M39" s="49">
        <f t="shared" si="3"/>
        <v>2014</v>
      </c>
      <c r="N39" s="47">
        <f>MAX($M$18:M39)</f>
        <v>2014</v>
      </c>
      <c r="O39" s="6"/>
      <c r="P39" s="6"/>
    </row>
    <row r="40" spans="2:16" ht="16.5">
      <c r="B40" s="21">
        <f t="shared" si="9"/>
        <v>23</v>
      </c>
      <c r="C40" s="22" t="str">
        <f t="shared" si="0"/>
        <v>JANUARY 2015</v>
      </c>
      <c r="D40" s="23">
        <f t="shared" si="10"/>
        <v>1495894</v>
      </c>
      <c r="E40" s="23">
        <f t="shared" si="4"/>
        <v>20257</v>
      </c>
      <c r="F40" s="23">
        <f t="shared" si="1"/>
        <v>20474</v>
      </c>
      <c r="G40" s="23">
        <f t="shared" si="5"/>
        <v>1495677</v>
      </c>
      <c r="I40" s="47">
        <f t="shared" si="6"/>
        <v>11</v>
      </c>
      <c r="J40" s="47">
        <f t="shared" si="2"/>
        <v>13</v>
      </c>
      <c r="K40" s="47">
        <f t="shared" si="7"/>
        <v>1</v>
      </c>
      <c r="L40" s="48">
        <f t="shared" si="8"/>
        <v>0</v>
      </c>
      <c r="M40" s="49">
        <f t="shared" si="3"/>
        <v>2015</v>
      </c>
      <c r="N40" s="47">
        <f>MAX($M$18:M40)</f>
        <v>2015</v>
      </c>
      <c r="O40" s="6"/>
      <c r="P40" s="6"/>
    </row>
    <row r="41" spans="2:16" ht="16.5">
      <c r="B41" s="21">
        <f t="shared" si="9"/>
        <v>24</v>
      </c>
      <c r="C41" s="22" t="str">
        <f t="shared" si="0"/>
        <v>DECEMBER 2015</v>
      </c>
      <c r="D41" s="23">
        <f t="shared" si="10"/>
        <v>1495677</v>
      </c>
      <c r="E41" s="23">
        <f t="shared" si="4"/>
        <v>20254</v>
      </c>
      <c r="F41" s="23">
        <f t="shared" si="1"/>
        <v>20474</v>
      </c>
      <c r="G41" s="23">
        <f t="shared" si="5"/>
        <v>1495457</v>
      </c>
      <c r="I41" s="47">
        <f t="shared" si="6"/>
        <v>0</v>
      </c>
      <c r="J41" s="47">
        <f t="shared" si="2"/>
        <v>0</v>
      </c>
      <c r="K41" s="47">
        <f t="shared" si="7"/>
        <v>12</v>
      </c>
      <c r="L41" s="48">
        <f t="shared" si="8"/>
        <v>1</v>
      </c>
      <c r="M41" s="49">
        <f t="shared" si="3"/>
        <v>2014</v>
      </c>
      <c r="N41" s="47">
        <f>MAX($M$18:M41)</f>
        <v>2015</v>
      </c>
      <c r="O41" s="6"/>
      <c r="P41" s="6"/>
    </row>
    <row r="42" spans="2:16" ht="16.5">
      <c r="B42" s="21">
        <f t="shared" si="9"/>
        <v>25</v>
      </c>
      <c r="C42" s="22" t="str">
        <f t="shared" si="0"/>
        <v>MARCH 2016</v>
      </c>
      <c r="D42" s="23">
        <f t="shared" si="10"/>
        <v>1495457</v>
      </c>
      <c r="E42" s="23">
        <f t="shared" si="4"/>
        <v>20251</v>
      </c>
      <c r="F42" s="23">
        <f t="shared" si="1"/>
        <v>20474</v>
      </c>
      <c r="G42" s="23">
        <f t="shared" si="5"/>
        <v>1495234</v>
      </c>
      <c r="I42" s="47">
        <f t="shared" si="6"/>
        <v>1</v>
      </c>
      <c r="J42" s="47">
        <f t="shared" si="2"/>
        <v>3</v>
      </c>
      <c r="K42" s="47">
        <f t="shared" si="7"/>
        <v>3</v>
      </c>
      <c r="L42" s="48">
        <f t="shared" si="8"/>
        <v>0</v>
      </c>
      <c r="M42" s="49">
        <f t="shared" si="3"/>
        <v>2016</v>
      </c>
      <c r="N42" s="47">
        <f>MAX($M$18:M42)</f>
        <v>2016</v>
      </c>
      <c r="O42" s="6"/>
      <c r="P42" s="6"/>
    </row>
    <row r="43" spans="2:16" ht="16.5">
      <c r="B43" s="21">
        <f t="shared" si="9"/>
        <v>26</v>
      </c>
      <c r="C43" s="22" t="str">
        <f t="shared" si="0"/>
        <v>APRIL 2016</v>
      </c>
      <c r="D43" s="23">
        <f t="shared" si="10"/>
        <v>1495234</v>
      </c>
      <c r="E43" s="23">
        <f t="shared" si="4"/>
        <v>20248</v>
      </c>
      <c r="F43" s="23">
        <f t="shared" si="1"/>
        <v>20474</v>
      </c>
      <c r="G43" s="23">
        <f t="shared" si="5"/>
        <v>1495008</v>
      </c>
      <c r="I43" s="47">
        <f t="shared" si="6"/>
        <v>2</v>
      </c>
      <c r="J43" s="47">
        <f t="shared" si="2"/>
        <v>4</v>
      </c>
      <c r="K43" s="47">
        <f t="shared" si="7"/>
        <v>4</v>
      </c>
      <c r="L43" s="48">
        <f t="shared" si="8"/>
        <v>0</v>
      </c>
      <c r="M43" s="49">
        <f t="shared" si="3"/>
        <v>2013</v>
      </c>
      <c r="N43" s="47">
        <f>MAX($M$18:M43)</f>
        <v>2016</v>
      </c>
      <c r="O43" s="6"/>
      <c r="P43" s="6"/>
    </row>
    <row r="44" spans="2:16" ht="16.5">
      <c r="B44" s="21">
        <f t="shared" si="9"/>
        <v>27</v>
      </c>
      <c r="C44" s="22" t="str">
        <f t="shared" si="0"/>
        <v>MAY 2016</v>
      </c>
      <c r="D44" s="23">
        <f t="shared" si="10"/>
        <v>1495008</v>
      </c>
      <c r="E44" s="23">
        <f t="shared" si="4"/>
        <v>20245</v>
      </c>
      <c r="F44" s="23">
        <f t="shared" si="1"/>
        <v>20474</v>
      </c>
      <c r="G44" s="23">
        <f t="shared" si="5"/>
        <v>1494779</v>
      </c>
      <c r="I44" s="47">
        <f t="shared" si="6"/>
        <v>3</v>
      </c>
      <c r="J44" s="47">
        <f t="shared" si="2"/>
        <v>5</v>
      </c>
      <c r="K44" s="47">
        <f t="shared" si="7"/>
        <v>5</v>
      </c>
      <c r="L44" s="48">
        <f t="shared" si="8"/>
        <v>0</v>
      </c>
      <c r="M44" s="49">
        <f t="shared" si="3"/>
        <v>2013</v>
      </c>
      <c r="N44" s="47">
        <f>MAX($M$18:M44)</f>
        <v>2016</v>
      </c>
      <c r="O44" s="6"/>
      <c r="P44" s="6"/>
    </row>
    <row r="45" spans="2:16" ht="16.5">
      <c r="B45" s="21">
        <f t="shared" si="9"/>
        <v>28</v>
      </c>
      <c r="C45" s="22" t="str">
        <f t="shared" si="0"/>
        <v>JUNE 2016</v>
      </c>
      <c r="D45" s="23">
        <f t="shared" si="10"/>
        <v>1494779</v>
      </c>
      <c r="E45" s="23">
        <f t="shared" si="4"/>
        <v>20242</v>
      </c>
      <c r="F45" s="23">
        <f t="shared" si="1"/>
        <v>20474</v>
      </c>
      <c r="G45" s="23">
        <f t="shared" si="5"/>
        <v>1494547</v>
      </c>
      <c r="I45" s="47">
        <f t="shared" si="6"/>
        <v>4</v>
      </c>
      <c r="J45" s="47">
        <f t="shared" si="2"/>
        <v>6</v>
      </c>
      <c r="K45" s="47">
        <f t="shared" si="7"/>
        <v>6</v>
      </c>
      <c r="L45" s="48">
        <f t="shared" si="8"/>
        <v>0</v>
      </c>
      <c r="M45" s="49">
        <f t="shared" si="3"/>
        <v>2013</v>
      </c>
      <c r="N45" s="47">
        <f>MAX($M$18:M45)</f>
        <v>2016</v>
      </c>
      <c r="O45" s="6"/>
      <c r="P45" s="6"/>
    </row>
    <row r="46" spans="2:16" ht="16.5">
      <c r="B46" s="21">
        <f t="shared" si="9"/>
        <v>29</v>
      </c>
      <c r="C46" s="22" t="str">
        <f t="shared" si="0"/>
        <v>JULY 2016</v>
      </c>
      <c r="D46" s="23">
        <f t="shared" si="10"/>
        <v>1494547</v>
      </c>
      <c r="E46" s="23">
        <f t="shared" si="4"/>
        <v>20239</v>
      </c>
      <c r="F46" s="23">
        <f t="shared" si="1"/>
        <v>20474</v>
      </c>
      <c r="G46" s="23">
        <f t="shared" si="5"/>
        <v>1494312</v>
      </c>
      <c r="I46" s="47">
        <f t="shared" si="6"/>
        <v>5</v>
      </c>
      <c r="J46" s="47">
        <f t="shared" si="2"/>
        <v>7</v>
      </c>
      <c r="K46" s="47">
        <f t="shared" si="7"/>
        <v>7</v>
      </c>
      <c r="L46" s="48">
        <f t="shared" si="8"/>
        <v>0</v>
      </c>
      <c r="M46" s="49">
        <f t="shared" si="3"/>
        <v>2013</v>
      </c>
      <c r="N46" s="47">
        <f>MAX($M$18:M46)</f>
        <v>2016</v>
      </c>
      <c r="O46" s="6"/>
      <c r="P46" s="6"/>
    </row>
    <row r="47" spans="2:16" ht="16.5">
      <c r="B47" s="21">
        <f t="shared" si="9"/>
        <v>30</v>
      </c>
      <c r="C47" s="22" t="str">
        <f t="shared" si="0"/>
        <v>AUGUST 2016</v>
      </c>
      <c r="D47" s="23">
        <f t="shared" si="10"/>
        <v>1494312</v>
      </c>
      <c r="E47" s="23">
        <f t="shared" si="4"/>
        <v>20235</v>
      </c>
      <c r="F47" s="23">
        <f t="shared" si="1"/>
        <v>20474</v>
      </c>
      <c r="G47" s="23">
        <f t="shared" si="5"/>
        <v>1494073</v>
      </c>
      <c r="I47" s="47">
        <f t="shared" si="6"/>
        <v>6</v>
      </c>
      <c r="J47" s="47">
        <f t="shared" si="2"/>
        <v>8</v>
      </c>
      <c r="K47" s="47">
        <f t="shared" si="7"/>
        <v>8</v>
      </c>
      <c r="L47" s="48">
        <f t="shared" si="8"/>
        <v>0</v>
      </c>
      <c r="M47" s="49">
        <f t="shared" si="3"/>
        <v>2013</v>
      </c>
      <c r="N47" s="47">
        <f>MAX($M$18:M47)</f>
        <v>2016</v>
      </c>
      <c r="O47" s="6"/>
      <c r="P47" s="6"/>
    </row>
    <row r="48" spans="2:16" ht="16.5">
      <c r="B48" s="21">
        <f t="shared" si="9"/>
        <v>31</v>
      </c>
      <c r="C48" s="22" t="str">
        <f t="shared" si="0"/>
        <v>SEPTEMBER 2016</v>
      </c>
      <c r="D48" s="23">
        <f t="shared" si="10"/>
        <v>1494073</v>
      </c>
      <c r="E48" s="23">
        <f t="shared" si="4"/>
        <v>20232</v>
      </c>
      <c r="F48" s="23">
        <f t="shared" si="1"/>
        <v>20474</v>
      </c>
      <c r="G48" s="23">
        <f t="shared" si="5"/>
        <v>1493831</v>
      </c>
      <c r="I48" s="47">
        <f t="shared" si="6"/>
        <v>7</v>
      </c>
      <c r="J48" s="47">
        <f t="shared" si="2"/>
        <v>9</v>
      </c>
      <c r="K48" s="47">
        <f t="shared" si="7"/>
        <v>9</v>
      </c>
      <c r="L48" s="48">
        <f t="shared" si="8"/>
        <v>0</v>
      </c>
      <c r="M48" s="49">
        <f t="shared" si="3"/>
        <v>2013</v>
      </c>
      <c r="N48" s="47">
        <f>MAX($M$18:M48)</f>
        <v>2016</v>
      </c>
      <c r="O48" s="6"/>
      <c r="P48" s="6"/>
    </row>
    <row r="49" spans="2:16" ht="16.5">
      <c r="B49" s="21">
        <f t="shared" si="9"/>
        <v>32</v>
      </c>
      <c r="C49" s="22" t="str">
        <f t="shared" si="0"/>
        <v>OCTOBER 2016</v>
      </c>
      <c r="D49" s="23">
        <f t="shared" si="10"/>
        <v>1493831</v>
      </c>
      <c r="E49" s="23">
        <f t="shared" si="4"/>
        <v>20229</v>
      </c>
      <c r="F49" s="23">
        <f t="shared" si="1"/>
        <v>20474</v>
      </c>
      <c r="G49" s="23">
        <f t="shared" si="5"/>
        <v>1493586</v>
      </c>
      <c r="I49" s="47">
        <f t="shared" si="6"/>
        <v>8</v>
      </c>
      <c r="J49" s="47">
        <f t="shared" si="2"/>
        <v>10</v>
      </c>
      <c r="K49" s="47">
        <f t="shared" si="7"/>
        <v>10</v>
      </c>
      <c r="L49" s="48">
        <f t="shared" si="8"/>
        <v>0</v>
      </c>
      <c r="M49" s="49">
        <f t="shared" si="3"/>
        <v>2013</v>
      </c>
      <c r="N49" s="47">
        <f>MAX($M$18:M49)</f>
        <v>2016</v>
      </c>
      <c r="O49" s="6"/>
      <c r="P49" s="6"/>
    </row>
    <row r="50" spans="2:16" ht="16.5">
      <c r="B50" s="21">
        <f t="shared" si="9"/>
        <v>33</v>
      </c>
      <c r="C50" s="22" t="str">
        <f t="shared" si="0"/>
        <v>NOVEMBER 2016</v>
      </c>
      <c r="D50" s="23">
        <f t="shared" si="10"/>
        <v>1493586</v>
      </c>
      <c r="E50" s="23">
        <f t="shared" si="4"/>
        <v>20226</v>
      </c>
      <c r="F50" s="23">
        <f t="shared" si="1"/>
        <v>20474</v>
      </c>
      <c r="G50" s="23">
        <f t="shared" si="5"/>
        <v>1493338</v>
      </c>
      <c r="I50" s="47">
        <f t="shared" si="6"/>
        <v>9</v>
      </c>
      <c r="J50" s="47">
        <f t="shared" si="2"/>
        <v>11</v>
      </c>
      <c r="K50" s="47">
        <f t="shared" si="7"/>
        <v>11</v>
      </c>
      <c r="L50" s="48">
        <f t="shared" si="8"/>
        <v>0</v>
      </c>
      <c r="M50" s="49">
        <f t="shared" ref="M50:M81" si="11">IF(L49=1,N49+1,IF(F50=0,0,$E$13+L50))</f>
        <v>2013</v>
      </c>
      <c r="N50" s="47">
        <f>MAX($M$18:M50)</f>
        <v>2016</v>
      </c>
      <c r="O50" s="6"/>
      <c r="P50" s="6"/>
    </row>
    <row r="51" spans="2:16" ht="16.5">
      <c r="B51" s="21">
        <f t="shared" si="9"/>
        <v>34</v>
      </c>
      <c r="C51" s="22" t="str">
        <f t="shared" si="0"/>
        <v>DECEMBER 2016</v>
      </c>
      <c r="D51" s="23">
        <f t="shared" si="10"/>
        <v>1493338</v>
      </c>
      <c r="E51" s="23">
        <f t="shared" si="4"/>
        <v>20222</v>
      </c>
      <c r="F51" s="23">
        <f t="shared" si="1"/>
        <v>20474</v>
      </c>
      <c r="G51" s="23">
        <f t="shared" si="5"/>
        <v>1493086</v>
      </c>
      <c r="I51" s="47">
        <f t="shared" si="6"/>
        <v>10</v>
      </c>
      <c r="J51" s="47">
        <f t="shared" si="2"/>
        <v>12</v>
      </c>
      <c r="K51" s="47">
        <f t="shared" si="7"/>
        <v>12</v>
      </c>
      <c r="L51" s="48">
        <f t="shared" si="8"/>
        <v>1</v>
      </c>
      <c r="M51" s="49">
        <f t="shared" si="11"/>
        <v>2014</v>
      </c>
      <c r="N51" s="47">
        <f>MAX($M$18:M51)</f>
        <v>2016</v>
      </c>
      <c r="O51" s="6"/>
      <c r="P51" s="6"/>
    </row>
    <row r="52" spans="2:16" ht="16.5">
      <c r="B52" s="21">
        <f t="shared" si="9"/>
        <v>35</v>
      </c>
      <c r="C52" s="22" t="str">
        <f t="shared" si="0"/>
        <v>JANUARY 2017</v>
      </c>
      <c r="D52" s="23">
        <f t="shared" si="10"/>
        <v>1493086</v>
      </c>
      <c r="E52" s="23">
        <f t="shared" si="4"/>
        <v>20219</v>
      </c>
      <c r="F52" s="23">
        <f t="shared" si="1"/>
        <v>20474</v>
      </c>
      <c r="G52" s="23">
        <f t="shared" si="5"/>
        <v>1492831</v>
      </c>
      <c r="I52" s="47">
        <f t="shared" si="6"/>
        <v>11</v>
      </c>
      <c r="J52" s="47">
        <f t="shared" si="2"/>
        <v>13</v>
      </c>
      <c r="K52" s="47">
        <f t="shared" si="7"/>
        <v>1</v>
      </c>
      <c r="L52" s="48">
        <f t="shared" si="8"/>
        <v>0</v>
      </c>
      <c r="M52" s="49">
        <f t="shared" si="11"/>
        <v>2017</v>
      </c>
      <c r="N52" s="47">
        <f>MAX($M$18:M52)</f>
        <v>2017</v>
      </c>
      <c r="O52" s="6"/>
      <c r="P52" s="6"/>
    </row>
    <row r="53" spans="2:16" ht="16.5">
      <c r="B53" s="21">
        <f t="shared" si="9"/>
        <v>36</v>
      </c>
      <c r="C53" s="22" t="str">
        <f t="shared" si="0"/>
        <v>DECEMBER 2017</v>
      </c>
      <c r="D53" s="23">
        <f t="shared" si="10"/>
        <v>1492831</v>
      </c>
      <c r="E53" s="23">
        <f t="shared" si="4"/>
        <v>20215</v>
      </c>
      <c r="F53" s="23">
        <f t="shared" si="1"/>
        <v>20474</v>
      </c>
      <c r="G53" s="23">
        <f t="shared" si="5"/>
        <v>1492572</v>
      </c>
      <c r="I53" s="47">
        <f t="shared" si="6"/>
        <v>0</v>
      </c>
      <c r="J53" s="47">
        <f t="shared" si="2"/>
        <v>0</v>
      </c>
      <c r="K53" s="47">
        <f t="shared" si="7"/>
        <v>12</v>
      </c>
      <c r="L53" s="48">
        <f t="shared" si="8"/>
        <v>1</v>
      </c>
      <c r="M53" s="49">
        <f t="shared" si="11"/>
        <v>2014</v>
      </c>
      <c r="N53" s="47">
        <f>MAX($M$18:M53)</f>
        <v>2017</v>
      </c>
      <c r="O53" s="6"/>
      <c r="P53" s="6"/>
    </row>
    <row r="54" spans="2:16" ht="16.5">
      <c r="B54" s="21">
        <f t="shared" si="9"/>
        <v>37</v>
      </c>
      <c r="C54" s="22" t="str">
        <f>IF(D54=0,0,IF(K54=1,$G$5,(IF(K54=2,$H$5,IF(K54=3,$I$5,(IF(K54=4,$J$5,IF(K54=5,$K$5,(IF(K54=6,$L$5,IF(K54=7,$M$5,(IF(K54=8,$N$5,IF(K54=9,$O$5,(IF(K54=10,$P$5,IF(K54=11,$Q$5,(IF(K54=12,$R$5)))))))))))))))))) &amp; " " &amp; N54)</f>
        <v>MARCH 2018</v>
      </c>
      <c r="D54" s="23">
        <f t="shared" ref="D54:D117" si="12">G53</f>
        <v>1492572</v>
      </c>
      <c r="E54" s="23">
        <f t="shared" si="4"/>
        <v>20212</v>
      </c>
      <c r="F54" s="23">
        <f t="shared" si="1"/>
        <v>20474</v>
      </c>
      <c r="G54" s="23">
        <f t="shared" ref="G54:G117" si="13">D54+E54-F54</f>
        <v>1492310</v>
      </c>
      <c r="I54" s="47">
        <f t="shared" si="6"/>
        <v>1</v>
      </c>
      <c r="J54" s="47">
        <f t="shared" si="2"/>
        <v>3</v>
      </c>
      <c r="K54" s="47">
        <f t="shared" si="7"/>
        <v>3</v>
      </c>
      <c r="L54" s="48">
        <f t="shared" si="8"/>
        <v>0</v>
      </c>
      <c r="M54" s="49">
        <f t="shared" si="11"/>
        <v>2018</v>
      </c>
      <c r="N54" s="47">
        <f>MAX($M$18:M54)</f>
        <v>2018</v>
      </c>
      <c r="O54" s="6"/>
      <c r="P54" s="6"/>
    </row>
    <row r="55" spans="2:16" ht="16.5">
      <c r="B55" s="21">
        <f t="shared" si="9"/>
        <v>38</v>
      </c>
      <c r="C55" s="22" t="str">
        <f t="shared" si="0"/>
        <v>APRIL 2018</v>
      </c>
      <c r="D55" s="23">
        <f t="shared" si="12"/>
        <v>1492310</v>
      </c>
      <c r="E55" s="23">
        <f t="shared" si="4"/>
        <v>20208</v>
      </c>
      <c r="F55" s="23">
        <f t="shared" si="1"/>
        <v>20474</v>
      </c>
      <c r="G55" s="23">
        <f t="shared" si="13"/>
        <v>1492044</v>
      </c>
      <c r="I55" s="47">
        <f t="shared" si="6"/>
        <v>2</v>
      </c>
      <c r="J55" s="47">
        <f t="shared" si="2"/>
        <v>4</v>
      </c>
      <c r="K55" s="47">
        <f t="shared" si="7"/>
        <v>4</v>
      </c>
      <c r="L55" s="48">
        <f t="shared" si="8"/>
        <v>0</v>
      </c>
      <c r="M55" s="49">
        <f t="shared" si="11"/>
        <v>2013</v>
      </c>
      <c r="N55" s="47">
        <f>MAX($M$18:M55)</f>
        <v>2018</v>
      </c>
      <c r="O55" s="6"/>
      <c r="P55" s="6"/>
    </row>
    <row r="56" spans="2:16" ht="16.5">
      <c r="B56" s="21">
        <f t="shared" si="9"/>
        <v>39</v>
      </c>
      <c r="C56" s="22" t="str">
        <f t="shared" si="0"/>
        <v>MAY 2018</v>
      </c>
      <c r="D56" s="23">
        <f t="shared" si="12"/>
        <v>1492044</v>
      </c>
      <c r="E56" s="23">
        <f t="shared" si="4"/>
        <v>20205</v>
      </c>
      <c r="F56" s="23">
        <f t="shared" si="1"/>
        <v>20474</v>
      </c>
      <c r="G56" s="23">
        <f t="shared" si="13"/>
        <v>1491775</v>
      </c>
      <c r="I56" s="47">
        <f t="shared" si="6"/>
        <v>3</v>
      </c>
      <c r="J56" s="47">
        <f t="shared" si="2"/>
        <v>5</v>
      </c>
      <c r="K56" s="47">
        <f t="shared" si="7"/>
        <v>5</v>
      </c>
      <c r="L56" s="48">
        <f t="shared" si="8"/>
        <v>0</v>
      </c>
      <c r="M56" s="49">
        <f t="shared" si="11"/>
        <v>2013</v>
      </c>
      <c r="N56" s="47">
        <f>MAX($M$18:M56)</f>
        <v>2018</v>
      </c>
      <c r="O56" s="6"/>
      <c r="P56" s="6"/>
    </row>
    <row r="57" spans="2:16" ht="16.5">
      <c r="B57" s="21">
        <f t="shared" si="9"/>
        <v>40</v>
      </c>
      <c r="C57" s="22" t="str">
        <f t="shared" si="0"/>
        <v>JUNE 2018</v>
      </c>
      <c r="D57" s="23">
        <f t="shared" si="12"/>
        <v>1491775</v>
      </c>
      <c r="E57" s="23">
        <f t="shared" si="4"/>
        <v>20201</v>
      </c>
      <c r="F57" s="23">
        <f t="shared" si="1"/>
        <v>20474</v>
      </c>
      <c r="G57" s="23">
        <f t="shared" si="13"/>
        <v>1491502</v>
      </c>
      <c r="I57" s="47">
        <f t="shared" si="6"/>
        <v>4</v>
      </c>
      <c r="J57" s="47">
        <f t="shared" si="2"/>
        <v>6</v>
      </c>
      <c r="K57" s="47">
        <f t="shared" si="7"/>
        <v>6</v>
      </c>
      <c r="L57" s="48">
        <f t="shared" si="8"/>
        <v>0</v>
      </c>
      <c r="M57" s="49">
        <f t="shared" si="11"/>
        <v>2013</v>
      </c>
      <c r="N57" s="47">
        <f>MAX($M$18:M57)</f>
        <v>2018</v>
      </c>
      <c r="O57" s="6"/>
      <c r="P57" s="6"/>
    </row>
    <row r="58" spans="2:16" ht="16.5">
      <c r="B58" s="21">
        <f t="shared" si="9"/>
        <v>41</v>
      </c>
      <c r="C58" s="22" t="str">
        <f t="shared" si="0"/>
        <v>JULY 2018</v>
      </c>
      <c r="D58" s="23">
        <f t="shared" si="12"/>
        <v>1491502</v>
      </c>
      <c r="E58" s="23">
        <f t="shared" si="4"/>
        <v>20197</v>
      </c>
      <c r="F58" s="23">
        <f t="shared" si="1"/>
        <v>20474</v>
      </c>
      <c r="G58" s="23">
        <f t="shared" si="13"/>
        <v>1491225</v>
      </c>
      <c r="I58" s="47">
        <f t="shared" si="6"/>
        <v>5</v>
      </c>
      <c r="J58" s="47">
        <f t="shared" si="2"/>
        <v>7</v>
      </c>
      <c r="K58" s="47">
        <f t="shared" si="7"/>
        <v>7</v>
      </c>
      <c r="L58" s="48">
        <f t="shared" si="8"/>
        <v>0</v>
      </c>
      <c r="M58" s="49">
        <f t="shared" si="11"/>
        <v>2013</v>
      </c>
      <c r="N58" s="47">
        <f>MAX($M$18:M58)</f>
        <v>2018</v>
      </c>
      <c r="O58" s="6"/>
      <c r="P58" s="6"/>
    </row>
    <row r="59" spans="2:16" ht="16.5">
      <c r="B59" s="21">
        <f t="shared" si="9"/>
        <v>42</v>
      </c>
      <c r="C59" s="22" t="str">
        <f t="shared" si="0"/>
        <v>AUGUST 2018</v>
      </c>
      <c r="D59" s="23">
        <f t="shared" si="12"/>
        <v>1491225</v>
      </c>
      <c r="E59" s="23">
        <f t="shared" si="4"/>
        <v>20194</v>
      </c>
      <c r="F59" s="23">
        <f t="shared" si="1"/>
        <v>20474</v>
      </c>
      <c r="G59" s="23">
        <f t="shared" si="13"/>
        <v>1490945</v>
      </c>
      <c r="I59" s="47">
        <f t="shared" si="6"/>
        <v>6</v>
      </c>
      <c r="J59" s="47">
        <f t="shared" si="2"/>
        <v>8</v>
      </c>
      <c r="K59" s="47">
        <f t="shared" si="7"/>
        <v>8</v>
      </c>
      <c r="L59" s="48">
        <f t="shared" si="8"/>
        <v>0</v>
      </c>
      <c r="M59" s="49">
        <f t="shared" si="11"/>
        <v>2013</v>
      </c>
      <c r="N59" s="47">
        <f>MAX($M$18:M59)</f>
        <v>2018</v>
      </c>
      <c r="O59" s="6"/>
      <c r="P59" s="6"/>
    </row>
    <row r="60" spans="2:16" ht="16.5">
      <c r="B60" s="21">
        <f t="shared" si="9"/>
        <v>43</v>
      </c>
      <c r="C60" s="22" t="str">
        <f t="shared" si="0"/>
        <v>SEPTEMBER 2018</v>
      </c>
      <c r="D60" s="23">
        <f t="shared" si="12"/>
        <v>1490945</v>
      </c>
      <c r="E60" s="23">
        <f t="shared" si="4"/>
        <v>20190</v>
      </c>
      <c r="F60" s="23">
        <f t="shared" si="1"/>
        <v>20474</v>
      </c>
      <c r="G60" s="23">
        <f t="shared" si="13"/>
        <v>1490661</v>
      </c>
      <c r="I60" s="47">
        <f t="shared" si="6"/>
        <v>7</v>
      </c>
      <c r="J60" s="47">
        <f t="shared" si="2"/>
        <v>9</v>
      </c>
      <c r="K60" s="47">
        <f t="shared" si="7"/>
        <v>9</v>
      </c>
      <c r="L60" s="48">
        <f t="shared" si="8"/>
        <v>0</v>
      </c>
      <c r="M60" s="49">
        <f t="shared" si="11"/>
        <v>2013</v>
      </c>
      <c r="N60" s="47">
        <f>MAX($M$18:M60)</f>
        <v>2018</v>
      </c>
      <c r="O60" s="6"/>
      <c r="P60" s="6"/>
    </row>
    <row r="61" spans="2:16" ht="16.5">
      <c r="B61" s="21">
        <f t="shared" si="9"/>
        <v>44</v>
      </c>
      <c r="C61" s="22" t="str">
        <f t="shared" si="0"/>
        <v>OCTOBER 2018</v>
      </c>
      <c r="D61" s="23">
        <f t="shared" si="12"/>
        <v>1490661</v>
      </c>
      <c r="E61" s="23">
        <f t="shared" si="4"/>
        <v>20186</v>
      </c>
      <c r="F61" s="23">
        <f t="shared" si="1"/>
        <v>20474</v>
      </c>
      <c r="G61" s="23">
        <f t="shared" si="13"/>
        <v>1490373</v>
      </c>
      <c r="I61" s="47">
        <f t="shared" si="6"/>
        <v>8</v>
      </c>
      <c r="J61" s="47">
        <f t="shared" si="2"/>
        <v>10</v>
      </c>
      <c r="K61" s="47">
        <f t="shared" si="7"/>
        <v>10</v>
      </c>
      <c r="L61" s="48">
        <f t="shared" si="8"/>
        <v>0</v>
      </c>
      <c r="M61" s="49">
        <f t="shared" si="11"/>
        <v>2013</v>
      </c>
      <c r="N61" s="47">
        <f>MAX($M$18:M61)</f>
        <v>2018</v>
      </c>
      <c r="O61" s="6"/>
      <c r="P61" s="6"/>
    </row>
    <row r="62" spans="2:16" ht="16.5">
      <c r="B62" s="21">
        <f t="shared" si="9"/>
        <v>45</v>
      </c>
      <c r="C62" s="22" t="str">
        <f t="shared" si="0"/>
        <v>NOVEMBER 2018</v>
      </c>
      <c r="D62" s="23">
        <f t="shared" si="12"/>
        <v>1490373</v>
      </c>
      <c r="E62" s="23">
        <f t="shared" si="4"/>
        <v>20182</v>
      </c>
      <c r="F62" s="23">
        <f t="shared" si="1"/>
        <v>20474</v>
      </c>
      <c r="G62" s="23">
        <f t="shared" si="13"/>
        <v>1490081</v>
      </c>
      <c r="I62" s="47">
        <f t="shared" si="6"/>
        <v>9</v>
      </c>
      <c r="J62" s="47">
        <f t="shared" si="2"/>
        <v>11</v>
      </c>
      <c r="K62" s="47">
        <f t="shared" si="7"/>
        <v>11</v>
      </c>
      <c r="L62" s="48">
        <f t="shared" si="8"/>
        <v>0</v>
      </c>
      <c r="M62" s="49">
        <f t="shared" si="11"/>
        <v>2013</v>
      </c>
      <c r="N62" s="47">
        <f>MAX($M$18:M62)</f>
        <v>2018</v>
      </c>
      <c r="O62" s="6"/>
      <c r="P62" s="6"/>
    </row>
    <row r="63" spans="2:16" ht="16.5">
      <c r="B63" s="21">
        <f t="shared" si="9"/>
        <v>46</v>
      </c>
      <c r="C63" s="22" t="str">
        <f t="shared" si="0"/>
        <v>DECEMBER 2018</v>
      </c>
      <c r="D63" s="23">
        <f t="shared" si="12"/>
        <v>1490081</v>
      </c>
      <c r="E63" s="23">
        <f t="shared" si="4"/>
        <v>20178</v>
      </c>
      <c r="F63" s="23">
        <f t="shared" si="1"/>
        <v>20474</v>
      </c>
      <c r="G63" s="23">
        <f t="shared" si="13"/>
        <v>1489785</v>
      </c>
      <c r="I63" s="47">
        <f t="shared" si="6"/>
        <v>10</v>
      </c>
      <c r="J63" s="47">
        <f t="shared" si="2"/>
        <v>12</v>
      </c>
      <c r="K63" s="47">
        <f t="shared" si="7"/>
        <v>12</v>
      </c>
      <c r="L63" s="48">
        <f t="shared" si="8"/>
        <v>1</v>
      </c>
      <c r="M63" s="49">
        <f t="shared" si="11"/>
        <v>2014</v>
      </c>
      <c r="N63" s="47">
        <f>MAX($M$18:M63)</f>
        <v>2018</v>
      </c>
      <c r="O63" s="6"/>
      <c r="P63" s="6"/>
    </row>
    <row r="64" spans="2:16" ht="16.5">
      <c r="B64" s="21">
        <f t="shared" si="9"/>
        <v>47</v>
      </c>
      <c r="C64" s="22" t="str">
        <f t="shared" si="0"/>
        <v>JANUARY 2019</v>
      </c>
      <c r="D64" s="23">
        <f t="shared" si="12"/>
        <v>1489785</v>
      </c>
      <c r="E64" s="23">
        <f t="shared" si="4"/>
        <v>20174</v>
      </c>
      <c r="F64" s="23">
        <f t="shared" si="1"/>
        <v>20474</v>
      </c>
      <c r="G64" s="23">
        <f t="shared" si="13"/>
        <v>1489485</v>
      </c>
      <c r="I64" s="47">
        <f t="shared" si="6"/>
        <v>11</v>
      </c>
      <c r="J64" s="47">
        <f t="shared" si="2"/>
        <v>13</v>
      </c>
      <c r="K64" s="47">
        <f t="shared" si="7"/>
        <v>1</v>
      </c>
      <c r="L64" s="48">
        <f t="shared" si="8"/>
        <v>0</v>
      </c>
      <c r="M64" s="49">
        <f t="shared" si="11"/>
        <v>2019</v>
      </c>
      <c r="N64" s="47">
        <f>MAX($M$18:M64)</f>
        <v>2019</v>
      </c>
      <c r="O64" s="6"/>
      <c r="P64" s="6"/>
    </row>
    <row r="65" spans="2:16" ht="16.5">
      <c r="B65" s="21">
        <f t="shared" si="9"/>
        <v>48</v>
      </c>
      <c r="C65" s="22" t="str">
        <f t="shared" si="0"/>
        <v>DECEMBER 2019</v>
      </c>
      <c r="D65" s="23">
        <f t="shared" si="12"/>
        <v>1489485</v>
      </c>
      <c r="E65" s="23">
        <f t="shared" si="4"/>
        <v>20170</v>
      </c>
      <c r="F65" s="23">
        <f t="shared" si="1"/>
        <v>20474</v>
      </c>
      <c r="G65" s="23">
        <f t="shared" si="13"/>
        <v>1489181</v>
      </c>
      <c r="I65" s="47">
        <f t="shared" si="6"/>
        <v>0</v>
      </c>
      <c r="J65" s="47">
        <f t="shared" si="2"/>
        <v>0</v>
      </c>
      <c r="K65" s="47">
        <f t="shared" si="7"/>
        <v>12</v>
      </c>
      <c r="L65" s="48">
        <f t="shared" si="8"/>
        <v>1</v>
      </c>
      <c r="M65" s="49">
        <f t="shared" si="11"/>
        <v>2014</v>
      </c>
      <c r="N65" s="47">
        <f>MAX($M$18:M65)</f>
        <v>2019</v>
      </c>
      <c r="O65" s="6"/>
      <c r="P65" s="6"/>
    </row>
    <row r="66" spans="2:16" ht="16.5">
      <c r="B66" s="21">
        <f t="shared" si="9"/>
        <v>49</v>
      </c>
      <c r="C66" s="22" t="str">
        <f t="shared" si="0"/>
        <v>MARCH 2020</v>
      </c>
      <c r="D66" s="23">
        <f t="shared" si="12"/>
        <v>1489181</v>
      </c>
      <c r="E66" s="23">
        <f t="shared" si="4"/>
        <v>20166</v>
      </c>
      <c r="F66" s="23">
        <f t="shared" si="1"/>
        <v>20474</v>
      </c>
      <c r="G66" s="23">
        <f t="shared" si="13"/>
        <v>1488873</v>
      </c>
      <c r="I66" s="47">
        <f t="shared" si="6"/>
        <v>1</v>
      </c>
      <c r="J66" s="47">
        <f t="shared" si="2"/>
        <v>3</v>
      </c>
      <c r="K66" s="47">
        <f t="shared" si="7"/>
        <v>3</v>
      </c>
      <c r="L66" s="48">
        <f t="shared" si="8"/>
        <v>0</v>
      </c>
      <c r="M66" s="49">
        <f t="shared" si="11"/>
        <v>2020</v>
      </c>
      <c r="N66" s="47">
        <f>MAX($M$18:M66)</f>
        <v>2020</v>
      </c>
      <c r="O66" s="6"/>
      <c r="P66" s="6"/>
    </row>
    <row r="67" spans="2:16" ht="16.5">
      <c r="B67" s="21">
        <f t="shared" si="9"/>
        <v>50</v>
      </c>
      <c r="C67" s="22" t="str">
        <f t="shared" si="0"/>
        <v>APRIL 2020</v>
      </c>
      <c r="D67" s="23">
        <f t="shared" si="12"/>
        <v>1488873</v>
      </c>
      <c r="E67" s="23">
        <f t="shared" si="4"/>
        <v>20162</v>
      </c>
      <c r="F67" s="23">
        <f t="shared" si="1"/>
        <v>20474</v>
      </c>
      <c r="G67" s="23">
        <f t="shared" si="13"/>
        <v>1488561</v>
      </c>
      <c r="I67" s="47">
        <f t="shared" si="6"/>
        <v>2</v>
      </c>
      <c r="J67" s="47">
        <f t="shared" si="2"/>
        <v>4</v>
      </c>
      <c r="K67" s="47">
        <f t="shared" si="7"/>
        <v>4</v>
      </c>
      <c r="L67" s="48">
        <f t="shared" si="8"/>
        <v>0</v>
      </c>
      <c r="M67" s="49">
        <f t="shared" si="11"/>
        <v>2013</v>
      </c>
      <c r="N67" s="47">
        <f>MAX($M$18:M67)</f>
        <v>2020</v>
      </c>
      <c r="O67" s="6"/>
      <c r="P67" s="6"/>
    </row>
    <row r="68" spans="2:16" ht="16.5">
      <c r="B68" s="21">
        <f t="shared" si="9"/>
        <v>51</v>
      </c>
      <c r="C68" s="22" t="str">
        <f t="shared" si="0"/>
        <v>MAY 2020</v>
      </c>
      <c r="D68" s="23">
        <f t="shared" si="12"/>
        <v>1488561</v>
      </c>
      <c r="E68" s="23">
        <f t="shared" si="4"/>
        <v>20158</v>
      </c>
      <c r="F68" s="23">
        <f t="shared" si="1"/>
        <v>20474</v>
      </c>
      <c r="G68" s="23">
        <f t="shared" si="13"/>
        <v>1488245</v>
      </c>
      <c r="I68" s="47">
        <f t="shared" si="6"/>
        <v>3</v>
      </c>
      <c r="J68" s="47">
        <f t="shared" si="2"/>
        <v>5</v>
      </c>
      <c r="K68" s="47">
        <f t="shared" si="7"/>
        <v>5</v>
      </c>
      <c r="L68" s="48">
        <f t="shared" si="8"/>
        <v>0</v>
      </c>
      <c r="M68" s="49">
        <f t="shared" si="11"/>
        <v>2013</v>
      </c>
      <c r="N68" s="47">
        <f>MAX($M$18:M68)</f>
        <v>2020</v>
      </c>
      <c r="O68" s="6"/>
      <c r="P68" s="6"/>
    </row>
    <row r="69" spans="2:16" ht="16.5">
      <c r="B69" s="21">
        <f t="shared" si="9"/>
        <v>52</v>
      </c>
      <c r="C69" s="22" t="str">
        <f t="shared" si="0"/>
        <v>JUNE 2020</v>
      </c>
      <c r="D69" s="23">
        <f t="shared" si="12"/>
        <v>1488245</v>
      </c>
      <c r="E69" s="23">
        <f t="shared" si="4"/>
        <v>20153</v>
      </c>
      <c r="F69" s="23">
        <f t="shared" si="1"/>
        <v>20474</v>
      </c>
      <c r="G69" s="23">
        <f t="shared" si="13"/>
        <v>1487924</v>
      </c>
      <c r="I69" s="47">
        <f t="shared" si="6"/>
        <v>4</v>
      </c>
      <c r="J69" s="47">
        <f t="shared" si="2"/>
        <v>6</v>
      </c>
      <c r="K69" s="47">
        <f t="shared" si="7"/>
        <v>6</v>
      </c>
      <c r="L69" s="48">
        <f t="shared" si="8"/>
        <v>0</v>
      </c>
      <c r="M69" s="49">
        <f t="shared" si="11"/>
        <v>2013</v>
      </c>
      <c r="N69" s="47">
        <f>MAX($M$18:M69)</f>
        <v>2020</v>
      </c>
      <c r="O69" s="6"/>
      <c r="P69" s="6"/>
    </row>
    <row r="70" spans="2:16" ht="16.5">
      <c r="B70" s="21">
        <f t="shared" si="9"/>
        <v>53</v>
      </c>
      <c r="C70" s="22" t="str">
        <f t="shared" si="0"/>
        <v>JULY 2020</v>
      </c>
      <c r="D70" s="23">
        <f t="shared" si="12"/>
        <v>1487924</v>
      </c>
      <c r="E70" s="23">
        <f t="shared" si="4"/>
        <v>20149</v>
      </c>
      <c r="F70" s="23">
        <f t="shared" si="1"/>
        <v>20474</v>
      </c>
      <c r="G70" s="23">
        <f t="shared" si="13"/>
        <v>1487599</v>
      </c>
      <c r="I70" s="47">
        <f t="shared" si="6"/>
        <v>5</v>
      </c>
      <c r="J70" s="47">
        <f t="shared" si="2"/>
        <v>7</v>
      </c>
      <c r="K70" s="47">
        <f t="shared" si="7"/>
        <v>7</v>
      </c>
      <c r="L70" s="48">
        <f t="shared" si="8"/>
        <v>0</v>
      </c>
      <c r="M70" s="49">
        <f t="shared" si="11"/>
        <v>2013</v>
      </c>
      <c r="N70" s="47">
        <f>MAX($M$18:M70)</f>
        <v>2020</v>
      </c>
      <c r="O70" s="6"/>
      <c r="P70" s="6"/>
    </row>
    <row r="71" spans="2:16" ht="16.5">
      <c r="B71" s="21">
        <f t="shared" si="9"/>
        <v>54</v>
      </c>
      <c r="C71" s="22" t="str">
        <f t="shared" si="0"/>
        <v>AUGUST 2020</v>
      </c>
      <c r="D71" s="23">
        <f t="shared" si="12"/>
        <v>1487599</v>
      </c>
      <c r="E71" s="23">
        <f t="shared" si="4"/>
        <v>20145</v>
      </c>
      <c r="F71" s="23">
        <f t="shared" si="1"/>
        <v>20474</v>
      </c>
      <c r="G71" s="23">
        <f t="shared" si="13"/>
        <v>1487270</v>
      </c>
      <c r="I71" s="47">
        <f t="shared" si="6"/>
        <v>6</v>
      </c>
      <c r="J71" s="47">
        <f t="shared" si="2"/>
        <v>8</v>
      </c>
      <c r="K71" s="47">
        <f t="shared" si="7"/>
        <v>8</v>
      </c>
      <c r="L71" s="48">
        <f t="shared" si="8"/>
        <v>0</v>
      </c>
      <c r="M71" s="49">
        <f t="shared" si="11"/>
        <v>2013</v>
      </c>
      <c r="N71" s="47">
        <f>MAX($M$18:M71)</f>
        <v>2020</v>
      </c>
      <c r="O71" s="6"/>
      <c r="P71" s="6"/>
    </row>
    <row r="72" spans="2:16" ht="16.5">
      <c r="B72" s="21">
        <f t="shared" si="9"/>
        <v>55</v>
      </c>
      <c r="C72" s="22" t="str">
        <f t="shared" si="0"/>
        <v>SEPTEMBER 2020</v>
      </c>
      <c r="D72" s="23">
        <f t="shared" si="12"/>
        <v>1487270</v>
      </c>
      <c r="E72" s="23">
        <f t="shared" si="4"/>
        <v>20140</v>
      </c>
      <c r="F72" s="23">
        <f t="shared" si="1"/>
        <v>20474</v>
      </c>
      <c r="G72" s="23">
        <f t="shared" si="13"/>
        <v>1486936</v>
      </c>
      <c r="I72" s="47">
        <f t="shared" si="6"/>
        <v>7</v>
      </c>
      <c r="J72" s="47">
        <f t="shared" si="2"/>
        <v>9</v>
      </c>
      <c r="K72" s="47">
        <f t="shared" si="7"/>
        <v>9</v>
      </c>
      <c r="L72" s="48">
        <f t="shared" si="8"/>
        <v>0</v>
      </c>
      <c r="M72" s="49">
        <f t="shared" si="11"/>
        <v>2013</v>
      </c>
      <c r="N72" s="47">
        <f>MAX($M$18:M72)</f>
        <v>2020</v>
      </c>
      <c r="O72" s="6"/>
      <c r="P72" s="6"/>
    </row>
    <row r="73" spans="2:16" ht="16.5">
      <c r="B73" s="21">
        <f t="shared" si="9"/>
        <v>56</v>
      </c>
      <c r="C73" s="22" t="str">
        <f t="shared" si="0"/>
        <v>OCTOBER 2020</v>
      </c>
      <c r="D73" s="23">
        <f t="shared" si="12"/>
        <v>1486936</v>
      </c>
      <c r="E73" s="23">
        <f t="shared" si="4"/>
        <v>20136</v>
      </c>
      <c r="F73" s="23">
        <f t="shared" si="1"/>
        <v>20474</v>
      </c>
      <c r="G73" s="23">
        <f t="shared" si="13"/>
        <v>1486598</v>
      </c>
      <c r="I73" s="47">
        <f t="shared" si="6"/>
        <v>8</v>
      </c>
      <c r="J73" s="47">
        <f t="shared" si="2"/>
        <v>10</v>
      </c>
      <c r="K73" s="47">
        <f t="shared" si="7"/>
        <v>10</v>
      </c>
      <c r="L73" s="48">
        <f t="shared" si="8"/>
        <v>0</v>
      </c>
      <c r="M73" s="49">
        <f t="shared" si="11"/>
        <v>2013</v>
      </c>
      <c r="N73" s="47">
        <f>MAX($M$18:M73)</f>
        <v>2020</v>
      </c>
      <c r="O73" s="6"/>
      <c r="P73" s="6"/>
    </row>
    <row r="74" spans="2:16" ht="16.5">
      <c r="B74" s="21">
        <f t="shared" si="9"/>
        <v>57</v>
      </c>
      <c r="C74" s="22" t="str">
        <f t="shared" si="0"/>
        <v>NOVEMBER 2020</v>
      </c>
      <c r="D74" s="23">
        <f t="shared" si="12"/>
        <v>1486598</v>
      </c>
      <c r="E74" s="23">
        <f t="shared" si="4"/>
        <v>20131</v>
      </c>
      <c r="F74" s="23">
        <f t="shared" si="1"/>
        <v>20474</v>
      </c>
      <c r="G74" s="23">
        <f t="shared" si="13"/>
        <v>1486255</v>
      </c>
      <c r="I74" s="47">
        <f t="shared" si="6"/>
        <v>9</v>
      </c>
      <c r="J74" s="47">
        <f t="shared" si="2"/>
        <v>11</v>
      </c>
      <c r="K74" s="47">
        <f t="shared" si="7"/>
        <v>11</v>
      </c>
      <c r="L74" s="48">
        <f t="shared" si="8"/>
        <v>0</v>
      </c>
      <c r="M74" s="49">
        <f t="shared" si="11"/>
        <v>2013</v>
      </c>
      <c r="N74" s="47">
        <f>MAX($M$18:M74)</f>
        <v>2020</v>
      </c>
      <c r="O74" s="6"/>
      <c r="P74" s="6"/>
    </row>
    <row r="75" spans="2:16" ht="16.5">
      <c r="B75" s="21">
        <f t="shared" si="9"/>
        <v>58</v>
      </c>
      <c r="C75" s="22" t="str">
        <f t="shared" si="0"/>
        <v>DECEMBER 2020</v>
      </c>
      <c r="D75" s="23">
        <f t="shared" si="12"/>
        <v>1486255</v>
      </c>
      <c r="E75" s="23">
        <f t="shared" si="4"/>
        <v>20126</v>
      </c>
      <c r="F75" s="23">
        <f t="shared" si="1"/>
        <v>20474</v>
      </c>
      <c r="G75" s="23">
        <f t="shared" si="13"/>
        <v>1485907</v>
      </c>
      <c r="I75" s="47">
        <f t="shared" si="6"/>
        <v>10</v>
      </c>
      <c r="J75" s="47">
        <f t="shared" si="2"/>
        <v>12</v>
      </c>
      <c r="K75" s="47">
        <f t="shared" si="7"/>
        <v>12</v>
      </c>
      <c r="L75" s="48">
        <f t="shared" si="8"/>
        <v>1</v>
      </c>
      <c r="M75" s="49">
        <f t="shared" si="11"/>
        <v>2014</v>
      </c>
      <c r="N75" s="47">
        <f>MAX($M$18:M75)</f>
        <v>2020</v>
      </c>
      <c r="O75" s="6"/>
      <c r="P75" s="6"/>
    </row>
    <row r="76" spans="2:16" ht="16.5">
      <c r="B76" s="21">
        <f t="shared" si="9"/>
        <v>59</v>
      </c>
      <c r="C76" s="22" t="str">
        <f t="shared" si="0"/>
        <v>JANUARY 2021</v>
      </c>
      <c r="D76" s="23">
        <f t="shared" si="12"/>
        <v>1485907</v>
      </c>
      <c r="E76" s="23">
        <f t="shared" si="4"/>
        <v>20122</v>
      </c>
      <c r="F76" s="23">
        <f t="shared" si="1"/>
        <v>20474</v>
      </c>
      <c r="G76" s="23">
        <f t="shared" si="13"/>
        <v>1485555</v>
      </c>
      <c r="I76" s="47">
        <f t="shared" si="6"/>
        <v>11</v>
      </c>
      <c r="J76" s="47">
        <f t="shared" si="2"/>
        <v>13</v>
      </c>
      <c r="K76" s="47">
        <f t="shared" si="7"/>
        <v>1</v>
      </c>
      <c r="L76" s="48">
        <f t="shared" si="8"/>
        <v>0</v>
      </c>
      <c r="M76" s="49">
        <f t="shared" si="11"/>
        <v>2021</v>
      </c>
      <c r="N76" s="47">
        <f>MAX($M$18:M76)</f>
        <v>2021</v>
      </c>
      <c r="O76" s="6"/>
      <c r="P76" s="6"/>
    </row>
    <row r="77" spans="2:16" ht="16.5">
      <c r="B77" s="21">
        <f t="shared" si="9"/>
        <v>60</v>
      </c>
      <c r="C77" s="22" t="str">
        <f t="shared" si="0"/>
        <v>DECEMBER 2021</v>
      </c>
      <c r="D77" s="23">
        <f t="shared" si="12"/>
        <v>1485555</v>
      </c>
      <c r="E77" s="23">
        <f t="shared" si="4"/>
        <v>20117</v>
      </c>
      <c r="F77" s="23">
        <f t="shared" si="1"/>
        <v>20474</v>
      </c>
      <c r="G77" s="23">
        <f t="shared" si="13"/>
        <v>1485198</v>
      </c>
      <c r="I77" s="47">
        <f t="shared" si="6"/>
        <v>0</v>
      </c>
      <c r="J77" s="47">
        <f t="shared" si="2"/>
        <v>0</v>
      </c>
      <c r="K77" s="47">
        <f t="shared" si="7"/>
        <v>12</v>
      </c>
      <c r="L77" s="48">
        <f t="shared" si="8"/>
        <v>1</v>
      </c>
      <c r="M77" s="49">
        <f t="shared" si="11"/>
        <v>2014</v>
      </c>
      <c r="N77" s="47">
        <f>MAX($M$18:M77)</f>
        <v>2021</v>
      </c>
      <c r="O77" s="6"/>
      <c r="P77" s="6"/>
    </row>
    <row r="78" spans="2:16" ht="16.5">
      <c r="B78" s="21">
        <f t="shared" si="9"/>
        <v>61</v>
      </c>
      <c r="C78" s="22" t="str">
        <f t="shared" si="0"/>
        <v>MARCH 2022</v>
      </c>
      <c r="D78" s="23">
        <f t="shared" si="12"/>
        <v>1485198</v>
      </c>
      <c r="E78" s="23">
        <f t="shared" si="4"/>
        <v>20112</v>
      </c>
      <c r="F78" s="23">
        <f t="shared" si="1"/>
        <v>20474</v>
      </c>
      <c r="G78" s="23">
        <f t="shared" si="13"/>
        <v>1484836</v>
      </c>
      <c r="I78" s="47">
        <f t="shared" si="6"/>
        <v>1</v>
      </c>
      <c r="J78" s="47">
        <f t="shared" si="2"/>
        <v>3</v>
      </c>
      <c r="K78" s="47">
        <f t="shared" si="7"/>
        <v>3</v>
      </c>
      <c r="L78" s="48">
        <f t="shared" si="8"/>
        <v>0</v>
      </c>
      <c r="M78" s="49">
        <f t="shared" si="11"/>
        <v>2022</v>
      </c>
      <c r="N78" s="47">
        <f>MAX($M$18:M78)</f>
        <v>2022</v>
      </c>
      <c r="O78" s="6"/>
      <c r="P78" s="6"/>
    </row>
    <row r="79" spans="2:16" ht="16.5">
      <c r="B79" s="21">
        <f t="shared" si="9"/>
        <v>62</v>
      </c>
      <c r="C79" s="22" t="str">
        <f t="shared" si="0"/>
        <v>APRIL 2022</v>
      </c>
      <c r="D79" s="23">
        <f t="shared" si="12"/>
        <v>1484836</v>
      </c>
      <c r="E79" s="23">
        <f t="shared" si="4"/>
        <v>20107</v>
      </c>
      <c r="F79" s="23">
        <f t="shared" si="1"/>
        <v>20474</v>
      </c>
      <c r="G79" s="23">
        <f t="shared" si="13"/>
        <v>1484469</v>
      </c>
      <c r="I79" s="47">
        <f t="shared" si="6"/>
        <v>2</v>
      </c>
      <c r="J79" s="47">
        <f t="shared" si="2"/>
        <v>4</v>
      </c>
      <c r="K79" s="47">
        <f t="shared" si="7"/>
        <v>4</v>
      </c>
      <c r="L79" s="48">
        <f t="shared" si="8"/>
        <v>0</v>
      </c>
      <c r="M79" s="49">
        <f t="shared" si="11"/>
        <v>2013</v>
      </c>
      <c r="N79" s="47">
        <f>MAX($M$18:M79)</f>
        <v>2022</v>
      </c>
      <c r="O79" s="6"/>
      <c r="P79" s="6"/>
    </row>
    <row r="80" spans="2:16" ht="16.5">
      <c r="B80" s="21">
        <f t="shared" si="9"/>
        <v>63</v>
      </c>
      <c r="C80" s="22" t="str">
        <f t="shared" si="0"/>
        <v>MAY 2022</v>
      </c>
      <c r="D80" s="23">
        <f t="shared" si="12"/>
        <v>1484469</v>
      </c>
      <c r="E80" s="23">
        <f t="shared" si="4"/>
        <v>20102</v>
      </c>
      <c r="F80" s="23">
        <f t="shared" si="1"/>
        <v>20474</v>
      </c>
      <c r="G80" s="23">
        <f t="shared" si="13"/>
        <v>1484097</v>
      </c>
      <c r="I80" s="47">
        <f t="shared" si="6"/>
        <v>3</v>
      </c>
      <c r="J80" s="47">
        <f t="shared" si="2"/>
        <v>5</v>
      </c>
      <c r="K80" s="47">
        <f t="shared" si="7"/>
        <v>5</v>
      </c>
      <c r="L80" s="48">
        <f t="shared" si="8"/>
        <v>0</v>
      </c>
      <c r="M80" s="49">
        <f t="shared" si="11"/>
        <v>2013</v>
      </c>
      <c r="N80" s="47">
        <f>MAX($M$18:M80)</f>
        <v>2022</v>
      </c>
      <c r="O80" s="6"/>
      <c r="P80" s="6"/>
    </row>
    <row r="81" spans="2:16" ht="16.5">
      <c r="B81" s="21">
        <f t="shared" si="9"/>
        <v>64</v>
      </c>
      <c r="C81" s="22" t="str">
        <f t="shared" si="0"/>
        <v>JUNE 2022</v>
      </c>
      <c r="D81" s="23">
        <f t="shared" si="12"/>
        <v>1484097</v>
      </c>
      <c r="E81" s="23">
        <f t="shared" si="4"/>
        <v>20097</v>
      </c>
      <c r="F81" s="23">
        <f t="shared" si="1"/>
        <v>20474</v>
      </c>
      <c r="G81" s="23">
        <f t="shared" si="13"/>
        <v>1483720</v>
      </c>
      <c r="I81" s="47">
        <f t="shared" si="6"/>
        <v>4</v>
      </c>
      <c r="J81" s="47">
        <f t="shared" si="2"/>
        <v>6</v>
      </c>
      <c r="K81" s="47">
        <f t="shared" si="7"/>
        <v>6</v>
      </c>
      <c r="L81" s="48">
        <f t="shared" si="8"/>
        <v>0</v>
      </c>
      <c r="M81" s="49">
        <f t="shared" si="11"/>
        <v>2013</v>
      </c>
      <c r="N81" s="47">
        <f>MAX($M$18:M81)</f>
        <v>2022</v>
      </c>
      <c r="O81" s="6"/>
      <c r="P81" s="6"/>
    </row>
    <row r="82" spans="2:16" ht="16.5">
      <c r="B82" s="21">
        <f t="shared" si="9"/>
        <v>65</v>
      </c>
      <c r="C82" s="22" t="str">
        <f t="shared" ref="C82:C120" si="14">IF(D82=0,0,IF(K82=1,$G$5,(IF(K82=2,$H$5,IF(K82=3,$I$5,(IF(K82=4,$J$5,IF(K82=5,$K$5,(IF(K82=6,$L$5,IF(K82=7,$M$5,(IF(K82=8,$N$5,IF(K82=9,$O$5,(IF(K82=10,$P$5,IF(K82=11,$Q$5,(IF(K82=12,$R$5)))))))))))))))))) &amp; " " &amp; N82)</f>
        <v>JULY 2022</v>
      </c>
      <c r="D82" s="23">
        <f t="shared" si="12"/>
        <v>1483720</v>
      </c>
      <c r="E82" s="23">
        <f t="shared" si="4"/>
        <v>20092</v>
      </c>
      <c r="F82" s="23">
        <f t="shared" ref="F82:F145" si="15">IF(G81=0,0,IF(B82=$D$6,D82+E82,IF(D82+E82&lt;$D$10,D82+E82,$D$10)))</f>
        <v>20474</v>
      </c>
      <c r="G82" s="23">
        <f t="shared" si="13"/>
        <v>1483338</v>
      </c>
      <c r="I82" s="47">
        <f t="shared" si="6"/>
        <v>5</v>
      </c>
      <c r="J82" s="47">
        <f t="shared" ref="J82:J117" si="16">IF(I82=0,0,I82+$S$6-1)</f>
        <v>7</v>
      </c>
      <c r="K82" s="47">
        <f t="shared" si="7"/>
        <v>7</v>
      </c>
      <c r="L82" s="48">
        <f t="shared" si="8"/>
        <v>0</v>
      </c>
      <c r="M82" s="49">
        <f t="shared" ref="M82:M83" si="17">IF(L81=1,N81+1,IF(F82=0,0,$E$13+L82))</f>
        <v>2013</v>
      </c>
      <c r="N82" s="47">
        <f>MAX($M$18:M82)</f>
        <v>2022</v>
      </c>
      <c r="O82" s="6"/>
      <c r="P82" s="6"/>
    </row>
    <row r="83" spans="2:16" ht="16.5">
      <c r="B83" s="21">
        <f t="shared" si="9"/>
        <v>66</v>
      </c>
      <c r="C83" s="22" t="str">
        <f t="shared" si="14"/>
        <v>AUGUST 2022</v>
      </c>
      <c r="D83" s="23">
        <f t="shared" si="12"/>
        <v>1483338</v>
      </c>
      <c r="E83" s="23">
        <f t="shared" ref="E83:E120" si="18">ROUND(D83*($D$7/1200),0)</f>
        <v>20087</v>
      </c>
      <c r="F83" s="23">
        <f t="shared" si="15"/>
        <v>20474</v>
      </c>
      <c r="G83" s="23">
        <f t="shared" si="13"/>
        <v>1482951</v>
      </c>
      <c r="I83" s="47">
        <f t="shared" ref="I83:I119" si="19">MOD(B83,12)</f>
        <v>6</v>
      </c>
      <c r="J83" s="47">
        <f t="shared" si="16"/>
        <v>8</v>
      </c>
      <c r="K83" s="47">
        <f t="shared" ref="K83:K120" si="20">IF(D83=0,0,IF(K82+1=8,8,IF(K82+1=3,3,IF(K82+1=4,4,IF(MOD(J83,12)=0,12,MOD(J83,12))))))</f>
        <v>8</v>
      </c>
      <c r="L83" s="48">
        <f t="shared" ref="L83:L120" si="21">IF(K83=12,1,0)</f>
        <v>0</v>
      </c>
      <c r="M83" s="49">
        <f t="shared" si="17"/>
        <v>2013</v>
      </c>
      <c r="N83" s="47">
        <f>MAX($M$18:M83)</f>
        <v>2022</v>
      </c>
      <c r="O83" s="6"/>
      <c r="P83" s="6"/>
    </row>
    <row r="84" spans="2:16" ht="16.5">
      <c r="B84" s="21">
        <f t="shared" ref="B84:B147" si="22">IF(B83=0,0,IF(B83+1&gt;$D$6,0,B83+1))</f>
        <v>67</v>
      </c>
      <c r="C84" s="22" t="str">
        <f t="shared" si="14"/>
        <v>SEPTEMBER 2022</v>
      </c>
      <c r="D84" s="23">
        <f t="shared" si="12"/>
        <v>1482951</v>
      </c>
      <c r="E84" s="23">
        <f t="shared" si="18"/>
        <v>20082</v>
      </c>
      <c r="F84" s="23">
        <f t="shared" si="15"/>
        <v>20474</v>
      </c>
      <c r="G84" s="23">
        <f t="shared" si="13"/>
        <v>1482559</v>
      </c>
      <c r="I84" s="47">
        <f t="shared" si="19"/>
        <v>7</v>
      </c>
      <c r="J84" s="47">
        <f t="shared" si="16"/>
        <v>9</v>
      </c>
      <c r="K84" s="47">
        <f t="shared" si="20"/>
        <v>9</v>
      </c>
      <c r="L84" s="48">
        <f t="shared" si="21"/>
        <v>0</v>
      </c>
      <c r="M84" s="49">
        <f t="shared" ref="M84:M119" si="23">IF(L83=1,N83+1,IF(F84=0,0,$E$13+L84))</f>
        <v>2013</v>
      </c>
      <c r="N84" s="47">
        <f>MAX($M$18:M84)</f>
        <v>2022</v>
      </c>
      <c r="O84" s="6"/>
      <c r="P84" s="6"/>
    </row>
    <row r="85" spans="2:16" ht="16.5">
      <c r="B85" s="21">
        <f t="shared" si="22"/>
        <v>68</v>
      </c>
      <c r="C85" s="22" t="str">
        <f t="shared" si="14"/>
        <v>OCTOBER 2022</v>
      </c>
      <c r="D85" s="23">
        <f t="shared" si="12"/>
        <v>1482559</v>
      </c>
      <c r="E85" s="23">
        <f t="shared" si="18"/>
        <v>20076</v>
      </c>
      <c r="F85" s="23">
        <f t="shared" si="15"/>
        <v>20474</v>
      </c>
      <c r="G85" s="23">
        <f t="shared" si="13"/>
        <v>1482161</v>
      </c>
      <c r="I85" s="47">
        <f t="shared" si="19"/>
        <v>8</v>
      </c>
      <c r="J85" s="47">
        <f t="shared" si="16"/>
        <v>10</v>
      </c>
      <c r="K85" s="47">
        <f t="shared" si="20"/>
        <v>10</v>
      </c>
      <c r="L85" s="48">
        <f t="shared" si="21"/>
        <v>0</v>
      </c>
      <c r="M85" s="49">
        <f t="shared" si="23"/>
        <v>2013</v>
      </c>
      <c r="N85" s="47">
        <f>MAX($M$18:M85)</f>
        <v>2022</v>
      </c>
      <c r="O85" s="6"/>
      <c r="P85" s="6"/>
    </row>
    <row r="86" spans="2:16" ht="16.5">
      <c r="B86" s="21">
        <f t="shared" si="22"/>
        <v>69</v>
      </c>
      <c r="C86" s="22" t="str">
        <f t="shared" si="14"/>
        <v>NOVEMBER 2022</v>
      </c>
      <c r="D86" s="23">
        <f t="shared" si="12"/>
        <v>1482161</v>
      </c>
      <c r="E86" s="23">
        <f t="shared" si="18"/>
        <v>20071</v>
      </c>
      <c r="F86" s="23">
        <f t="shared" si="15"/>
        <v>20474</v>
      </c>
      <c r="G86" s="23">
        <f t="shared" si="13"/>
        <v>1481758</v>
      </c>
      <c r="I86" s="47">
        <f t="shared" si="19"/>
        <v>9</v>
      </c>
      <c r="J86" s="47">
        <f t="shared" si="16"/>
        <v>11</v>
      </c>
      <c r="K86" s="47">
        <f t="shared" si="20"/>
        <v>11</v>
      </c>
      <c r="L86" s="48">
        <f t="shared" si="21"/>
        <v>0</v>
      </c>
      <c r="M86" s="49">
        <f t="shared" si="23"/>
        <v>2013</v>
      </c>
      <c r="N86" s="47">
        <f>MAX($M$18:M86)</f>
        <v>2022</v>
      </c>
      <c r="O86" s="6"/>
      <c r="P86" s="6"/>
    </row>
    <row r="87" spans="2:16" ht="16.5">
      <c r="B87" s="21">
        <f t="shared" si="22"/>
        <v>70</v>
      </c>
      <c r="C87" s="22" t="str">
        <f t="shared" si="14"/>
        <v>DECEMBER 2022</v>
      </c>
      <c r="D87" s="23">
        <f t="shared" si="12"/>
        <v>1481758</v>
      </c>
      <c r="E87" s="23">
        <f t="shared" si="18"/>
        <v>20065</v>
      </c>
      <c r="F87" s="23">
        <f t="shared" si="15"/>
        <v>20474</v>
      </c>
      <c r="G87" s="23">
        <f t="shared" si="13"/>
        <v>1481349</v>
      </c>
      <c r="I87" s="47">
        <f t="shared" si="19"/>
        <v>10</v>
      </c>
      <c r="J87" s="47">
        <f t="shared" si="16"/>
        <v>12</v>
      </c>
      <c r="K87" s="47">
        <f t="shared" si="20"/>
        <v>12</v>
      </c>
      <c r="L87" s="48">
        <f t="shared" si="21"/>
        <v>1</v>
      </c>
      <c r="M87" s="49">
        <f t="shared" si="23"/>
        <v>2014</v>
      </c>
      <c r="N87" s="47">
        <f>MAX($M$18:M87)</f>
        <v>2022</v>
      </c>
      <c r="O87" s="6"/>
      <c r="P87" s="6"/>
    </row>
    <row r="88" spans="2:16" ht="16.5">
      <c r="B88" s="21">
        <f t="shared" si="22"/>
        <v>71</v>
      </c>
      <c r="C88" s="22" t="str">
        <f t="shared" si="14"/>
        <v>JANUARY 2023</v>
      </c>
      <c r="D88" s="23">
        <f t="shared" si="12"/>
        <v>1481349</v>
      </c>
      <c r="E88" s="23">
        <f t="shared" si="18"/>
        <v>20060</v>
      </c>
      <c r="F88" s="23">
        <f t="shared" si="15"/>
        <v>20474</v>
      </c>
      <c r="G88" s="23">
        <f t="shared" si="13"/>
        <v>1480935</v>
      </c>
      <c r="I88" s="47">
        <f t="shared" si="19"/>
        <v>11</v>
      </c>
      <c r="J88" s="47">
        <f t="shared" si="16"/>
        <v>13</v>
      </c>
      <c r="K88" s="47">
        <f t="shared" si="20"/>
        <v>1</v>
      </c>
      <c r="L88" s="48">
        <f t="shared" si="21"/>
        <v>0</v>
      </c>
      <c r="M88" s="49">
        <f t="shared" si="23"/>
        <v>2023</v>
      </c>
      <c r="N88" s="47">
        <f>MAX($M$18:M88)</f>
        <v>2023</v>
      </c>
      <c r="O88" s="6"/>
      <c r="P88" s="6"/>
    </row>
    <row r="89" spans="2:16" ht="16.5">
      <c r="B89" s="21">
        <f t="shared" si="22"/>
        <v>72</v>
      </c>
      <c r="C89" s="22" t="str">
        <f t="shared" si="14"/>
        <v>DECEMBER 2023</v>
      </c>
      <c r="D89" s="23">
        <f t="shared" si="12"/>
        <v>1480935</v>
      </c>
      <c r="E89" s="23">
        <f t="shared" si="18"/>
        <v>20054</v>
      </c>
      <c r="F89" s="23">
        <f t="shared" si="15"/>
        <v>20474</v>
      </c>
      <c r="G89" s="23">
        <f t="shared" si="13"/>
        <v>1480515</v>
      </c>
      <c r="I89" s="47">
        <f t="shared" si="19"/>
        <v>0</v>
      </c>
      <c r="J89" s="47">
        <f t="shared" si="16"/>
        <v>0</v>
      </c>
      <c r="K89" s="47">
        <f t="shared" si="20"/>
        <v>12</v>
      </c>
      <c r="L89" s="48">
        <f t="shared" si="21"/>
        <v>1</v>
      </c>
      <c r="M89" s="49">
        <f t="shared" si="23"/>
        <v>2014</v>
      </c>
      <c r="N89" s="47">
        <f>MAX($M$18:M89)</f>
        <v>2023</v>
      </c>
      <c r="O89" s="6"/>
      <c r="P89" s="6"/>
    </row>
    <row r="90" spans="2:16" ht="16.5">
      <c r="B90" s="21">
        <f t="shared" si="22"/>
        <v>73</v>
      </c>
      <c r="C90" s="22" t="str">
        <f t="shared" si="14"/>
        <v>MARCH 2024</v>
      </c>
      <c r="D90" s="23">
        <f t="shared" si="12"/>
        <v>1480515</v>
      </c>
      <c r="E90" s="23">
        <f t="shared" si="18"/>
        <v>20049</v>
      </c>
      <c r="F90" s="23">
        <f t="shared" si="15"/>
        <v>20474</v>
      </c>
      <c r="G90" s="23">
        <f t="shared" si="13"/>
        <v>1480090</v>
      </c>
      <c r="I90" s="47">
        <f t="shared" si="19"/>
        <v>1</v>
      </c>
      <c r="J90" s="47">
        <f t="shared" si="16"/>
        <v>3</v>
      </c>
      <c r="K90" s="47">
        <f t="shared" si="20"/>
        <v>3</v>
      </c>
      <c r="L90" s="48">
        <f t="shared" si="21"/>
        <v>0</v>
      </c>
      <c r="M90" s="49">
        <f t="shared" si="23"/>
        <v>2024</v>
      </c>
      <c r="N90" s="47">
        <f>MAX($M$18:M90)</f>
        <v>2024</v>
      </c>
      <c r="O90" s="6"/>
      <c r="P90" s="6"/>
    </row>
    <row r="91" spans="2:16" ht="16.5">
      <c r="B91" s="21">
        <f t="shared" si="22"/>
        <v>74</v>
      </c>
      <c r="C91" s="22" t="str">
        <f t="shared" si="14"/>
        <v>APRIL 2024</v>
      </c>
      <c r="D91" s="23">
        <f t="shared" si="12"/>
        <v>1480090</v>
      </c>
      <c r="E91" s="23">
        <f t="shared" si="18"/>
        <v>20043</v>
      </c>
      <c r="F91" s="23">
        <f t="shared" si="15"/>
        <v>20474</v>
      </c>
      <c r="G91" s="23">
        <f t="shared" si="13"/>
        <v>1479659</v>
      </c>
      <c r="I91" s="47">
        <f t="shared" si="19"/>
        <v>2</v>
      </c>
      <c r="J91" s="47">
        <f t="shared" si="16"/>
        <v>4</v>
      </c>
      <c r="K91" s="47">
        <f t="shared" si="20"/>
        <v>4</v>
      </c>
      <c r="L91" s="48">
        <f t="shared" si="21"/>
        <v>0</v>
      </c>
      <c r="M91" s="49">
        <f t="shared" si="23"/>
        <v>2013</v>
      </c>
      <c r="N91" s="47">
        <f>MAX($M$18:M91)</f>
        <v>2024</v>
      </c>
      <c r="O91" s="6"/>
      <c r="P91" s="6"/>
    </row>
    <row r="92" spans="2:16" ht="16.5">
      <c r="B92" s="21">
        <f t="shared" si="22"/>
        <v>75</v>
      </c>
      <c r="C92" s="22" t="str">
        <f t="shared" si="14"/>
        <v>MAY 2024</v>
      </c>
      <c r="D92" s="23">
        <f t="shared" si="12"/>
        <v>1479659</v>
      </c>
      <c r="E92" s="23">
        <f t="shared" si="18"/>
        <v>20037</v>
      </c>
      <c r="F92" s="23">
        <f t="shared" si="15"/>
        <v>20474</v>
      </c>
      <c r="G92" s="23">
        <f t="shared" si="13"/>
        <v>1479222</v>
      </c>
      <c r="I92" s="47">
        <f t="shared" si="19"/>
        <v>3</v>
      </c>
      <c r="J92" s="47">
        <f t="shared" si="16"/>
        <v>5</v>
      </c>
      <c r="K92" s="47">
        <f t="shared" si="20"/>
        <v>5</v>
      </c>
      <c r="L92" s="48">
        <f t="shared" si="21"/>
        <v>0</v>
      </c>
      <c r="M92" s="49">
        <f t="shared" si="23"/>
        <v>2013</v>
      </c>
      <c r="N92" s="47">
        <f>MAX($M$18:M92)</f>
        <v>2024</v>
      </c>
      <c r="O92" s="6"/>
      <c r="P92" s="6"/>
    </row>
    <row r="93" spans="2:16" ht="16.5">
      <c r="B93" s="21">
        <f t="shared" si="22"/>
        <v>76</v>
      </c>
      <c r="C93" s="22" t="str">
        <f t="shared" si="14"/>
        <v>JUNE 2024</v>
      </c>
      <c r="D93" s="23">
        <f t="shared" si="12"/>
        <v>1479222</v>
      </c>
      <c r="E93" s="23">
        <f t="shared" si="18"/>
        <v>20031</v>
      </c>
      <c r="F93" s="23">
        <f t="shared" si="15"/>
        <v>20474</v>
      </c>
      <c r="G93" s="23">
        <f t="shared" si="13"/>
        <v>1478779</v>
      </c>
      <c r="I93" s="47">
        <f t="shared" si="19"/>
        <v>4</v>
      </c>
      <c r="J93" s="47">
        <f t="shared" si="16"/>
        <v>6</v>
      </c>
      <c r="K93" s="47">
        <f t="shared" si="20"/>
        <v>6</v>
      </c>
      <c r="L93" s="48">
        <f t="shared" si="21"/>
        <v>0</v>
      </c>
      <c r="M93" s="49">
        <f t="shared" si="23"/>
        <v>2013</v>
      </c>
      <c r="N93" s="47">
        <f>MAX($M$18:M93)</f>
        <v>2024</v>
      </c>
      <c r="O93" s="6"/>
      <c r="P93" s="6"/>
    </row>
    <row r="94" spans="2:16" ht="16.5">
      <c r="B94" s="21">
        <f t="shared" si="22"/>
        <v>77</v>
      </c>
      <c r="C94" s="22" t="str">
        <f t="shared" si="14"/>
        <v>JULY 2024</v>
      </c>
      <c r="D94" s="23">
        <f t="shared" si="12"/>
        <v>1478779</v>
      </c>
      <c r="E94" s="23">
        <f t="shared" si="18"/>
        <v>20025</v>
      </c>
      <c r="F94" s="23">
        <f t="shared" si="15"/>
        <v>20474</v>
      </c>
      <c r="G94" s="23">
        <f t="shared" si="13"/>
        <v>1478330</v>
      </c>
      <c r="I94" s="47">
        <f t="shared" si="19"/>
        <v>5</v>
      </c>
      <c r="J94" s="47">
        <f t="shared" si="16"/>
        <v>7</v>
      </c>
      <c r="K94" s="47">
        <f t="shared" si="20"/>
        <v>7</v>
      </c>
      <c r="L94" s="48">
        <f t="shared" si="21"/>
        <v>0</v>
      </c>
      <c r="M94" s="49">
        <f t="shared" si="23"/>
        <v>2013</v>
      </c>
      <c r="N94" s="47">
        <f>MAX($M$18:M94)</f>
        <v>2024</v>
      </c>
      <c r="O94" s="6"/>
      <c r="P94" s="6"/>
    </row>
    <row r="95" spans="2:16" ht="16.5">
      <c r="B95" s="21">
        <f t="shared" si="22"/>
        <v>78</v>
      </c>
      <c r="C95" s="22" t="str">
        <f t="shared" si="14"/>
        <v>AUGUST 2024</v>
      </c>
      <c r="D95" s="23">
        <f t="shared" si="12"/>
        <v>1478330</v>
      </c>
      <c r="E95" s="23">
        <f t="shared" si="18"/>
        <v>20019</v>
      </c>
      <c r="F95" s="23">
        <f t="shared" si="15"/>
        <v>20474</v>
      </c>
      <c r="G95" s="23">
        <f t="shared" si="13"/>
        <v>1477875</v>
      </c>
      <c r="I95" s="47">
        <f t="shared" si="19"/>
        <v>6</v>
      </c>
      <c r="J95" s="47">
        <f t="shared" si="16"/>
        <v>8</v>
      </c>
      <c r="K95" s="47">
        <f t="shared" si="20"/>
        <v>8</v>
      </c>
      <c r="L95" s="48">
        <f t="shared" si="21"/>
        <v>0</v>
      </c>
      <c r="M95" s="49">
        <f t="shared" si="23"/>
        <v>2013</v>
      </c>
      <c r="N95" s="47">
        <f>MAX($M$18:M95)</f>
        <v>2024</v>
      </c>
      <c r="O95" s="6"/>
      <c r="P95" s="6"/>
    </row>
    <row r="96" spans="2:16" ht="16.5">
      <c r="B96" s="21">
        <f t="shared" si="22"/>
        <v>79</v>
      </c>
      <c r="C96" s="22" t="str">
        <f t="shared" si="14"/>
        <v>SEPTEMBER 2024</v>
      </c>
      <c r="D96" s="23">
        <f t="shared" si="12"/>
        <v>1477875</v>
      </c>
      <c r="E96" s="23">
        <f t="shared" si="18"/>
        <v>20013</v>
      </c>
      <c r="F96" s="23">
        <f t="shared" si="15"/>
        <v>20474</v>
      </c>
      <c r="G96" s="23">
        <f t="shared" si="13"/>
        <v>1477414</v>
      </c>
      <c r="I96" s="47">
        <f t="shared" si="19"/>
        <v>7</v>
      </c>
      <c r="J96" s="47">
        <f t="shared" si="16"/>
        <v>9</v>
      </c>
      <c r="K96" s="47">
        <f t="shared" si="20"/>
        <v>9</v>
      </c>
      <c r="L96" s="48">
        <f t="shared" si="21"/>
        <v>0</v>
      </c>
      <c r="M96" s="49">
        <f t="shared" si="23"/>
        <v>2013</v>
      </c>
      <c r="N96" s="47">
        <f>MAX($M$18:M96)</f>
        <v>2024</v>
      </c>
      <c r="O96" s="6"/>
      <c r="P96" s="6"/>
    </row>
    <row r="97" spans="2:16" ht="16.5">
      <c r="B97" s="21">
        <f t="shared" si="22"/>
        <v>80</v>
      </c>
      <c r="C97" s="22" t="str">
        <f t="shared" si="14"/>
        <v>OCTOBER 2024</v>
      </c>
      <c r="D97" s="23">
        <f t="shared" si="12"/>
        <v>1477414</v>
      </c>
      <c r="E97" s="23">
        <f t="shared" si="18"/>
        <v>20007</v>
      </c>
      <c r="F97" s="23">
        <f t="shared" si="15"/>
        <v>20474</v>
      </c>
      <c r="G97" s="23">
        <f t="shared" si="13"/>
        <v>1476947</v>
      </c>
      <c r="I97" s="47">
        <f t="shared" si="19"/>
        <v>8</v>
      </c>
      <c r="J97" s="47">
        <f t="shared" si="16"/>
        <v>10</v>
      </c>
      <c r="K97" s="47">
        <f t="shared" si="20"/>
        <v>10</v>
      </c>
      <c r="L97" s="48">
        <f t="shared" si="21"/>
        <v>0</v>
      </c>
      <c r="M97" s="49">
        <f t="shared" si="23"/>
        <v>2013</v>
      </c>
      <c r="N97" s="47">
        <f>MAX($M$18:M97)</f>
        <v>2024</v>
      </c>
      <c r="O97" s="6"/>
      <c r="P97" s="6"/>
    </row>
    <row r="98" spans="2:16" ht="16.5">
      <c r="B98" s="21">
        <f t="shared" si="22"/>
        <v>81</v>
      </c>
      <c r="C98" s="22" t="str">
        <f t="shared" si="14"/>
        <v>NOVEMBER 2024</v>
      </c>
      <c r="D98" s="23">
        <f t="shared" si="12"/>
        <v>1476947</v>
      </c>
      <c r="E98" s="23">
        <f t="shared" si="18"/>
        <v>20000</v>
      </c>
      <c r="F98" s="23">
        <f t="shared" si="15"/>
        <v>20474</v>
      </c>
      <c r="G98" s="23">
        <f t="shared" si="13"/>
        <v>1476473</v>
      </c>
      <c r="I98" s="47">
        <f t="shared" si="19"/>
        <v>9</v>
      </c>
      <c r="J98" s="47">
        <f t="shared" si="16"/>
        <v>11</v>
      </c>
      <c r="K98" s="47">
        <f t="shared" si="20"/>
        <v>11</v>
      </c>
      <c r="L98" s="48">
        <f t="shared" si="21"/>
        <v>0</v>
      </c>
      <c r="M98" s="49">
        <f t="shared" si="23"/>
        <v>2013</v>
      </c>
      <c r="N98" s="47">
        <f>MAX($M$18:M98)</f>
        <v>2024</v>
      </c>
      <c r="O98" s="6"/>
      <c r="P98" s="6"/>
    </row>
    <row r="99" spans="2:16" ht="16.5">
      <c r="B99" s="21">
        <f t="shared" si="22"/>
        <v>82</v>
      </c>
      <c r="C99" s="22" t="str">
        <f t="shared" si="14"/>
        <v>DECEMBER 2024</v>
      </c>
      <c r="D99" s="23">
        <f t="shared" si="12"/>
        <v>1476473</v>
      </c>
      <c r="E99" s="23">
        <f t="shared" si="18"/>
        <v>19994</v>
      </c>
      <c r="F99" s="23">
        <f t="shared" si="15"/>
        <v>20474</v>
      </c>
      <c r="G99" s="23">
        <f t="shared" si="13"/>
        <v>1475993</v>
      </c>
      <c r="I99" s="47">
        <f t="shared" si="19"/>
        <v>10</v>
      </c>
      <c r="J99" s="47">
        <f t="shared" si="16"/>
        <v>12</v>
      </c>
      <c r="K99" s="47">
        <f t="shared" si="20"/>
        <v>12</v>
      </c>
      <c r="L99" s="48">
        <f t="shared" si="21"/>
        <v>1</v>
      </c>
      <c r="M99" s="49">
        <f t="shared" si="23"/>
        <v>2014</v>
      </c>
      <c r="N99" s="47">
        <f>MAX($M$18:M99)</f>
        <v>2024</v>
      </c>
      <c r="O99" s="6"/>
      <c r="P99" s="6"/>
    </row>
    <row r="100" spans="2:16" ht="16.5">
      <c r="B100" s="21">
        <f t="shared" si="22"/>
        <v>83</v>
      </c>
      <c r="C100" s="22" t="str">
        <f t="shared" si="14"/>
        <v>JANUARY 2025</v>
      </c>
      <c r="D100" s="23">
        <f t="shared" si="12"/>
        <v>1475993</v>
      </c>
      <c r="E100" s="23">
        <f t="shared" si="18"/>
        <v>19987</v>
      </c>
      <c r="F100" s="23">
        <f t="shared" si="15"/>
        <v>20474</v>
      </c>
      <c r="G100" s="23">
        <f t="shared" si="13"/>
        <v>1475506</v>
      </c>
      <c r="I100" s="47">
        <f t="shared" si="19"/>
        <v>11</v>
      </c>
      <c r="J100" s="47">
        <f t="shared" si="16"/>
        <v>13</v>
      </c>
      <c r="K100" s="47">
        <f t="shared" si="20"/>
        <v>1</v>
      </c>
      <c r="L100" s="48">
        <f t="shared" si="21"/>
        <v>0</v>
      </c>
      <c r="M100" s="49">
        <f t="shared" si="23"/>
        <v>2025</v>
      </c>
      <c r="N100" s="47">
        <f>MAX($M$18:M100)</f>
        <v>2025</v>
      </c>
      <c r="O100" s="6"/>
      <c r="P100" s="6"/>
    </row>
    <row r="101" spans="2:16" ht="16.5">
      <c r="B101" s="21">
        <f t="shared" si="22"/>
        <v>84</v>
      </c>
      <c r="C101" s="22" t="str">
        <f t="shared" si="14"/>
        <v>DECEMBER 2025</v>
      </c>
      <c r="D101" s="23">
        <f t="shared" si="12"/>
        <v>1475506</v>
      </c>
      <c r="E101" s="23">
        <f t="shared" si="18"/>
        <v>19981</v>
      </c>
      <c r="F101" s="23">
        <f t="shared" si="15"/>
        <v>20474</v>
      </c>
      <c r="G101" s="23">
        <f t="shared" si="13"/>
        <v>1475013</v>
      </c>
      <c r="I101" s="47">
        <f t="shared" si="19"/>
        <v>0</v>
      </c>
      <c r="J101" s="47">
        <f t="shared" si="16"/>
        <v>0</v>
      </c>
      <c r="K101" s="47">
        <f t="shared" si="20"/>
        <v>12</v>
      </c>
      <c r="L101" s="48">
        <f t="shared" si="21"/>
        <v>1</v>
      </c>
      <c r="M101" s="49">
        <f t="shared" si="23"/>
        <v>2014</v>
      </c>
      <c r="N101" s="47">
        <f>MAX($M$18:M101)</f>
        <v>2025</v>
      </c>
      <c r="O101" s="6"/>
      <c r="P101" s="6"/>
    </row>
    <row r="102" spans="2:16" ht="16.5">
      <c r="B102" s="21">
        <f t="shared" si="22"/>
        <v>85</v>
      </c>
      <c r="C102" s="22" t="str">
        <f t="shared" si="14"/>
        <v>MARCH 2026</v>
      </c>
      <c r="D102" s="23">
        <f t="shared" si="12"/>
        <v>1475013</v>
      </c>
      <c r="E102" s="23">
        <f t="shared" si="18"/>
        <v>19974</v>
      </c>
      <c r="F102" s="23">
        <f t="shared" si="15"/>
        <v>20474</v>
      </c>
      <c r="G102" s="23">
        <f t="shared" si="13"/>
        <v>1474513</v>
      </c>
      <c r="I102" s="47">
        <f t="shared" si="19"/>
        <v>1</v>
      </c>
      <c r="J102" s="47">
        <f t="shared" si="16"/>
        <v>3</v>
      </c>
      <c r="K102" s="47">
        <f t="shared" si="20"/>
        <v>3</v>
      </c>
      <c r="L102" s="48">
        <f t="shared" si="21"/>
        <v>0</v>
      </c>
      <c r="M102" s="49">
        <f t="shared" si="23"/>
        <v>2026</v>
      </c>
      <c r="N102" s="47">
        <f>MAX($M$18:M102)</f>
        <v>2026</v>
      </c>
      <c r="O102" s="6"/>
      <c r="P102" s="6"/>
    </row>
    <row r="103" spans="2:16" ht="16.5">
      <c r="B103" s="21">
        <f t="shared" si="22"/>
        <v>86</v>
      </c>
      <c r="C103" s="22" t="str">
        <f t="shared" si="14"/>
        <v>APRIL 2026</v>
      </c>
      <c r="D103" s="23">
        <f t="shared" si="12"/>
        <v>1474513</v>
      </c>
      <c r="E103" s="23">
        <f t="shared" si="18"/>
        <v>19967</v>
      </c>
      <c r="F103" s="23">
        <f t="shared" si="15"/>
        <v>20474</v>
      </c>
      <c r="G103" s="23">
        <f t="shared" si="13"/>
        <v>1474006</v>
      </c>
      <c r="I103" s="47">
        <f t="shared" si="19"/>
        <v>2</v>
      </c>
      <c r="J103" s="47">
        <f t="shared" si="16"/>
        <v>4</v>
      </c>
      <c r="K103" s="47">
        <f t="shared" si="20"/>
        <v>4</v>
      </c>
      <c r="L103" s="48">
        <f t="shared" si="21"/>
        <v>0</v>
      </c>
      <c r="M103" s="49">
        <f t="shared" si="23"/>
        <v>2013</v>
      </c>
      <c r="N103" s="47">
        <f>MAX($M$18:M103)</f>
        <v>2026</v>
      </c>
      <c r="O103" s="6"/>
      <c r="P103" s="6"/>
    </row>
    <row r="104" spans="2:16" ht="16.5">
      <c r="B104" s="21">
        <f t="shared" si="22"/>
        <v>87</v>
      </c>
      <c r="C104" s="22" t="str">
        <f t="shared" si="14"/>
        <v>MAY 2026</v>
      </c>
      <c r="D104" s="23">
        <f t="shared" si="12"/>
        <v>1474006</v>
      </c>
      <c r="E104" s="23">
        <f t="shared" si="18"/>
        <v>19960</v>
      </c>
      <c r="F104" s="23">
        <f t="shared" si="15"/>
        <v>20474</v>
      </c>
      <c r="G104" s="23">
        <f t="shared" si="13"/>
        <v>1473492</v>
      </c>
      <c r="I104" s="47">
        <f t="shared" si="19"/>
        <v>3</v>
      </c>
      <c r="J104" s="47">
        <f t="shared" si="16"/>
        <v>5</v>
      </c>
      <c r="K104" s="47">
        <f t="shared" si="20"/>
        <v>5</v>
      </c>
      <c r="L104" s="48">
        <f t="shared" si="21"/>
        <v>0</v>
      </c>
      <c r="M104" s="49">
        <f t="shared" si="23"/>
        <v>2013</v>
      </c>
      <c r="N104" s="47">
        <f>MAX($M$18:M104)</f>
        <v>2026</v>
      </c>
      <c r="O104" s="6"/>
      <c r="P104" s="6"/>
    </row>
    <row r="105" spans="2:16" ht="16.5">
      <c r="B105" s="21">
        <f t="shared" si="22"/>
        <v>88</v>
      </c>
      <c r="C105" s="22" t="str">
        <f t="shared" si="14"/>
        <v>JUNE 2026</v>
      </c>
      <c r="D105" s="23">
        <f t="shared" si="12"/>
        <v>1473492</v>
      </c>
      <c r="E105" s="23">
        <f t="shared" si="18"/>
        <v>19954</v>
      </c>
      <c r="F105" s="23">
        <f t="shared" si="15"/>
        <v>20474</v>
      </c>
      <c r="G105" s="23">
        <f t="shared" si="13"/>
        <v>1472972</v>
      </c>
      <c r="I105" s="47">
        <f t="shared" si="19"/>
        <v>4</v>
      </c>
      <c r="J105" s="47">
        <f t="shared" si="16"/>
        <v>6</v>
      </c>
      <c r="K105" s="47">
        <f t="shared" si="20"/>
        <v>6</v>
      </c>
      <c r="L105" s="48">
        <f t="shared" si="21"/>
        <v>0</v>
      </c>
      <c r="M105" s="49">
        <f t="shared" si="23"/>
        <v>2013</v>
      </c>
      <c r="N105" s="47">
        <f>MAX($M$18:M105)</f>
        <v>2026</v>
      </c>
      <c r="O105" s="6"/>
      <c r="P105" s="6"/>
    </row>
    <row r="106" spans="2:16" ht="16.5">
      <c r="B106" s="21">
        <f t="shared" si="22"/>
        <v>89</v>
      </c>
      <c r="C106" s="22" t="str">
        <f t="shared" si="14"/>
        <v>JULY 2026</v>
      </c>
      <c r="D106" s="23">
        <f t="shared" si="12"/>
        <v>1472972</v>
      </c>
      <c r="E106" s="23">
        <f t="shared" si="18"/>
        <v>19946</v>
      </c>
      <c r="F106" s="23">
        <f t="shared" si="15"/>
        <v>20474</v>
      </c>
      <c r="G106" s="23">
        <f t="shared" si="13"/>
        <v>1472444</v>
      </c>
      <c r="I106" s="47">
        <f t="shared" si="19"/>
        <v>5</v>
      </c>
      <c r="J106" s="47">
        <f t="shared" si="16"/>
        <v>7</v>
      </c>
      <c r="K106" s="47">
        <f t="shared" si="20"/>
        <v>7</v>
      </c>
      <c r="L106" s="48">
        <f t="shared" si="21"/>
        <v>0</v>
      </c>
      <c r="M106" s="49">
        <f t="shared" si="23"/>
        <v>2013</v>
      </c>
      <c r="N106" s="47">
        <f>MAX($M$18:M106)</f>
        <v>2026</v>
      </c>
      <c r="O106" s="6"/>
      <c r="P106" s="6"/>
    </row>
    <row r="107" spans="2:16" ht="16.5">
      <c r="B107" s="21">
        <f t="shared" si="22"/>
        <v>90</v>
      </c>
      <c r="C107" s="22" t="str">
        <f t="shared" si="14"/>
        <v>AUGUST 2026</v>
      </c>
      <c r="D107" s="23">
        <f t="shared" si="12"/>
        <v>1472444</v>
      </c>
      <c r="E107" s="23">
        <f t="shared" si="18"/>
        <v>19939</v>
      </c>
      <c r="F107" s="23">
        <f t="shared" si="15"/>
        <v>20474</v>
      </c>
      <c r="G107" s="23">
        <f t="shared" si="13"/>
        <v>1471909</v>
      </c>
      <c r="I107" s="47">
        <f t="shared" si="19"/>
        <v>6</v>
      </c>
      <c r="J107" s="47">
        <f t="shared" si="16"/>
        <v>8</v>
      </c>
      <c r="K107" s="47">
        <f t="shared" si="20"/>
        <v>8</v>
      </c>
      <c r="L107" s="48">
        <f t="shared" si="21"/>
        <v>0</v>
      </c>
      <c r="M107" s="49">
        <f t="shared" si="23"/>
        <v>2013</v>
      </c>
      <c r="N107" s="47">
        <f>MAX($M$18:M107)</f>
        <v>2026</v>
      </c>
      <c r="O107" s="6"/>
      <c r="P107" s="6"/>
    </row>
    <row r="108" spans="2:16" ht="16.5">
      <c r="B108" s="21">
        <f t="shared" si="22"/>
        <v>91</v>
      </c>
      <c r="C108" s="22" t="str">
        <f t="shared" si="14"/>
        <v>SEPTEMBER 2026</v>
      </c>
      <c r="D108" s="23">
        <f t="shared" si="12"/>
        <v>1471909</v>
      </c>
      <c r="E108" s="23">
        <f t="shared" si="18"/>
        <v>19932</v>
      </c>
      <c r="F108" s="23">
        <f t="shared" si="15"/>
        <v>20474</v>
      </c>
      <c r="G108" s="23">
        <f t="shared" si="13"/>
        <v>1471367</v>
      </c>
      <c r="I108" s="47">
        <f t="shared" si="19"/>
        <v>7</v>
      </c>
      <c r="J108" s="47">
        <f t="shared" si="16"/>
        <v>9</v>
      </c>
      <c r="K108" s="47">
        <f t="shared" si="20"/>
        <v>9</v>
      </c>
      <c r="L108" s="48">
        <f t="shared" si="21"/>
        <v>0</v>
      </c>
      <c r="M108" s="49">
        <f t="shared" si="23"/>
        <v>2013</v>
      </c>
      <c r="N108" s="47">
        <f>MAX($M$18:M108)</f>
        <v>2026</v>
      </c>
      <c r="O108" s="6"/>
      <c r="P108" s="6"/>
    </row>
    <row r="109" spans="2:16" ht="16.5">
      <c r="B109" s="21">
        <f t="shared" si="22"/>
        <v>92</v>
      </c>
      <c r="C109" s="22" t="str">
        <f t="shared" si="14"/>
        <v>OCTOBER 2026</v>
      </c>
      <c r="D109" s="23">
        <f t="shared" si="12"/>
        <v>1471367</v>
      </c>
      <c r="E109" s="23">
        <f t="shared" si="18"/>
        <v>19925</v>
      </c>
      <c r="F109" s="23">
        <f t="shared" si="15"/>
        <v>20474</v>
      </c>
      <c r="G109" s="23">
        <f t="shared" si="13"/>
        <v>1470818</v>
      </c>
      <c r="I109" s="47">
        <f t="shared" si="19"/>
        <v>8</v>
      </c>
      <c r="J109" s="47">
        <f t="shared" si="16"/>
        <v>10</v>
      </c>
      <c r="K109" s="47">
        <f t="shared" si="20"/>
        <v>10</v>
      </c>
      <c r="L109" s="48">
        <f t="shared" si="21"/>
        <v>0</v>
      </c>
      <c r="M109" s="49">
        <f t="shared" si="23"/>
        <v>2013</v>
      </c>
      <c r="N109" s="47">
        <f>MAX($M$18:M109)</f>
        <v>2026</v>
      </c>
      <c r="O109" s="6"/>
      <c r="P109" s="6"/>
    </row>
    <row r="110" spans="2:16" ht="16.5">
      <c r="B110" s="21">
        <f t="shared" si="22"/>
        <v>93</v>
      </c>
      <c r="C110" s="22" t="str">
        <f t="shared" si="14"/>
        <v>NOVEMBER 2026</v>
      </c>
      <c r="D110" s="23">
        <f t="shared" si="12"/>
        <v>1470818</v>
      </c>
      <c r="E110" s="23">
        <f t="shared" si="18"/>
        <v>19917</v>
      </c>
      <c r="F110" s="23">
        <f t="shared" si="15"/>
        <v>20474</v>
      </c>
      <c r="G110" s="23">
        <f t="shared" si="13"/>
        <v>1470261</v>
      </c>
      <c r="I110" s="47">
        <f t="shared" si="19"/>
        <v>9</v>
      </c>
      <c r="J110" s="47">
        <f t="shared" si="16"/>
        <v>11</v>
      </c>
      <c r="K110" s="47">
        <f t="shared" si="20"/>
        <v>11</v>
      </c>
      <c r="L110" s="48">
        <f t="shared" si="21"/>
        <v>0</v>
      </c>
      <c r="M110" s="49">
        <f t="shared" si="23"/>
        <v>2013</v>
      </c>
      <c r="N110" s="47">
        <f>MAX($M$18:M110)</f>
        <v>2026</v>
      </c>
      <c r="O110" s="6"/>
      <c r="P110" s="6"/>
    </row>
    <row r="111" spans="2:16" ht="16.5">
      <c r="B111" s="21">
        <f t="shared" si="22"/>
        <v>94</v>
      </c>
      <c r="C111" s="22" t="str">
        <f t="shared" si="14"/>
        <v>DECEMBER 2026</v>
      </c>
      <c r="D111" s="23">
        <f t="shared" si="12"/>
        <v>1470261</v>
      </c>
      <c r="E111" s="23">
        <f t="shared" si="18"/>
        <v>19910</v>
      </c>
      <c r="F111" s="23">
        <f t="shared" si="15"/>
        <v>20474</v>
      </c>
      <c r="G111" s="23">
        <f t="shared" si="13"/>
        <v>1469697</v>
      </c>
      <c r="I111" s="47">
        <f t="shared" si="19"/>
        <v>10</v>
      </c>
      <c r="J111" s="47">
        <f t="shared" si="16"/>
        <v>12</v>
      </c>
      <c r="K111" s="47">
        <f t="shared" si="20"/>
        <v>12</v>
      </c>
      <c r="L111" s="48">
        <f t="shared" si="21"/>
        <v>1</v>
      </c>
      <c r="M111" s="49">
        <f t="shared" si="23"/>
        <v>2014</v>
      </c>
      <c r="N111" s="47">
        <f>MAX($M$18:M111)</f>
        <v>2026</v>
      </c>
      <c r="O111" s="6"/>
      <c r="P111" s="6"/>
    </row>
    <row r="112" spans="2:16" ht="16.5">
      <c r="B112" s="21">
        <f t="shared" si="22"/>
        <v>95</v>
      </c>
      <c r="C112" s="22" t="str">
        <f t="shared" si="14"/>
        <v>JANUARY 2027</v>
      </c>
      <c r="D112" s="23">
        <f t="shared" si="12"/>
        <v>1469697</v>
      </c>
      <c r="E112" s="23">
        <f t="shared" si="18"/>
        <v>19902</v>
      </c>
      <c r="F112" s="23">
        <f t="shared" si="15"/>
        <v>20474</v>
      </c>
      <c r="G112" s="23">
        <f t="shared" si="13"/>
        <v>1469125</v>
      </c>
      <c r="I112" s="47">
        <f t="shared" si="19"/>
        <v>11</v>
      </c>
      <c r="J112" s="47">
        <f t="shared" si="16"/>
        <v>13</v>
      </c>
      <c r="K112" s="47">
        <f t="shared" si="20"/>
        <v>1</v>
      </c>
      <c r="L112" s="48">
        <f t="shared" si="21"/>
        <v>0</v>
      </c>
      <c r="M112" s="49">
        <f t="shared" si="23"/>
        <v>2027</v>
      </c>
      <c r="N112" s="47">
        <f>MAX($M$18:M112)</f>
        <v>2027</v>
      </c>
      <c r="O112" s="6"/>
      <c r="P112" s="6"/>
    </row>
    <row r="113" spans="2:16" ht="16.5">
      <c r="B113" s="21">
        <f t="shared" si="22"/>
        <v>96</v>
      </c>
      <c r="C113" s="22" t="str">
        <f t="shared" si="14"/>
        <v>DECEMBER 2027</v>
      </c>
      <c r="D113" s="23">
        <f t="shared" si="12"/>
        <v>1469125</v>
      </c>
      <c r="E113" s="23">
        <f t="shared" si="18"/>
        <v>19894</v>
      </c>
      <c r="F113" s="23">
        <f t="shared" si="15"/>
        <v>20474</v>
      </c>
      <c r="G113" s="23">
        <f t="shared" si="13"/>
        <v>1468545</v>
      </c>
      <c r="I113" s="47">
        <f t="shared" si="19"/>
        <v>0</v>
      </c>
      <c r="J113" s="47">
        <f t="shared" si="16"/>
        <v>0</v>
      </c>
      <c r="K113" s="47">
        <f t="shared" si="20"/>
        <v>12</v>
      </c>
      <c r="L113" s="48">
        <f t="shared" si="21"/>
        <v>1</v>
      </c>
      <c r="M113" s="49">
        <f t="shared" si="23"/>
        <v>2014</v>
      </c>
      <c r="N113" s="47">
        <f>MAX($M$18:M113)</f>
        <v>2027</v>
      </c>
      <c r="O113" s="6"/>
      <c r="P113" s="6"/>
    </row>
    <row r="114" spans="2:16" ht="16.5">
      <c r="B114" s="21">
        <f t="shared" si="22"/>
        <v>97</v>
      </c>
      <c r="C114" s="22" t="str">
        <f t="shared" si="14"/>
        <v>MARCH 2028</v>
      </c>
      <c r="D114" s="23">
        <f t="shared" si="12"/>
        <v>1468545</v>
      </c>
      <c r="E114" s="23">
        <f t="shared" si="18"/>
        <v>19887</v>
      </c>
      <c r="F114" s="23">
        <f t="shared" si="15"/>
        <v>20474</v>
      </c>
      <c r="G114" s="23">
        <f t="shared" si="13"/>
        <v>1467958</v>
      </c>
      <c r="I114" s="47">
        <f t="shared" si="19"/>
        <v>1</v>
      </c>
      <c r="J114" s="47">
        <f t="shared" si="16"/>
        <v>3</v>
      </c>
      <c r="K114" s="47">
        <f t="shared" si="20"/>
        <v>3</v>
      </c>
      <c r="L114" s="48">
        <f t="shared" si="21"/>
        <v>0</v>
      </c>
      <c r="M114" s="49">
        <f t="shared" si="23"/>
        <v>2028</v>
      </c>
      <c r="N114" s="47">
        <f>MAX($M$18:M114)</f>
        <v>2028</v>
      </c>
      <c r="O114" s="6"/>
      <c r="P114" s="6"/>
    </row>
    <row r="115" spans="2:16" ht="16.5">
      <c r="B115" s="21">
        <f t="shared" si="22"/>
        <v>98</v>
      </c>
      <c r="C115" s="22" t="str">
        <f t="shared" si="14"/>
        <v>APRIL 2028</v>
      </c>
      <c r="D115" s="23">
        <f t="shared" si="12"/>
        <v>1467958</v>
      </c>
      <c r="E115" s="23">
        <f t="shared" si="18"/>
        <v>19879</v>
      </c>
      <c r="F115" s="23">
        <f t="shared" si="15"/>
        <v>20474</v>
      </c>
      <c r="G115" s="23">
        <f t="shared" si="13"/>
        <v>1467363</v>
      </c>
      <c r="I115" s="47">
        <f t="shared" si="19"/>
        <v>2</v>
      </c>
      <c r="J115" s="47">
        <f t="shared" si="16"/>
        <v>4</v>
      </c>
      <c r="K115" s="47">
        <f t="shared" si="20"/>
        <v>4</v>
      </c>
      <c r="L115" s="48">
        <f t="shared" si="21"/>
        <v>0</v>
      </c>
      <c r="M115" s="49">
        <f t="shared" si="23"/>
        <v>2013</v>
      </c>
      <c r="N115" s="47">
        <f>MAX($M$18:M115)</f>
        <v>2028</v>
      </c>
      <c r="O115" s="6"/>
      <c r="P115" s="6"/>
    </row>
    <row r="116" spans="2:16" ht="16.5">
      <c r="B116" s="21">
        <f t="shared" si="22"/>
        <v>99</v>
      </c>
      <c r="C116" s="22" t="str">
        <f t="shared" si="14"/>
        <v>MAY 2028</v>
      </c>
      <c r="D116" s="23">
        <f t="shared" si="12"/>
        <v>1467363</v>
      </c>
      <c r="E116" s="23">
        <f t="shared" si="18"/>
        <v>19871</v>
      </c>
      <c r="F116" s="23">
        <f t="shared" si="15"/>
        <v>20474</v>
      </c>
      <c r="G116" s="23">
        <f t="shared" si="13"/>
        <v>1466760</v>
      </c>
      <c r="I116" s="47">
        <f t="shared" si="19"/>
        <v>3</v>
      </c>
      <c r="J116" s="47">
        <f t="shared" si="16"/>
        <v>5</v>
      </c>
      <c r="K116" s="47">
        <f t="shared" si="20"/>
        <v>5</v>
      </c>
      <c r="L116" s="48">
        <f t="shared" si="21"/>
        <v>0</v>
      </c>
      <c r="M116" s="49">
        <f t="shared" si="23"/>
        <v>2013</v>
      </c>
      <c r="N116" s="47">
        <f>MAX($M$18:M116)</f>
        <v>2028</v>
      </c>
      <c r="O116" s="6"/>
      <c r="P116" s="6"/>
    </row>
    <row r="117" spans="2:16" ht="16.5">
      <c r="B117" s="21">
        <f t="shared" si="22"/>
        <v>100</v>
      </c>
      <c r="C117" s="22" t="str">
        <f t="shared" si="14"/>
        <v>JUNE 2028</v>
      </c>
      <c r="D117" s="23">
        <f t="shared" si="12"/>
        <v>1466760</v>
      </c>
      <c r="E117" s="23">
        <f t="shared" si="18"/>
        <v>19862</v>
      </c>
      <c r="F117" s="23">
        <f t="shared" si="15"/>
        <v>20474</v>
      </c>
      <c r="G117" s="23">
        <f t="shared" si="13"/>
        <v>1466148</v>
      </c>
      <c r="I117" s="47">
        <f>MOD(B117,12)</f>
        <v>4</v>
      </c>
      <c r="J117" s="47">
        <f t="shared" si="16"/>
        <v>6</v>
      </c>
      <c r="K117" s="47">
        <f t="shared" si="20"/>
        <v>6</v>
      </c>
      <c r="L117" s="48">
        <f t="shared" si="21"/>
        <v>0</v>
      </c>
      <c r="M117" s="49">
        <f t="shared" si="23"/>
        <v>2013</v>
      </c>
      <c r="N117" s="47">
        <f>MAX($M$18:M117)</f>
        <v>2028</v>
      </c>
      <c r="O117" s="6"/>
      <c r="P117" s="6"/>
    </row>
    <row r="118" spans="2:16" ht="16.5">
      <c r="B118" s="21">
        <f t="shared" si="22"/>
        <v>101</v>
      </c>
      <c r="C118" s="22" t="str">
        <f t="shared" si="14"/>
        <v>JULY 2028</v>
      </c>
      <c r="D118" s="23">
        <f t="shared" ref="D118:D120" si="24">G117</f>
        <v>1466148</v>
      </c>
      <c r="E118" s="23">
        <f t="shared" si="18"/>
        <v>19854</v>
      </c>
      <c r="F118" s="23">
        <f t="shared" si="15"/>
        <v>20474</v>
      </c>
      <c r="G118" s="23">
        <f t="shared" ref="G118:G120" si="25">D118+E118-F118</f>
        <v>1465528</v>
      </c>
      <c r="I118" s="47">
        <f t="shared" si="19"/>
        <v>5</v>
      </c>
      <c r="J118" s="47">
        <f>IF(I118=0,0,I118+$S$6-1)</f>
        <v>7</v>
      </c>
      <c r="K118" s="47">
        <f t="shared" si="20"/>
        <v>7</v>
      </c>
      <c r="L118" s="48">
        <f t="shared" si="21"/>
        <v>0</v>
      </c>
      <c r="M118" s="49">
        <f t="shared" si="23"/>
        <v>2013</v>
      </c>
      <c r="N118" s="47">
        <f>MAX($M$18:M118)</f>
        <v>2028</v>
      </c>
      <c r="O118" s="6"/>
      <c r="P118" s="6"/>
    </row>
    <row r="119" spans="2:16" ht="16.5">
      <c r="B119" s="21">
        <f t="shared" si="22"/>
        <v>102</v>
      </c>
      <c r="C119" s="22" t="str">
        <f t="shared" si="14"/>
        <v>AUGUST 2028</v>
      </c>
      <c r="D119" s="23">
        <f t="shared" si="24"/>
        <v>1465528</v>
      </c>
      <c r="E119" s="23">
        <f t="shared" si="18"/>
        <v>19846</v>
      </c>
      <c r="F119" s="23">
        <f t="shared" si="15"/>
        <v>20474</v>
      </c>
      <c r="G119" s="23">
        <f t="shared" si="25"/>
        <v>1464900</v>
      </c>
      <c r="I119" s="47">
        <f t="shared" si="19"/>
        <v>6</v>
      </c>
      <c r="J119" s="47">
        <f>IF(I119=0,0,I119+$S$6-1)</f>
        <v>8</v>
      </c>
      <c r="K119" s="47">
        <f t="shared" si="20"/>
        <v>8</v>
      </c>
      <c r="L119" s="48">
        <f t="shared" si="21"/>
        <v>0</v>
      </c>
      <c r="M119" s="49">
        <f t="shared" si="23"/>
        <v>2013</v>
      </c>
      <c r="N119" s="47">
        <f>MAX($M$18:M119)</f>
        <v>2028</v>
      </c>
      <c r="O119" s="6"/>
      <c r="P119" s="6"/>
    </row>
    <row r="120" spans="2:16" ht="16.5">
      <c r="B120" s="21">
        <f t="shared" si="22"/>
        <v>103</v>
      </c>
      <c r="C120" s="22" t="str">
        <f t="shared" si="14"/>
        <v>SEPTEMBER 2028</v>
      </c>
      <c r="D120" s="23">
        <f t="shared" si="24"/>
        <v>1464900</v>
      </c>
      <c r="E120" s="23">
        <f t="shared" si="18"/>
        <v>19837</v>
      </c>
      <c r="F120" s="23">
        <f t="shared" si="15"/>
        <v>20474</v>
      </c>
      <c r="G120" s="23">
        <f t="shared" si="25"/>
        <v>1464263</v>
      </c>
      <c r="I120" s="47">
        <f t="shared" ref="I120" si="26">MOD(B120,12)</f>
        <v>7</v>
      </c>
      <c r="J120" s="47">
        <f>IF(I120=0,0,I120+$S$6-1)</f>
        <v>9</v>
      </c>
      <c r="K120" s="47">
        <f t="shared" si="20"/>
        <v>9</v>
      </c>
      <c r="L120" s="48">
        <f t="shared" si="21"/>
        <v>0</v>
      </c>
      <c r="M120" s="49">
        <f t="shared" ref="M120" si="27">IF(L119=1,N119+1,IF(F120=0,0,$E$13+L120))</f>
        <v>2013</v>
      </c>
      <c r="N120" s="47">
        <f>MAX($M$18:M120)</f>
        <v>2028</v>
      </c>
      <c r="O120" s="6"/>
      <c r="P120" s="6"/>
    </row>
    <row r="121" spans="2:16" ht="16.5">
      <c r="B121" s="21">
        <f t="shared" si="22"/>
        <v>104</v>
      </c>
      <c r="C121" s="22" t="str">
        <f t="shared" ref="C121:C184" si="28">IF(D121=0,0,IF(K121=1,$G$5,(IF(K121=2,$H$5,IF(K121=3,$I$5,(IF(K121=4,$J$5,IF(K121=5,$K$5,(IF(K121=6,$L$5,IF(K121=7,$M$5,(IF(K121=8,$N$5,IF(K121=9,$O$5,(IF(K121=10,$P$5,IF(K121=11,$Q$5,(IF(K121=12,$R$5)))))))))))))))))) &amp; " " &amp; N121)</f>
        <v>OCTOBER 2028</v>
      </c>
      <c r="D121" s="23">
        <f t="shared" ref="D121:D184" si="29">G120</f>
        <v>1464263</v>
      </c>
      <c r="E121" s="23">
        <f t="shared" ref="E121:E184" si="30">ROUND(D121*($D$7/1200),0)</f>
        <v>19829</v>
      </c>
      <c r="F121" s="23">
        <f t="shared" si="15"/>
        <v>20474</v>
      </c>
      <c r="G121" s="23">
        <f t="shared" ref="G121:G184" si="31">D121+E121-F121</f>
        <v>1463618</v>
      </c>
      <c r="I121" s="47">
        <f t="shared" ref="I121:I184" si="32">MOD(B121,12)</f>
        <v>8</v>
      </c>
      <c r="J121" s="47">
        <f t="shared" ref="J121:J184" si="33">IF(I121=0,0,I121+$S$6-1)</f>
        <v>10</v>
      </c>
      <c r="K121" s="47">
        <f t="shared" ref="K121:K184" si="34">IF(D121=0,0,IF(K120+1=8,8,IF(K120+1=3,3,IF(K120+1=4,4,IF(MOD(J121,12)=0,12,MOD(J121,12))))))</f>
        <v>10</v>
      </c>
      <c r="L121" s="48">
        <f t="shared" ref="L121:L184" si="35">IF(K121=12,1,0)</f>
        <v>0</v>
      </c>
      <c r="M121" s="49">
        <f t="shared" ref="M121:M184" si="36">IF(L120=1,N120+1,IF(F121=0,0,$E$13+L121))</f>
        <v>2013</v>
      </c>
      <c r="N121" s="47">
        <f>MAX($M$18:M121)</f>
        <v>2028</v>
      </c>
    </row>
    <row r="122" spans="2:16" ht="16.5">
      <c r="B122" s="21">
        <f t="shared" si="22"/>
        <v>105</v>
      </c>
      <c r="C122" s="22" t="str">
        <f t="shared" si="28"/>
        <v>NOVEMBER 2028</v>
      </c>
      <c r="D122" s="23">
        <f t="shared" si="29"/>
        <v>1463618</v>
      </c>
      <c r="E122" s="23">
        <f t="shared" si="30"/>
        <v>19820</v>
      </c>
      <c r="F122" s="23">
        <f t="shared" si="15"/>
        <v>20474</v>
      </c>
      <c r="G122" s="23">
        <f t="shared" si="31"/>
        <v>1462964</v>
      </c>
      <c r="I122" s="47">
        <f t="shared" si="32"/>
        <v>9</v>
      </c>
      <c r="J122" s="47">
        <f t="shared" si="33"/>
        <v>11</v>
      </c>
      <c r="K122" s="47">
        <f t="shared" si="34"/>
        <v>11</v>
      </c>
      <c r="L122" s="48">
        <f t="shared" si="35"/>
        <v>0</v>
      </c>
      <c r="M122" s="49">
        <f t="shared" si="36"/>
        <v>2013</v>
      </c>
      <c r="N122" s="47">
        <f>MAX($M$18:M122)</f>
        <v>2028</v>
      </c>
    </row>
    <row r="123" spans="2:16" ht="16.5">
      <c r="B123" s="21">
        <f t="shared" si="22"/>
        <v>106</v>
      </c>
      <c r="C123" s="22" t="str">
        <f t="shared" si="28"/>
        <v>DECEMBER 2028</v>
      </c>
      <c r="D123" s="23">
        <f t="shared" si="29"/>
        <v>1462964</v>
      </c>
      <c r="E123" s="23">
        <f t="shared" si="30"/>
        <v>19811</v>
      </c>
      <c r="F123" s="23">
        <f t="shared" si="15"/>
        <v>20474</v>
      </c>
      <c r="G123" s="23">
        <f t="shared" si="31"/>
        <v>1462301</v>
      </c>
      <c r="I123" s="47">
        <f t="shared" si="32"/>
        <v>10</v>
      </c>
      <c r="J123" s="47">
        <f t="shared" si="33"/>
        <v>12</v>
      </c>
      <c r="K123" s="47">
        <f t="shared" si="34"/>
        <v>12</v>
      </c>
      <c r="L123" s="48">
        <f t="shared" si="35"/>
        <v>1</v>
      </c>
      <c r="M123" s="49">
        <f t="shared" si="36"/>
        <v>2014</v>
      </c>
      <c r="N123" s="47">
        <f>MAX($M$18:M123)</f>
        <v>2028</v>
      </c>
    </row>
    <row r="124" spans="2:16" ht="16.5">
      <c r="B124" s="21">
        <f t="shared" si="22"/>
        <v>107</v>
      </c>
      <c r="C124" s="22" t="str">
        <f t="shared" si="28"/>
        <v>JANUARY 2029</v>
      </c>
      <c r="D124" s="23">
        <f t="shared" si="29"/>
        <v>1462301</v>
      </c>
      <c r="E124" s="23">
        <f t="shared" si="30"/>
        <v>19802</v>
      </c>
      <c r="F124" s="23">
        <f t="shared" si="15"/>
        <v>20474</v>
      </c>
      <c r="G124" s="23">
        <f t="shared" si="31"/>
        <v>1461629</v>
      </c>
      <c r="I124" s="47">
        <f t="shared" si="32"/>
        <v>11</v>
      </c>
      <c r="J124" s="47">
        <f t="shared" si="33"/>
        <v>13</v>
      </c>
      <c r="K124" s="47">
        <f t="shared" si="34"/>
        <v>1</v>
      </c>
      <c r="L124" s="48">
        <f t="shared" si="35"/>
        <v>0</v>
      </c>
      <c r="M124" s="49">
        <f t="shared" si="36"/>
        <v>2029</v>
      </c>
      <c r="N124" s="47">
        <f>MAX($M$18:M124)</f>
        <v>2029</v>
      </c>
    </row>
    <row r="125" spans="2:16" ht="16.5">
      <c r="B125" s="21">
        <f t="shared" si="22"/>
        <v>108</v>
      </c>
      <c r="C125" s="22" t="str">
        <f t="shared" si="28"/>
        <v>DECEMBER 2029</v>
      </c>
      <c r="D125" s="23">
        <f t="shared" si="29"/>
        <v>1461629</v>
      </c>
      <c r="E125" s="23">
        <f t="shared" si="30"/>
        <v>19793</v>
      </c>
      <c r="F125" s="23">
        <f t="shared" si="15"/>
        <v>20474</v>
      </c>
      <c r="G125" s="23">
        <f t="shared" si="31"/>
        <v>1460948</v>
      </c>
      <c r="I125" s="47">
        <f t="shared" si="32"/>
        <v>0</v>
      </c>
      <c r="J125" s="47">
        <f t="shared" si="33"/>
        <v>0</v>
      </c>
      <c r="K125" s="47">
        <f t="shared" si="34"/>
        <v>12</v>
      </c>
      <c r="L125" s="48">
        <f t="shared" si="35"/>
        <v>1</v>
      </c>
      <c r="M125" s="49">
        <f t="shared" si="36"/>
        <v>2014</v>
      </c>
      <c r="N125" s="47">
        <f>MAX($M$18:M125)</f>
        <v>2029</v>
      </c>
    </row>
    <row r="126" spans="2:16" ht="16.5">
      <c r="B126" s="21">
        <f t="shared" si="22"/>
        <v>109</v>
      </c>
      <c r="C126" s="22" t="str">
        <f t="shared" si="28"/>
        <v>MARCH 2030</v>
      </c>
      <c r="D126" s="23">
        <f t="shared" si="29"/>
        <v>1460948</v>
      </c>
      <c r="E126" s="23">
        <f t="shared" si="30"/>
        <v>19784</v>
      </c>
      <c r="F126" s="23">
        <f t="shared" si="15"/>
        <v>20474</v>
      </c>
      <c r="G126" s="23">
        <f t="shared" si="31"/>
        <v>1460258</v>
      </c>
      <c r="I126" s="47">
        <f t="shared" si="32"/>
        <v>1</v>
      </c>
      <c r="J126" s="47">
        <f t="shared" si="33"/>
        <v>3</v>
      </c>
      <c r="K126" s="47">
        <f t="shared" si="34"/>
        <v>3</v>
      </c>
      <c r="L126" s="48">
        <f t="shared" si="35"/>
        <v>0</v>
      </c>
      <c r="M126" s="49">
        <f t="shared" si="36"/>
        <v>2030</v>
      </c>
      <c r="N126" s="47">
        <f>MAX($M$18:M126)</f>
        <v>2030</v>
      </c>
    </row>
    <row r="127" spans="2:16" ht="16.5">
      <c r="B127" s="21">
        <f t="shared" si="22"/>
        <v>110</v>
      </c>
      <c r="C127" s="22" t="str">
        <f t="shared" si="28"/>
        <v>APRIL 2030</v>
      </c>
      <c r="D127" s="23">
        <f t="shared" si="29"/>
        <v>1460258</v>
      </c>
      <c r="E127" s="23">
        <f t="shared" si="30"/>
        <v>19774</v>
      </c>
      <c r="F127" s="23">
        <f t="shared" si="15"/>
        <v>20474</v>
      </c>
      <c r="G127" s="23">
        <f t="shared" si="31"/>
        <v>1459558</v>
      </c>
      <c r="I127" s="47">
        <f t="shared" si="32"/>
        <v>2</v>
      </c>
      <c r="J127" s="47">
        <f t="shared" si="33"/>
        <v>4</v>
      </c>
      <c r="K127" s="47">
        <f t="shared" si="34"/>
        <v>4</v>
      </c>
      <c r="L127" s="48">
        <f t="shared" si="35"/>
        <v>0</v>
      </c>
      <c r="M127" s="49">
        <f t="shared" si="36"/>
        <v>2013</v>
      </c>
      <c r="N127" s="47">
        <f>MAX($M$18:M127)</f>
        <v>2030</v>
      </c>
    </row>
    <row r="128" spans="2:16" ht="16.5">
      <c r="B128" s="21">
        <f t="shared" si="22"/>
        <v>111</v>
      </c>
      <c r="C128" s="22" t="str">
        <f t="shared" si="28"/>
        <v>MAY 2030</v>
      </c>
      <c r="D128" s="23">
        <f t="shared" si="29"/>
        <v>1459558</v>
      </c>
      <c r="E128" s="23">
        <f t="shared" si="30"/>
        <v>19765</v>
      </c>
      <c r="F128" s="23">
        <f t="shared" si="15"/>
        <v>20474</v>
      </c>
      <c r="G128" s="23">
        <f t="shared" si="31"/>
        <v>1458849</v>
      </c>
      <c r="I128" s="47">
        <f t="shared" si="32"/>
        <v>3</v>
      </c>
      <c r="J128" s="47">
        <f t="shared" si="33"/>
        <v>5</v>
      </c>
      <c r="K128" s="47">
        <f t="shared" si="34"/>
        <v>5</v>
      </c>
      <c r="L128" s="48">
        <f t="shared" si="35"/>
        <v>0</v>
      </c>
      <c r="M128" s="49">
        <f t="shared" si="36"/>
        <v>2013</v>
      </c>
      <c r="N128" s="47">
        <f>MAX($M$18:M128)</f>
        <v>2030</v>
      </c>
    </row>
    <row r="129" spans="2:14" ht="16.5">
      <c r="B129" s="21">
        <f t="shared" si="22"/>
        <v>112</v>
      </c>
      <c r="C129" s="22" t="str">
        <f t="shared" si="28"/>
        <v>JUNE 2030</v>
      </c>
      <c r="D129" s="23">
        <f t="shared" si="29"/>
        <v>1458849</v>
      </c>
      <c r="E129" s="23">
        <f t="shared" si="30"/>
        <v>19755</v>
      </c>
      <c r="F129" s="23">
        <f t="shared" si="15"/>
        <v>20474</v>
      </c>
      <c r="G129" s="23">
        <f t="shared" si="31"/>
        <v>1458130</v>
      </c>
      <c r="I129" s="47">
        <f t="shared" si="32"/>
        <v>4</v>
      </c>
      <c r="J129" s="47">
        <f t="shared" si="33"/>
        <v>6</v>
      </c>
      <c r="K129" s="47">
        <f t="shared" si="34"/>
        <v>6</v>
      </c>
      <c r="L129" s="48">
        <f t="shared" si="35"/>
        <v>0</v>
      </c>
      <c r="M129" s="49">
        <f t="shared" si="36"/>
        <v>2013</v>
      </c>
      <c r="N129" s="47">
        <f>MAX($M$18:M129)</f>
        <v>2030</v>
      </c>
    </row>
    <row r="130" spans="2:14" ht="16.5">
      <c r="B130" s="21">
        <f t="shared" si="22"/>
        <v>113</v>
      </c>
      <c r="C130" s="22" t="str">
        <f t="shared" si="28"/>
        <v>JULY 2030</v>
      </c>
      <c r="D130" s="23">
        <f t="shared" si="29"/>
        <v>1458130</v>
      </c>
      <c r="E130" s="23">
        <f t="shared" si="30"/>
        <v>19746</v>
      </c>
      <c r="F130" s="23">
        <f t="shared" si="15"/>
        <v>20474</v>
      </c>
      <c r="G130" s="23">
        <f t="shared" si="31"/>
        <v>1457402</v>
      </c>
      <c r="I130" s="47">
        <f t="shared" si="32"/>
        <v>5</v>
      </c>
      <c r="J130" s="47">
        <f t="shared" si="33"/>
        <v>7</v>
      </c>
      <c r="K130" s="47">
        <f t="shared" si="34"/>
        <v>7</v>
      </c>
      <c r="L130" s="48">
        <f t="shared" si="35"/>
        <v>0</v>
      </c>
      <c r="M130" s="49">
        <f t="shared" si="36"/>
        <v>2013</v>
      </c>
      <c r="N130" s="47">
        <f>MAX($M$18:M130)</f>
        <v>2030</v>
      </c>
    </row>
    <row r="131" spans="2:14" ht="16.5">
      <c r="B131" s="21">
        <f t="shared" si="22"/>
        <v>114</v>
      </c>
      <c r="C131" s="22" t="str">
        <f t="shared" si="28"/>
        <v>AUGUST 2030</v>
      </c>
      <c r="D131" s="23">
        <f t="shared" si="29"/>
        <v>1457402</v>
      </c>
      <c r="E131" s="23">
        <f t="shared" si="30"/>
        <v>19736</v>
      </c>
      <c r="F131" s="23">
        <f t="shared" si="15"/>
        <v>20474</v>
      </c>
      <c r="G131" s="23">
        <f t="shared" si="31"/>
        <v>1456664</v>
      </c>
      <c r="I131" s="47">
        <f t="shared" si="32"/>
        <v>6</v>
      </c>
      <c r="J131" s="47">
        <f t="shared" si="33"/>
        <v>8</v>
      </c>
      <c r="K131" s="47">
        <f t="shared" si="34"/>
        <v>8</v>
      </c>
      <c r="L131" s="48">
        <f t="shared" si="35"/>
        <v>0</v>
      </c>
      <c r="M131" s="49">
        <f t="shared" si="36"/>
        <v>2013</v>
      </c>
      <c r="N131" s="47">
        <f>MAX($M$18:M131)</f>
        <v>2030</v>
      </c>
    </row>
    <row r="132" spans="2:14" ht="16.5">
      <c r="B132" s="21">
        <f t="shared" si="22"/>
        <v>115</v>
      </c>
      <c r="C132" s="22" t="str">
        <f t="shared" si="28"/>
        <v>SEPTEMBER 2030</v>
      </c>
      <c r="D132" s="23">
        <f t="shared" si="29"/>
        <v>1456664</v>
      </c>
      <c r="E132" s="23">
        <f t="shared" si="30"/>
        <v>19726</v>
      </c>
      <c r="F132" s="23">
        <f t="shared" si="15"/>
        <v>20474</v>
      </c>
      <c r="G132" s="23">
        <f t="shared" si="31"/>
        <v>1455916</v>
      </c>
      <c r="I132" s="47">
        <f t="shared" si="32"/>
        <v>7</v>
      </c>
      <c r="J132" s="47">
        <f t="shared" si="33"/>
        <v>9</v>
      </c>
      <c r="K132" s="47">
        <f t="shared" si="34"/>
        <v>9</v>
      </c>
      <c r="L132" s="48">
        <f t="shared" si="35"/>
        <v>0</v>
      </c>
      <c r="M132" s="49">
        <f t="shared" si="36"/>
        <v>2013</v>
      </c>
      <c r="N132" s="47">
        <f>MAX($M$18:M132)</f>
        <v>2030</v>
      </c>
    </row>
    <row r="133" spans="2:14" ht="16.5">
      <c r="B133" s="21">
        <f t="shared" si="22"/>
        <v>116</v>
      </c>
      <c r="C133" s="22" t="str">
        <f t="shared" si="28"/>
        <v>OCTOBER 2030</v>
      </c>
      <c r="D133" s="23">
        <f t="shared" si="29"/>
        <v>1455916</v>
      </c>
      <c r="E133" s="23">
        <f t="shared" si="30"/>
        <v>19716</v>
      </c>
      <c r="F133" s="23">
        <f t="shared" si="15"/>
        <v>20474</v>
      </c>
      <c r="G133" s="23">
        <f t="shared" si="31"/>
        <v>1455158</v>
      </c>
      <c r="I133" s="47">
        <f t="shared" si="32"/>
        <v>8</v>
      </c>
      <c r="J133" s="47">
        <f t="shared" si="33"/>
        <v>10</v>
      </c>
      <c r="K133" s="47">
        <f t="shared" si="34"/>
        <v>10</v>
      </c>
      <c r="L133" s="48">
        <f t="shared" si="35"/>
        <v>0</v>
      </c>
      <c r="M133" s="49">
        <f t="shared" si="36"/>
        <v>2013</v>
      </c>
      <c r="N133" s="47">
        <f>MAX($M$18:M133)</f>
        <v>2030</v>
      </c>
    </row>
    <row r="134" spans="2:14" ht="16.5">
      <c r="B134" s="21">
        <f t="shared" si="22"/>
        <v>117</v>
      </c>
      <c r="C134" s="22" t="str">
        <f t="shared" si="28"/>
        <v>NOVEMBER 2030</v>
      </c>
      <c r="D134" s="23">
        <f t="shared" si="29"/>
        <v>1455158</v>
      </c>
      <c r="E134" s="23">
        <f t="shared" si="30"/>
        <v>19705</v>
      </c>
      <c r="F134" s="23">
        <f t="shared" si="15"/>
        <v>20474</v>
      </c>
      <c r="G134" s="23">
        <f t="shared" si="31"/>
        <v>1454389</v>
      </c>
      <c r="I134" s="47">
        <f t="shared" si="32"/>
        <v>9</v>
      </c>
      <c r="J134" s="47">
        <f t="shared" si="33"/>
        <v>11</v>
      </c>
      <c r="K134" s="47">
        <f t="shared" si="34"/>
        <v>11</v>
      </c>
      <c r="L134" s="48">
        <f t="shared" si="35"/>
        <v>0</v>
      </c>
      <c r="M134" s="49">
        <f t="shared" si="36"/>
        <v>2013</v>
      </c>
      <c r="N134" s="47">
        <f>MAX($M$18:M134)</f>
        <v>2030</v>
      </c>
    </row>
    <row r="135" spans="2:14" ht="16.5">
      <c r="B135" s="21">
        <f t="shared" si="22"/>
        <v>118</v>
      </c>
      <c r="C135" s="22" t="str">
        <f t="shared" si="28"/>
        <v>DECEMBER 2030</v>
      </c>
      <c r="D135" s="23">
        <f t="shared" si="29"/>
        <v>1454389</v>
      </c>
      <c r="E135" s="23">
        <f t="shared" si="30"/>
        <v>19695</v>
      </c>
      <c r="F135" s="23">
        <f t="shared" si="15"/>
        <v>20474</v>
      </c>
      <c r="G135" s="23">
        <f t="shared" si="31"/>
        <v>1453610</v>
      </c>
      <c r="I135" s="47">
        <f t="shared" si="32"/>
        <v>10</v>
      </c>
      <c r="J135" s="47">
        <f t="shared" si="33"/>
        <v>12</v>
      </c>
      <c r="K135" s="47">
        <f t="shared" si="34"/>
        <v>12</v>
      </c>
      <c r="L135" s="48">
        <f t="shared" si="35"/>
        <v>1</v>
      </c>
      <c r="M135" s="49">
        <f t="shared" si="36"/>
        <v>2014</v>
      </c>
      <c r="N135" s="47">
        <f>MAX($M$18:M135)</f>
        <v>2030</v>
      </c>
    </row>
    <row r="136" spans="2:14" ht="16.5">
      <c r="B136" s="21">
        <f t="shared" si="22"/>
        <v>119</v>
      </c>
      <c r="C136" s="22" t="str">
        <f t="shared" si="28"/>
        <v>JANUARY 2031</v>
      </c>
      <c r="D136" s="23">
        <f t="shared" si="29"/>
        <v>1453610</v>
      </c>
      <c r="E136" s="23">
        <f t="shared" si="30"/>
        <v>19684</v>
      </c>
      <c r="F136" s="23">
        <f t="shared" si="15"/>
        <v>20474</v>
      </c>
      <c r="G136" s="23">
        <f t="shared" si="31"/>
        <v>1452820</v>
      </c>
      <c r="I136" s="47">
        <f t="shared" si="32"/>
        <v>11</v>
      </c>
      <c r="J136" s="47">
        <f t="shared" si="33"/>
        <v>13</v>
      </c>
      <c r="K136" s="47">
        <f t="shared" si="34"/>
        <v>1</v>
      </c>
      <c r="L136" s="48">
        <f t="shared" si="35"/>
        <v>0</v>
      </c>
      <c r="M136" s="49">
        <f t="shared" si="36"/>
        <v>2031</v>
      </c>
      <c r="N136" s="47">
        <f>MAX($M$18:M136)</f>
        <v>2031</v>
      </c>
    </row>
    <row r="137" spans="2:14" ht="16.5">
      <c r="B137" s="21">
        <f t="shared" si="22"/>
        <v>120</v>
      </c>
      <c r="C137" s="22" t="str">
        <f t="shared" si="28"/>
        <v>DECEMBER 2031</v>
      </c>
      <c r="D137" s="23">
        <f t="shared" si="29"/>
        <v>1452820</v>
      </c>
      <c r="E137" s="23">
        <f t="shared" si="30"/>
        <v>19674</v>
      </c>
      <c r="F137" s="23">
        <f t="shared" si="15"/>
        <v>20474</v>
      </c>
      <c r="G137" s="23">
        <f t="shared" si="31"/>
        <v>1452020</v>
      </c>
      <c r="I137" s="47">
        <f t="shared" si="32"/>
        <v>0</v>
      </c>
      <c r="J137" s="47">
        <f t="shared" si="33"/>
        <v>0</v>
      </c>
      <c r="K137" s="47">
        <f t="shared" si="34"/>
        <v>12</v>
      </c>
      <c r="L137" s="48">
        <f t="shared" si="35"/>
        <v>1</v>
      </c>
      <c r="M137" s="49">
        <f t="shared" si="36"/>
        <v>2014</v>
      </c>
      <c r="N137" s="47">
        <f>MAX($M$18:M137)</f>
        <v>2031</v>
      </c>
    </row>
    <row r="138" spans="2:14" ht="16.5">
      <c r="B138" s="21">
        <f t="shared" si="22"/>
        <v>121</v>
      </c>
      <c r="C138" s="22" t="str">
        <f t="shared" si="28"/>
        <v>MARCH 2032</v>
      </c>
      <c r="D138" s="23">
        <f t="shared" si="29"/>
        <v>1452020</v>
      </c>
      <c r="E138" s="23">
        <f t="shared" si="30"/>
        <v>19663</v>
      </c>
      <c r="F138" s="23">
        <f t="shared" si="15"/>
        <v>20474</v>
      </c>
      <c r="G138" s="23">
        <f t="shared" si="31"/>
        <v>1451209</v>
      </c>
      <c r="I138" s="47">
        <f t="shared" si="32"/>
        <v>1</v>
      </c>
      <c r="J138" s="47">
        <f t="shared" si="33"/>
        <v>3</v>
      </c>
      <c r="K138" s="47">
        <f t="shared" si="34"/>
        <v>3</v>
      </c>
      <c r="L138" s="48">
        <f t="shared" si="35"/>
        <v>0</v>
      </c>
      <c r="M138" s="49">
        <f t="shared" si="36"/>
        <v>2032</v>
      </c>
      <c r="N138" s="47">
        <f>MAX($M$18:M138)</f>
        <v>2032</v>
      </c>
    </row>
    <row r="139" spans="2:14" ht="16.5">
      <c r="B139" s="21">
        <f t="shared" si="22"/>
        <v>122</v>
      </c>
      <c r="C139" s="22" t="str">
        <f t="shared" si="28"/>
        <v>APRIL 2032</v>
      </c>
      <c r="D139" s="23">
        <f t="shared" si="29"/>
        <v>1451209</v>
      </c>
      <c r="E139" s="23">
        <f t="shared" si="30"/>
        <v>19652</v>
      </c>
      <c r="F139" s="23">
        <f t="shared" si="15"/>
        <v>20474</v>
      </c>
      <c r="G139" s="23">
        <f t="shared" si="31"/>
        <v>1450387</v>
      </c>
      <c r="I139" s="47">
        <f t="shared" si="32"/>
        <v>2</v>
      </c>
      <c r="J139" s="47">
        <f t="shared" si="33"/>
        <v>4</v>
      </c>
      <c r="K139" s="47">
        <f t="shared" si="34"/>
        <v>4</v>
      </c>
      <c r="L139" s="48">
        <f t="shared" si="35"/>
        <v>0</v>
      </c>
      <c r="M139" s="49">
        <f t="shared" si="36"/>
        <v>2013</v>
      </c>
      <c r="N139" s="47">
        <f>MAX($M$18:M139)</f>
        <v>2032</v>
      </c>
    </row>
    <row r="140" spans="2:14" ht="16.5">
      <c r="B140" s="21">
        <f t="shared" si="22"/>
        <v>123</v>
      </c>
      <c r="C140" s="22" t="str">
        <f t="shared" si="28"/>
        <v>MAY 2032</v>
      </c>
      <c r="D140" s="23">
        <f t="shared" si="29"/>
        <v>1450387</v>
      </c>
      <c r="E140" s="23">
        <f t="shared" si="30"/>
        <v>19641</v>
      </c>
      <c r="F140" s="23">
        <f t="shared" si="15"/>
        <v>20474</v>
      </c>
      <c r="G140" s="23">
        <f t="shared" si="31"/>
        <v>1449554</v>
      </c>
      <c r="I140" s="47">
        <f t="shared" si="32"/>
        <v>3</v>
      </c>
      <c r="J140" s="47">
        <f t="shared" si="33"/>
        <v>5</v>
      </c>
      <c r="K140" s="47">
        <f t="shared" si="34"/>
        <v>5</v>
      </c>
      <c r="L140" s="48">
        <f t="shared" si="35"/>
        <v>0</v>
      </c>
      <c r="M140" s="49">
        <f t="shared" si="36"/>
        <v>2013</v>
      </c>
      <c r="N140" s="47">
        <f>MAX($M$18:M140)</f>
        <v>2032</v>
      </c>
    </row>
    <row r="141" spans="2:14" ht="16.5">
      <c r="B141" s="21">
        <f t="shared" si="22"/>
        <v>124</v>
      </c>
      <c r="C141" s="22" t="str">
        <f t="shared" si="28"/>
        <v>JUNE 2032</v>
      </c>
      <c r="D141" s="23">
        <f t="shared" si="29"/>
        <v>1449554</v>
      </c>
      <c r="E141" s="23">
        <f t="shared" si="30"/>
        <v>19629</v>
      </c>
      <c r="F141" s="23">
        <f t="shared" si="15"/>
        <v>20474</v>
      </c>
      <c r="G141" s="23">
        <f t="shared" si="31"/>
        <v>1448709</v>
      </c>
      <c r="I141" s="47">
        <f t="shared" si="32"/>
        <v>4</v>
      </c>
      <c r="J141" s="47">
        <f t="shared" si="33"/>
        <v>6</v>
      </c>
      <c r="K141" s="47">
        <f t="shared" si="34"/>
        <v>6</v>
      </c>
      <c r="L141" s="48">
        <f t="shared" si="35"/>
        <v>0</v>
      </c>
      <c r="M141" s="49">
        <f t="shared" si="36"/>
        <v>2013</v>
      </c>
      <c r="N141" s="47">
        <f>MAX($M$18:M141)</f>
        <v>2032</v>
      </c>
    </row>
    <row r="142" spans="2:14" ht="16.5">
      <c r="B142" s="21">
        <f t="shared" si="22"/>
        <v>125</v>
      </c>
      <c r="C142" s="22" t="str">
        <f t="shared" si="28"/>
        <v>JULY 2032</v>
      </c>
      <c r="D142" s="23">
        <f t="shared" si="29"/>
        <v>1448709</v>
      </c>
      <c r="E142" s="23">
        <f t="shared" si="30"/>
        <v>19618</v>
      </c>
      <c r="F142" s="23">
        <f t="shared" si="15"/>
        <v>20474</v>
      </c>
      <c r="G142" s="23">
        <f t="shared" si="31"/>
        <v>1447853</v>
      </c>
      <c r="I142" s="47">
        <f t="shared" si="32"/>
        <v>5</v>
      </c>
      <c r="J142" s="47">
        <f t="shared" si="33"/>
        <v>7</v>
      </c>
      <c r="K142" s="47">
        <f t="shared" si="34"/>
        <v>7</v>
      </c>
      <c r="L142" s="48">
        <f t="shared" si="35"/>
        <v>0</v>
      </c>
      <c r="M142" s="49">
        <f t="shared" si="36"/>
        <v>2013</v>
      </c>
      <c r="N142" s="47">
        <f>MAX($M$18:M142)</f>
        <v>2032</v>
      </c>
    </row>
    <row r="143" spans="2:14" ht="16.5">
      <c r="B143" s="21">
        <f t="shared" si="22"/>
        <v>126</v>
      </c>
      <c r="C143" s="22" t="str">
        <f t="shared" si="28"/>
        <v>AUGUST 2032</v>
      </c>
      <c r="D143" s="23">
        <f t="shared" si="29"/>
        <v>1447853</v>
      </c>
      <c r="E143" s="23">
        <f t="shared" si="30"/>
        <v>19606</v>
      </c>
      <c r="F143" s="23">
        <f t="shared" si="15"/>
        <v>20474</v>
      </c>
      <c r="G143" s="23">
        <f t="shared" si="31"/>
        <v>1446985</v>
      </c>
      <c r="I143" s="47">
        <f t="shared" si="32"/>
        <v>6</v>
      </c>
      <c r="J143" s="47">
        <f t="shared" si="33"/>
        <v>8</v>
      </c>
      <c r="K143" s="47">
        <f t="shared" si="34"/>
        <v>8</v>
      </c>
      <c r="L143" s="48">
        <f t="shared" si="35"/>
        <v>0</v>
      </c>
      <c r="M143" s="49">
        <f t="shared" si="36"/>
        <v>2013</v>
      </c>
      <c r="N143" s="47">
        <f>MAX($M$18:M143)</f>
        <v>2032</v>
      </c>
    </row>
    <row r="144" spans="2:14" ht="16.5">
      <c r="B144" s="21">
        <f t="shared" si="22"/>
        <v>127</v>
      </c>
      <c r="C144" s="22" t="str">
        <f t="shared" si="28"/>
        <v>SEPTEMBER 2032</v>
      </c>
      <c r="D144" s="23">
        <f t="shared" si="29"/>
        <v>1446985</v>
      </c>
      <c r="E144" s="23">
        <f t="shared" si="30"/>
        <v>19595</v>
      </c>
      <c r="F144" s="23">
        <f t="shared" si="15"/>
        <v>20474</v>
      </c>
      <c r="G144" s="23">
        <f t="shared" si="31"/>
        <v>1446106</v>
      </c>
      <c r="I144" s="47">
        <f t="shared" si="32"/>
        <v>7</v>
      </c>
      <c r="J144" s="47">
        <f t="shared" si="33"/>
        <v>9</v>
      </c>
      <c r="K144" s="47">
        <f t="shared" si="34"/>
        <v>9</v>
      </c>
      <c r="L144" s="48">
        <f t="shared" si="35"/>
        <v>0</v>
      </c>
      <c r="M144" s="49">
        <f t="shared" si="36"/>
        <v>2013</v>
      </c>
      <c r="N144" s="47">
        <f>MAX($M$18:M144)</f>
        <v>2032</v>
      </c>
    </row>
    <row r="145" spans="2:14" ht="16.5">
      <c r="B145" s="21">
        <f t="shared" si="22"/>
        <v>128</v>
      </c>
      <c r="C145" s="22" t="str">
        <f t="shared" si="28"/>
        <v>OCTOBER 2032</v>
      </c>
      <c r="D145" s="23">
        <f t="shared" si="29"/>
        <v>1446106</v>
      </c>
      <c r="E145" s="23">
        <f t="shared" si="30"/>
        <v>19583</v>
      </c>
      <c r="F145" s="23">
        <f t="shared" si="15"/>
        <v>20474</v>
      </c>
      <c r="G145" s="23">
        <f t="shared" si="31"/>
        <v>1445215</v>
      </c>
      <c r="I145" s="47">
        <f t="shared" si="32"/>
        <v>8</v>
      </c>
      <c r="J145" s="47">
        <f t="shared" si="33"/>
        <v>10</v>
      </c>
      <c r="K145" s="47">
        <f t="shared" si="34"/>
        <v>10</v>
      </c>
      <c r="L145" s="48">
        <f t="shared" si="35"/>
        <v>0</v>
      </c>
      <c r="M145" s="49">
        <f t="shared" si="36"/>
        <v>2013</v>
      </c>
      <c r="N145" s="47">
        <f>MAX($M$18:M145)</f>
        <v>2032</v>
      </c>
    </row>
    <row r="146" spans="2:14" ht="16.5">
      <c r="B146" s="21">
        <f t="shared" si="22"/>
        <v>129</v>
      </c>
      <c r="C146" s="22" t="str">
        <f t="shared" si="28"/>
        <v>NOVEMBER 2032</v>
      </c>
      <c r="D146" s="23">
        <f t="shared" si="29"/>
        <v>1445215</v>
      </c>
      <c r="E146" s="23">
        <f t="shared" si="30"/>
        <v>19571</v>
      </c>
      <c r="F146" s="23">
        <f t="shared" ref="F146:F209" si="37">IF(G145=0,0,IF(B146=$D$6,D146+E146,IF(D146+E146&lt;$D$10,D146+E146,$D$10)))</f>
        <v>20474</v>
      </c>
      <c r="G146" s="23">
        <f t="shared" si="31"/>
        <v>1444312</v>
      </c>
      <c r="I146" s="47">
        <f t="shared" si="32"/>
        <v>9</v>
      </c>
      <c r="J146" s="47">
        <f t="shared" si="33"/>
        <v>11</v>
      </c>
      <c r="K146" s="47">
        <f t="shared" si="34"/>
        <v>11</v>
      </c>
      <c r="L146" s="48">
        <f t="shared" si="35"/>
        <v>0</v>
      </c>
      <c r="M146" s="49">
        <f t="shared" si="36"/>
        <v>2013</v>
      </c>
      <c r="N146" s="47">
        <f>MAX($M$18:M146)</f>
        <v>2032</v>
      </c>
    </row>
    <row r="147" spans="2:14" ht="16.5">
      <c r="B147" s="21">
        <f t="shared" si="22"/>
        <v>130</v>
      </c>
      <c r="C147" s="22" t="str">
        <f t="shared" si="28"/>
        <v>DECEMBER 2032</v>
      </c>
      <c r="D147" s="23">
        <f t="shared" si="29"/>
        <v>1444312</v>
      </c>
      <c r="E147" s="23">
        <f t="shared" si="30"/>
        <v>19558</v>
      </c>
      <c r="F147" s="23">
        <f t="shared" si="37"/>
        <v>20474</v>
      </c>
      <c r="G147" s="23">
        <f t="shared" si="31"/>
        <v>1443396</v>
      </c>
      <c r="I147" s="47">
        <f t="shared" si="32"/>
        <v>10</v>
      </c>
      <c r="J147" s="47">
        <f t="shared" si="33"/>
        <v>12</v>
      </c>
      <c r="K147" s="47">
        <f t="shared" si="34"/>
        <v>12</v>
      </c>
      <c r="L147" s="48">
        <f t="shared" si="35"/>
        <v>1</v>
      </c>
      <c r="M147" s="49">
        <f t="shared" si="36"/>
        <v>2014</v>
      </c>
      <c r="N147" s="47">
        <f>MAX($M$18:M147)</f>
        <v>2032</v>
      </c>
    </row>
    <row r="148" spans="2:14" ht="16.5">
      <c r="B148" s="21">
        <f t="shared" ref="B148:B211" si="38">IF(B147=0,0,IF(B147+1&gt;$D$6,0,B147+1))</f>
        <v>131</v>
      </c>
      <c r="C148" s="22" t="str">
        <f t="shared" si="28"/>
        <v>JANUARY 2033</v>
      </c>
      <c r="D148" s="23">
        <f t="shared" si="29"/>
        <v>1443396</v>
      </c>
      <c r="E148" s="23">
        <f t="shared" si="30"/>
        <v>19546</v>
      </c>
      <c r="F148" s="23">
        <f t="shared" si="37"/>
        <v>20474</v>
      </c>
      <c r="G148" s="23">
        <f t="shared" si="31"/>
        <v>1442468</v>
      </c>
      <c r="I148" s="47">
        <f t="shared" si="32"/>
        <v>11</v>
      </c>
      <c r="J148" s="47">
        <f t="shared" si="33"/>
        <v>13</v>
      </c>
      <c r="K148" s="47">
        <f t="shared" si="34"/>
        <v>1</v>
      </c>
      <c r="L148" s="48">
        <f t="shared" si="35"/>
        <v>0</v>
      </c>
      <c r="M148" s="49">
        <f t="shared" si="36"/>
        <v>2033</v>
      </c>
      <c r="N148" s="47">
        <f>MAX($M$18:M148)</f>
        <v>2033</v>
      </c>
    </row>
    <row r="149" spans="2:14" ht="16.5">
      <c r="B149" s="21">
        <f t="shared" si="38"/>
        <v>132</v>
      </c>
      <c r="C149" s="22" t="str">
        <f t="shared" si="28"/>
        <v>DECEMBER 2033</v>
      </c>
      <c r="D149" s="23">
        <f t="shared" si="29"/>
        <v>1442468</v>
      </c>
      <c r="E149" s="23">
        <f t="shared" si="30"/>
        <v>19533</v>
      </c>
      <c r="F149" s="23">
        <f t="shared" si="37"/>
        <v>20474</v>
      </c>
      <c r="G149" s="23">
        <f t="shared" si="31"/>
        <v>1441527</v>
      </c>
      <c r="I149" s="47">
        <f t="shared" si="32"/>
        <v>0</v>
      </c>
      <c r="J149" s="47">
        <f t="shared" si="33"/>
        <v>0</v>
      </c>
      <c r="K149" s="47">
        <f t="shared" si="34"/>
        <v>12</v>
      </c>
      <c r="L149" s="48">
        <f t="shared" si="35"/>
        <v>1</v>
      </c>
      <c r="M149" s="49">
        <f t="shared" si="36"/>
        <v>2014</v>
      </c>
      <c r="N149" s="47">
        <f>MAX($M$18:M149)</f>
        <v>2033</v>
      </c>
    </row>
    <row r="150" spans="2:14" ht="16.5">
      <c r="B150" s="21">
        <f t="shared" si="38"/>
        <v>133</v>
      </c>
      <c r="C150" s="22" t="str">
        <f t="shared" si="28"/>
        <v>MARCH 2034</v>
      </c>
      <c r="D150" s="23">
        <f t="shared" si="29"/>
        <v>1441527</v>
      </c>
      <c r="E150" s="23">
        <f t="shared" si="30"/>
        <v>19521</v>
      </c>
      <c r="F150" s="23">
        <f t="shared" si="37"/>
        <v>20474</v>
      </c>
      <c r="G150" s="23">
        <f t="shared" si="31"/>
        <v>1440574</v>
      </c>
      <c r="I150" s="47">
        <f t="shared" si="32"/>
        <v>1</v>
      </c>
      <c r="J150" s="47">
        <f t="shared" si="33"/>
        <v>3</v>
      </c>
      <c r="K150" s="47">
        <f t="shared" si="34"/>
        <v>3</v>
      </c>
      <c r="L150" s="48">
        <f t="shared" si="35"/>
        <v>0</v>
      </c>
      <c r="M150" s="49">
        <f t="shared" si="36"/>
        <v>2034</v>
      </c>
      <c r="N150" s="47">
        <f>MAX($M$18:M150)</f>
        <v>2034</v>
      </c>
    </row>
    <row r="151" spans="2:14" ht="16.5">
      <c r="B151" s="21">
        <f t="shared" si="38"/>
        <v>134</v>
      </c>
      <c r="C151" s="22" t="str">
        <f t="shared" si="28"/>
        <v>APRIL 2034</v>
      </c>
      <c r="D151" s="23">
        <f t="shared" si="29"/>
        <v>1440574</v>
      </c>
      <c r="E151" s="23">
        <f t="shared" si="30"/>
        <v>19508</v>
      </c>
      <c r="F151" s="23">
        <f t="shared" si="37"/>
        <v>20474</v>
      </c>
      <c r="G151" s="23">
        <f t="shared" si="31"/>
        <v>1439608</v>
      </c>
      <c r="I151" s="47">
        <f t="shared" si="32"/>
        <v>2</v>
      </c>
      <c r="J151" s="47">
        <f t="shared" si="33"/>
        <v>4</v>
      </c>
      <c r="K151" s="47">
        <f t="shared" si="34"/>
        <v>4</v>
      </c>
      <c r="L151" s="48">
        <f t="shared" si="35"/>
        <v>0</v>
      </c>
      <c r="M151" s="49">
        <f t="shared" si="36"/>
        <v>2013</v>
      </c>
      <c r="N151" s="47">
        <f>MAX($M$18:M151)</f>
        <v>2034</v>
      </c>
    </row>
    <row r="152" spans="2:14" ht="16.5">
      <c r="B152" s="21">
        <f t="shared" si="38"/>
        <v>135</v>
      </c>
      <c r="C152" s="22" t="str">
        <f t="shared" si="28"/>
        <v>MAY 2034</v>
      </c>
      <c r="D152" s="23">
        <f t="shared" si="29"/>
        <v>1439608</v>
      </c>
      <c r="E152" s="23">
        <f t="shared" si="30"/>
        <v>19495</v>
      </c>
      <c r="F152" s="23">
        <f t="shared" si="37"/>
        <v>20474</v>
      </c>
      <c r="G152" s="23">
        <f t="shared" si="31"/>
        <v>1438629</v>
      </c>
      <c r="I152" s="47">
        <f t="shared" si="32"/>
        <v>3</v>
      </c>
      <c r="J152" s="47">
        <f t="shared" si="33"/>
        <v>5</v>
      </c>
      <c r="K152" s="47">
        <f t="shared" si="34"/>
        <v>5</v>
      </c>
      <c r="L152" s="48">
        <f t="shared" si="35"/>
        <v>0</v>
      </c>
      <c r="M152" s="49">
        <f t="shared" si="36"/>
        <v>2013</v>
      </c>
      <c r="N152" s="47">
        <f>MAX($M$18:M152)</f>
        <v>2034</v>
      </c>
    </row>
    <row r="153" spans="2:14" ht="16.5">
      <c r="B153" s="21">
        <f t="shared" si="38"/>
        <v>136</v>
      </c>
      <c r="C153" s="22" t="str">
        <f t="shared" si="28"/>
        <v>JUNE 2034</v>
      </c>
      <c r="D153" s="23">
        <f t="shared" si="29"/>
        <v>1438629</v>
      </c>
      <c r="E153" s="23">
        <f t="shared" si="30"/>
        <v>19481</v>
      </c>
      <c r="F153" s="23">
        <f t="shared" si="37"/>
        <v>20474</v>
      </c>
      <c r="G153" s="23">
        <f t="shared" si="31"/>
        <v>1437636</v>
      </c>
      <c r="I153" s="47">
        <f t="shared" si="32"/>
        <v>4</v>
      </c>
      <c r="J153" s="47">
        <f t="shared" si="33"/>
        <v>6</v>
      </c>
      <c r="K153" s="47">
        <f t="shared" si="34"/>
        <v>6</v>
      </c>
      <c r="L153" s="48">
        <f t="shared" si="35"/>
        <v>0</v>
      </c>
      <c r="M153" s="49">
        <f t="shared" si="36"/>
        <v>2013</v>
      </c>
      <c r="N153" s="47">
        <f>MAX($M$18:M153)</f>
        <v>2034</v>
      </c>
    </row>
    <row r="154" spans="2:14" ht="16.5">
      <c r="B154" s="21">
        <f t="shared" si="38"/>
        <v>137</v>
      </c>
      <c r="C154" s="22" t="str">
        <f t="shared" si="28"/>
        <v>JULY 2034</v>
      </c>
      <c r="D154" s="23">
        <f t="shared" si="29"/>
        <v>1437636</v>
      </c>
      <c r="E154" s="23">
        <f t="shared" si="30"/>
        <v>19468</v>
      </c>
      <c r="F154" s="23">
        <f t="shared" si="37"/>
        <v>20474</v>
      </c>
      <c r="G154" s="23">
        <f t="shared" si="31"/>
        <v>1436630</v>
      </c>
      <c r="I154" s="47">
        <f t="shared" si="32"/>
        <v>5</v>
      </c>
      <c r="J154" s="47">
        <f t="shared" si="33"/>
        <v>7</v>
      </c>
      <c r="K154" s="47">
        <f t="shared" si="34"/>
        <v>7</v>
      </c>
      <c r="L154" s="48">
        <f t="shared" si="35"/>
        <v>0</v>
      </c>
      <c r="M154" s="49">
        <f t="shared" si="36"/>
        <v>2013</v>
      </c>
      <c r="N154" s="47">
        <f>MAX($M$18:M154)</f>
        <v>2034</v>
      </c>
    </row>
    <row r="155" spans="2:14" ht="16.5">
      <c r="B155" s="21">
        <f t="shared" si="38"/>
        <v>138</v>
      </c>
      <c r="C155" s="22" t="str">
        <f t="shared" si="28"/>
        <v>AUGUST 2034</v>
      </c>
      <c r="D155" s="23">
        <f t="shared" si="29"/>
        <v>1436630</v>
      </c>
      <c r="E155" s="23">
        <f t="shared" si="30"/>
        <v>19454</v>
      </c>
      <c r="F155" s="23">
        <f t="shared" si="37"/>
        <v>20474</v>
      </c>
      <c r="G155" s="23">
        <f t="shared" si="31"/>
        <v>1435610</v>
      </c>
      <c r="I155" s="47">
        <f t="shared" si="32"/>
        <v>6</v>
      </c>
      <c r="J155" s="47">
        <f t="shared" si="33"/>
        <v>8</v>
      </c>
      <c r="K155" s="47">
        <f t="shared" si="34"/>
        <v>8</v>
      </c>
      <c r="L155" s="48">
        <f t="shared" si="35"/>
        <v>0</v>
      </c>
      <c r="M155" s="49">
        <f t="shared" si="36"/>
        <v>2013</v>
      </c>
      <c r="N155" s="47">
        <f>MAX($M$18:M155)</f>
        <v>2034</v>
      </c>
    </row>
    <row r="156" spans="2:14" ht="16.5">
      <c r="B156" s="21">
        <f t="shared" si="38"/>
        <v>139</v>
      </c>
      <c r="C156" s="22" t="str">
        <f t="shared" si="28"/>
        <v>SEPTEMBER 2034</v>
      </c>
      <c r="D156" s="23">
        <f t="shared" si="29"/>
        <v>1435610</v>
      </c>
      <c r="E156" s="23">
        <f t="shared" si="30"/>
        <v>19441</v>
      </c>
      <c r="F156" s="23">
        <f t="shared" si="37"/>
        <v>20474</v>
      </c>
      <c r="G156" s="23">
        <f t="shared" si="31"/>
        <v>1434577</v>
      </c>
      <c r="I156" s="47">
        <f t="shared" si="32"/>
        <v>7</v>
      </c>
      <c r="J156" s="47">
        <f t="shared" si="33"/>
        <v>9</v>
      </c>
      <c r="K156" s="47">
        <f t="shared" si="34"/>
        <v>9</v>
      </c>
      <c r="L156" s="48">
        <f t="shared" si="35"/>
        <v>0</v>
      </c>
      <c r="M156" s="49">
        <f t="shared" si="36"/>
        <v>2013</v>
      </c>
      <c r="N156" s="47">
        <f>MAX($M$18:M156)</f>
        <v>2034</v>
      </c>
    </row>
    <row r="157" spans="2:14" ht="16.5">
      <c r="B157" s="21">
        <f t="shared" si="38"/>
        <v>140</v>
      </c>
      <c r="C157" s="22" t="str">
        <f t="shared" si="28"/>
        <v>OCTOBER 2034</v>
      </c>
      <c r="D157" s="23">
        <f t="shared" si="29"/>
        <v>1434577</v>
      </c>
      <c r="E157" s="23">
        <f t="shared" si="30"/>
        <v>19427</v>
      </c>
      <c r="F157" s="23">
        <f t="shared" si="37"/>
        <v>20474</v>
      </c>
      <c r="G157" s="23">
        <f t="shared" si="31"/>
        <v>1433530</v>
      </c>
      <c r="I157" s="47">
        <f t="shared" si="32"/>
        <v>8</v>
      </c>
      <c r="J157" s="47">
        <f t="shared" si="33"/>
        <v>10</v>
      </c>
      <c r="K157" s="47">
        <f t="shared" si="34"/>
        <v>10</v>
      </c>
      <c r="L157" s="48">
        <f t="shared" si="35"/>
        <v>0</v>
      </c>
      <c r="M157" s="49">
        <f t="shared" si="36"/>
        <v>2013</v>
      </c>
      <c r="N157" s="47">
        <f>MAX($M$18:M157)</f>
        <v>2034</v>
      </c>
    </row>
    <row r="158" spans="2:14" ht="16.5">
      <c r="B158" s="21">
        <f t="shared" si="38"/>
        <v>141</v>
      </c>
      <c r="C158" s="22" t="str">
        <f t="shared" si="28"/>
        <v>NOVEMBER 2034</v>
      </c>
      <c r="D158" s="23">
        <f t="shared" si="29"/>
        <v>1433530</v>
      </c>
      <c r="E158" s="23">
        <f t="shared" si="30"/>
        <v>19412</v>
      </c>
      <c r="F158" s="23">
        <f t="shared" si="37"/>
        <v>20474</v>
      </c>
      <c r="G158" s="23">
        <f t="shared" si="31"/>
        <v>1432468</v>
      </c>
      <c r="I158" s="47">
        <f t="shared" si="32"/>
        <v>9</v>
      </c>
      <c r="J158" s="47">
        <f t="shared" si="33"/>
        <v>11</v>
      </c>
      <c r="K158" s="47">
        <f t="shared" si="34"/>
        <v>11</v>
      </c>
      <c r="L158" s="48">
        <f t="shared" si="35"/>
        <v>0</v>
      </c>
      <c r="M158" s="49">
        <f t="shared" si="36"/>
        <v>2013</v>
      </c>
      <c r="N158" s="47">
        <f>MAX($M$18:M158)</f>
        <v>2034</v>
      </c>
    </row>
    <row r="159" spans="2:14" ht="16.5">
      <c r="B159" s="21">
        <f t="shared" si="38"/>
        <v>142</v>
      </c>
      <c r="C159" s="22" t="str">
        <f t="shared" si="28"/>
        <v>DECEMBER 2034</v>
      </c>
      <c r="D159" s="23">
        <f t="shared" si="29"/>
        <v>1432468</v>
      </c>
      <c r="E159" s="23">
        <f t="shared" si="30"/>
        <v>19398</v>
      </c>
      <c r="F159" s="23">
        <f t="shared" si="37"/>
        <v>20474</v>
      </c>
      <c r="G159" s="23">
        <f t="shared" si="31"/>
        <v>1431392</v>
      </c>
      <c r="I159" s="47">
        <f t="shared" si="32"/>
        <v>10</v>
      </c>
      <c r="J159" s="47">
        <f t="shared" si="33"/>
        <v>12</v>
      </c>
      <c r="K159" s="47">
        <f t="shared" si="34"/>
        <v>12</v>
      </c>
      <c r="L159" s="48">
        <f t="shared" si="35"/>
        <v>1</v>
      </c>
      <c r="M159" s="49">
        <f t="shared" si="36"/>
        <v>2014</v>
      </c>
      <c r="N159" s="47">
        <f>MAX($M$18:M159)</f>
        <v>2034</v>
      </c>
    </row>
    <row r="160" spans="2:14" ht="16.5">
      <c r="B160" s="21">
        <f t="shared" si="38"/>
        <v>143</v>
      </c>
      <c r="C160" s="22" t="str">
        <f t="shared" si="28"/>
        <v>JANUARY 2035</v>
      </c>
      <c r="D160" s="23">
        <f t="shared" si="29"/>
        <v>1431392</v>
      </c>
      <c r="E160" s="23">
        <f t="shared" si="30"/>
        <v>19383</v>
      </c>
      <c r="F160" s="23">
        <f t="shared" si="37"/>
        <v>20474</v>
      </c>
      <c r="G160" s="23">
        <f t="shared" si="31"/>
        <v>1430301</v>
      </c>
      <c r="I160" s="47">
        <f t="shared" si="32"/>
        <v>11</v>
      </c>
      <c r="J160" s="47">
        <f t="shared" si="33"/>
        <v>13</v>
      </c>
      <c r="K160" s="47">
        <f t="shared" si="34"/>
        <v>1</v>
      </c>
      <c r="L160" s="48">
        <f t="shared" si="35"/>
        <v>0</v>
      </c>
      <c r="M160" s="49">
        <f t="shared" si="36"/>
        <v>2035</v>
      </c>
      <c r="N160" s="47">
        <f>MAX($M$18:M160)</f>
        <v>2035</v>
      </c>
    </row>
    <row r="161" spans="2:14" ht="16.5">
      <c r="B161" s="21">
        <f t="shared" si="38"/>
        <v>144</v>
      </c>
      <c r="C161" s="22" t="str">
        <f t="shared" si="28"/>
        <v>DECEMBER 2035</v>
      </c>
      <c r="D161" s="23">
        <f t="shared" si="29"/>
        <v>1430301</v>
      </c>
      <c r="E161" s="23">
        <f t="shared" si="30"/>
        <v>19369</v>
      </c>
      <c r="F161" s="23">
        <f t="shared" si="37"/>
        <v>20474</v>
      </c>
      <c r="G161" s="23">
        <f t="shared" si="31"/>
        <v>1429196</v>
      </c>
      <c r="I161" s="47">
        <f t="shared" si="32"/>
        <v>0</v>
      </c>
      <c r="J161" s="47">
        <f t="shared" si="33"/>
        <v>0</v>
      </c>
      <c r="K161" s="47">
        <f t="shared" si="34"/>
        <v>12</v>
      </c>
      <c r="L161" s="48">
        <f t="shared" si="35"/>
        <v>1</v>
      </c>
      <c r="M161" s="49">
        <f t="shared" si="36"/>
        <v>2014</v>
      </c>
      <c r="N161" s="47">
        <f>MAX($M$18:M161)</f>
        <v>2035</v>
      </c>
    </row>
    <row r="162" spans="2:14" ht="16.5">
      <c r="B162" s="21">
        <f t="shared" si="38"/>
        <v>145</v>
      </c>
      <c r="C162" s="22" t="str">
        <f t="shared" si="28"/>
        <v>MARCH 2036</v>
      </c>
      <c r="D162" s="23">
        <f t="shared" si="29"/>
        <v>1429196</v>
      </c>
      <c r="E162" s="23">
        <f t="shared" si="30"/>
        <v>19354</v>
      </c>
      <c r="F162" s="23">
        <f t="shared" si="37"/>
        <v>20474</v>
      </c>
      <c r="G162" s="23">
        <f t="shared" si="31"/>
        <v>1428076</v>
      </c>
      <c r="I162" s="47">
        <f t="shared" si="32"/>
        <v>1</v>
      </c>
      <c r="J162" s="47">
        <f t="shared" si="33"/>
        <v>3</v>
      </c>
      <c r="K162" s="47">
        <f t="shared" si="34"/>
        <v>3</v>
      </c>
      <c r="L162" s="48">
        <f t="shared" si="35"/>
        <v>0</v>
      </c>
      <c r="M162" s="49">
        <f t="shared" si="36"/>
        <v>2036</v>
      </c>
      <c r="N162" s="47">
        <f>MAX($M$18:M162)</f>
        <v>2036</v>
      </c>
    </row>
    <row r="163" spans="2:14" ht="16.5">
      <c r="B163" s="21">
        <f t="shared" si="38"/>
        <v>146</v>
      </c>
      <c r="C163" s="22" t="str">
        <f t="shared" si="28"/>
        <v>APRIL 2036</v>
      </c>
      <c r="D163" s="23">
        <f t="shared" si="29"/>
        <v>1428076</v>
      </c>
      <c r="E163" s="23">
        <f t="shared" si="30"/>
        <v>19339</v>
      </c>
      <c r="F163" s="23">
        <f t="shared" si="37"/>
        <v>20474</v>
      </c>
      <c r="G163" s="23">
        <f t="shared" si="31"/>
        <v>1426941</v>
      </c>
      <c r="I163" s="47">
        <f t="shared" si="32"/>
        <v>2</v>
      </c>
      <c r="J163" s="47">
        <f t="shared" si="33"/>
        <v>4</v>
      </c>
      <c r="K163" s="47">
        <f t="shared" si="34"/>
        <v>4</v>
      </c>
      <c r="L163" s="48">
        <f t="shared" si="35"/>
        <v>0</v>
      </c>
      <c r="M163" s="49">
        <f t="shared" si="36"/>
        <v>2013</v>
      </c>
      <c r="N163" s="47">
        <f>MAX($M$18:M163)</f>
        <v>2036</v>
      </c>
    </row>
    <row r="164" spans="2:14" ht="16.5">
      <c r="B164" s="21">
        <f t="shared" si="38"/>
        <v>147</v>
      </c>
      <c r="C164" s="22" t="str">
        <f t="shared" si="28"/>
        <v>MAY 2036</v>
      </c>
      <c r="D164" s="23">
        <f t="shared" si="29"/>
        <v>1426941</v>
      </c>
      <c r="E164" s="23">
        <f t="shared" si="30"/>
        <v>19323</v>
      </c>
      <c r="F164" s="23">
        <f t="shared" si="37"/>
        <v>20474</v>
      </c>
      <c r="G164" s="23">
        <f t="shared" si="31"/>
        <v>1425790</v>
      </c>
      <c r="I164" s="47">
        <f t="shared" si="32"/>
        <v>3</v>
      </c>
      <c r="J164" s="47">
        <f t="shared" si="33"/>
        <v>5</v>
      </c>
      <c r="K164" s="47">
        <f t="shared" si="34"/>
        <v>5</v>
      </c>
      <c r="L164" s="48">
        <f t="shared" si="35"/>
        <v>0</v>
      </c>
      <c r="M164" s="49">
        <f t="shared" si="36"/>
        <v>2013</v>
      </c>
      <c r="N164" s="47">
        <f>MAX($M$18:M164)</f>
        <v>2036</v>
      </c>
    </row>
    <row r="165" spans="2:14" ht="16.5">
      <c r="B165" s="21">
        <f t="shared" si="38"/>
        <v>148</v>
      </c>
      <c r="C165" s="22" t="str">
        <f t="shared" si="28"/>
        <v>JUNE 2036</v>
      </c>
      <c r="D165" s="23">
        <f t="shared" si="29"/>
        <v>1425790</v>
      </c>
      <c r="E165" s="23">
        <f t="shared" si="30"/>
        <v>19308</v>
      </c>
      <c r="F165" s="23">
        <f t="shared" si="37"/>
        <v>20474</v>
      </c>
      <c r="G165" s="23">
        <f t="shared" si="31"/>
        <v>1424624</v>
      </c>
      <c r="I165" s="47">
        <f t="shared" si="32"/>
        <v>4</v>
      </c>
      <c r="J165" s="47">
        <f t="shared" si="33"/>
        <v>6</v>
      </c>
      <c r="K165" s="47">
        <f t="shared" si="34"/>
        <v>6</v>
      </c>
      <c r="L165" s="48">
        <f t="shared" si="35"/>
        <v>0</v>
      </c>
      <c r="M165" s="49">
        <f t="shared" si="36"/>
        <v>2013</v>
      </c>
      <c r="N165" s="47">
        <f>MAX($M$18:M165)</f>
        <v>2036</v>
      </c>
    </row>
    <row r="166" spans="2:14" ht="16.5">
      <c r="B166" s="21">
        <f t="shared" si="38"/>
        <v>149</v>
      </c>
      <c r="C166" s="22" t="str">
        <f t="shared" si="28"/>
        <v>JULY 2036</v>
      </c>
      <c r="D166" s="23">
        <f t="shared" si="29"/>
        <v>1424624</v>
      </c>
      <c r="E166" s="23">
        <f t="shared" si="30"/>
        <v>19292</v>
      </c>
      <c r="F166" s="23">
        <f t="shared" si="37"/>
        <v>20474</v>
      </c>
      <c r="G166" s="23">
        <f t="shared" si="31"/>
        <v>1423442</v>
      </c>
      <c r="I166" s="47">
        <f t="shared" si="32"/>
        <v>5</v>
      </c>
      <c r="J166" s="47">
        <f t="shared" si="33"/>
        <v>7</v>
      </c>
      <c r="K166" s="47">
        <f t="shared" si="34"/>
        <v>7</v>
      </c>
      <c r="L166" s="48">
        <f t="shared" si="35"/>
        <v>0</v>
      </c>
      <c r="M166" s="49">
        <f t="shared" si="36"/>
        <v>2013</v>
      </c>
      <c r="N166" s="47">
        <f>MAX($M$18:M166)</f>
        <v>2036</v>
      </c>
    </row>
    <row r="167" spans="2:14" ht="16.5">
      <c r="B167" s="21">
        <f t="shared" si="38"/>
        <v>150</v>
      </c>
      <c r="C167" s="22" t="str">
        <f t="shared" si="28"/>
        <v>AUGUST 2036</v>
      </c>
      <c r="D167" s="23">
        <f t="shared" si="29"/>
        <v>1423442</v>
      </c>
      <c r="E167" s="23">
        <f t="shared" si="30"/>
        <v>19276</v>
      </c>
      <c r="F167" s="23">
        <f t="shared" si="37"/>
        <v>20474</v>
      </c>
      <c r="G167" s="23">
        <f t="shared" si="31"/>
        <v>1422244</v>
      </c>
      <c r="I167" s="47">
        <f t="shared" si="32"/>
        <v>6</v>
      </c>
      <c r="J167" s="47">
        <f t="shared" si="33"/>
        <v>8</v>
      </c>
      <c r="K167" s="47">
        <f t="shared" si="34"/>
        <v>8</v>
      </c>
      <c r="L167" s="48">
        <f t="shared" si="35"/>
        <v>0</v>
      </c>
      <c r="M167" s="49">
        <f t="shared" si="36"/>
        <v>2013</v>
      </c>
      <c r="N167" s="47">
        <f>MAX($M$18:M167)</f>
        <v>2036</v>
      </c>
    </row>
    <row r="168" spans="2:14" ht="16.5">
      <c r="B168" s="21">
        <f t="shared" si="38"/>
        <v>151</v>
      </c>
      <c r="C168" s="22" t="str">
        <f t="shared" si="28"/>
        <v>SEPTEMBER 2036</v>
      </c>
      <c r="D168" s="23">
        <f t="shared" si="29"/>
        <v>1422244</v>
      </c>
      <c r="E168" s="23">
        <f t="shared" si="30"/>
        <v>19260</v>
      </c>
      <c r="F168" s="23">
        <f t="shared" si="37"/>
        <v>20474</v>
      </c>
      <c r="G168" s="23">
        <f t="shared" si="31"/>
        <v>1421030</v>
      </c>
      <c r="I168" s="47">
        <f t="shared" si="32"/>
        <v>7</v>
      </c>
      <c r="J168" s="47">
        <f t="shared" si="33"/>
        <v>9</v>
      </c>
      <c r="K168" s="47">
        <f t="shared" si="34"/>
        <v>9</v>
      </c>
      <c r="L168" s="48">
        <f t="shared" si="35"/>
        <v>0</v>
      </c>
      <c r="M168" s="49">
        <f t="shared" si="36"/>
        <v>2013</v>
      </c>
      <c r="N168" s="47">
        <f>MAX($M$18:M168)</f>
        <v>2036</v>
      </c>
    </row>
    <row r="169" spans="2:14" ht="16.5">
      <c r="B169" s="21">
        <f t="shared" si="38"/>
        <v>152</v>
      </c>
      <c r="C169" s="22" t="str">
        <f t="shared" si="28"/>
        <v>OCTOBER 2036</v>
      </c>
      <c r="D169" s="23">
        <f t="shared" si="29"/>
        <v>1421030</v>
      </c>
      <c r="E169" s="23">
        <f t="shared" si="30"/>
        <v>19243</v>
      </c>
      <c r="F169" s="23">
        <f t="shared" si="37"/>
        <v>20474</v>
      </c>
      <c r="G169" s="23">
        <f t="shared" si="31"/>
        <v>1419799</v>
      </c>
      <c r="I169" s="47">
        <f t="shared" si="32"/>
        <v>8</v>
      </c>
      <c r="J169" s="47">
        <f t="shared" si="33"/>
        <v>10</v>
      </c>
      <c r="K169" s="47">
        <f t="shared" si="34"/>
        <v>10</v>
      </c>
      <c r="L169" s="48">
        <f t="shared" si="35"/>
        <v>0</v>
      </c>
      <c r="M169" s="49">
        <f t="shared" si="36"/>
        <v>2013</v>
      </c>
      <c r="N169" s="47">
        <f>MAX($M$18:M169)</f>
        <v>2036</v>
      </c>
    </row>
    <row r="170" spans="2:14" ht="16.5">
      <c r="B170" s="21">
        <f t="shared" si="38"/>
        <v>153</v>
      </c>
      <c r="C170" s="22" t="str">
        <f t="shared" si="28"/>
        <v>NOVEMBER 2036</v>
      </c>
      <c r="D170" s="23">
        <f t="shared" si="29"/>
        <v>1419799</v>
      </c>
      <c r="E170" s="23">
        <f t="shared" si="30"/>
        <v>19226</v>
      </c>
      <c r="F170" s="23">
        <f t="shared" si="37"/>
        <v>20474</v>
      </c>
      <c r="G170" s="23">
        <f t="shared" si="31"/>
        <v>1418551</v>
      </c>
      <c r="I170" s="47">
        <f t="shared" si="32"/>
        <v>9</v>
      </c>
      <c r="J170" s="47">
        <f t="shared" si="33"/>
        <v>11</v>
      </c>
      <c r="K170" s="47">
        <f t="shared" si="34"/>
        <v>11</v>
      </c>
      <c r="L170" s="48">
        <f t="shared" si="35"/>
        <v>0</v>
      </c>
      <c r="M170" s="49">
        <f t="shared" si="36"/>
        <v>2013</v>
      </c>
      <c r="N170" s="47">
        <f>MAX($M$18:M170)</f>
        <v>2036</v>
      </c>
    </row>
    <row r="171" spans="2:14" ht="16.5">
      <c r="B171" s="21">
        <f t="shared" si="38"/>
        <v>154</v>
      </c>
      <c r="C171" s="22" t="str">
        <f t="shared" si="28"/>
        <v>DECEMBER 2036</v>
      </c>
      <c r="D171" s="23">
        <f t="shared" si="29"/>
        <v>1418551</v>
      </c>
      <c r="E171" s="23">
        <f t="shared" si="30"/>
        <v>19210</v>
      </c>
      <c r="F171" s="23">
        <f t="shared" si="37"/>
        <v>20474</v>
      </c>
      <c r="G171" s="23">
        <f t="shared" si="31"/>
        <v>1417287</v>
      </c>
      <c r="I171" s="47">
        <f t="shared" si="32"/>
        <v>10</v>
      </c>
      <c r="J171" s="47">
        <f t="shared" si="33"/>
        <v>12</v>
      </c>
      <c r="K171" s="47">
        <f t="shared" si="34"/>
        <v>12</v>
      </c>
      <c r="L171" s="48">
        <f t="shared" si="35"/>
        <v>1</v>
      </c>
      <c r="M171" s="49">
        <f t="shared" si="36"/>
        <v>2014</v>
      </c>
      <c r="N171" s="47">
        <f>MAX($M$18:M171)</f>
        <v>2036</v>
      </c>
    </row>
    <row r="172" spans="2:14" ht="16.5">
      <c r="B172" s="21">
        <f t="shared" si="38"/>
        <v>155</v>
      </c>
      <c r="C172" s="22" t="str">
        <f t="shared" si="28"/>
        <v>JANUARY 2037</v>
      </c>
      <c r="D172" s="23">
        <f t="shared" si="29"/>
        <v>1417287</v>
      </c>
      <c r="E172" s="23">
        <f t="shared" si="30"/>
        <v>19192</v>
      </c>
      <c r="F172" s="23">
        <f t="shared" si="37"/>
        <v>20474</v>
      </c>
      <c r="G172" s="23">
        <f t="shared" si="31"/>
        <v>1416005</v>
      </c>
      <c r="I172" s="47">
        <f t="shared" si="32"/>
        <v>11</v>
      </c>
      <c r="J172" s="47">
        <f t="shared" si="33"/>
        <v>13</v>
      </c>
      <c r="K172" s="47">
        <f t="shared" si="34"/>
        <v>1</v>
      </c>
      <c r="L172" s="48">
        <f t="shared" si="35"/>
        <v>0</v>
      </c>
      <c r="M172" s="49">
        <f t="shared" si="36"/>
        <v>2037</v>
      </c>
      <c r="N172" s="47">
        <f>MAX($M$18:M172)</f>
        <v>2037</v>
      </c>
    </row>
    <row r="173" spans="2:14" ht="16.5">
      <c r="B173" s="21">
        <f t="shared" si="38"/>
        <v>156</v>
      </c>
      <c r="C173" s="22" t="str">
        <f t="shared" si="28"/>
        <v>DECEMBER 2037</v>
      </c>
      <c r="D173" s="23">
        <f t="shared" si="29"/>
        <v>1416005</v>
      </c>
      <c r="E173" s="23">
        <f t="shared" si="30"/>
        <v>19175</v>
      </c>
      <c r="F173" s="23">
        <f t="shared" si="37"/>
        <v>20474</v>
      </c>
      <c r="G173" s="23">
        <f t="shared" si="31"/>
        <v>1414706</v>
      </c>
      <c r="I173" s="47">
        <f t="shared" si="32"/>
        <v>0</v>
      </c>
      <c r="J173" s="47">
        <f t="shared" si="33"/>
        <v>0</v>
      </c>
      <c r="K173" s="47">
        <f t="shared" si="34"/>
        <v>12</v>
      </c>
      <c r="L173" s="48">
        <f t="shared" si="35"/>
        <v>1</v>
      </c>
      <c r="M173" s="49">
        <f t="shared" si="36"/>
        <v>2014</v>
      </c>
      <c r="N173" s="47">
        <f>MAX($M$18:M173)</f>
        <v>2037</v>
      </c>
    </row>
    <row r="174" spans="2:14" ht="16.5">
      <c r="B174" s="21">
        <f t="shared" si="38"/>
        <v>157</v>
      </c>
      <c r="C174" s="22" t="str">
        <f t="shared" si="28"/>
        <v>MARCH 2038</v>
      </c>
      <c r="D174" s="23">
        <f t="shared" si="29"/>
        <v>1414706</v>
      </c>
      <c r="E174" s="23">
        <f t="shared" si="30"/>
        <v>19157</v>
      </c>
      <c r="F174" s="23">
        <f t="shared" si="37"/>
        <v>20474</v>
      </c>
      <c r="G174" s="23">
        <f t="shared" si="31"/>
        <v>1413389</v>
      </c>
      <c r="I174" s="47">
        <f t="shared" si="32"/>
        <v>1</v>
      </c>
      <c r="J174" s="47">
        <f t="shared" si="33"/>
        <v>3</v>
      </c>
      <c r="K174" s="47">
        <f t="shared" si="34"/>
        <v>3</v>
      </c>
      <c r="L174" s="48">
        <f t="shared" si="35"/>
        <v>0</v>
      </c>
      <c r="M174" s="49">
        <f t="shared" si="36"/>
        <v>2038</v>
      </c>
      <c r="N174" s="47">
        <f>MAX($M$18:M174)</f>
        <v>2038</v>
      </c>
    </row>
    <row r="175" spans="2:14" ht="16.5">
      <c r="B175" s="21">
        <f t="shared" si="38"/>
        <v>158</v>
      </c>
      <c r="C175" s="22" t="str">
        <f t="shared" si="28"/>
        <v>APRIL 2038</v>
      </c>
      <c r="D175" s="23">
        <f t="shared" si="29"/>
        <v>1413389</v>
      </c>
      <c r="E175" s="23">
        <f t="shared" si="30"/>
        <v>19140</v>
      </c>
      <c r="F175" s="23">
        <f t="shared" si="37"/>
        <v>20474</v>
      </c>
      <c r="G175" s="23">
        <f t="shared" si="31"/>
        <v>1412055</v>
      </c>
      <c r="I175" s="47">
        <f t="shared" si="32"/>
        <v>2</v>
      </c>
      <c r="J175" s="47">
        <f t="shared" si="33"/>
        <v>4</v>
      </c>
      <c r="K175" s="47">
        <f t="shared" si="34"/>
        <v>4</v>
      </c>
      <c r="L175" s="48">
        <f t="shared" si="35"/>
        <v>0</v>
      </c>
      <c r="M175" s="49">
        <f t="shared" si="36"/>
        <v>2013</v>
      </c>
      <c r="N175" s="47">
        <f>MAX($M$18:M175)</f>
        <v>2038</v>
      </c>
    </row>
    <row r="176" spans="2:14" ht="16.5">
      <c r="B176" s="21">
        <f t="shared" si="38"/>
        <v>159</v>
      </c>
      <c r="C176" s="22" t="str">
        <f t="shared" si="28"/>
        <v>MAY 2038</v>
      </c>
      <c r="D176" s="23">
        <f t="shared" si="29"/>
        <v>1412055</v>
      </c>
      <c r="E176" s="23">
        <f t="shared" si="30"/>
        <v>19122</v>
      </c>
      <c r="F176" s="23">
        <f t="shared" si="37"/>
        <v>20474</v>
      </c>
      <c r="G176" s="23">
        <f t="shared" si="31"/>
        <v>1410703</v>
      </c>
      <c r="I176" s="47">
        <f t="shared" si="32"/>
        <v>3</v>
      </c>
      <c r="J176" s="47">
        <f t="shared" si="33"/>
        <v>5</v>
      </c>
      <c r="K176" s="47">
        <f t="shared" si="34"/>
        <v>5</v>
      </c>
      <c r="L176" s="48">
        <f t="shared" si="35"/>
        <v>0</v>
      </c>
      <c r="M176" s="49">
        <f t="shared" si="36"/>
        <v>2013</v>
      </c>
      <c r="N176" s="47">
        <f>MAX($M$18:M176)</f>
        <v>2038</v>
      </c>
    </row>
    <row r="177" spans="2:14" ht="16.5">
      <c r="B177" s="21">
        <f t="shared" si="38"/>
        <v>160</v>
      </c>
      <c r="C177" s="22" t="str">
        <f t="shared" si="28"/>
        <v>JUNE 2038</v>
      </c>
      <c r="D177" s="23">
        <f t="shared" si="29"/>
        <v>1410703</v>
      </c>
      <c r="E177" s="23">
        <f t="shared" si="30"/>
        <v>19103</v>
      </c>
      <c r="F177" s="23">
        <f t="shared" si="37"/>
        <v>20474</v>
      </c>
      <c r="G177" s="23">
        <f t="shared" si="31"/>
        <v>1409332</v>
      </c>
      <c r="I177" s="47">
        <f t="shared" si="32"/>
        <v>4</v>
      </c>
      <c r="J177" s="47">
        <f t="shared" si="33"/>
        <v>6</v>
      </c>
      <c r="K177" s="47">
        <f t="shared" si="34"/>
        <v>6</v>
      </c>
      <c r="L177" s="48">
        <f t="shared" si="35"/>
        <v>0</v>
      </c>
      <c r="M177" s="49">
        <f t="shared" si="36"/>
        <v>2013</v>
      </c>
      <c r="N177" s="47">
        <f>MAX($M$18:M177)</f>
        <v>2038</v>
      </c>
    </row>
    <row r="178" spans="2:14" ht="16.5">
      <c r="B178" s="21">
        <f t="shared" si="38"/>
        <v>161</v>
      </c>
      <c r="C178" s="22" t="str">
        <f t="shared" si="28"/>
        <v>JULY 2038</v>
      </c>
      <c r="D178" s="23">
        <f t="shared" si="29"/>
        <v>1409332</v>
      </c>
      <c r="E178" s="23">
        <f t="shared" si="30"/>
        <v>19085</v>
      </c>
      <c r="F178" s="23">
        <f t="shared" si="37"/>
        <v>20474</v>
      </c>
      <c r="G178" s="23">
        <f t="shared" si="31"/>
        <v>1407943</v>
      </c>
      <c r="I178" s="47">
        <f t="shared" si="32"/>
        <v>5</v>
      </c>
      <c r="J178" s="47">
        <f t="shared" si="33"/>
        <v>7</v>
      </c>
      <c r="K178" s="47">
        <f t="shared" si="34"/>
        <v>7</v>
      </c>
      <c r="L178" s="48">
        <f t="shared" si="35"/>
        <v>0</v>
      </c>
      <c r="M178" s="49">
        <f t="shared" si="36"/>
        <v>2013</v>
      </c>
      <c r="N178" s="47">
        <f>MAX($M$18:M178)</f>
        <v>2038</v>
      </c>
    </row>
    <row r="179" spans="2:14" ht="16.5">
      <c r="B179" s="21">
        <f t="shared" si="38"/>
        <v>162</v>
      </c>
      <c r="C179" s="22" t="str">
        <f t="shared" si="28"/>
        <v>AUGUST 2038</v>
      </c>
      <c r="D179" s="23">
        <f t="shared" si="29"/>
        <v>1407943</v>
      </c>
      <c r="E179" s="23">
        <f t="shared" si="30"/>
        <v>19066</v>
      </c>
      <c r="F179" s="23">
        <f t="shared" si="37"/>
        <v>20474</v>
      </c>
      <c r="G179" s="23">
        <f t="shared" si="31"/>
        <v>1406535</v>
      </c>
      <c r="I179" s="47">
        <f t="shared" si="32"/>
        <v>6</v>
      </c>
      <c r="J179" s="47">
        <f t="shared" si="33"/>
        <v>8</v>
      </c>
      <c r="K179" s="47">
        <f t="shared" si="34"/>
        <v>8</v>
      </c>
      <c r="L179" s="48">
        <f t="shared" si="35"/>
        <v>0</v>
      </c>
      <c r="M179" s="49">
        <f t="shared" si="36"/>
        <v>2013</v>
      </c>
      <c r="N179" s="47">
        <f>MAX($M$18:M179)</f>
        <v>2038</v>
      </c>
    </row>
    <row r="180" spans="2:14" ht="16.5">
      <c r="B180" s="21">
        <f t="shared" si="38"/>
        <v>163</v>
      </c>
      <c r="C180" s="22" t="str">
        <f t="shared" si="28"/>
        <v>SEPTEMBER 2038</v>
      </c>
      <c r="D180" s="23">
        <f t="shared" si="29"/>
        <v>1406535</v>
      </c>
      <c r="E180" s="23">
        <f t="shared" si="30"/>
        <v>19047</v>
      </c>
      <c r="F180" s="23">
        <f t="shared" si="37"/>
        <v>20474</v>
      </c>
      <c r="G180" s="23">
        <f t="shared" si="31"/>
        <v>1405108</v>
      </c>
      <c r="I180" s="47">
        <f t="shared" si="32"/>
        <v>7</v>
      </c>
      <c r="J180" s="47">
        <f t="shared" si="33"/>
        <v>9</v>
      </c>
      <c r="K180" s="47">
        <f t="shared" si="34"/>
        <v>9</v>
      </c>
      <c r="L180" s="48">
        <f t="shared" si="35"/>
        <v>0</v>
      </c>
      <c r="M180" s="49">
        <f t="shared" si="36"/>
        <v>2013</v>
      </c>
      <c r="N180" s="47">
        <f>MAX($M$18:M180)</f>
        <v>2038</v>
      </c>
    </row>
    <row r="181" spans="2:14" ht="16.5">
      <c r="B181" s="21">
        <f t="shared" si="38"/>
        <v>164</v>
      </c>
      <c r="C181" s="22" t="str">
        <f t="shared" si="28"/>
        <v>OCTOBER 2038</v>
      </c>
      <c r="D181" s="23">
        <f t="shared" si="29"/>
        <v>1405108</v>
      </c>
      <c r="E181" s="23">
        <f t="shared" si="30"/>
        <v>19028</v>
      </c>
      <c r="F181" s="23">
        <f t="shared" si="37"/>
        <v>20474</v>
      </c>
      <c r="G181" s="23">
        <f t="shared" si="31"/>
        <v>1403662</v>
      </c>
      <c r="I181" s="47">
        <f t="shared" si="32"/>
        <v>8</v>
      </c>
      <c r="J181" s="47">
        <f t="shared" si="33"/>
        <v>10</v>
      </c>
      <c r="K181" s="47">
        <f t="shared" si="34"/>
        <v>10</v>
      </c>
      <c r="L181" s="48">
        <f t="shared" si="35"/>
        <v>0</v>
      </c>
      <c r="M181" s="49">
        <f t="shared" si="36"/>
        <v>2013</v>
      </c>
      <c r="N181" s="47">
        <f>MAX($M$18:M181)</f>
        <v>2038</v>
      </c>
    </row>
    <row r="182" spans="2:14" ht="16.5">
      <c r="B182" s="21">
        <f t="shared" si="38"/>
        <v>165</v>
      </c>
      <c r="C182" s="22" t="str">
        <f t="shared" si="28"/>
        <v>NOVEMBER 2038</v>
      </c>
      <c r="D182" s="23">
        <f t="shared" si="29"/>
        <v>1403662</v>
      </c>
      <c r="E182" s="23">
        <f t="shared" si="30"/>
        <v>19008</v>
      </c>
      <c r="F182" s="23">
        <f t="shared" si="37"/>
        <v>20474</v>
      </c>
      <c r="G182" s="23">
        <f t="shared" si="31"/>
        <v>1402196</v>
      </c>
      <c r="I182" s="47">
        <f t="shared" si="32"/>
        <v>9</v>
      </c>
      <c r="J182" s="47">
        <f t="shared" si="33"/>
        <v>11</v>
      </c>
      <c r="K182" s="47">
        <f t="shared" si="34"/>
        <v>11</v>
      </c>
      <c r="L182" s="48">
        <f t="shared" si="35"/>
        <v>0</v>
      </c>
      <c r="M182" s="49">
        <f t="shared" si="36"/>
        <v>2013</v>
      </c>
      <c r="N182" s="47">
        <f>MAX($M$18:M182)</f>
        <v>2038</v>
      </c>
    </row>
    <row r="183" spans="2:14" ht="16.5">
      <c r="B183" s="21">
        <f t="shared" si="38"/>
        <v>166</v>
      </c>
      <c r="C183" s="22" t="str">
        <f t="shared" si="28"/>
        <v>DECEMBER 2038</v>
      </c>
      <c r="D183" s="23">
        <f t="shared" si="29"/>
        <v>1402196</v>
      </c>
      <c r="E183" s="23">
        <f t="shared" si="30"/>
        <v>18988</v>
      </c>
      <c r="F183" s="23">
        <f t="shared" si="37"/>
        <v>20474</v>
      </c>
      <c r="G183" s="23">
        <f t="shared" si="31"/>
        <v>1400710</v>
      </c>
      <c r="I183" s="47">
        <f t="shared" si="32"/>
        <v>10</v>
      </c>
      <c r="J183" s="47">
        <f t="shared" si="33"/>
        <v>12</v>
      </c>
      <c r="K183" s="47">
        <f t="shared" si="34"/>
        <v>12</v>
      </c>
      <c r="L183" s="48">
        <f t="shared" si="35"/>
        <v>1</v>
      </c>
      <c r="M183" s="49">
        <f t="shared" si="36"/>
        <v>2014</v>
      </c>
      <c r="N183" s="47">
        <f>MAX($M$18:M183)</f>
        <v>2038</v>
      </c>
    </row>
    <row r="184" spans="2:14" ht="16.5">
      <c r="B184" s="21">
        <f t="shared" si="38"/>
        <v>167</v>
      </c>
      <c r="C184" s="22" t="str">
        <f t="shared" si="28"/>
        <v>JANUARY 2039</v>
      </c>
      <c r="D184" s="23">
        <f t="shared" si="29"/>
        <v>1400710</v>
      </c>
      <c r="E184" s="23">
        <f t="shared" si="30"/>
        <v>18968</v>
      </c>
      <c r="F184" s="23">
        <f t="shared" si="37"/>
        <v>20474</v>
      </c>
      <c r="G184" s="23">
        <f t="shared" si="31"/>
        <v>1399204</v>
      </c>
      <c r="I184" s="47">
        <f t="shared" si="32"/>
        <v>11</v>
      </c>
      <c r="J184" s="47">
        <f t="shared" si="33"/>
        <v>13</v>
      </c>
      <c r="K184" s="47">
        <f t="shared" si="34"/>
        <v>1</v>
      </c>
      <c r="L184" s="48">
        <f t="shared" si="35"/>
        <v>0</v>
      </c>
      <c r="M184" s="49">
        <f t="shared" si="36"/>
        <v>2039</v>
      </c>
      <c r="N184" s="47">
        <f>MAX($M$18:M184)</f>
        <v>2039</v>
      </c>
    </row>
    <row r="185" spans="2:14" ht="16.5">
      <c r="B185" s="21">
        <f t="shared" si="38"/>
        <v>168</v>
      </c>
      <c r="C185" s="22" t="str">
        <f t="shared" ref="C185:C248" si="39">IF(D185=0,0,IF(K185=1,$G$5,(IF(K185=2,$H$5,IF(K185=3,$I$5,(IF(K185=4,$J$5,IF(K185=5,$K$5,(IF(K185=6,$L$5,IF(K185=7,$M$5,(IF(K185=8,$N$5,IF(K185=9,$O$5,(IF(K185=10,$P$5,IF(K185=11,$Q$5,(IF(K185=12,$R$5)))))))))))))))))) &amp; " " &amp; N185)</f>
        <v>DECEMBER 2039</v>
      </c>
      <c r="D185" s="23">
        <f t="shared" ref="D185:D248" si="40">G184</f>
        <v>1399204</v>
      </c>
      <c r="E185" s="23">
        <f t="shared" ref="E185:E248" si="41">ROUND(D185*($D$7/1200),0)</f>
        <v>18948</v>
      </c>
      <c r="F185" s="23">
        <f t="shared" si="37"/>
        <v>20474</v>
      </c>
      <c r="G185" s="23">
        <f t="shared" ref="G185:G248" si="42">D185+E185-F185</f>
        <v>1397678</v>
      </c>
      <c r="I185" s="47">
        <f t="shared" ref="I185:I248" si="43">MOD(B185,12)</f>
        <v>0</v>
      </c>
      <c r="J185" s="47">
        <f t="shared" ref="J185:J248" si="44">IF(I185=0,0,I185+$S$6-1)</f>
        <v>0</v>
      </c>
      <c r="K185" s="47">
        <f t="shared" ref="K185:K248" si="45">IF(D185=0,0,IF(K184+1=8,8,IF(K184+1=3,3,IF(K184+1=4,4,IF(MOD(J185,12)=0,12,MOD(J185,12))))))</f>
        <v>12</v>
      </c>
      <c r="L185" s="48">
        <f t="shared" ref="L185:L248" si="46">IF(K185=12,1,0)</f>
        <v>1</v>
      </c>
      <c r="M185" s="49">
        <f t="shared" ref="M185:M248" si="47">IF(L184=1,N184+1,IF(F185=0,0,$E$13+L185))</f>
        <v>2014</v>
      </c>
      <c r="N185" s="47">
        <f>MAX($M$18:M185)</f>
        <v>2039</v>
      </c>
    </row>
    <row r="186" spans="2:14" ht="16.5">
      <c r="B186" s="21">
        <f t="shared" si="38"/>
        <v>169</v>
      </c>
      <c r="C186" s="22" t="str">
        <f t="shared" si="39"/>
        <v>MARCH 2040</v>
      </c>
      <c r="D186" s="23">
        <f t="shared" si="40"/>
        <v>1397678</v>
      </c>
      <c r="E186" s="23">
        <f t="shared" si="41"/>
        <v>18927</v>
      </c>
      <c r="F186" s="23">
        <f t="shared" si="37"/>
        <v>20474</v>
      </c>
      <c r="G186" s="23">
        <f t="shared" si="42"/>
        <v>1396131</v>
      </c>
      <c r="I186" s="47">
        <f t="shared" si="43"/>
        <v>1</v>
      </c>
      <c r="J186" s="47">
        <f t="shared" si="44"/>
        <v>3</v>
      </c>
      <c r="K186" s="47">
        <f t="shared" si="45"/>
        <v>3</v>
      </c>
      <c r="L186" s="48">
        <f t="shared" si="46"/>
        <v>0</v>
      </c>
      <c r="M186" s="49">
        <f t="shared" si="47"/>
        <v>2040</v>
      </c>
      <c r="N186" s="47">
        <f>MAX($M$18:M186)</f>
        <v>2040</v>
      </c>
    </row>
    <row r="187" spans="2:14" ht="16.5">
      <c r="B187" s="21">
        <f t="shared" si="38"/>
        <v>170</v>
      </c>
      <c r="C187" s="22" t="str">
        <f t="shared" si="39"/>
        <v>APRIL 2040</v>
      </c>
      <c r="D187" s="23">
        <f t="shared" si="40"/>
        <v>1396131</v>
      </c>
      <c r="E187" s="23">
        <f t="shared" si="41"/>
        <v>18906</v>
      </c>
      <c r="F187" s="23">
        <f t="shared" si="37"/>
        <v>20474</v>
      </c>
      <c r="G187" s="23">
        <f t="shared" si="42"/>
        <v>1394563</v>
      </c>
      <c r="I187" s="47">
        <f t="shared" si="43"/>
        <v>2</v>
      </c>
      <c r="J187" s="47">
        <f t="shared" si="44"/>
        <v>4</v>
      </c>
      <c r="K187" s="47">
        <f t="shared" si="45"/>
        <v>4</v>
      </c>
      <c r="L187" s="48">
        <f t="shared" si="46"/>
        <v>0</v>
      </c>
      <c r="M187" s="49">
        <f t="shared" si="47"/>
        <v>2013</v>
      </c>
      <c r="N187" s="47">
        <f>MAX($M$18:M187)</f>
        <v>2040</v>
      </c>
    </row>
    <row r="188" spans="2:14" ht="16.5">
      <c r="B188" s="21">
        <f t="shared" si="38"/>
        <v>171</v>
      </c>
      <c r="C188" s="22" t="str">
        <f t="shared" si="39"/>
        <v>MAY 2040</v>
      </c>
      <c r="D188" s="23">
        <f t="shared" si="40"/>
        <v>1394563</v>
      </c>
      <c r="E188" s="23">
        <f t="shared" si="41"/>
        <v>18885</v>
      </c>
      <c r="F188" s="23">
        <f t="shared" si="37"/>
        <v>20474</v>
      </c>
      <c r="G188" s="23">
        <f t="shared" si="42"/>
        <v>1392974</v>
      </c>
      <c r="I188" s="47">
        <f t="shared" si="43"/>
        <v>3</v>
      </c>
      <c r="J188" s="47">
        <f t="shared" si="44"/>
        <v>5</v>
      </c>
      <c r="K188" s="47">
        <f t="shared" si="45"/>
        <v>5</v>
      </c>
      <c r="L188" s="48">
        <f t="shared" si="46"/>
        <v>0</v>
      </c>
      <c r="M188" s="49">
        <f t="shared" si="47"/>
        <v>2013</v>
      </c>
      <c r="N188" s="47">
        <f>MAX($M$18:M188)</f>
        <v>2040</v>
      </c>
    </row>
    <row r="189" spans="2:14" ht="16.5">
      <c r="B189" s="21">
        <f t="shared" si="38"/>
        <v>172</v>
      </c>
      <c r="C189" s="22" t="str">
        <f t="shared" si="39"/>
        <v>JUNE 2040</v>
      </c>
      <c r="D189" s="23">
        <f t="shared" si="40"/>
        <v>1392974</v>
      </c>
      <c r="E189" s="23">
        <f t="shared" si="41"/>
        <v>18863</v>
      </c>
      <c r="F189" s="23">
        <f t="shared" si="37"/>
        <v>20474</v>
      </c>
      <c r="G189" s="23">
        <f t="shared" si="42"/>
        <v>1391363</v>
      </c>
      <c r="I189" s="47">
        <f t="shared" si="43"/>
        <v>4</v>
      </c>
      <c r="J189" s="47">
        <f t="shared" si="44"/>
        <v>6</v>
      </c>
      <c r="K189" s="47">
        <f t="shared" si="45"/>
        <v>6</v>
      </c>
      <c r="L189" s="48">
        <f t="shared" si="46"/>
        <v>0</v>
      </c>
      <c r="M189" s="49">
        <f t="shared" si="47"/>
        <v>2013</v>
      </c>
      <c r="N189" s="47">
        <f>MAX($M$18:M189)</f>
        <v>2040</v>
      </c>
    </row>
    <row r="190" spans="2:14" ht="16.5">
      <c r="B190" s="21">
        <f t="shared" si="38"/>
        <v>173</v>
      </c>
      <c r="C190" s="22" t="str">
        <f t="shared" si="39"/>
        <v>JULY 2040</v>
      </c>
      <c r="D190" s="23">
        <f t="shared" si="40"/>
        <v>1391363</v>
      </c>
      <c r="E190" s="23">
        <f t="shared" si="41"/>
        <v>18841</v>
      </c>
      <c r="F190" s="23">
        <f t="shared" si="37"/>
        <v>20474</v>
      </c>
      <c r="G190" s="23">
        <f t="shared" si="42"/>
        <v>1389730</v>
      </c>
      <c r="I190" s="47">
        <f t="shared" si="43"/>
        <v>5</v>
      </c>
      <c r="J190" s="47">
        <f t="shared" si="44"/>
        <v>7</v>
      </c>
      <c r="K190" s="47">
        <f t="shared" si="45"/>
        <v>7</v>
      </c>
      <c r="L190" s="48">
        <f t="shared" si="46"/>
        <v>0</v>
      </c>
      <c r="M190" s="49">
        <f t="shared" si="47"/>
        <v>2013</v>
      </c>
      <c r="N190" s="47">
        <f>MAX($M$18:M190)</f>
        <v>2040</v>
      </c>
    </row>
    <row r="191" spans="2:14" ht="16.5">
      <c r="B191" s="21">
        <f t="shared" si="38"/>
        <v>174</v>
      </c>
      <c r="C191" s="22" t="str">
        <f t="shared" si="39"/>
        <v>AUGUST 2040</v>
      </c>
      <c r="D191" s="23">
        <f t="shared" si="40"/>
        <v>1389730</v>
      </c>
      <c r="E191" s="23">
        <f t="shared" si="41"/>
        <v>18819</v>
      </c>
      <c r="F191" s="23">
        <f t="shared" si="37"/>
        <v>20474</v>
      </c>
      <c r="G191" s="23">
        <f t="shared" si="42"/>
        <v>1388075</v>
      </c>
      <c r="I191" s="47">
        <f t="shared" si="43"/>
        <v>6</v>
      </c>
      <c r="J191" s="47">
        <f t="shared" si="44"/>
        <v>8</v>
      </c>
      <c r="K191" s="47">
        <f t="shared" si="45"/>
        <v>8</v>
      </c>
      <c r="L191" s="48">
        <f t="shared" si="46"/>
        <v>0</v>
      </c>
      <c r="M191" s="49">
        <f t="shared" si="47"/>
        <v>2013</v>
      </c>
      <c r="N191" s="47">
        <f>MAX($M$18:M191)</f>
        <v>2040</v>
      </c>
    </row>
    <row r="192" spans="2:14" ht="16.5">
      <c r="B192" s="21">
        <f t="shared" si="38"/>
        <v>175</v>
      </c>
      <c r="C192" s="22" t="str">
        <f t="shared" si="39"/>
        <v>SEPTEMBER 2040</v>
      </c>
      <c r="D192" s="23">
        <f t="shared" si="40"/>
        <v>1388075</v>
      </c>
      <c r="E192" s="23">
        <f t="shared" si="41"/>
        <v>18797</v>
      </c>
      <c r="F192" s="23">
        <f t="shared" si="37"/>
        <v>20474</v>
      </c>
      <c r="G192" s="23">
        <f t="shared" si="42"/>
        <v>1386398</v>
      </c>
      <c r="I192" s="47">
        <f t="shared" si="43"/>
        <v>7</v>
      </c>
      <c r="J192" s="47">
        <f t="shared" si="44"/>
        <v>9</v>
      </c>
      <c r="K192" s="47">
        <f t="shared" si="45"/>
        <v>9</v>
      </c>
      <c r="L192" s="48">
        <f t="shared" si="46"/>
        <v>0</v>
      </c>
      <c r="M192" s="49">
        <f t="shared" si="47"/>
        <v>2013</v>
      </c>
      <c r="N192" s="47">
        <f>MAX($M$18:M192)</f>
        <v>2040</v>
      </c>
    </row>
    <row r="193" spans="2:14" ht="16.5">
      <c r="B193" s="21">
        <f t="shared" si="38"/>
        <v>176</v>
      </c>
      <c r="C193" s="22" t="str">
        <f t="shared" si="39"/>
        <v>OCTOBER 2040</v>
      </c>
      <c r="D193" s="23">
        <f t="shared" si="40"/>
        <v>1386398</v>
      </c>
      <c r="E193" s="23">
        <f t="shared" si="41"/>
        <v>18774</v>
      </c>
      <c r="F193" s="23">
        <f t="shared" si="37"/>
        <v>20474</v>
      </c>
      <c r="G193" s="23">
        <f t="shared" si="42"/>
        <v>1384698</v>
      </c>
      <c r="I193" s="47">
        <f t="shared" si="43"/>
        <v>8</v>
      </c>
      <c r="J193" s="47">
        <f t="shared" si="44"/>
        <v>10</v>
      </c>
      <c r="K193" s="47">
        <f t="shared" si="45"/>
        <v>10</v>
      </c>
      <c r="L193" s="48">
        <f t="shared" si="46"/>
        <v>0</v>
      </c>
      <c r="M193" s="49">
        <f t="shared" si="47"/>
        <v>2013</v>
      </c>
      <c r="N193" s="47">
        <f>MAX($M$18:M193)</f>
        <v>2040</v>
      </c>
    </row>
    <row r="194" spans="2:14" ht="16.5">
      <c r="B194" s="21">
        <f t="shared" si="38"/>
        <v>177</v>
      </c>
      <c r="C194" s="22" t="str">
        <f t="shared" si="39"/>
        <v>NOVEMBER 2040</v>
      </c>
      <c r="D194" s="23">
        <f t="shared" si="40"/>
        <v>1384698</v>
      </c>
      <c r="E194" s="23">
        <f t="shared" si="41"/>
        <v>18751</v>
      </c>
      <c r="F194" s="23">
        <f t="shared" si="37"/>
        <v>20474</v>
      </c>
      <c r="G194" s="23">
        <f t="shared" si="42"/>
        <v>1382975</v>
      </c>
      <c r="I194" s="47">
        <f t="shared" si="43"/>
        <v>9</v>
      </c>
      <c r="J194" s="47">
        <f t="shared" si="44"/>
        <v>11</v>
      </c>
      <c r="K194" s="47">
        <f t="shared" si="45"/>
        <v>11</v>
      </c>
      <c r="L194" s="48">
        <f t="shared" si="46"/>
        <v>0</v>
      </c>
      <c r="M194" s="49">
        <f t="shared" si="47"/>
        <v>2013</v>
      </c>
      <c r="N194" s="47">
        <f>MAX($M$18:M194)</f>
        <v>2040</v>
      </c>
    </row>
    <row r="195" spans="2:14" ht="16.5">
      <c r="B195" s="21">
        <f t="shared" si="38"/>
        <v>178</v>
      </c>
      <c r="C195" s="22" t="str">
        <f t="shared" si="39"/>
        <v>DECEMBER 2040</v>
      </c>
      <c r="D195" s="23">
        <f t="shared" si="40"/>
        <v>1382975</v>
      </c>
      <c r="E195" s="23">
        <f t="shared" si="41"/>
        <v>18728</v>
      </c>
      <c r="F195" s="23">
        <f t="shared" si="37"/>
        <v>20474</v>
      </c>
      <c r="G195" s="23">
        <f t="shared" si="42"/>
        <v>1381229</v>
      </c>
      <c r="I195" s="47">
        <f t="shared" si="43"/>
        <v>10</v>
      </c>
      <c r="J195" s="47">
        <f t="shared" si="44"/>
        <v>12</v>
      </c>
      <c r="K195" s="47">
        <f t="shared" si="45"/>
        <v>12</v>
      </c>
      <c r="L195" s="48">
        <f t="shared" si="46"/>
        <v>1</v>
      </c>
      <c r="M195" s="49">
        <f t="shared" si="47"/>
        <v>2014</v>
      </c>
      <c r="N195" s="47">
        <f>MAX($M$18:M195)</f>
        <v>2040</v>
      </c>
    </row>
    <row r="196" spans="2:14" ht="16.5">
      <c r="B196" s="21">
        <f t="shared" si="38"/>
        <v>179</v>
      </c>
      <c r="C196" s="22" t="str">
        <f t="shared" si="39"/>
        <v>JANUARY 2041</v>
      </c>
      <c r="D196" s="23">
        <f t="shared" si="40"/>
        <v>1381229</v>
      </c>
      <c r="E196" s="23">
        <f t="shared" si="41"/>
        <v>18704</v>
      </c>
      <c r="F196" s="23">
        <f t="shared" si="37"/>
        <v>20474</v>
      </c>
      <c r="G196" s="23">
        <f t="shared" si="42"/>
        <v>1379459</v>
      </c>
      <c r="I196" s="47">
        <f t="shared" si="43"/>
        <v>11</v>
      </c>
      <c r="J196" s="47">
        <f t="shared" si="44"/>
        <v>13</v>
      </c>
      <c r="K196" s="47">
        <f t="shared" si="45"/>
        <v>1</v>
      </c>
      <c r="L196" s="48">
        <f t="shared" si="46"/>
        <v>0</v>
      </c>
      <c r="M196" s="49">
        <f t="shared" si="47"/>
        <v>2041</v>
      </c>
      <c r="N196" s="47">
        <f>MAX($M$18:M196)</f>
        <v>2041</v>
      </c>
    </row>
    <row r="197" spans="2:14" ht="16.5">
      <c r="B197" s="21">
        <f t="shared" si="38"/>
        <v>180</v>
      </c>
      <c r="C197" s="22" t="str">
        <f t="shared" si="39"/>
        <v>DECEMBER 2041</v>
      </c>
      <c r="D197" s="23">
        <f t="shared" si="40"/>
        <v>1379459</v>
      </c>
      <c r="E197" s="23">
        <f t="shared" si="41"/>
        <v>18680</v>
      </c>
      <c r="F197" s="23">
        <f t="shared" si="37"/>
        <v>20474</v>
      </c>
      <c r="G197" s="23">
        <f t="shared" si="42"/>
        <v>1377665</v>
      </c>
      <c r="I197" s="47">
        <f t="shared" si="43"/>
        <v>0</v>
      </c>
      <c r="J197" s="47">
        <f t="shared" si="44"/>
        <v>0</v>
      </c>
      <c r="K197" s="47">
        <f t="shared" si="45"/>
        <v>12</v>
      </c>
      <c r="L197" s="48">
        <f t="shared" si="46"/>
        <v>1</v>
      </c>
      <c r="M197" s="49">
        <f t="shared" si="47"/>
        <v>2014</v>
      </c>
      <c r="N197" s="47">
        <f>MAX($M$18:M197)</f>
        <v>2041</v>
      </c>
    </row>
    <row r="198" spans="2:14" ht="16.5">
      <c r="B198" s="21">
        <f t="shared" si="38"/>
        <v>181</v>
      </c>
      <c r="C198" s="22" t="str">
        <f t="shared" si="39"/>
        <v>MARCH 2042</v>
      </c>
      <c r="D198" s="23">
        <f t="shared" si="40"/>
        <v>1377665</v>
      </c>
      <c r="E198" s="23">
        <f t="shared" si="41"/>
        <v>18656</v>
      </c>
      <c r="F198" s="23">
        <f t="shared" si="37"/>
        <v>20474</v>
      </c>
      <c r="G198" s="23">
        <f t="shared" si="42"/>
        <v>1375847</v>
      </c>
      <c r="I198" s="47">
        <f t="shared" si="43"/>
        <v>1</v>
      </c>
      <c r="J198" s="47">
        <f t="shared" si="44"/>
        <v>3</v>
      </c>
      <c r="K198" s="47">
        <f t="shared" si="45"/>
        <v>3</v>
      </c>
      <c r="L198" s="48">
        <f t="shared" si="46"/>
        <v>0</v>
      </c>
      <c r="M198" s="49">
        <f t="shared" si="47"/>
        <v>2042</v>
      </c>
      <c r="N198" s="47">
        <f>MAX($M$18:M198)</f>
        <v>2042</v>
      </c>
    </row>
    <row r="199" spans="2:14" ht="16.5">
      <c r="B199" s="21">
        <f t="shared" si="38"/>
        <v>182</v>
      </c>
      <c r="C199" s="22" t="str">
        <f t="shared" si="39"/>
        <v>APRIL 2042</v>
      </c>
      <c r="D199" s="23">
        <f t="shared" si="40"/>
        <v>1375847</v>
      </c>
      <c r="E199" s="23">
        <f t="shared" si="41"/>
        <v>18631</v>
      </c>
      <c r="F199" s="23">
        <f t="shared" si="37"/>
        <v>20474</v>
      </c>
      <c r="G199" s="23">
        <f t="shared" si="42"/>
        <v>1374004</v>
      </c>
      <c r="I199" s="47">
        <f t="shared" si="43"/>
        <v>2</v>
      </c>
      <c r="J199" s="47">
        <f t="shared" si="44"/>
        <v>4</v>
      </c>
      <c r="K199" s="47">
        <f t="shared" si="45"/>
        <v>4</v>
      </c>
      <c r="L199" s="48">
        <f t="shared" si="46"/>
        <v>0</v>
      </c>
      <c r="M199" s="49">
        <f t="shared" si="47"/>
        <v>2013</v>
      </c>
      <c r="N199" s="47">
        <f>MAX($M$18:M199)</f>
        <v>2042</v>
      </c>
    </row>
    <row r="200" spans="2:14" ht="16.5">
      <c r="B200" s="21">
        <f t="shared" si="38"/>
        <v>183</v>
      </c>
      <c r="C200" s="22" t="str">
        <f t="shared" si="39"/>
        <v>MAY 2042</v>
      </c>
      <c r="D200" s="23">
        <f t="shared" si="40"/>
        <v>1374004</v>
      </c>
      <c r="E200" s="23">
        <f t="shared" si="41"/>
        <v>18606</v>
      </c>
      <c r="F200" s="23">
        <f t="shared" si="37"/>
        <v>20474</v>
      </c>
      <c r="G200" s="23">
        <f t="shared" si="42"/>
        <v>1372136</v>
      </c>
      <c r="I200" s="47">
        <f t="shared" si="43"/>
        <v>3</v>
      </c>
      <c r="J200" s="47">
        <f t="shared" si="44"/>
        <v>5</v>
      </c>
      <c r="K200" s="47">
        <f t="shared" si="45"/>
        <v>5</v>
      </c>
      <c r="L200" s="48">
        <f t="shared" si="46"/>
        <v>0</v>
      </c>
      <c r="M200" s="49">
        <f t="shared" si="47"/>
        <v>2013</v>
      </c>
      <c r="N200" s="47">
        <f>MAX($M$18:M200)</f>
        <v>2042</v>
      </c>
    </row>
    <row r="201" spans="2:14" ht="16.5">
      <c r="B201" s="21">
        <f t="shared" si="38"/>
        <v>184</v>
      </c>
      <c r="C201" s="22" t="str">
        <f t="shared" si="39"/>
        <v>JUNE 2042</v>
      </c>
      <c r="D201" s="23">
        <f t="shared" si="40"/>
        <v>1372136</v>
      </c>
      <c r="E201" s="23">
        <f t="shared" si="41"/>
        <v>18581</v>
      </c>
      <c r="F201" s="23">
        <f t="shared" si="37"/>
        <v>20474</v>
      </c>
      <c r="G201" s="23">
        <f t="shared" si="42"/>
        <v>1370243</v>
      </c>
      <c r="I201" s="47">
        <f t="shared" si="43"/>
        <v>4</v>
      </c>
      <c r="J201" s="47">
        <f t="shared" si="44"/>
        <v>6</v>
      </c>
      <c r="K201" s="47">
        <f t="shared" si="45"/>
        <v>6</v>
      </c>
      <c r="L201" s="48">
        <f t="shared" si="46"/>
        <v>0</v>
      </c>
      <c r="M201" s="49">
        <f t="shared" si="47"/>
        <v>2013</v>
      </c>
      <c r="N201" s="47">
        <f>MAX($M$18:M201)</f>
        <v>2042</v>
      </c>
    </row>
    <row r="202" spans="2:14" ht="16.5">
      <c r="B202" s="21">
        <f t="shared" si="38"/>
        <v>185</v>
      </c>
      <c r="C202" s="22" t="str">
        <f t="shared" si="39"/>
        <v>JULY 2042</v>
      </c>
      <c r="D202" s="23">
        <f t="shared" si="40"/>
        <v>1370243</v>
      </c>
      <c r="E202" s="23">
        <f t="shared" si="41"/>
        <v>18555</v>
      </c>
      <c r="F202" s="23">
        <f t="shared" si="37"/>
        <v>20474</v>
      </c>
      <c r="G202" s="23">
        <f t="shared" si="42"/>
        <v>1368324</v>
      </c>
      <c r="I202" s="47">
        <f t="shared" si="43"/>
        <v>5</v>
      </c>
      <c r="J202" s="47">
        <f t="shared" si="44"/>
        <v>7</v>
      </c>
      <c r="K202" s="47">
        <f t="shared" si="45"/>
        <v>7</v>
      </c>
      <c r="L202" s="48">
        <f t="shared" si="46"/>
        <v>0</v>
      </c>
      <c r="M202" s="49">
        <f t="shared" si="47"/>
        <v>2013</v>
      </c>
      <c r="N202" s="47">
        <f>MAX($M$18:M202)</f>
        <v>2042</v>
      </c>
    </row>
    <row r="203" spans="2:14" ht="16.5">
      <c r="B203" s="21">
        <f t="shared" si="38"/>
        <v>186</v>
      </c>
      <c r="C203" s="22" t="str">
        <f t="shared" si="39"/>
        <v>AUGUST 2042</v>
      </c>
      <c r="D203" s="23">
        <f t="shared" si="40"/>
        <v>1368324</v>
      </c>
      <c r="E203" s="23">
        <f t="shared" si="41"/>
        <v>18529</v>
      </c>
      <c r="F203" s="23">
        <f t="shared" si="37"/>
        <v>20474</v>
      </c>
      <c r="G203" s="23">
        <f t="shared" si="42"/>
        <v>1366379</v>
      </c>
      <c r="I203" s="47">
        <f t="shared" si="43"/>
        <v>6</v>
      </c>
      <c r="J203" s="47">
        <f t="shared" si="44"/>
        <v>8</v>
      </c>
      <c r="K203" s="47">
        <f t="shared" si="45"/>
        <v>8</v>
      </c>
      <c r="L203" s="48">
        <f t="shared" si="46"/>
        <v>0</v>
      </c>
      <c r="M203" s="49">
        <f t="shared" si="47"/>
        <v>2013</v>
      </c>
      <c r="N203" s="47">
        <f>MAX($M$18:M203)</f>
        <v>2042</v>
      </c>
    </row>
    <row r="204" spans="2:14" ht="16.5">
      <c r="B204" s="21">
        <f t="shared" si="38"/>
        <v>187</v>
      </c>
      <c r="C204" s="22" t="str">
        <f t="shared" si="39"/>
        <v>SEPTEMBER 2042</v>
      </c>
      <c r="D204" s="23">
        <f t="shared" si="40"/>
        <v>1366379</v>
      </c>
      <c r="E204" s="23">
        <f t="shared" si="41"/>
        <v>18503</v>
      </c>
      <c r="F204" s="23">
        <f t="shared" si="37"/>
        <v>20474</v>
      </c>
      <c r="G204" s="23">
        <f t="shared" si="42"/>
        <v>1364408</v>
      </c>
      <c r="I204" s="47">
        <f t="shared" si="43"/>
        <v>7</v>
      </c>
      <c r="J204" s="47">
        <f t="shared" si="44"/>
        <v>9</v>
      </c>
      <c r="K204" s="47">
        <f t="shared" si="45"/>
        <v>9</v>
      </c>
      <c r="L204" s="48">
        <f t="shared" si="46"/>
        <v>0</v>
      </c>
      <c r="M204" s="49">
        <f t="shared" si="47"/>
        <v>2013</v>
      </c>
      <c r="N204" s="47">
        <f>MAX($M$18:M204)</f>
        <v>2042</v>
      </c>
    </row>
    <row r="205" spans="2:14" ht="16.5">
      <c r="B205" s="21">
        <f t="shared" si="38"/>
        <v>188</v>
      </c>
      <c r="C205" s="22" t="str">
        <f t="shared" si="39"/>
        <v>OCTOBER 2042</v>
      </c>
      <c r="D205" s="23">
        <f t="shared" si="40"/>
        <v>1364408</v>
      </c>
      <c r="E205" s="23">
        <f t="shared" si="41"/>
        <v>18476</v>
      </c>
      <c r="F205" s="23">
        <f t="shared" si="37"/>
        <v>20474</v>
      </c>
      <c r="G205" s="23">
        <f t="shared" si="42"/>
        <v>1362410</v>
      </c>
      <c r="I205" s="47">
        <f t="shared" si="43"/>
        <v>8</v>
      </c>
      <c r="J205" s="47">
        <f t="shared" si="44"/>
        <v>10</v>
      </c>
      <c r="K205" s="47">
        <f t="shared" si="45"/>
        <v>10</v>
      </c>
      <c r="L205" s="48">
        <f t="shared" si="46"/>
        <v>0</v>
      </c>
      <c r="M205" s="49">
        <f t="shared" si="47"/>
        <v>2013</v>
      </c>
      <c r="N205" s="47">
        <f>MAX($M$18:M205)</f>
        <v>2042</v>
      </c>
    </row>
    <row r="206" spans="2:14" ht="16.5">
      <c r="B206" s="21">
        <f t="shared" si="38"/>
        <v>189</v>
      </c>
      <c r="C206" s="22" t="str">
        <f t="shared" si="39"/>
        <v>NOVEMBER 2042</v>
      </c>
      <c r="D206" s="23">
        <f t="shared" si="40"/>
        <v>1362410</v>
      </c>
      <c r="E206" s="23">
        <f t="shared" si="41"/>
        <v>18449</v>
      </c>
      <c r="F206" s="23">
        <f t="shared" si="37"/>
        <v>20474</v>
      </c>
      <c r="G206" s="23">
        <f t="shared" si="42"/>
        <v>1360385</v>
      </c>
      <c r="I206" s="47">
        <f t="shared" si="43"/>
        <v>9</v>
      </c>
      <c r="J206" s="47">
        <f t="shared" si="44"/>
        <v>11</v>
      </c>
      <c r="K206" s="47">
        <f t="shared" si="45"/>
        <v>11</v>
      </c>
      <c r="L206" s="48">
        <f t="shared" si="46"/>
        <v>0</v>
      </c>
      <c r="M206" s="49">
        <f t="shared" si="47"/>
        <v>2013</v>
      </c>
      <c r="N206" s="47">
        <f>MAX($M$18:M206)</f>
        <v>2042</v>
      </c>
    </row>
    <row r="207" spans="2:14" ht="16.5">
      <c r="B207" s="21">
        <f t="shared" si="38"/>
        <v>190</v>
      </c>
      <c r="C207" s="22" t="str">
        <f t="shared" si="39"/>
        <v>DECEMBER 2042</v>
      </c>
      <c r="D207" s="23">
        <f t="shared" si="40"/>
        <v>1360385</v>
      </c>
      <c r="E207" s="23">
        <f t="shared" si="41"/>
        <v>18422</v>
      </c>
      <c r="F207" s="23">
        <f t="shared" si="37"/>
        <v>20474</v>
      </c>
      <c r="G207" s="23">
        <f t="shared" si="42"/>
        <v>1358333</v>
      </c>
      <c r="I207" s="47">
        <f t="shared" si="43"/>
        <v>10</v>
      </c>
      <c r="J207" s="47">
        <f t="shared" si="44"/>
        <v>12</v>
      </c>
      <c r="K207" s="47">
        <f t="shared" si="45"/>
        <v>12</v>
      </c>
      <c r="L207" s="48">
        <f t="shared" si="46"/>
        <v>1</v>
      </c>
      <c r="M207" s="49">
        <f t="shared" si="47"/>
        <v>2014</v>
      </c>
      <c r="N207" s="47">
        <f>MAX($M$18:M207)</f>
        <v>2042</v>
      </c>
    </row>
    <row r="208" spans="2:14" ht="16.5">
      <c r="B208" s="21">
        <f t="shared" si="38"/>
        <v>191</v>
      </c>
      <c r="C208" s="22" t="str">
        <f t="shared" si="39"/>
        <v>JANUARY 2043</v>
      </c>
      <c r="D208" s="23">
        <f t="shared" si="40"/>
        <v>1358333</v>
      </c>
      <c r="E208" s="23">
        <f t="shared" si="41"/>
        <v>18394</v>
      </c>
      <c r="F208" s="23">
        <f t="shared" si="37"/>
        <v>20474</v>
      </c>
      <c r="G208" s="23">
        <f t="shared" si="42"/>
        <v>1356253</v>
      </c>
      <c r="I208" s="47">
        <f t="shared" si="43"/>
        <v>11</v>
      </c>
      <c r="J208" s="47">
        <f t="shared" si="44"/>
        <v>13</v>
      </c>
      <c r="K208" s="47">
        <f t="shared" si="45"/>
        <v>1</v>
      </c>
      <c r="L208" s="48">
        <f t="shared" si="46"/>
        <v>0</v>
      </c>
      <c r="M208" s="49">
        <f t="shared" si="47"/>
        <v>2043</v>
      </c>
      <c r="N208" s="47">
        <f>MAX($M$18:M208)</f>
        <v>2043</v>
      </c>
    </row>
    <row r="209" spans="2:14" ht="16.5">
      <c r="B209" s="21">
        <f t="shared" si="38"/>
        <v>192</v>
      </c>
      <c r="C209" s="22" t="str">
        <f t="shared" si="39"/>
        <v>DECEMBER 2043</v>
      </c>
      <c r="D209" s="23">
        <f t="shared" si="40"/>
        <v>1356253</v>
      </c>
      <c r="E209" s="23">
        <f t="shared" si="41"/>
        <v>18366</v>
      </c>
      <c r="F209" s="23">
        <f t="shared" si="37"/>
        <v>20474</v>
      </c>
      <c r="G209" s="23">
        <f t="shared" si="42"/>
        <v>1354145</v>
      </c>
      <c r="I209" s="47">
        <f t="shared" si="43"/>
        <v>0</v>
      </c>
      <c r="J209" s="47">
        <f t="shared" si="44"/>
        <v>0</v>
      </c>
      <c r="K209" s="47">
        <f t="shared" si="45"/>
        <v>12</v>
      </c>
      <c r="L209" s="48">
        <f t="shared" si="46"/>
        <v>1</v>
      </c>
      <c r="M209" s="49">
        <f t="shared" si="47"/>
        <v>2014</v>
      </c>
      <c r="N209" s="47">
        <f>MAX($M$18:M209)</f>
        <v>2043</v>
      </c>
    </row>
    <row r="210" spans="2:14" ht="16.5">
      <c r="B210" s="21">
        <f t="shared" si="38"/>
        <v>193</v>
      </c>
      <c r="C210" s="22" t="str">
        <f t="shared" si="39"/>
        <v>MARCH 2044</v>
      </c>
      <c r="D210" s="23">
        <f t="shared" si="40"/>
        <v>1354145</v>
      </c>
      <c r="E210" s="23">
        <f t="shared" si="41"/>
        <v>18337</v>
      </c>
      <c r="F210" s="23">
        <f t="shared" ref="F210:F273" si="48">IF(G209=0,0,IF(B210=$D$6,D210+E210,IF(D210+E210&lt;$D$10,D210+E210,$D$10)))</f>
        <v>20474</v>
      </c>
      <c r="G210" s="23">
        <f t="shared" si="42"/>
        <v>1352008</v>
      </c>
      <c r="I210" s="47">
        <f t="shared" si="43"/>
        <v>1</v>
      </c>
      <c r="J210" s="47">
        <f t="shared" si="44"/>
        <v>3</v>
      </c>
      <c r="K210" s="47">
        <f t="shared" si="45"/>
        <v>3</v>
      </c>
      <c r="L210" s="48">
        <f t="shared" si="46"/>
        <v>0</v>
      </c>
      <c r="M210" s="49">
        <f t="shared" si="47"/>
        <v>2044</v>
      </c>
      <c r="N210" s="47">
        <f>MAX($M$18:M210)</f>
        <v>2044</v>
      </c>
    </row>
    <row r="211" spans="2:14" ht="16.5">
      <c r="B211" s="21">
        <f t="shared" si="38"/>
        <v>194</v>
      </c>
      <c r="C211" s="22" t="str">
        <f t="shared" si="39"/>
        <v>APRIL 2044</v>
      </c>
      <c r="D211" s="23">
        <f t="shared" si="40"/>
        <v>1352008</v>
      </c>
      <c r="E211" s="23">
        <f t="shared" si="41"/>
        <v>18308</v>
      </c>
      <c r="F211" s="23">
        <f t="shared" si="48"/>
        <v>20474</v>
      </c>
      <c r="G211" s="23">
        <f t="shared" si="42"/>
        <v>1349842</v>
      </c>
      <c r="I211" s="47">
        <f t="shared" si="43"/>
        <v>2</v>
      </c>
      <c r="J211" s="47">
        <f t="shared" si="44"/>
        <v>4</v>
      </c>
      <c r="K211" s="47">
        <f t="shared" si="45"/>
        <v>4</v>
      </c>
      <c r="L211" s="48">
        <f t="shared" si="46"/>
        <v>0</v>
      </c>
      <c r="M211" s="49">
        <f t="shared" si="47"/>
        <v>2013</v>
      </c>
      <c r="N211" s="47">
        <f>MAX($M$18:M211)</f>
        <v>2044</v>
      </c>
    </row>
    <row r="212" spans="2:14" ht="16.5">
      <c r="B212" s="21">
        <f t="shared" ref="B212:B275" si="49">IF(B211=0,0,IF(B211+1&gt;$D$6,0,B211+1))</f>
        <v>195</v>
      </c>
      <c r="C212" s="22" t="str">
        <f t="shared" si="39"/>
        <v>MAY 2044</v>
      </c>
      <c r="D212" s="23">
        <f t="shared" si="40"/>
        <v>1349842</v>
      </c>
      <c r="E212" s="23">
        <f t="shared" si="41"/>
        <v>18279</v>
      </c>
      <c r="F212" s="23">
        <f t="shared" si="48"/>
        <v>20474</v>
      </c>
      <c r="G212" s="23">
        <f t="shared" si="42"/>
        <v>1347647</v>
      </c>
      <c r="I212" s="47">
        <f t="shared" si="43"/>
        <v>3</v>
      </c>
      <c r="J212" s="47">
        <f t="shared" si="44"/>
        <v>5</v>
      </c>
      <c r="K212" s="47">
        <f t="shared" si="45"/>
        <v>5</v>
      </c>
      <c r="L212" s="48">
        <f t="shared" si="46"/>
        <v>0</v>
      </c>
      <c r="M212" s="49">
        <f t="shared" si="47"/>
        <v>2013</v>
      </c>
      <c r="N212" s="47">
        <f>MAX($M$18:M212)</f>
        <v>2044</v>
      </c>
    </row>
    <row r="213" spans="2:14" ht="16.5">
      <c r="B213" s="21">
        <f t="shared" si="49"/>
        <v>196</v>
      </c>
      <c r="C213" s="22" t="str">
        <f t="shared" si="39"/>
        <v>JUNE 2044</v>
      </c>
      <c r="D213" s="23">
        <f t="shared" si="40"/>
        <v>1347647</v>
      </c>
      <c r="E213" s="23">
        <f t="shared" si="41"/>
        <v>18249</v>
      </c>
      <c r="F213" s="23">
        <f t="shared" si="48"/>
        <v>20474</v>
      </c>
      <c r="G213" s="23">
        <f t="shared" si="42"/>
        <v>1345422</v>
      </c>
      <c r="I213" s="47">
        <f t="shared" si="43"/>
        <v>4</v>
      </c>
      <c r="J213" s="47">
        <f t="shared" si="44"/>
        <v>6</v>
      </c>
      <c r="K213" s="47">
        <f t="shared" si="45"/>
        <v>6</v>
      </c>
      <c r="L213" s="48">
        <f t="shared" si="46"/>
        <v>0</v>
      </c>
      <c r="M213" s="49">
        <f t="shared" si="47"/>
        <v>2013</v>
      </c>
      <c r="N213" s="47">
        <f>MAX($M$18:M213)</f>
        <v>2044</v>
      </c>
    </row>
    <row r="214" spans="2:14" ht="16.5">
      <c r="B214" s="21">
        <f t="shared" si="49"/>
        <v>197</v>
      </c>
      <c r="C214" s="22" t="str">
        <f t="shared" si="39"/>
        <v>JULY 2044</v>
      </c>
      <c r="D214" s="23">
        <f t="shared" si="40"/>
        <v>1345422</v>
      </c>
      <c r="E214" s="23">
        <f t="shared" si="41"/>
        <v>18219</v>
      </c>
      <c r="F214" s="23">
        <f t="shared" si="48"/>
        <v>20474</v>
      </c>
      <c r="G214" s="23">
        <f t="shared" si="42"/>
        <v>1343167</v>
      </c>
      <c r="I214" s="47">
        <f t="shared" si="43"/>
        <v>5</v>
      </c>
      <c r="J214" s="47">
        <f t="shared" si="44"/>
        <v>7</v>
      </c>
      <c r="K214" s="47">
        <f t="shared" si="45"/>
        <v>7</v>
      </c>
      <c r="L214" s="48">
        <f t="shared" si="46"/>
        <v>0</v>
      </c>
      <c r="M214" s="49">
        <f t="shared" si="47"/>
        <v>2013</v>
      </c>
      <c r="N214" s="47">
        <f>MAX($M$18:M214)</f>
        <v>2044</v>
      </c>
    </row>
    <row r="215" spans="2:14" ht="16.5">
      <c r="B215" s="21">
        <f t="shared" si="49"/>
        <v>198</v>
      </c>
      <c r="C215" s="22" t="str">
        <f t="shared" si="39"/>
        <v>AUGUST 2044</v>
      </c>
      <c r="D215" s="23">
        <f t="shared" si="40"/>
        <v>1343167</v>
      </c>
      <c r="E215" s="23">
        <f t="shared" si="41"/>
        <v>18189</v>
      </c>
      <c r="F215" s="23">
        <f t="shared" si="48"/>
        <v>20474</v>
      </c>
      <c r="G215" s="23">
        <f t="shared" si="42"/>
        <v>1340882</v>
      </c>
      <c r="I215" s="47">
        <f t="shared" si="43"/>
        <v>6</v>
      </c>
      <c r="J215" s="47">
        <f t="shared" si="44"/>
        <v>8</v>
      </c>
      <c r="K215" s="47">
        <f t="shared" si="45"/>
        <v>8</v>
      </c>
      <c r="L215" s="48">
        <f t="shared" si="46"/>
        <v>0</v>
      </c>
      <c r="M215" s="49">
        <f t="shared" si="47"/>
        <v>2013</v>
      </c>
      <c r="N215" s="47">
        <f>MAX($M$18:M215)</f>
        <v>2044</v>
      </c>
    </row>
    <row r="216" spans="2:14" ht="16.5">
      <c r="B216" s="21">
        <f t="shared" si="49"/>
        <v>199</v>
      </c>
      <c r="C216" s="22" t="str">
        <f t="shared" si="39"/>
        <v>SEPTEMBER 2044</v>
      </c>
      <c r="D216" s="23">
        <f t="shared" si="40"/>
        <v>1340882</v>
      </c>
      <c r="E216" s="23">
        <f t="shared" si="41"/>
        <v>18158</v>
      </c>
      <c r="F216" s="23">
        <f t="shared" si="48"/>
        <v>20474</v>
      </c>
      <c r="G216" s="23">
        <f t="shared" si="42"/>
        <v>1338566</v>
      </c>
      <c r="I216" s="47">
        <f t="shared" si="43"/>
        <v>7</v>
      </c>
      <c r="J216" s="47">
        <f t="shared" si="44"/>
        <v>9</v>
      </c>
      <c r="K216" s="47">
        <f t="shared" si="45"/>
        <v>9</v>
      </c>
      <c r="L216" s="48">
        <f t="shared" si="46"/>
        <v>0</v>
      </c>
      <c r="M216" s="49">
        <f t="shared" si="47"/>
        <v>2013</v>
      </c>
      <c r="N216" s="47">
        <f>MAX($M$18:M216)</f>
        <v>2044</v>
      </c>
    </row>
    <row r="217" spans="2:14" ht="16.5">
      <c r="B217" s="21">
        <f t="shared" si="49"/>
        <v>200</v>
      </c>
      <c r="C217" s="22" t="str">
        <f t="shared" si="39"/>
        <v>OCTOBER 2044</v>
      </c>
      <c r="D217" s="23">
        <f t="shared" si="40"/>
        <v>1338566</v>
      </c>
      <c r="E217" s="23">
        <f t="shared" si="41"/>
        <v>18126</v>
      </c>
      <c r="F217" s="23">
        <f t="shared" si="48"/>
        <v>20474</v>
      </c>
      <c r="G217" s="23">
        <f t="shared" si="42"/>
        <v>1336218</v>
      </c>
      <c r="I217" s="47">
        <f t="shared" si="43"/>
        <v>8</v>
      </c>
      <c r="J217" s="47">
        <f t="shared" si="44"/>
        <v>10</v>
      </c>
      <c r="K217" s="47">
        <f t="shared" si="45"/>
        <v>10</v>
      </c>
      <c r="L217" s="48">
        <f t="shared" si="46"/>
        <v>0</v>
      </c>
      <c r="M217" s="49">
        <f t="shared" si="47"/>
        <v>2013</v>
      </c>
      <c r="N217" s="47">
        <f>MAX($M$18:M217)</f>
        <v>2044</v>
      </c>
    </row>
    <row r="218" spans="2:14" ht="16.5">
      <c r="B218" s="21">
        <f t="shared" si="49"/>
        <v>201</v>
      </c>
      <c r="C218" s="22" t="str">
        <f t="shared" si="39"/>
        <v>NOVEMBER 2044</v>
      </c>
      <c r="D218" s="23">
        <f t="shared" si="40"/>
        <v>1336218</v>
      </c>
      <c r="E218" s="23">
        <f t="shared" si="41"/>
        <v>18095</v>
      </c>
      <c r="F218" s="23">
        <f t="shared" si="48"/>
        <v>20474</v>
      </c>
      <c r="G218" s="23">
        <f t="shared" si="42"/>
        <v>1333839</v>
      </c>
      <c r="I218" s="47">
        <f t="shared" si="43"/>
        <v>9</v>
      </c>
      <c r="J218" s="47">
        <f t="shared" si="44"/>
        <v>11</v>
      </c>
      <c r="K218" s="47">
        <f t="shared" si="45"/>
        <v>11</v>
      </c>
      <c r="L218" s="48">
        <f t="shared" si="46"/>
        <v>0</v>
      </c>
      <c r="M218" s="49">
        <f t="shared" si="47"/>
        <v>2013</v>
      </c>
      <c r="N218" s="47">
        <f>MAX($M$18:M218)</f>
        <v>2044</v>
      </c>
    </row>
    <row r="219" spans="2:14" ht="16.5">
      <c r="B219" s="21">
        <f t="shared" si="49"/>
        <v>202</v>
      </c>
      <c r="C219" s="22" t="str">
        <f t="shared" si="39"/>
        <v>DECEMBER 2044</v>
      </c>
      <c r="D219" s="23">
        <f t="shared" si="40"/>
        <v>1333839</v>
      </c>
      <c r="E219" s="23">
        <f t="shared" si="41"/>
        <v>18062</v>
      </c>
      <c r="F219" s="23">
        <f t="shared" si="48"/>
        <v>20474</v>
      </c>
      <c r="G219" s="23">
        <f t="shared" si="42"/>
        <v>1331427</v>
      </c>
      <c r="I219" s="47">
        <f t="shared" si="43"/>
        <v>10</v>
      </c>
      <c r="J219" s="47">
        <f t="shared" si="44"/>
        <v>12</v>
      </c>
      <c r="K219" s="47">
        <f t="shared" si="45"/>
        <v>12</v>
      </c>
      <c r="L219" s="48">
        <f t="shared" si="46"/>
        <v>1</v>
      </c>
      <c r="M219" s="49">
        <f t="shared" si="47"/>
        <v>2014</v>
      </c>
      <c r="N219" s="47">
        <f>MAX($M$18:M219)</f>
        <v>2044</v>
      </c>
    </row>
    <row r="220" spans="2:14" ht="16.5">
      <c r="B220" s="21">
        <f t="shared" si="49"/>
        <v>203</v>
      </c>
      <c r="C220" s="22" t="str">
        <f t="shared" si="39"/>
        <v>JANUARY 2045</v>
      </c>
      <c r="D220" s="23">
        <f t="shared" si="40"/>
        <v>1331427</v>
      </c>
      <c r="E220" s="23">
        <f t="shared" si="41"/>
        <v>18030</v>
      </c>
      <c r="F220" s="23">
        <f t="shared" si="48"/>
        <v>20474</v>
      </c>
      <c r="G220" s="23">
        <f t="shared" si="42"/>
        <v>1328983</v>
      </c>
      <c r="I220" s="47">
        <f t="shared" si="43"/>
        <v>11</v>
      </c>
      <c r="J220" s="47">
        <f t="shared" si="44"/>
        <v>13</v>
      </c>
      <c r="K220" s="47">
        <f t="shared" si="45"/>
        <v>1</v>
      </c>
      <c r="L220" s="48">
        <f t="shared" si="46"/>
        <v>0</v>
      </c>
      <c r="M220" s="49">
        <f t="shared" si="47"/>
        <v>2045</v>
      </c>
      <c r="N220" s="47">
        <f>MAX($M$18:M220)</f>
        <v>2045</v>
      </c>
    </row>
    <row r="221" spans="2:14" ht="16.5">
      <c r="B221" s="21">
        <f t="shared" si="49"/>
        <v>204</v>
      </c>
      <c r="C221" s="22" t="str">
        <f t="shared" si="39"/>
        <v>DECEMBER 2045</v>
      </c>
      <c r="D221" s="23">
        <f t="shared" si="40"/>
        <v>1328983</v>
      </c>
      <c r="E221" s="23">
        <f t="shared" si="41"/>
        <v>17997</v>
      </c>
      <c r="F221" s="23">
        <f t="shared" si="48"/>
        <v>20474</v>
      </c>
      <c r="G221" s="23">
        <f t="shared" si="42"/>
        <v>1326506</v>
      </c>
      <c r="I221" s="47">
        <f t="shared" si="43"/>
        <v>0</v>
      </c>
      <c r="J221" s="47">
        <f t="shared" si="44"/>
        <v>0</v>
      </c>
      <c r="K221" s="47">
        <f t="shared" si="45"/>
        <v>12</v>
      </c>
      <c r="L221" s="48">
        <f t="shared" si="46"/>
        <v>1</v>
      </c>
      <c r="M221" s="49">
        <f t="shared" si="47"/>
        <v>2014</v>
      </c>
      <c r="N221" s="47">
        <f>MAX($M$18:M221)</f>
        <v>2045</v>
      </c>
    </row>
    <row r="222" spans="2:14" ht="16.5">
      <c r="B222" s="21">
        <f t="shared" si="49"/>
        <v>205</v>
      </c>
      <c r="C222" s="22" t="str">
        <f t="shared" si="39"/>
        <v>MARCH 2046</v>
      </c>
      <c r="D222" s="23">
        <f t="shared" si="40"/>
        <v>1326506</v>
      </c>
      <c r="E222" s="23">
        <f t="shared" si="41"/>
        <v>17963</v>
      </c>
      <c r="F222" s="23">
        <f t="shared" si="48"/>
        <v>20474</v>
      </c>
      <c r="G222" s="23">
        <f t="shared" si="42"/>
        <v>1323995</v>
      </c>
      <c r="I222" s="47">
        <f t="shared" si="43"/>
        <v>1</v>
      </c>
      <c r="J222" s="47">
        <f t="shared" si="44"/>
        <v>3</v>
      </c>
      <c r="K222" s="47">
        <f t="shared" si="45"/>
        <v>3</v>
      </c>
      <c r="L222" s="48">
        <f t="shared" si="46"/>
        <v>0</v>
      </c>
      <c r="M222" s="49">
        <f t="shared" si="47"/>
        <v>2046</v>
      </c>
      <c r="N222" s="47">
        <f>MAX($M$18:M222)</f>
        <v>2046</v>
      </c>
    </row>
    <row r="223" spans="2:14" ht="16.5">
      <c r="B223" s="21">
        <f t="shared" si="49"/>
        <v>206</v>
      </c>
      <c r="C223" s="22" t="str">
        <f t="shared" si="39"/>
        <v>APRIL 2046</v>
      </c>
      <c r="D223" s="23">
        <f t="shared" si="40"/>
        <v>1323995</v>
      </c>
      <c r="E223" s="23">
        <f t="shared" si="41"/>
        <v>17929</v>
      </c>
      <c r="F223" s="23">
        <f t="shared" si="48"/>
        <v>20474</v>
      </c>
      <c r="G223" s="23">
        <f t="shared" si="42"/>
        <v>1321450</v>
      </c>
      <c r="I223" s="47">
        <f t="shared" si="43"/>
        <v>2</v>
      </c>
      <c r="J223" s="47">
        <f t="shared" si="44"/>
        <v>4</v>
      </c>
      <c r="K223" s="47">
        <f t="shared" si="45"/>
        <v>4</v>
      </c>
      <c r="L223" s="48">
        <f t="shared" si="46"/>
        <v>0</v>
      </c>
      <c r="M223" s="49">
        <f t="shared" si="47"/>
        <v>2013</v>
      </c>
      <c r="N223" s="47">
        <f>MAX($M$18:M223)</f>
        <v>2046</v>
      </c>
    </row>
    <row r="224" spans="2:14" ht="16.5">
      <c r="B224" s="21">
        <f t="shared" si="49"/>
        <v>207</v>
      </c>
      <c r="C224" s="22" t="str">
        <f t="shared" si="39"/>
        <v>MAY 2046</v>
      </c>
      <c r="D224" s="23">
        <f t="shared" si="40"/>
        <v>1321450</v>
      </c>
      <c r="E224" s="23">
        <f t="shared" si="41"/>
        <v>17895</v>
      </c>
      <c r="F224" s="23">
        <f t="shared" si="48"/>
        <v>20474</v>
      </c>
      <c r="G224" s="23">
        <f t="shared" si="42"/>
        <v>1318871</v>
      </c>
      <c r="I224" s="47">
        <f t="shared" si="43"/>
        <v>3</v>
      </c>
      <c r="J224" s="47">
        <f t="shared" si="44"/>
        <v>5</v>
      </c>
      <c r="K224" s="47">
        <f t="shared" si="45"/>
        <v>5</v>
      </c>
      <c r="L224" s="48">
        <f t="shared" si="46"/>
        <v>0</v>
      </c>
      <c r="M224" s="49">
        <f t="shared" si="47"/>
        <v>2013</v>
      </c>
      <c r="N224" s="47">
        <f>MAX($M$18:M224)</f>
        <v>2046</v>
      </c>
    </row>
    <row r="225" spans="2:14" ht="16.5">
      <c r="B225" s="21">
        <f t="shared" si="49"/>
        <v>208</v>
      </c>
      <c r="C225" s="22" t="str">
        <f t="shared" si="39"/>
        <v>JUNE 2046</v>
      </c>
      <c r="D225" s="23">
        <f t="shared" si="40"/>
        <v>1318871</v>
      </c>
      <c r="E225" s="23">
        <f t="shared" si="41"/>
        <v>17860</v>
      </c>
      <c r="F225" s="23">
        <f t="shared" si="48"/>
        <v>20474</v>
      </c>
      <c r="G225" s="23">
        <f t="shared" si="42"/>
        <v>1316257</v>
      </c>
      <c r="I225" s="47">
        <f t="shared" si="43"/>
        <v>4</v>
      </c>
      <c r="J225" s="47">
        <f t="shared" si="44"/>
        <v>6</v>
      </c>
      <c r="K225" s="47">
        <f t="shared" si="45"/>
        <v>6</v>
      </c>
      <c r="L225" s="48">
        <f t="shared" si="46"/>
        <v>0</v>
      </c>
      <c r="M225" s="49">
        <f t="shared" si="47"/>
        <v>2013</v>
      </c>
      <c r="N225" s="47">
        <f>MAX($M$18:M225)</f>
        <v>2046</v>
      </c>
    </row>
    <row r="226" spans="2:14" ht="16.5">
      <c r="B226" s="21">
        <f t="shared" si="49"/>
        <v>209</v>
      </c>
      <c r="C226" s="22" t="str">
        <f t="shared" si="39"/>
        <v>JULY 2046</v>
      </c>
      <c r="D226" s="23">
        <f t="shared" si="40"/>
        <v>1316257</v>
      </c>
      <c r="E226" s="23">
        <f t="shared" si="41"/>
        <v>17824</v>
      </c>
      <c r="F226" s="23">
        <f t="shared" si="48"/>
        <v>20474</v>
      </c>
      <c r="G226" s="23">
        <f t="shared" si="42"/>
        <v>1313607</v>
      </c>
      <c r="I226" s="47">
        <f t="shared" si="43"/>
        <v>5</v>
      </c>
      <c r="J226" s="47">
        <f t="shared" si="44"/>
        <v>7</v>
      </c>
      <c r="K226" s="47">
        <f t="shared" si="45"/>
        <v>7</v>
      </c>
      <c r="L226" s="48">
        <f t="shared" si="46"/>
        <v>0</v>
      </c>
      <c r="M226" s="49">
        <f t="shared" si="47"/>
        <v>2013</v>
      </c>
      <c r="N226" s="47">
        <f>MAX($M$18:M226)</f>
        <v>2046</v>
      </c>
    </row>
    <row r="227" spans="2:14" ht="16.5">
      <c r="B227" s="21">
        <f t="shared" si="49"/>
        <v>210</v>
      </c>
      <c r="C227" s="22" t="str">
        <f t="shared" si="39"/>
        <v>AUGUST 2046</v>
      </c>
      <c r="D227" s="23">
        <f t="shared" si="40"/>
        <v>1313607</v>
      </c>
      <c r="E227" s="23">
        <f t="shared" si="41"/>
        <v>17788</v>
      </c>
      <c r="F227" s="23">
        <f t="shared" si="48"/>
        <v>20474</v>
      </c>
      <c r="G227" s="23">
        <f t="shared" si="42"/>
        <v>1310921</v>
      </c>
      <c r="I227" s="47">
        <f t="shared" si="43"/>
        <v>6</v>
      </c>
      <c r="J227" s="47">
        <f t="shared" si="44"/>
        <v>8</v>
      </c>
      <c r="K227" s="47">
        <f t="shared" si="45"/>
        <v>8</v>
      </c>
      <c r="L227" s="48">
        <f t="shared" si="46"/>
        <v>0</v>
      </c>
      <c r="M227" s="49">
        <f t="shared" si="47"/>
        <v>2013</v>
      </c>
      <c r="N227" s="47">
        <f>MAX($M$18:M227)</f>
        <v>2046</v>
      </c>
    </row>
    <row r="228" spans="2:14" ht="16.5">
      <c r="B228" s="21">
        <f t="shared" si="49"/>
        <v>211</v>
      </c>
      <c r="C228" s="22" t="str">
        <f t="shared" si="39"/>
        <v>SEPTEMBER 2046</v>
      </c>
      <c r="D228" s="23">
        <f t="shared" si="40"/>
        <v>1310921</v>
      </c>
      <c r="E228" s="23">
        <f t="shared" si="41"/>
        <v>17752</v>
      </c>
      <c r="F228" s="23">
        <f t="shared" si="48"/>
        <v>20474</v>
      </c>
      <c r="G228" s="23">
        <f t="shared" si="42"/>
        <v>1308199</v>
      </c>
      <c r="I228" s="47">
        <f t="shared" si="43"/>
        <v>7</v>
      </c>
      <c r="J228" s="47">
        <f t="shared" si="44"/>
        <v>9</v>
      </c>
      <c r="K228" s="47">
        <f t="shared" si="45"/>
        <v>9</v>
      </c>
      <c r="L228" s="48">
        <f t="shared" si="46"/>
        <v>0</v>
      </c>
      <c r="M228" s="49">
        <f t="shared" si="47"/>
        <v>2013</v>
      </c>
      <c r="N228" s="47">
        <f>MAX($M$18:M228)</f>
        <v>2046</v>
      </c>
    </row>
    <row r="229" spans="2:14" ht="16.5">
      <c r="B229" s="21">
        <f t="shared" si="49"/>
        <v>212</v>
      </c>
      <c r="C229" s="22" t="str">
        <f t="shared" si="39"/>
        <v>OCTOBER 2046</v>
      </c>
      <c r="D229" s="23">
        <f t="shared" si="40"/>
        <v>1308199</v>
      </c>
      <c r="E229" s="23">
        <f t="shared" si="41"/>
        <v>17715</v>
      </c>
      <c r="F229" s="23">
        <f t="shared" si="48"/>
        <v>20474</v>
      </c>
      <c r="G229" s="23">
        <f t="shared" si="42"/>
        <v>1305440</v>
      </c>
      <c r="I229" s="47">
        <f t="shared" si="43"/>
        <v>8</v>
      </c>
      <c r="J229" s="47">
        <f t="shared" si="44"/>
        <v>10</v>
      </c>
      <c r="K229" s="47">
        <f t="shared" si="45"/>
        <v>10</v>
      </c>
      <c r="L229" s="48">
        <f t="shared" si="46"/>
        <v>0</v>
      </c>
      <c r="M229" s="49">
        <f t="shared" si="47"/>
        <v>2013</v>
      </c>
      <c r="N229" s="47">
        <f>MAX($M$18:M229)</f>
        <v>2046</v>
      </c>
    </row>
    <row r="230" spans="2:14" ht="16.5">
      <c r="B230" s="21">
        <f t="shared" si="49"/>
        <v>213</v>
      </c>
      <c r="C230" s="22" t="str">
        <f t="shared" si="39"/>
        <v>NOVEMBER 2046</v>
      </c>
      <c r="D230" s="23">
        <f t="shared" si="40"/>
        <v>1305440</v>
      </c>
      <c r="E230" s="23">
        <f t="shared" si="41"/>
        <v>17678</v>
      </c>
      <c r="F230" s="23">
        <f t="shared" si="48"/>
        <v>20474</v>
      </c>
      <c r="G230" s="23">
        <f t="shared" si="42"/>
        <v>1302644</v>
      </c>
      <c r="I230" s="47">
        <f t="shared" si="43"/>
        <v>9</v>
      </c>
      <c r="J230" s="47">
        <f t="shared" si="44"/>
        <v>11</v>
      </c>
      <c r="K230" s="47">
        <f t="shared" si="45"/>
        <v>11</v>
      </c>
      <c r="L230" s="48">
        <f t="shared" si="46"/>
        <v>0</v>
      </c>
      <c r="M230" s="49">
        <f t="shared" si="47"/>
        <v>2013</v>
      </c>
      <c r="N230" s="47">
        <f>MAX($M$18:M230)</f>
        <v>2046</v>
      </c>
    </row>
    <row r="231" spans="2:14" ht="16.5">
      <c r="B231" s="21">
        <f t="shared" si="49"/>
        <v>214</v>
      </c>
      <c r="C231" s="22" t="str">
        <f t="shared" si="39"/>
        <v>DECEMBER 2046</v>
      </c>
      <c r="D231" s="23">
        <f t="shared" si="40"/>
        <v>1302644</v>
      </c>
      <c r="E231" s="23">
        <f t="shared" si="41"/>
        <v>17640</v>
      </c>
      <c r="F231" s="23">
        <f t="shared" si="48"/>
        <v>20474</v>
      </c>
      <c r="G231" s="23">
        <f t="shared" si="42"/>
        <v>1299810</v>
      </c>
      <c r="I231" s="47">
        <f t="shared" si="43"/>
        <v>10</v>
      </c>
      <c r="J231" s="47">
        <f t="shared" si="44"/>
        <v>12</v>
      </c>
      <c r="K231" s="47">
        <f t="shared" si="45"/>
        <v>12</v>
      </c>
      <c r="L231" s="48">
        <f t="shared" si="46"/>
        <v>1</v>
      </c>
      <c r="M231" s="49">
        <f t="shared" si="47"/>
        <v>2014</v>
      </c>
      <c r="N231" s="47">
        <f>MAX($M$18:M231)</f>
        <v>2046</v>
      </c>
    </row>
    <row r="232" spans="2:14" ht="16.5">
      <c r="B232" s="21">
        <f t="shared" si="49"/>
        <v>215</v>
      </c>
      <c r="C232" s="22" t="str">
        <f t="shared" si="39"/>
        <v>JANUARY 2047</v>
      </c>
      <c r="D232" s="23">
        <f t="shared" si="40"/>
        <v>1299810</v>
      </c>
      <c r="E232" s="23">
        <f t="shared" si="41"/>
        <v>17602</v>
      </c>
      <c r="F232" s="23">
        <f t="shared" si="48"/>
        <v>20474</v>
      </c>
      <c r="G232" s="23">
        <f t="shared" si="42"/>
        <v>1296938</v>
      </c>
      <c r="I232" s="47">
        <f t="shared" si="43"/>
        <v>11</v>
      </c>
      <c r="J232" s="47">
        <f t="shared" si="44"/>
        <v>13</v>
      </c>
      <c r="K232" s="47">
        <f t="shared" si="45"/>
        <v>1</v>
      </c>
      <c r="L232" s="48">
        <f t="shared" si="46"/>
        <v>0</v>
      </c>
      <c r="M232" s="49">
        <f t="shared" si="47"/>
        <v>2047</v>
      </c>
      <c r="N232" s="47">
        <f>MAX($M$18:M232)</f>
        <v>2047</v>
      </c>
    </row>
    <row r="233" spans="2:14" ht="16.5">
      <c r="B233" s="21">
        <f t="shared" si="49"/>
        <v>216</v>
      </c>
      <c r="C233" s="22" t="str">
        <f t="shared" si="39"/>
        <v>DECEMBER 2047</v>
      </c>
      <c r="D233" s="23">
        <f t="shared" si="40"/>
        <v>1296938</v>
      </c>
      <c r="E233" s="23">
        <f t="shared" si="41"/>
        <v>17563</v>
      </c>
      <c r="F233" s="23">
        <f t="shared" si="48"/>
        <v>20474</v>
      </c>
      <c r="G233" s="23">
        <f t="shared" si="42"/>
        <v>1294027</v>
      </c>
      <c r="I233" s="47">
        <f t="shared" si="43"/>
        <v>0</v>
      </c>
      <c r="J233" s="47">
        <f t="shared" si="44"/>
        <v>0</v>
      </c>
      <c r="K233" s="47">
        <f t="shared" si="45"/>
        <v>12</v>
      </c>
      <c r="L233" s="48">
        <f t="shared" si="46"/>
        <v>1</v>
      </c>
      <c r="M233" s="49">
        <f t="shared" si="47"/>
        <v>2014</v>
      </c>
      <c r="N233" s="47">
        <f>MAX($M$18:M233)</f>
        <v>2047</v>
      </c>
    </row>
    <row r="234" spans="2:14" ht="16.5">
      <c r="B234" s="21">
        <f t="shared" si="49"/>
        <v>217</v>
      </c>
      <c r="C234" s="22" t="str">
        <f t="shared" si="39"/>
        <v>MARCH 2048</v>
      </c>
      <c r="D234" s="23">
        <f t="shared" si="40"/>
        <v>1294027</v>
      </c>
      <c r="E234" s="23">
        <f t="shared" si="41"/>
        <v>17523</v>
      </c>
      <c r="F234" s="23">
        <f t="shared" si="48"/>
        <v>20474</v>
      </c>
      <c r="G234" s="23">
        <f t="shared" si="42"/>
        <v>1291076</v>
      </c>
      <c r="I234" s="47">
        <f t="shared" si="43"/>
        <v>1</v>
      </c>
      <c r="J234" s="47">
        <f t="shared" si="44"/>
        <v>3</v>
      </c>
      <c r="K234" s="47">
        <f t="shared" si="45"/>
        <v>3</v>
      </c>
      <c r="L234" s="48">
        <f t="shared" si="46"/>
        <v>0</v>
      </c>
      <c r="M234" s="49">
        <f t="shared" si="47"/>
        <v>2048</v>
      </c>
      <c r="N234" s="47">
        <f>MAX($M$18:M234)</f>
        <v>2048</v>
      </c>
    </row>
    <row r="235" spans="2:14" ht="16.5">
      <c r="B235" s="21">
        <f t="shared" si="49"/>
        <v>218</v>
      </c>
      <c r="C235" s="22" t="str">
        <f t="shared" si="39"/>
        <v>APRIL 2048</v>
      </c>
      <c r="D235" s="23">
        <f t="shared" si="40"/>
        <v>1291076</v>
      </c>
      <c r="E235" s="23">
        <f t="shared" si="41"/>
        <v>17483</v>
      </c>
      <c r="F235" s="23">
        <f t="shared" si="48"/>
        <v>20474</v>
      </c>
      <c r="G235" s="23">
        <f t="shared" si="42"/>
        <v>1288085</v>
      </c>
      <c r="I235" s="47">
        <f t="shared" si="43"/>
        <v>2</v>
      </c>
      <c r="J235" s="47">
        <f t="shared" si="44"/>
        <v>4</v>
      </c>
      <c r="K235" s="47">
        <f t="shared" si="45"/>
        <v>4</v>
      </c>
      <c r="L235" s="48">
        <f t="shared" si="46"/>
        <v>0</v>
      </c>
      <c r="M235" s="49">
        <f t="shared" si="47"/>
        <v>2013</v>
      </c>
      <c r="N235" s="47">
        <f>MAX($M$18:M235)</f>
        <v>2048</v>
      </c>
    </row>
    <row r="236" spans="2:14" ht="16.5">
      <c r="B236" s="21">
        <f t="shared" si="49"/>
        <v>219</v>
      </c>
      <c r="C236" s="22" t="str">
        <f t="shared" si="39"/>
        <v>MAY 2048</v>
      </c>
      <c r="D236" s="23">
        <f t="shared" si="40"/>
        <v>1288085</v>
      </c>
      <c r="E236" s="23">
        <f t="shared" si="41"/>
        <v>17443</v>
      </c>
      <c r="F236" s="23">
        <f t="shared" si="48"/>
        <v>20474</v>
      </c>
      <c r="G236" s="23">
        <f t="shared" si="42"/>
        <v>1285054</v>
      </c>
      <c r="I236" s="47">
        <f t="shared" si="43"/>
        <v>3</v>
      </c>
      <c r="J236" s="47">
        <f t="shared" si="44"/>
        <v>5</v>
      </c>
      <c r="K236" s="47">
        <f t="shared" si="45"/>
        <v>5</v>
      </c>
      <c r="L236" s="48">
        <f t="shared" si="46"/>
        <v>0</v>
      </c>
      <c r="M236" s="49">
        <f t="shared" si="47"/>
        <v>2013</v>
      </c>
      <c r="N236" s="47">
        <f>MAX($M$18:M236)</f>
        <v>2048</v>
      </c>
    </row>
    <row r="237" spans="2:14" ht="16.5">
      <c r="B237" s="21">
        <f t="shared" si="49"/>
        <v>220</v>
      </c>
      <c r="C237" s="22" t="str">
        <f t="shared" si="39"/>
        <v>JUNE 2048</v>
      </c>
      <c r="D237" s="23">
        <f t="shared" si="40"/>
        <v>1285054</v>
      </c>
      <c r="E237" s="23">
        <f t="shared" si="41"/>
        <v>17402</v>
      </c>
      <c r="F237" s="23">
        <f t="shared" si="48"/>
        <v>20474</v>
      </c>
      <c r="G237" s="23">
        <f t="shared" si="42"/>
        <v>1281982</v>
      </c>
      <c r="I237" s="47">
        <f t="shared" si="43"/>
        <v>4</v>
      </c>
      <c r="J237" s="47">
        <f t="shared" si="44"/>
        <v>6</v>
      </c>
      <c r="K237" s="47">
        <f t="shared" si="45"/>
        <v>6</v>
      </c>
      <c r="L237" s="48">
        <f t="shared" si="46"/>
        <v>0</v>
      </c>
      <c r="M237" s="49">
        <f t="shared" si="47"/>
        <v>2013</v>
      </c>
      <c r="N237" s="47">
        <f>MAX($M$18:M237)</f>
        <v>2048</v>
      </c>
    </row>
    <row r="238" spans="2:14" ht="16.5">
      <c r="B238" s="21">
        <f t="shared" si="49"/>
        <v>221</v>
      </c>
      <c r="C238" s="22" t="str">
        <f t="shared" si="39"/>
        <v>JULY 2048</v>
      </c>
      <c r="D238" s="23">
        <f t="shared" si="40"/>
        <v>1281982</v>
      </c>
      <c r="E238" s="23">
        <f t="shared" si="41"/>
        <v>17360</v>
      </c>
      <c r="F238" s="23">
        <f t="shared" si="48"/>
        <v>20474</v>
      </c>
      <c r="G238" s="23">
        <f t="shared" si="42"/>
        <v>1278868</v>
      </c>
      <c r="I238" s="47">
        <f t="shared" si="43"/>
        <v>5</v>
      </c>
      <c r="J238" s="47">
        <f t="shared" si="44"/>
        <v>7</v>
      </c>
      <c r="K238" s="47">
        <f t="shared" si="45"/>
        <v>7</v>
      </c>
      <c r="L238" s="48">
        <f t="shared" si="46"/>
        <v>0</v>
      </c>
      <c r="M238" s="49">
        <f t="shared" si="47"/>
        <v>2013</v>
      </c>
      <c r="N238" s="47">
        <f>MAX($M$18:M238)</f>
        <v>2048</v>
      </c>
    </row>
    <row r="239" spans="2:14" ht="16.5">
      <c r="B239" s="21">
        <f t="shared" si="49"/>
        <v>222</v>
      </c>
      <c r="C239" s="22" t="str">
        <f t="shared" si="39"/>
        <v>AUGUST 2048</v>
      </c>
      <c r="D239" s="23">
        <f t="shared" si="40"/>
        <v>1278868</v>
      </c>
      <c r="E239" s="23">
        <f t="shared" si="41"/>
        <v>17318</v>
      </c>
      <c r="F239" s="23">
        <f t="shared" si="48"/>
        <v>20474</v>
      </c>
      <c r="G239" s="23">
        <f t="shared" si="42"/>
        <v>1275712</v>
      </c>
      <c r="I239" s="47">
        <f t="shared" si="43"/>
        <v>6</v>
      </c>
      <c r="J239" s="47">
        <f t="shared" si="44"/>
        <v>8</v>
      </c>
      <c r="K239" s="47">
        <f t="shared" si="45"/>
        <v>8</v>
      </c>
      <c r="L239" s="48">
        <f t="shared" si="46"/>
        <v>0</v>
      </c>
      <c r="M239" s="49">
        <f t="shared" si="47"/>
        <v>2013</v>
      </c>
      <c r="N239" s="47">
        <f>MAX($M$18:M239)</f>
        <v>2048</v>
      </c>
    </row>
    <row r="240" spans="2:14" ht="16.5">
      <c r="B240" s="21">
        <f t="shared" si="49"/>
        <v>223</v>
      </c>
      <c r="C240" s="22" t="str">
        <f t="shared" si="39"/>
        <v>SEPTEMBER 2048</v>
      </c>
      <c r="D240" s="23">
        <f t="shared" si="40"/>
        <v>1275712</v>
      </c>
      <c r="E240" s="23">
        <f t="shared" si="41"/>
        <v>17275</v>
      </c>
      <c r="F240" s="23">
        <f t="shared" si="48"/>
        <v>20474</v>
      </c>
      <c r="G240" s="23">
        <f t="shared" si="42"/>
        <v>1272513</v>
      </c>
      <c r="I240" s="47">
        <f t="shared" si="43"/>
        <v>7</v>
      </c>
      <c r="J240" s="47">
        <f t="shared" si="44"/>
        <v>9</v>
      </c>
      <c r="K240" s="47">
        <f t="shared" si="45"/>
        <v>9</v>
      </c>
      <c r="L240" s="48">
        <f t="shared" si="46"/>
        <v>0</v>
      </c>
      <c r="M240" s="49">
        <f t="shared" si="47"/>
        <v>2013</v>
      </c>
      <c r="N240" s="47">
        <f>MAX($M$18:M240)</f>
        <v>2048</v>
      </c>
    </row>
    <row r="241" spans="2:14" ht="16.5">
      <c r="B241" s="21">
        <f t="shared" si="49"/>
        <v>224</v>
      </c>
      <c r="C241" s="22" t="str">
        <f t="shared" si="39"/>
        <v>OCTOBER 2048</v>
      </c>
      <c r="D241" s="23">
        <f t="shared" si="40"/>
        <v>1272513</v>
      </c>
      <c r="E241" s="23">
        <f t="shared" si="41"/>
        <v>17232</v>
      </c>
      <c r="F241" s="23">
        <f t="shared" si="48"/>
        <v>20474</v>
      </c>
      <c r="G241" s="23">
        <f t="shared" si="42"/>
        <v>1269271</v>
      </c>
      <c r="I241" s="47">
        <f t="shared" si="43"/>
        <v>8</v>
      </c>
      <c r="J241" s="47">
        <f t="shared" si="44"/>
        <v>10</v>
      </c>
      <c r="K241" s="47">
        <f t="shared" si="45"/>
        <v>10</v>
      </c>
      <c r="L241" s="48">
        <f t="shared" si="46"/>
        <v>0</v>
      </c>
      <c r="M241" s="49">
        <f t="shared" si="47"/>
        <v>2013</v>
      </c>
      <c r="N241" s="47">
        <f>MAX($M$18:M241)</f>
        <v>2048</v>
      </c>
    </row>
    <row r="242" spans="2:14" ht="16.5">
      <c r="B242" s="21">
        <f t="shared" si="49"/>
        <v>225</v>
      </c>
      <c r="C242" s="22" t="str">
        <f t="shared" si="39"/>
        <v>NOVEMBER 2048</v>
      </c>
      <c r="D242" s="23">
        <f t="shared" si="40"/>
        <v>1269271</v>
      </c>
      <c r="E242" s="23">
        <f t="shared" si="41"/>
        <v>17188</v>
      </c>
      <c r="F242" s="23">
        <f t="shared" si="48"/>
        <v>20474</v>
      </c>
      <c r="G242" s="23">
        <f t="shared" si="42"/>
        <v>1265985</v>
      </c>
      <c r="I242" s="47">
        <f t="shared" si="43"/>
        <v>9</v>
      </c>
      <c r="J242" s="47">
        <f t="shared" si="44"/>
        <v>11</v>
      </c>
      <c r="K242" s="47">
        <f t="shared" si="45"/>
        <v>11</v>
      </c>
      <c r="L242" s="48">
        <f t="shared" si="46"/>
        <v>0</v>
      </c>
      <c r="M242" s="49">
        <f t="shared" si="47"/>
        <v>2013</v>
      </c>
      <c r="N242" s="47">
        <f>MAX($M$18:M242)</f>
        <v>2048</v>
      </c>
    </row>
    <row r="243" spans="2:14" ht="16.5">
      <c r="B243" s="21">
        <f t="shared" si="49"/>
        <v>226</v>
      </c>
      <c r="C243" s="22" t="str">
        <f t="shared" si="39"/>
        <v>DECEMBER 2048</v>
      </c>
      <c r="D243" s="23">
        <f t="shared" si="40"/>
        <v>1265985</v>
      </c>
      <c r="E243" s="23">
        <f t="shared" si="41"/>
        <v>17144</v>
      </c>
      <c r="F243" s="23">
        <f t="shared" si="48"/>
        <v>20474</v>
      </c>
      <c r="G243" s="23">
        <f t="shared" si="42"/>
        <v>1262655</v>
      </c>
      <c r="I243" s="47">
        <f t="shared" si="43"/>
        <v>10</v>
      </c>
      <c r="J243" s="47">
        <f t="shared" si="44"/>
        <v>12</v>
      </c>
      <c r="K243" s="47">
        <f t="shared" si="45"/>
        <v>12</v>
      </c>
      <c r="L243" s="48">
        <f t="shared" si="46"/>
        <v>1</v>
      </c>
      <c r="M243" s="49">
        <f t="shared" si="47"/>
        <v>2014</v>
      </c>
      <c r="N243" s="47">
        <f>MAX($M$18:M243)</f>
        <v>2048</v>
      </c>
    </row>
    <row r="244" spans="2:14" ht="16.5">
      <c r="B244" s="21">
        <f t="shared" si="49"/>
        <v>227</v>
      </c>
      <c r="C244" s="22" t="str">
        <f t="shared" si="39"/>
        <v>JANUARY 2049</v>
      </c>
      <c r="D244" s="23">
        <f t="shared" si="40"/>
        <v>1262655</v>
      </c>
      <c r="E244" s="23">
        <f t="shared" si="41"/>
        <v>17098</v>
      </c>
      <c r="F244" s="23">
        <f t="shared" si="48"/>
        <v>20474</v>
      </c>
      <c r="G244" s="23">
        <f t="shared" si="42"/>
        <v>1259279</v>
      </c>
      <c r="I244" s="47">
        <f t="shared" si="43"/>
        <v>11</v>
      </c>
      <c r="J244" s="47">
        <f t="shared" si="44"/>
        <v>13</v>
      </c>
      <c r="K244" s="47">
        <f t="shared" si="45"/>
        <v>1</v>
      </c>
      <c r="L244" s="48">
        <f t="shared" si="46"/>
        <v>0</v>
      </c>
      <c r="M244" s="49">
        <f t="shared" si="47"/>
        <v>2049</v>
      </c>
      <c r="N244" s="47">
        <f>MAX($M$18:M244)</f>
        <v>2049</v>
      </c>
    </row>
    <row r="245" spans="2:14" ht="16.5">
      <c r="B245" s="21">
        <f t="shared" si="49"/>
        <v>228</v>
      </c>
      <c r="C245" s="22" t="str">
        <f t="shared" si="39"/>
        <v>DECEMBER 2049</v>
      </c>
      <c r="D245" s="23">
        <f t="shared" si="40"/>
        <v>1259279</v>
      </c>
      <c r="E245" s="23">
        <f t="shared" si="41"/>
        <v>17053</v>
      </c>
      <c r="F245" s="23">
        <f t="shared" si="48"/>
        <v>20474</v>
      </c>
      <c r="G245" s="23">
        <f t="shared" si="42"/>
        <v>1255858</v>
      </c>
      <c r="I245" s="47">
        <f t="shared" si="43"/>
        <v>0</v>
      </c>
      <c r="J245" s="47">
        <f t="shared" si="44"/>
        <v>0</v>
      </c>
      <c r="K245" s="47">
        <f t="shared" si="45"/>
        <v>12</v>
      </c>
      <c r="L245" s="48">
        <f t="shared" si="46"/>
        <v>1</v>
      </c>
      <c r="M245" s="49">
        <f t="shared" si="47"/>
        <v>2014</v>
      </c>
      <c r="N245" s="47">
        <f>MAX($M$18:M245)</f>
        <v>2049</v>
      </c>
    </row>
    <row r="246" spans="2:14" ht="16.5">
      <c r="B246" s="21">
        <f t="shared" si="49"/>
        <v>229</v>
      </c>
      <c r="C246" s="22" t="str">
        <f t="shared" si="39"/>
        <v>MARCH 2050</v>
      </c>
      <c r="D246" s="23">
        <f t="shared" si="40"/>
        <v>1255858</v>
      </c>
      <c r="E246" s="23">
        <f t="shared" si="41"/>
        <v>17006</v>
      </c>
      <c r="F246" s="23">
        <f t="shared" si="48"/>
        <v>20474</v>
      </c>
      <c r="G246" s="23">
        <f t="shared" si="42"/>
        <v>1252390</v>
      </c>
      <c r="I246" s="47">
        <f t="shared" si="43"/>
        <v>1</v>
      </c>
      <c r="J246" s="47">
        <f t="shared" si="44"/>
        <v>3</v>
      </c>
      <c r="K246" s="47">
        <f t="shared" si="45"/>
        <v>3</v>
      </c>
      <c r="L246" s="48">
        <f t="shared" si="46"/>
        <v>0</v>
      </c>
      <c r="M246" s="49">
        <f t="shared" si="47"/>
        <v>2050</v>
      </c>
      <c r="N246" s="47">
        <f>MAX($M$18:M246)</f>
        <v>2050</v>
      </c>
    </row>
    <row r="247" spans="2:14" ht="16.5">
      <c r="B247" s="21">
        <f t="shared" si="49"/>
        <v>230</v>
      </c>
      <c r="C247" s="22" t="str">
        <f t="shared" si="39"/>
        <v>APRIL 2050</v>
      </c>
      <c r="D247" s="23">
        <f t="shared" si="40"/>
        <v>1252390</v>
      </c>
      <c r="E247" s="23">
        <f t="shared" si="41"/>
        <v>16959</v>
      </c>
      <c r="F247" s="23">
        <f t="shared" si="48"/>
        <v>20474</v>
      </c>
      <c r="G247" s="23">
        <f t="shared" si="42"/>
        <v>1248875</v>
      </c>
      <c r="I247" s="47">
        <f t="shared" si="43"/>
        <v>2</v>
      </c>
      <c r="J247" s="47">
        <f t="shared" si="44"/>
        <v>4</v>
      </c>
      <c r="K247" s="47">
        <f t="shared" si="45"/>
        <v>4</v>
      </c>
      <c r="L247" s="48">
        <f t="shared" si="46"/>
        <v>0</v>
      </c>
      <c r="M247" s="49">
        <f t="shared" si="47"/>
        <v>2013</v>
      </c>
      <c r="N247" s="47">
        <f>MAX($M$18:M247)</f>
        <v>2050</v>
      </c>
    </row>
    <row r="248" spans="2:14" ht="16.5">
      <c r="B248" s="21">
        <f t="shared" si="49"/>
        <v>231</v>
      </c>
      <c r="C248" s="22" t="str">
        <f t="shared" si="39"/>
        <v>MAY 2050</v>
      </c>
      <c r="D248" s="23">
        <f t="shared" si="40"/>
        <v>1248875</v>
      </c>
      <c r="E248" s="23">
        <f t="shared" si="41"/>
        <v>16912</v>
      </c>
      <c r="F248" s="23">
        <f t="shared" si="48"/>
        <v>20474</v>
      </c>
      <c r="G248" s="23">
        <f t="shared" si="42"/>
        <v>1245313</v>
      </c>
      <c r="I248" s="47">
        <f t="shared" si="43"/>
        <v>3</v>
      </c>
      <c r="J248" s="47">
        <f t="shared" si="44"/>
        <v>5</v>
      </c>
      <c r="K248" s="47">
        <f t="shared" si="45"/>
        <v>5</v>
      </c>
      <c r="L248" s="48">
        <f t="shared" si="46"/>
        <v>0</v>
      </c>
      <c r="M248" s="49">
        <f t="shared" si="47"/>
        <v>2013</v>
      </c>
      <c r="N248" s="47">
        <f>MAX($M$18:M248)</f>
        <v>2050</v>
      </c>
    </row>
    <row r="249" spans="2:14" ht="16.5">
      <c r="B249" s="21">
        <f t="shared" si="49"/>
        <v>232</v>
      </c>
      <c r="C249" s="22" t="str">
        <f t="shared" ref="C249:C312" si="50">IF(D249=0,0,IF(K249=1,$G$5,(IF(K249=2,$H$5,IF(K249=3,$I$5,(IF(K249=4,$J$5,IF(K249=5,$K$5,(IF(K249=6,$L$5,IF(K249=7,$M$5,(IF(K249=8,$N$5,IF(K249=9,$O$5,(IF(K249=10,$P$5,IF(K249=11,$Q$5,(IF(K249=12,$R$5)))))))))))))))))) &amp; " " &amp; N249)</f>
        <v>JUNE 2050</v>
      </c>
      <c r="D249" s="23">
        <f t="shared" ref="D249:D312" si="51">G248</f>
        <v>1245313</v>
      </c>
      <c r="E249" s="23">
        <f t="shared" ref="E249:E312" si="52">ROUND(D249*($D$7/1200),0)</f>
        <v>16864</v>
      </c>
      <c r="F249" s="23">
        <f t="shared" si="48"/>
        <v>20474</v>
      </c>
      <c r="G249" s="23">
        <f t="shared" ref="G249:G312" si="53">D249+E249-F249</f>
        <v>1241703</v>
      </c>
      <c r="I249" s="47">
        <f t="shared" ref="I249:I312" si="54">MOD(B249,12)</f>
        <v>4</v>
      </c>
      <c r="J249" s="47">
        <f t="shared" ref="J249:J312" si="55">IF(I249=0,0,I249+$S$6-1)</f>
        <v>6</v>
      </c>
      <c r="K249" s="47">
        <f t="shared" ref="K249:K312" si="56">IF(D249=0,0,IF(K248+1=8,8,IF(K248+1=3,3,IF(K248+1=4,4,IF(MOD(J249,12)=0,12,MOD(J249,12))))))</f>
        <v>6</v>
      </c>
      <c r="L249" s="48">
        <f t="shared" ref="L249:L312" si="57">IF(K249=12,1,0)</f>
        <v>0</v>
      </c>
      <c r="M249" s="49">
        <f t="shared" ref="M249:M312" si="58">IF(L248=1,N248+1,IF(F249=0,0,$E$13+L249))</f>
        <v>2013</v>
      </c>
      <c r="N249" s="47">
        <f>MAX($M$18:M249)</f>
        <v>2050</v>
      </c>
    </row>
    <row r="250" spans="2:14" ht="16.5">
      <c r="B250" s="21">
        <f t="shared" si="49"/>
        <v>233</v>
      </c>
      <c r="C250" s="22" t="str">
        <f t="shared" si="50"/>
        <v>JULY 2050</v>
      </c>
      <c r="D250" s="23">
        <f t="shared" si="51"/>
        <v>1241703</v>
      </c>
      <c r="E250" s="23">
        <f t="shared" si="52"/>
        <v>16815</v>
      </c>
      <c r="F250" s="23">
        <f t="shared" si="48"/>
        <v>20474</v>
      </c>
      <c r="G250" s="23">
        <f t="shared" si="53"/>
        <v>1238044</v>
      </c>
      <c r="I250" s="47">
        <f t="shared" si="54"/>
        <v>5</v>
      </c>
      <c r="J250" s="47">
        <f t="shared" si="55"/>
        <v>7</v>
      </c>
      <c r="K250" s="47">
        <f t="shared" si="56"/>
        <v>7</v>
      </c>
      <c r="L250" s="48">
        <f t="shared" si="57"/>
        <v>0</v>
      </c>
      <c r="M250" s="49">
        <f t="shared" si="58"/>
        <v>2013</v>
      </c>
      <c r="N250" s="47">
        <f>MAX($M$18:M250)</f>
        <v>2050</v>
      </c>
    </row>
    <row r="251" spans="2:14" ht="16.5">
      <c r="B251" s="21">
        <f t="shared" si="49"/>
        <v>234</v>
      </c>
      <c r="C251" s="22" t="str">
        <f t="shared" si="50"/>
        <v>AUGUST 2050</v>
      </c>
      <c r="D251" s="23">
        <f t="shared" si="51"/>
        <v>1238044</v>
      </c>
      <c r="E251" s="23">
        <f t="shared" si="52"/>
        <v>16765</v>
      </c>
      <c r="F251" s="23">
        <f t="shared" si="48"/>
        <v>20474</v>
      </c>
      <c r="G251" s="23">
        <f t="shared" si="53"/>
        <v>1234335</v>
      </c>
      <c r="I251" s="47">
        <f t="shared" si="54"/>
        <v>6</v>
      </c>
      <c r="J251" s="47">
        <f t="shared" si="55"/>
        <v>8</v>
      </c>
      <c r="K251" s="47">
        <f t="shared" si="56"/>
        <v>8</v>
      </c>
      <c r="L251" s="48">
        <f t="shared" si="57"/>
        <v>0</v>
      </c>
      <c r="M251" s="49">
        <f t="shared" si="58"/>
        <v>2013</v>
      </c>
      <c r="N251" s="47">
        <f>MAX($M$18:M251)</f>
        <v>2050</v>
      </c>
    </row>
    <row r="252" spans="2:14" ht="16.5">
      <c r="B252" s="21">
        <f t="shared" si="49"/>
        <v>235</v>
      </c>
      <c r="C252" s="22" t="str">
        <f t="shared" si="50"/>
        <v>SEPTEMBER 2050</v>
      </c>
      <c r="D252" s="23">
        <f t="shared" si="51"/>
        <v>1234335</v>
      </c>
      <c r="E252" s="23">
        <f t="shared" si="52"/>
        <v>16715</v>
      </c>
      <c r="F252" s="23">
        <f t="shared" si="48"/>
        <v>20474</v>
      </c>
      <c r="G252" s="23">
        <f t="shared" si="53"/>
        <v>1230576</v>
      </c>
      <c r="I252" s="47">
        <f t="shared" si="54"/>
        <v>7</v>
      </c>
      <c r="J252" s="47">
        <f t="shared" si="55"/>
        <v>9</v>
      </c>
      <c r="K252" s="47">
        <f t="shared" si="56"/>
        <v>9</v>
      </c>
      <c r="L252" s="48">
        <f t="shared" si="57"/>
        <v>0</v>
      </c>
      <c r="M252" s="49">
        <f t="shared" si="58"/>
        <v>2013</v>
      </c>
      <c r="N252" s="47">
        <f>MAX($M$18:M252)</f>
        <v>2050</v>
      </c>
    </row>
    <row r="253" spans="2:14" ht="16.5">
      <c r="B253" s="21">
        <f t="shared" si="49"/>
        <v>236</v>
      </c>
      <c r="C253" s="22" t="str">
        <f t="shared" si="50"/>
        <v>OCTOBER 2050</v>
      </c>
      <c r="D253" s="23">
        <f t="shared" si="51"/>
        <v>1230576</v>
      </c>
      <c r="E253" s="23">
        <f t="shared" si="52"/>
        <v>16664</v>
      </c>
      <c r="F253" s="23">
        <f t="shared" si="48"/>
        <v>20474</v>
      </c>
      <c r="G253" s="23">
        <f t="shared" si="53"/>
        <v>1226766</v>
      </c>
      <c r="I253" s="47">
        <f t="shared" si="54"/>
        <v>8</v>
      </c>
      <c r="J253" s="47">
        <f t="shared" si="55"/>
        <v>10</v>
      </c>
      <c r="K253" s="47">
        <f t="shared" si="56"/>
        <v>10</v>
      </c>
      <c r="L253" s="48">
        <f t="shared" si="57"/>
        <v>0</v>
      </c>
      <c r="M253" s="49">
        <f t="shared" si="58"/>
        <v>2013</v>
      </c>
      <c r="N253" s="47">
        <f>MAX($M$18:M253)</f>
        <v>2050</v>
      </c>
    </row>
    <row r="254" spans="2:14" ht="16.5">
      <c r="B254" s="21">
        <f t="shared" si="49"/>
        <v>237</v>
      </c>
      <c r="C254" s="22" t="str">
        <f t="shared" si="50"/>
        <v>NOVEMBER 2050</v>
      </c>
      <c r="D254" s="23">
        <f t="shared" si="51"/>
        <v>1226766</v>
      </c>
      <c r="E254" s="23">
        <f t="shared" si="52"/>
        <v>16612</v>
      </c>
      <c r="F254" s="23">
        <f t="shared" si="48"/>
        <v>20474</v>
      </c>
      <c r="G254" s="23">
        <f t="shared" si="53"/>
        <v>1222904</v>
      </c>
      <c r="I254" s="47">
        <f t="shared" si="54"/>
        <v>9</v>
      </c>
      <c r="J254" s="47">
        <f t="shared" si="55"/>
        <v>11</v>
      </c>
      <c r="K254" s="47">
        <f t="shared" si="56"/>
        <v>11</v>
      </c>
      <c r="L254" s="48">
        <f t="shared" si="57"/>
        <v>0</v>
      </c>
      <c r="M254" s="49">
        <f t="shared" si="58"/>
        <v>2013</v>
      </c>
      <c r="N254" s="47">
        <f>MAX($M$18:M254)</f>
        <v>2050</v>
      </c>
    </row>
    <row r="255" spans="2:14" ht="16.5">
      <c r="B255" s="21">
        <f t="shared" si="49"/>
        <v>238</v>
      </c>
      <c r="C255" s="22" t="str">
        <f t="shared" si="50"/>
        <v>DECEMBER 2050</v>
      </c>
      <c r="D255" s="23">
        <f t="shared" si="51"/>
        <v>1222904</v>
      </c>
      <c r="E255" s="23">
        <f t="shared" si="52"/>
        <v>16560</v>
      </c>
      <c r="F255" s="23">
        <f t="shared" si="48"/>
        <v>20474</v>
      </c>
      <c r="G255" s="23">
        <f t="shared" si="53"/>
        <v>1218990</v>
      </c>
      <c r="I255" s="47">
        <f t="shared" si="54"/>
        <v>10</v>
      </c>
      <c r="J255" s="47">
        <f t="shared" si="55"/>
        <v>12</v>
      </c>
      <c r="K255" s="47">
        <f t="shared" si="56"/>
        <v>12</v>
      </c>
      <c r="L255" s="48">
        <f t="shared" si="57"/>
        <v>1</v>
      </c>
      <c r="M255" s="49">
        <f t="shared" si="58"/>
        <v>2014</v>
      </c>
      <c r="N255" s="47">
        <f>MAX($M$18:M255)</f>
        <v>2050</v>
      </c>
    </row>
    <row r="256" spans="2:14" ht="16.5">
      <c r="B256" s="21">
        <f t="shared" si="49"/>
        <v>239</v>
      </c>
      <c r="C256" s="22" t="str">
        <f t="shared" si="50"/>
        <v>JANUARY 2051</v>
      </c>
      <c r="D256" s="23">
        <f t="shared" si="51"/>
        <v>1218990</v>
      </c>
      <c r="E256" s="23">
        <f t="shared" si="52"/>
        <v>16507</v>
      </c>
      <c r="F256" s="23">
        <f t="shared" si="48"/>
        <v>20474</v>
      </c>
      <c r="G256" s="23">
        <f t="shared" si="53"/>
        <v>1215023</v>
      </c>
      <c r="I256" s="47">
        <f t="shared" si="54"/>
        <v>11</v>
      </c>
      <c r="J256" s="47">
        <f t="shared" si="55"/>
        <v>13</v>
      </c>
      <c r="K256" s="47">
        <f t="shared" si="56"/>
        <v>1</v>
      </c>
      <c r="L256" s="48">
        <f t="shared" si="57"/>
        <v>0</v>
      </c>
      <c r="M256" s="49">
        <f t="shared" si="58"/>
        <v>2051</v>
      </c>
      <c r="N256" s="47">
        <f>MAX($M$18:M256)</f>
        <v>2051</v>
      </c>
    </row>
    <row r="257" spans="2:14" ht="16.5">
      <c r="B257" s="21">
        <f t="shared" si="49"/>
        <v>240</v>
      </c>
      <c r="C257" s="22" t="str">
        <f t="shared" si="50"/>
        <v>DECEMBER 2051</v>
      </c>
      <c r="D257" s="23">
        <f t="shared" si="51"/>
        <v>1215023</v>
      </c>
      <c r="E257" s="23">
        <f t="shared" si="52"/>
        <v>16453</v>
      </c>
      <c r="F257" s="23">
        <f t="shared" si="48"/>
        <v>20474</v>
      </c>
      <c r="G257" s="23">
        <f t="shared" si="53"/>
        <v>1211002</v>
      </c>
      <c r="I257" s="47">
        <f t="shared" si="54"/>
        <v>0</v>
      </c>
      <c r="J257" s="47">
        <f t="shared" si="55"/>
        <v>0</v>
      </c>
      <c r="K257" s="47">
        <f t="shared" si="56"/>
        <v>12</v>
      </c>
      <c r="L257" s="48">
        <f t="shared" si="57"/>
        <v>1</v>
      </c>
      <c r="M257" s="49">
        <f t="shared" si="58"/>
        <v>2014</v>
      </c>
      <c r="N257" s="47">
        <f>MAX($M$18:M257)</f>
        <v>2051</v>
      </c>
    </row>
    <row r="258" spans="2:14" ht="16.5">
      <c r="B258" s="21">
        <f t="shared" si="49"/>
        <v>241</v>
      </c>
      <c r="C258" s="22" t="str">
        <f t="shared" si="50"/>
        <v>MARCH 2052</v>
      </c>
      <c r="D258" s="23">
        <f t="shared" si="51"/>
        <v>1211002</v>
      </c>
      <c r="E258" s="23">
        <f t="shared" si="52"/>
        <v>16399</v>
      </c>
      <c r="F258" s="23">
        <f t="shared" si="48"/>
        <v>20474</v>
      </c>
      <c r="G258" s="23">
        <f t="shared" si="53"/>
        <v>1206927</v>
      </c>
      <c r="I258" s="47">
        <f t="shared" si="54"/>
        <v>1</v>
      </c>
      <c r="J258" s="47">
        <f t="shared" si="55"/>
        <v>3</v>
      </c>
      <c r="K258" s="47">
        <f t="shared" si="56"/>
        <v>3</v>
      </c>
      <c r="L258" s="48">
        <f t="shared" si="57"/>
        <v>0</v>
      </c>
      <c r="M258" s="49">
        <f t="shared" si="58"/>
        <v>2052</v>
      </c>
      <c r="N258" s="47">
        <f>MAX($M$18:M258)</f>
        <v>2052</v>
      </c>
    </row>
    <row r="259" spans="2:14" ht="16.5">
      <c r="B259" s="21">
        <f t="shared" si="49"/>
        <v>242</v>
      </c>
      <c r="C259" s="22" t="str">
        <f t="shared" si="50"/>
        <v>APRIL 2052</v>
      </c>
      <c r="D259" s="23">
        <f t="shared" si="51"/>
        <v>1206927</v>
      </c>
      <c r="E259" s="23">
        <f t="shared" si="52"/>
        <v>16344</v>
      </c>
      <c r="F259" s="23">
        <f t="shared" si="48"/>
        <v>20474</v>
      </c>
      <c r="G259" s="23">
        <f t="shared" si="53"/>
        <v>1202797</v>
      </c>
      <c r="I259" s="47">
        <f t="shared" si="54"/>
        <v>2</v>
      </c>
      <c r="J259" s="47">
        <f t="shared" si="55"/>
        <v>4</v>
      </c>
      <c r="K259" s="47">
        <f t="shared" si="56"/>
        <v>4</v>
      </c>
      <c r="L259" s="48">
        <f t="shared" si="57"/>
        <v>0</v>
      </c>
      <c r="M259" s="49">
        <f t="shared" si="58"/>
        <v>2013</v>
      </c>
      <c r="N259" s="47">
        <f>MAX($M$18:M259)</f>
        <v>2052</v>
      </c>
    </row>
    <row r="260" spans="2:14" ht="16.5">
      <c r="B260" s="21">
        <f t="shared" si="49"/>
        <v>243</v>
      </c>
      <c r="C260" s="22" t="str">
        <f t="shared" si="50"/>
        <v>MAY 2052</v>
      </c>
      <c r="D260" s="23">
        <f t="shared" si="51"/>
        <v>1202797</v>
      </c>
      <c r="E260" s="23">
        <f t="shared" si="52"/>
        <v>16288</v>
      </c>
      <c r="F260" s="23">
        <f t="shared" si="48"/>
        <v>20474</v>
      </c>
      <c r="G260" s="23">
        <f t="shared" si="53"/>
        <v>1198611</v>
      </c>
      <c r="I260" s="47">
        <f t="shared" si="54"/>
        <v>3</v>
      </c>
      <c r="J260" s="47">
        <f t="shared" si="55"/>
        <v>5</v>
      </c>
      <c r="K260" s="47">
        <f t="shared" si="56"/>
        <v>5</v>
      </c>
      <c r="L260" s="48">
        <f t="shared" si="57"/>
        <v>0</v>
      </c>
      <c r="M260" s="49">
        <f t="shared" si="58"/>
        <v>2013</v>
      </c>
      <c r="N260" s="47">
        <f>MAX($M$18:M260)</f>
        <v>2052</v>
      </c>
    </row>
    <row r="261" spans="2:14" ht="16.5">
      <c r="B261" s="21">
        <f t="shared" si="49"/>
        <v>244</v>
      </c>
      <c r="C261" s="22" t="str">
        <f t="shared" si="50"/>
        <v>JUNE 2052</v>
      </c>
      <c r="D261" s="23">
        <f t="shared" si="51"/>
        <v>1198611</v>
      </c>
      <c r="E261" s="23">
        <f t="shared" si="52"/>
        <v>16231</v>
      </c>
      <c r="F261" s="23">
        <f t="shared" si="48"/>
        <v>20474</v>
      </c>
      <c r="G261" s="23">
        <f t="shared" si="53"/>
        <v>1194368</v>
      </c>
      <c r="I261" s="47">
        <f t="shared" si="54"/>
        <v>4</v>
      </c>
      <c r="J261" s="47">
        <f t="shared" si="55"/>
        <v>6</v>
      </c>
      <c r="K261" s="47">
        <f t="shared" si="56"/>
        <v>6</v>
      </c>
      <c r="L261" s="48">
        <f t="shared" si="57"/>
        <v>0</v>
      </c>
      <c r="M261" s="49">
        <f t="shared" si="58"/>
        <v>2013</v>
      </c>
      <c r="N261" s="47">
        <f>MAX($M$18:M261)</f>
        <v>2052</v>
      </c>
    </row>
    <row r="262" spans="2:14" ht="16.5">
      <c r="B262" s="21">
        <f t="shared" si="49"/>
        <v>245</v>
      </c>
      <c r="C262" s="22" t="str">
        <f t="shared" si="50"/>
        <v>JULY 2052</v>
      </c>
      <c r="D262" s="23">
        <f t="shared" si="51"/>
        <v>1194368</v>
      </c>
      <c r="E262" s="23">
        <f t="shared" si="52"/>
        <v>16174</v>
      </c>
      <c r="F262" s="23">
        <f t="shared" si="48"/>
        <v>20474</v>
      </c>
      <c r="G262" s="23">
        <f t="shared" si="53"/>
        <v>1190068</v>
      </c>
      <c r="I262" s="47">
        <f t="shared" si="54"/>
        <v>5</v>
      </c>
      <c r="J262" s="47">
        <f t="shared" si="55"/>
        <v>7</v>
      </c>
      <c r="K262" s="47">
        <f t="shared" si="56"/>
        <v>7</v>
      </c>
      <c r="L262" s="48">
        <f t="shared" si="57"/>
        <v>0</v>
      </c>
      <c r="M262" s="49">
        <f t="shared" si="58"/>
        <v>2013</v>
      </c>
      <c r="N262" s="47">
        <f>MAX($M$18:M262)</f>
        <v>2052</v>
      </c>
    </row>
    <row r="263" spans="2:14" ht="16.5">
      <c r="B263" s="21">
        <f t="shared" si="49"/>
        <v>246</v>
      </c>
      <c r="C263" s="22" t="str">
        <f t="shared" si="50"/>
        <v>AUGUST 2052</v>
      </c>
      <c r="D263" s="23">
        <f t="shared" si="51"/>
        <v>1190068</v>
      </c>
      <c r="E263" s="23">
        <f t="shared" si="52"/>
        <v>16116</v>
      </c>
      <c r="F263" s="23">
        <f t="shared" si="48"/>
        <v>20474</v>
      </c>
      <c r="G263" s="23">
        <f t="shared" si="53"/>
        <v>1185710</v>
      </c>
      <c r="I263" s="47">
        <f t="shared" si="54"/>
        <v>6</v>
      </c>
      <c r="J263" s="47">
        <f t="shared" si="55"/>
        <v>8</v>
      </c>
      <c r="K263" s="47">
        <f t="shared" si="56"/>
        <v>8</v>
      </c>
      <c r="L263" s="48">
        <f t="shared" si="57"/>
        <v>0</v>
      </c>
      <c r="M263" s="49">
        <f t="shared" si="58"/>
        <v>2013</v>
      </c>
      <c r="N263" s="47">
        <f>MAX($M$18:M263)</f>
        <v>2052</v>
      </c>
    </row>
    <row r="264" spans="2:14" ht="16.5">
      <c r="B264" s="21">
        <f t="shared" si="49"/>
        <v>247</v>
      </c>
      <c r="C264" s="22" t="str">
        <f t="shared" si="50"/>
        <v>SEPTEMBER 2052</v>
      </c>
      <c r="D264" s="23">
        <f t="shared" si="51"/>
        <v>1185710</v>
      </c>
      <c r="E264" s="23">
        <f t="shared" si="52"/>
        <v>16056</v>
      </c>
      <c r="F264" s="23">
        <f t="shared" si="48"/>
        <v>20474</v>
      </c>
      <c r="G264" s="23">
        <f t="shared" si="53"/>
        <v>1181292</v>
      </c>
      <c r="I264" s="47">
        <f t="shared" si="54"/>
        <v>7</v>
      </c>
      <c r="J264" s="47">
        <f t="shared" si="55"/>
        <v>9</v>
      </c>
      <c r="K264" s="47">
        <f t="shared" si="56"/>
        <v>9</v>
      </c>
      <c r="L264" s="48">
        <f t="shared" si="57"/>
        <v>0</v>
      </c>
      <c r="M264" s="49">
        <f t="shared" si="58"/>
        <v>2013</v>
      </c>
      <c r="N264" s="47">
        <f>MAX($M$18:M264)</f>
        <v>2052</v>
      </c>
    </row>
    <row r="265" spans="2:14" ht="16.5">
      <c r="B265" s="21">
        <f t="shared" si="49"/>
        <v>248</v>
      </c>
      <c r="C265" s="22" t="str">
        <f t="shared" si="50"/>
        <v>OCTOBER 2052</v>
      </c>
      <c r="D265" s="23">
        <f t="shared" si="51"/>
        <v>1181292</v>
      </c>
      <c r="E265" s="23">
        <f t="shared" si="52"/>
        <v>15997</v>
      </c>
      <c r="F265" s="23">
        <f t="shared" si="48"/>
        <v>20474</v>
      </c>
      <c r="G265" s="23">
        <f t="shared" si="53"/>
        <v>1176815</v>
      </c>
      <c r="I265" s="47">
        <f t="shared" si="54"/>
        <v>8</v>
      </c>
      <c r="J265" s="47">
        <f t="shared" si="55"/>
        <v>10</v>
      </c>
      <c r="K265" s="47">
        <f t="shared" si="56"/>
        <v>10</v>
      </c>
      <c r="L265" s="48">
        <f t="shared" si="57"/>
        <v>0</v>
      </c>
      <c r="M265" s="49">
        <f t="shared" si="58"/>
        <v>2013</v>
      </c>
      <c r="N265" s="47">
        <f>MAX($M$18:M265)</f>
        <v>2052</v>
      </c>
    </row>
    <row r="266" spans="2:14" ht="16.5">
      <c r="B266" s="21">
        <f t="shared" si="49"/>
        <v>249</v>
      </c>
      <c r="C266" s="22" t="str">
        <f t="shared" si="50"/>
        <v>NOVEMBER 2052</v>
      </c>
      <c r="D266" s="23">
        <f t="shared" si="51"/>
        <v>1176815</v>
      </c>
      <c r="E266" s="23">
        <f t="shared" si="52"/>
        <v>15936</v>
      </c>
      <c r="F266" s="23">
        <f t="shared" si="48"/>
        <v>20474</v>
      </c>
      <c r="G266" s="23">
        <f t="shared" si="53"/>
        <v>1172277</v>
      </c>
      <c r="I266" s="47">
        <f t="shared" si="54"/>
        <v>9</v>
      </c>
      <c r="J266" s="47">
        <f t="shared" si="55"/>
        <v>11</v>
      </c>
      <c r="K266" s="47">
        <f t="shared" si="56"/>
        <v>11</v>
      </c>
      <c r="L266" s="48">
        <f t="shared" si="57"/>
        <v>0</v>
      </c>
      <c r="M266" s="49">
        <f t="shared" si="58"/>
        <v>2013</v>
      </c>
      <c r="N266" s="47">
        <f>MAX($M$18:M266)</f>
        <v>2052</v>
      </c>
    </row>
    <row r="267" spans="2:14" ht="16.5">
      <c r="B267" s="21">
        <f t="shared" si="49"/>
        <v>250</v>
      </c>
      <c r="C267" s="22" t="str">
        <f t="shared" si="50"/>
        <v>DECEMBER 2052</v>
      </c>
      <c r="D267" s="23">
        <f t="shared" si="51"/>
        <v>1172277</v>
      </c>
      <c r="E267" s="23">
        <f t="shared" si="52"/>
        <v>15875</v>
      </c>
      <c r="F267" s="23">
        <f t="shared" si="48"/>
        <v>20474</v>
      </c>
      <c r="G267" s="23">
        <f t="shared" si="53"/>
        <v>1167678</v>
      </c>
      <c r="I267" s="47">
        <f t="shared" si="54"/>
        <v>10</v>
      </c>
      <c r="J267" s="47">
        <f t="shared" si="55"/>
        <v>12</v>
      </c>
      <c r="K267" s="47">
        <f t="shared" si="56"/>
        <v>12</v>
      </c>
      <c r="L267" s="48">
        <f t="shared" si="57"/>
        <v>1</v>
      </c>
      <c r="M267" s="49">
        <f t="shared" si="58"/>
        <v>2014</v>
      </c>
      <c r="N267" s="47">
        <f>MAX($M$18:M267)</f>
        <v>2052</v>
      </c>
    </row>
    <row r="268" spans="2:14" ht="16.5">
      <c r="B268" s="21">
        <f t="shared" si="49"/>
        <v>251</v>
      </c>
      <c r="C268" s="22" t="str">
        <f t="shared" si="50"/>
        <v>JANUARY 2053</v>
      </c>
      <c r="D268" s="23">
        <f t="shared" si="51"/>
        <v>1167678</v>
      </c>
      <c r="E268" s="23">
        <f t="shared" si="52"/>
        <v>15812</v>
      </c>
      <c r="F268" s="23">
        <f t="shared" si="48"/>
        <v>20474</v>
      </c>
      <c r="G268" s="23">
        <f t="shared" si="53"/>
        <v>1163016</v>
      </c>
      <c r="I268" s="47">
        <f t="shared" si="54"/>
        <v>11</v>
      </c>
      <c r="J268" s="47">
        <f t="shared" si="55"/>
        <v>13</v>
      </c>
      <c r="K268" s="47">
        <f t="shared" si="56"/>
        <v>1</v>
      </c>
      <c r="L268" s="48">
        <f t="shared" si="57"/>
        <v>0</v>
      </c>
      <c r="M268" s="49">
        <f t="shared" si="58"/>
        <v>2053</v>
      </c>
      <c r="N268" s="47">
        <f>MAX($M$18:M268)</f>
        <v>2053</v>
      </c>
    </row>
    <row r="269" spans="2:14" ht="16.5">
      <c r="B269" s="21">
        <f t="shared" si="49"/>
        <v>252</v>
      </c>
      <c r="C269" s="22" t="str">
        <f t="shared" si="50"/>
        <v>DECEMBER 2053</v>
      </c>
      <c r="D269" s="23">
        <f t="shared" si="51"/>
        <v>1163016</v>
      </c>
      <c r="E269" s="23">
        <f t="shared" si="52"/>
        <v>15749</v>
      </c>
      <c r="F269" s="23">
        <f t="shared" si="48"/>
        <v>20474</v>
      </c>
      <c r="G269" s="23">
        <f t="shared" si="53"/>
        <v>1158291</v>
      </c>
      <c r="I269" s="47">
        <f t="shared" si="54"/>
        <v>0</v>
      </c>
      <c r="J269" s="47">
        <f t="shared" si="55"/>
        <v>0</v>
      </c>
      <c r="K269" s="47">
        <f t="shared" si="56"/>
        <v>12</v>
      </c>
      <c r="L269" s="48">
        <f t="shared" si="57"/>
        <v>1</v>
      </c>
      <c r="M269" s="49">
        <f t="shared" si="58"/>
        <v>2014</v>
      </c>
      <c r="N269" s="47">
        <f>MAX($M$18:M269)</f>
        <v>2053</v>
      </c>
    </row>
    <row r="270" spans="2:14" ht="16.5">
      <c r="B270" s="21">
        <f t="shared" si="49"/>
        <v>253</v>
      </c>
      <c r="C270" s="22" t="str">
        <f t="shared" si="50"/>
        <v>MARCH 2054</v>
      </c>
      <c r="D270" s="23">
        <f t="shared" si="51"/>
        <v>1158291</v>
      </c>
      <c r="E270" s="23">
        <f t="shared" si="52"/>
        <v>15685</v>
      </c>
      <c r="F270" s="23">
        <f t="shared" si="48"/>
        <v>20474</v>
      </c>
      <c r="G270" s="23">
        <f t="shared" si="53"/>
        <v>1153502</v>
      </c>
      <c r="I270" s="47">
        <f t="shared" si="54"/>
        <v>1</v>
      </c>
      <c r="J270" s="47">
        <f t="shared" si="55"/>
        <v>3</v>
      </c>
      <c r="K270" s="47">
        <f t="shared" si="56"/>
        <v>3</v>
      </c>
      <c r="L270" s="48">
        <f t="shared" si="57"/>
        <v>0</v>
      </c>
      <c r="M270" s="49">
        <f t="shared" si="58"/>
        <v>2054</v>
      </c>
      <c r="N270" s="47">
        <f>MAX($M$18:M270)</f>
        <v>2054</v>
      </c>
    </row>
    <row r="271" spans="2:14" ht="16.5">
      <c r="B271" s="21">
        <f t="shared" si="49"/>
        <v>254</v>
      </c>
      <c r="C271" s="22" t="str">
        <f t="shared" si="50"/>
        <v>APRIL 2054</v>
      </c>
      <c r="D271" s="23">
        <f t="shared" si="51"/>
        <v>1153502</v>
      </c>
      <c r="E271" s="23">
        <f t="shared" si="52"/>
        <v>15620</v>
      </c>
      <c r="F271" s="23">
        <f t="shared" si="48"/>
        <v>20474</v>
      </c>
      <c r="G271" s="23">
        <f t="shared" si="53"/>
        <v>1148648</v>
      </c>
      <c r="I271" s="47">
        <f t="shared" si="54"/>
        <v>2</v>
      </c>
      <c r="J271" s="47">
        <f t="shared" si="55"/>
        <v>4</v>
      </c>
      <c r="K271" s="47">
        <f t="shared" si="56"/>
        <v>4</v>
      </c>
      <c r="L271" s="48">
        <f t="shared" si="57"/>
        <v>0</v>
      </c>
      <c r="M271" s="49">
        <f t="shared" si="58"/>
        <v>2013</v>
      </c>
      <c r="N271" s="47">
        <f>MAX($M$18:M271)</f>
        <v>2054</v>
      </c>
    </row>
    <row r="272" spans="2:14" ht="16.5">
      <c r="B272" s="21">
        <f t="shared" si="49"/>
        <v>255</v>
      </c>
      <c r="C272" s="22" t="str">
        <f t="shared" si="50"/>
        <v>MAY 2054</v>
      </c>
      <c r="D272" s="23">
        <f t="shared" si="51"/>
        <v>1148648</v>
      </c>
      <c r="E272" s="23">
        <f t="shared" si="52"/>
        <v>15555</v>
      </c>
      <c r="F272" s="23">
        <f t="shared" si="48"/>
        <v>20474</v>
      </c>
      <c r="G272" s="23">
        <f t="shared" si="53"/>
        <v>1143729</v>
      </c>
      <c r="I272" s="47">
        <f t="shared" si="54"/>
        <v>3</v>
      </c>
      <c r="J272" s="47">
        <f t="shared" si="55"/>
        <v>5</v>
      </c>
      <c r="K272" s="47">
        <f t="shared" si="56"/>
        <v>5</v>
      </c>
      <c r="L272" s="48">
        <f t="shared" si="57"/>
        <v>0</v>
      </c>
      <c r="M272" s="49">
        <f t="shared" si="58"/>
        <v>2013</v>
      </c>
      <c r="N272" s="47">
        <f>MAX($M$18:M272)</f>
        <v>2054</v>
      </c>
    </row>
    <row r="273" spans="2:14" ht="16.5">
      <c r="B273" s="21">
        <f t="shared" si="49"/>
        <v>256</v>
      </c>
      <c r="C273" s="22" t="str">
        <f t="shared" si="50"/>
        <v>JUNE 2054</v>
      </c>
      <c r="D273" s="23">
        <f t="shared" si="51"/>
        <v>1143729</v>
      </c>
      <c r="E273" s="23">
        <f t="shared" si="52"/>
        <v>15488</v>
      </c>
      <c r="F273" s="23">
        <f t="shared" si="48"/>
        <v>20474</v>
      </c>
      <c r="G273" s="23">
        <f t="shared" si="53"/>
        <v>1138743</v>
      </c>
      <c r="I273" s="47">
        <f t="shared" si="54"/>
        <v>4</v>
      </c>
      <c r="J273" s="47">
        <f t="shared" si="55"/>
        <v>6</v>
      </c>
      <c r="K273" s="47">
        <f t="shared" si="56"/>
        <v>6</v>
      </c>
      <c r="L273" s="48">
        <f t="shared" si="57"/>
        <v>0</v>
      </c>
      <c r="M273" s="49">
        <f t="shared" si="58"/>
        <v>2013</v>
      </c>
      <c r="N273" s="47">
        <f>MAX($M$18:M273)</f>
        <v>2054</v>
      </c>
    </row>
    <row r="274" spans="2:14" ht="16.5">
      <c r="B274" s="21">
        <f t="shared" si="49"/>
        <v>257</v>
      </c>
      <c r="C274" s="22" t="str">
        <f t="shared" si="50"/>
        <v>JULY 2054</v>
      </c>
      <c r="D274" s="23">
        <f t="shared" si="51"/>
        <v>1138743</v>
      </c>
      <c r="E274" s="23">
        <f t="shared" si="52"/>
        <v>15420</v>
      </c>
      <c r="F274" s="23">
        <f t="shared" ref="F274:F315" si="59">IF(G273=0,0,IF(B274=$D$6,D274+E274,IF(D274+E274&lt;$D$10,D274+E274,$D$10)))</f>
        <v>20474</v>
      </c>
      <c r="G274" s="23">
        <f t="shared" si="53"/>
        <v>1133689</v>
      </c>
      <c r="I274" s="47">
        <f t="shared" si="54"/>
        <v>5</v>
      </c>
      <c r="J274" s="47">
        <f t="shared" si="55"/>
        <v>7</v>
      </c>
      <c r="K274" s="47">
        <f t="shared" si="56"/>
        <v>7</v>
      </c>
      <c r="L274" s="48">
        <f t="shared" si="57"/>
        <v>0</v>
      </c>
      <c r="M274" s="49">
        <f t="shared" si="58"/>
        <v>2013</v>
      </c>
      <c r="N274" s="47">
        <f>MAX($M$18:M274)</f>
        <v>2054</v>
      </c>
    </row>
    <row r="275" spans="2:14" ht="16.5">
      <c r="B275" s="21">
        <f t="shared" si="49"/>
        <v>258</v>
      </c>
      <c r="C275" s="22" t="str">
        <f t="shared" si="50"/>
        <v>AUGUST 2054</v>
      </c>
      <c r="D275" s="23">
        <f t="shared" si="51"/>
        <v>1133689</v>
      </c>
      <c r="E275" s="23">
        <f t="shared" si="52"/>
        <v>15352</v>
      </c>
      <c r="F275" s="23">
        <f t="shared" si="59"/>
        <v>20474</v>
      </c>
      <c r="G275" s="23">
        <f t="shared" si="53"/>
        <v>1128567</v>
      </c>
      <c r="I275" s="47">
        <f t="shared" si="54"/>
        <v>6</v>
      </c>
      <c r="J275" s="47">
        <f t="shared" si="55"/>
        <v>8</v>
      </c>
      <c r="K275" s="47">
        <f t="shared" si="56"/>
        <v>8</v>
      </c>
      <c r="L275" s="48">
        <f t="shared" si="57"/>
        <v>0</v>
      </c>
      <c r="M275" s="49">
        <f t="shared" si="58"/>
        <v>2013</v>
      </c>
      <c r="N275" s="47">
        <f>MAX($M$18:M275)</f>
        <v>2054</v>
      </c>
    </row>
    <row r="276" spans="2:14" ht="16.5">
      <c r="B276" s="21">
        <f t="shared" ref="B276:B339" si="60">IF(B275=0,0,IF(B275+1&gt;$D$6,0,B275+1))</f>
        <v>259</v>
      </c>
      <c r="C276" s="22" t="str">
        <f t="shared" si="50"/>
        <v>SEPTEMBER 2054</v>
      </c>
      <c r="D276" s="23">
        <f t="shared" si="51"/>
        <v>1128567</v>
      </c>
      <c r="E276" s="23">
        <f t="shared" si="52"/>
        <v>15283</v>
      </c>
      <c r="F276" s="23">
        <f t="shared" si="59"/>
        <v>20474</v>
      </c>
      <c r="G276" s="23">
        <f t="shared" si="53"/>
        <v>1123376</v>
      </c>
      <c r="I276" s="47">
        <f t="shared" si="54"/>
        <v>7</v>
      </c>
      <c r="J276" s="47">
        <f t="shared" si="55"/>
        <v>9</v>
      </c>
      <c r="K276" s="47">
        <f t="shared" si="56"/>
        <v>9</v>
      </c>
      <c r="L276" s="48">
        <f t="shared" si="57"/>
        <v>0</v>
      </c>
      <c r="M276" s="49">
        <f t="shared" si="58"/>
        <v>2013</v>
      </c>
      <c r="N276" s="47">
        <f>MAX($M$18:M276)</f>
        <v>2054</v>
      </c>
    </row>
    <row r="277" spans="2:14" ht="16.5">
      <c r="B277" s="21">
        <f t="shared" si="60"/>
        <v>260</v>
      </c>
      <c r="C277" s="22" t="str">
        <f t="shared" si="50"/>
        <v>OCTOBER 2054</v>
      </c>
      <c r="D277" s="23">
        <f t="shared" si="51"/>
        <v>1123376</v>
      </c>
      <c r="E277" s="23">
        <f t="shared" si="52"/>
        <v>15212</v>
      </c>
      <c r="F277" s="23">
        <f t="shared" si="59"/>
        <v>20474</v>
      </c>
      <c r="G277" s="23">
        <f t="shared" si="53"/>
        <v>1118114</v>
      </c>
      <c r="I277" s="47">
        <f t="shared" si="54"/>
        <v>8</v>
      </c>
      <c r="J277" s="47">
        <f t="shared" si="55"/>
        <v>10</v>
      </c>
      <c r="K277" s="47">
        <f t="shared" si="56"/>
        <v>10</v>
      </c>
      <c r="L277" s="48">
        <f t="shared" si="57"/>
        <v>0</v>
      </c>
      <c r="M277" s="49">
        <f t="shared" si="58"/>
        <v>2013</v>
      </c>
      <c r="N277" s="47">
        <f>MAX($M$18:M277)</f>
        <v>2054</v>
      </c>
    </row>
    <row r="278" spans="2:14" ht="16.5">
      <c r="B278" s="21">
        <f t="shared" si="60"/>
        <v>261</v>
      </c>
      <c r="C278" s="22" t="str">
        <f t="shared" si="50"/>
        <v>NOVEMBER 2054</v>
      </c>
      <c r="D278" s="23">
        <f t="shared" si="51"/>
        <v>1118114</v>
      </c>
      <c r="E278" s="23">
        <f t="shared" si="52"/>
        <v>15141</v>
      </c>
      <c r="F278" s="23">
        <f t="shared" si="59"/>
        <v>20474</v>
      </c>
      <c r="G278" s="23">
        <f t="shared" si="53"/>
        <v>1112781</v>
      </c>
      <c r="I278" s="47">
        <f t="shared" si="54"/>
        <v>9</v>
      </c>
      <c r="J278" s="47">
        <f t="shared" si="55"/>
        <v>11</v>
      </c>
      <c r="K278" s="47">
        <f t="shared" si="56"/>
        <v>11</v>
      </c>
      <c r="L278" s="48">
        <f t="shared" si="57"/>
        <v>0</v>
      </c>
      <c r="M278" s="49">
        <f t="shared" si="58"/>
        <v>2013</v>
      </c>
      <c r="N278" s="47">
        <f>MAX($M$18:M278)</f>
        <v>2054</v>
      </c>
    </row>
    <row r="279" spans="2:14" ht="16.5">
      <c r="B279" s="21">
        <f t="shared" si="60"/>
        <v>262</v>
      </c>
      <c r="C279" s="22" t="str">
        <f t="shared" si="50"/>
        <v>DECEMBER 2054</v>
      </c>
      <c r="D279" s="23">
        <f t="shared" si="51"/>
        <v>1112781</v>
      </c>
      <c r="E279" s="23">
        <f t="shared" si="52"/>
        <v>15069</v>
      </c>
      <c r="F279" s="23">
        <f t="shared" si="59"/>
        <v>20474</v>
      </c>
      <c r="G279" s="23">
        <f t="shared" si="53"/>
        <v>1107376</v>
      </c>
      <c r="I279" s="47">
        <f t="shared" si="54"/>
        <v>10</v>
      </c>
      <c r="J279" s="47">
        <f t="shared" si="55"/>
        <v>12</v>
      </c>
      <c r="K279" s="47">
        <f t="shared" si="56"/>
        <v>12</v>
      </c>
      <c r="L279" s="48">
        <f t="shared" si="57"/>
        <v>1</v>
      </c>
      <c r="M279" s="49">
        <f t="shared" si="58"/>
        <v>2014</v>
      </c>
      <c r="N279" s="47">
        <f>MAX($M$18:M279)</f>
        <v>2054</v>
      </c>
    </row>
    <row r="280" spans="2:14" ht="16.5">
      <c r="B280" s="21">
        <f t="shared" si="60"/>
        <v>263</v>
      </c>
      <c r="C280" s="22" t="str">
        <f t="shared" si="50"/>
        <v>JANUARY 2055</v>
      </c>
      <c r="D280" s="23">
        <f t="shared" si="51"/>
        <v>1107376</v>
      </c>
      <c r="E280" s="23">
        <f t="shared" si="52"/>
        <v>14996</v>
      </c>
      <c r="F280" s="23">
        <f t="shared" si="59"/>
        <v>20474</v>
      </c>
      <c r="G280" s="23">
        <f t="shared" si="53"/>
        <v>1101898</v>
      </c>
      <c r="I280" s="47">
        <f t="shared" si="54"/>
        <v>11</v>
      </c>
      <c r="J280" s="47">
        <f t="shared" si="55"/>
        <v>13</v>
      </c>
      <c r="K280" s="47">
        <f t="shared" si="56"/>
        <v>1</v>
      </c>
      <c r="L280" s="48">
        <f t="shared" si="57"/>
        <v>0</v>
      </c>
      <c r="M280" s="49">
        <f t="shared" si="58"/>
        <v>2055</v>
      </c>
      <c r="N280" s="47">
        <f>MAX($M$18:M280)</f>
        <v>2055</v>
      </c>
    </row>
    <row r="281" spans="2:14" ht="16.5">
      <c r="B281" s="21">
        <f t="shared" si="60"/>
        <v>264</v>
      </c>
      <c r="C281" s="22" t="str">
        <f t="shared" si="50"/>
        <v>DECEMBER 2055</v>
      </c>
      <c r="D281" s="23">
        <f t="shared" si="51"/>
        <v>1101898</v>
      </c>
      <c r="E281" s="23">
        <f t="shared" si="52"/>
        <v>14922</v>
      </c>
      <c r="F281" s="23">
        <f t="shared" si="59"/>
        <v>20474</v>
      </c>
      <c r="G281" s="23">
        <f t="shared" si="53"/>
        <v>1096346</v>
      </c>
      <c r="I281" s="47">
        <f t="shared" si="54"/>
        <v>0</v>
      </c>
      <c r="J281" s="47">
        <f t="shared" si="55"/>
        <v>0</v>
      </c>
      <c r="K281" s="47">
        <f t="shared" si="56"/>
        <v>12</v>
      </c>
      <c r="L281" s="48">
        <f t="shared" si="57"/>
        <v>1</v>
      </c>
      <c r="M281" s="49">
        <f t="shared" si="58"/>
        <v>2014</v>
      </c>
      <c r="N281" s="47">
        <f>MAX($M$18:M281)</f>
        <v>2055</v>
      </c>
    </row>
    <row r="282" spans="2:14" ht="16.5">
      <c r="B282" s="21">
        <f t="shared" si="60"/>
        <v>265</v>
      </c>
      <c r="C282" s="22" t="str">
        <f t="shared" si="50"/>
        <v>MARCH 2056</v>
      </c>
      <c r="D282" s="23">
        <f t="shared" si="51"/>
        <v>1096346</v>
      </c>
      <c r="E282" s="23">
        <f t="shared" si="52"/>
        <v>14846</v>
      </c>
      <c r="F282" s="23">
        <f t="shared" si="59"/>
        <v>20474</v>
      </c>
      <c r="G282" s="23">
        <f t="shared" si="53"/>
        <v>1090718</v>
      </c>
      <c r="I282" s="47">
        <f t="shared" si="54"/>
        <v>1</v>
      </c>
      <c r="J282" s="47">
        <f t="shared" si="55"/>
        <v>3</v>
      </c>
      <c r="K282" s="47">
        <f t="shared" si="56"/>
        <v>3</v>
      </c>
      <c r="L282" s="48">
        <f t="shared" si="57"/>
        <v>0</v>
      </c>
      <c r="M282" s="49">
        <f t="shared" si="58"/>
        <v>2056</v>
      </c>
      <c r="N282" s="47">
        <f>MAX($M$18:M282)</f>
        <v>2056</v>
      </c>
    </row>
    <row r="283" spans="2:14" ht="16.5">
      <c r="B283" s="21">
        <f t="shared" si="60"/>
        <v>266</v>
      </c>
      <c r="C283" s="22" t="str">
        <f t="shared" si="50"/>
        <v>APRIL 2056</v>
      </c>
      <c r="D283" s="23">
        <f t="shared" si="51"/>
        <v>1090718</v>
      </c>
      <c r="E283" s="23">
        <f t="shared" si="52"/>
        <v>14770</v>
      </c>
      <c r="F283" s="23">
        <f t="shared" si="59"/>
        <v>20474</v>
      </c>
      <c r="G283" s="23">
        <f t="shared" si="53"/>
        <v>1085014</v>
      </c>
      <c r="I283" s="47">
        <f t="shared" si="54"/>
        <v>2</v>
      </c>
      <c r="J283" s="47">
        <f t="shared" si="55"/>
        <v>4</v>
      </c>
      <c r="K283" s="47">
        <f t="shared" si="56"/>
        <v>4</v>
      </c>
      <c r="L283" s="48">
        <f t="shared" si="57"/>
        <v>0</v>
      </c>
      <c r="M283" s="49">
        <f t="shared" si="58"/>
        <v>2013</v>
      </c>
      <c r="N283" s="47">
        <f>MAX($M$18:M283)</f>
        <v>2056</v>
      </c>
    </row>
    <row r="284" spans="2:14" ht="16.5">
      <c r="B284" s="21">
        <f t="shared" si="60"/>
        <v>267</v>
      </c>
      <c r="C284" s="22" t="str">
        <f t="shared" si="50"/>
        <v>MAY 2056</v>
      </c>
      <c r="D284" s="23">
        <f t="shared" si="51"/>
        <v>1085014</v>
      </c>
      <c r="E284" s="23">
        <f t="shared" si="52"/>
        <v>14693</v>
      </c>
      <c r="F284" s="23">
        <f t="shared" si="59"/>
        <v>20474</v>
      </c>
      <c r="G284" s="23">
        <f t="shared" si="53"/>
        <v>1079233</v>
      </c>
      <c r="I284" s="47">
        <f t="shared" si="54"/>
        <v>3</v>
      </c>
      <c r="J284" s="47">
        <f t="shared" si="55"/>
        <v>5</v>
      </c>
      <c r="K284" s="47">
        <f t="shared" si="56"/>
        <v>5</v>
      </c>
      <c r="L284" s="48">
        <f t="shared" si="57"/>
        <v>0</v>
      </c>
      <c r="M284" s="49">
        <f t="shared" si="58"/>
        <v>2013</v>
      </c>
      <c r="N284" s="47">
        <f>MAX($M$18:M284)</f>
        <v>2056</v>
      </c>
    </row>
    <row r="285" spans="2:14" ht="16.5">
      <c r="B285" s="21">
        <f t="shared" si="60"/>
        <v>268</v>
      </c>
      <c r="C285" s="22" t="str">
        <f t="shared" si="50"/>
        <v>JUNE 2056</v>
      </c>
      <c r="D285" s="23">
        <f t="shared" si="51"/>
        <v>1079233</v>
      </c>
      <c r="E285" s="23">
        <f t="shared" si="52"/>
        <v>14615</v>
      </c>
      <c r="F285" s="23">
        <f t="shared" si="59"/>
        <v>20474</v>
      </c>
      <c r="G285" s="23">
        <f t="shared" si="53"/>
        <v>1073374</v>
      </c>
      <c r="I285" s="47">
        <f t="shared" si="54"/>
        <v>4</v>
      </c>
      <c r="J285" s="47">
        <f t="shared" si="55"/>
        <v>6</v>
      </c>
      <c r="K285" s="47">
        <f t="shared" si="56"/>
        <v>6</v>
      </c>
      <c r="L285" s="48">
        <f t="shared" si="57"/>
        <v>0</v>
      </c>
      <c r="M285" s="49">
        <f t="shared" si="58"/>
        <v>2013</v>
      </c>
      <c r="N285" s="47">
        <f>MAX($M$18:M285)</f>
        <v>2056</v>
      </c>
    </row>
    <row r="286" spans="2:14" ht="16.5">
      <c r="B286" s="21">
        <f t="shared" si="60"/>
        <v>269</v>
      </c>
      <c r="C286" s="22" t="str">
        <f t="shared" si="50"/>
        <v>JULY 2056</v>
      </c>
      <c r="D286" s="23">
        <f t="shared" si="51"/>
        <v>1073374</v>
      </c>
      <c r="E286" s="23">
        <f t="shared" si="52"/>
        <v>14535</v>
      </c>
      <c r="F286" s="23">
        <f t="shared" si="59"/>
        <v>20474</v>
      </c>
      <c r="G286" s="23">
        <f t="shared" si="53"/>
        <v>1067435</v>
      </c>
      <c r="I286" s="47">
        <f t="shared" si="54"/>
        <v>5</v>
      </c>
      <c r="J286" s="47">
        <f t="shared" si="55"/>
        <v>7</v>
      </c>
      <c r="K286" s="47">
        <f t="shared" si="56"/>
        <v>7</v>
      </c>
      <c r="L286" s="48">
        <f t="shared" si="57"/>
        <v>0</v>
      </c>
      <c r="M286" s="49">
        <f t="shared" si="58"/>
        <v>2013</v>
      </c>
      <c r="N286" s="47">
        <f>MAX($M$18:M286)</f>
        <v>2056</v>
      </c>
    </row>
    <row r="287" spans="2:14" ht="16.5">
      <c r="B287" s="21">
        <f t="shared" si="60"/>
        <v>270</v>
      </c>
      <c r="C287" s="22" t="str">
        <f t="shared" si="50"/>
        <v>AUGUST 2056</v>
      </c>
      <c r="D287" s="23">
        <f t="shared" si="51"/>
        <v>1067435</v>
      </c>
      <c r="E287" s="23">
        <f t="shared" si="52"/>
        <v>14455</v>
      </c>
      <c r="F287" s="23">
        <f t="shared" si="59"/>
        <v>20474</v>
      </c>
      <c r="G287" s="23">
        <f t="shared" si="53"/>
        <v>1061416</v>
      </c>
      <c r="I287" s="47">
        <f t="shared" si="54"/>
        <v>6</v>
      </c>
      <c r="J287" s="47">
        <f t="shared" si="55"/>
        <v>8</v>
      </c>
      <c r="K287" s="47">
        <f t="shared" si="56"/>
        <v>8</v>
      </c>
      <c r="L287" s="48">
        <f t="shared" si="57"/>
        <v>0</v>
      </c>
      <c r="M287" s="49">
        <f t="shared" si="58"/>
        <v>2013</v>
      </c>
      <c r="N287" s="47">
        <f>MAX($M$18:M287)</f>
        <v>2056</v>
      </c>
    </row>
    <row r="288" spans="2:14" ht="16.5">
      <c r="B288" s="21">
        <f t="shared" si="60"/>
        <v>271</v>
      </c>
      <c r="C288" s="22" t="str">
        <f t="shared" si="50"/>
        <v>SEPTEMBER 2056</v>
      </c>
      <c r="D288" s="23">
        <f t="shared" si="51"/>
        <v>1061416</v>
      </c>
      <c r="E288" s="23">
        <f t="shared" si="52"/>
        <v>14373</v>
      </c>
      <c r="F288" s="23">
        <f t="shared" si="59"/>
        <v>20474</v>
      </c>
      <c r="G288" s="23">
        <f t="shared" si="53"/>
        <v>1055315</v>
      </c>
      <c r="I288" s="47">
        <f t="shared" si="54"/>
        <v>7</v>
      </c>
      <c r="J288" s="47">
        <f t="shared" si="55"/>
        <v>9</v>
      </c>
      <c r="K288" s="47">
        <f t="shared" si="56"/>
        <v>9</v>
      </c>
      <c r="L288" s="48">
        <f t="shared" si="57"/>
        <v>0</v>
      </c>
      <c r="M288" s="49">
        <f t="shared" si="58"/>
        <v>2013</v>
      </c>
      <c r="N288" s="47">
        <f>MAX($M$18:M288)</f>
        <v>2056</v>
      </c>
    </row>
    <row r="289" spans="2:14" ht="16.5">
      <c r="B289" s="21">
        <f t="shared" si="60"/>
        <v>272</v>
      </c>
      <c r="C289" s="22" t="str">
        <f t="shared" si="50"/>
        <v>OCTOBER 2056</v>
      </c>
      <c r="D289" s="23">
        <f t="shared" si="51"/>
        <v>1055315</v>
      </c>
      <c r="E289" s="23">
        <f t="shared" si="52"/>
        <v>14291</v>
      </c>
      <c r="F289" s="23">
        <f t="shared" si="59"/>
        <v>20474</v>
      </c>
      <c r="G289" s="23">
        <f t="shared" si="53"/>
        <v>1049132</v>
      </c>
      <c r="I289" s="47">
        <f t="shared" si="54"/>
        <v>8</v>
      </c>
      <c r="J289" s="47">
        <f t="shared" si="55"/>
        <v>10</v>
      </c>
      <c r="K289" s="47">
        <f t="shared" si="56"/>
        <v>10</v>
      </c>
      <c r="L289" s="48">
        <f t="shared" si="57"/>
        <v>0</v>
      </c>
      <c r="M289" s="49">
        <f t="shared" si="58"/>
        <v>2013</v>
      </c>
      <c r="N289" s="47">
        <f>MAX($M$18:M289)</f>
        <v>2056</v>
      </c>
    </row>
    <row r="290" spans="2:14" ht="16.5">
      <c r="B290" s="21">
        <f t="shared" si="60"/>
        <v>273</v>
      </c>
      <c r="C290" s="22" t="str">
        <f t="shared" si="50"/>
        <v>NOVEMBER 2056</v>
      </c>
      <c r="D290" s="23">
        <f t="shared" si="51"/>
        <v>1049132</v>
      </c>
      <c r="E290" s="23">
        <f t="shared" si="52"/>
        <v>14207</v>
      </c>
      <c r="F290" s="23">
        <f t="shared" si="59"/>
        <v>20474</v>
      </c>
      <c r="G290" s="23">
        <f t="shared" si="53"/>
        <v>1042865</v>
      </c>
      <c r="I290" s="47">
        <f t="shared" si="54"/>
        <v>9</v>
      </c>
      <c r="J290" s="47">
        <f t="shared" si="55"/>
        <v>11</v>
      </c>
      <c r="K290" s="47">
        <f t="shared" si="56"/>
        <v>11</v>
      </c>
      <c r="L290" s="48">
        <f t="shared" si="57"/>
        <v>0</v>
      </c>
      <c r="M290" s="49">
        <f t="shared" si="58"/>
        <v>2013</v>
      </c>
      <c r="N290" s="47">
        <f>MAX($M$18:M290)</f>
        <v>2056</v>
      </c>
    </row>
    <row r="291" spans="2:14" ht="16.5">
      <c r="B291" s="21">
        <f t="shared" si="60"/>
        <v>274</v>
      </c>
      <c r="C291" s="22" t="str">
        <f t="shared" si="50"/>
        <v>DECEMBER 2056</v>
      </c>
      <c r="D291" s="23">
        <f t="shared" si="51"/>
        <v>1042865</v>
      </c>
      <c r="E291" s="23">
        <f t="shared" si="52"/>
        <v>14122</v>
      </c>
      <c r="F291" s="23">
        <f t="shared" si="59"/>
        <v>20474</v>
      </c>
      <c r="G291" s="23">
        <f t="shared" si="53"/>
        <v>1036513</v>
      </c>
      <c r="I291" s="47">
        <f t="shared" si="54"/>
        <v>10</v>
      </c>
      <c r="J291" s="47">
        <f t="shared" si="55"/>
        <v>12</v>
      </c>
      <c r="K291" s="47">
        <f t="shared" si="56"/>
        <v>12</v>
      </c>
      <c r="L291" s="48">
        <f t="shared" si="57"/>
        <v>1</v>
      </c>
      <c r="M291" s="49">
        <f t="shared" si="58"/>
        <v>2014</v>
      </c>
      <c r="N291" s="47">
        <f>MAX($M$18:M291)</f>
        <v>2056</v>
      </c>
    </row>
    <row r="292" spans="2:14" ht="16.5">
      <c r="B292" s="21">
        <f t="shared" si="60"/>
        <v>275</v>
      </c>
      <c r="C292" s="22" t="str">
        <f t="shared" si="50"/>
        <v>JANUARY 2057</v>
      </c>
      <c r="D292" s="23">
        <f t="shared" si="51"/>
        <v>1036513</v>
      </c>
      <c r="E292" s="23">
        <f t="shared" si="52"/>
        <v>14036</v>
      </c>
      <c r="F292" s="23">
        <f t="shared" si="59"/>
        <v>20474</v>
      </c>
      <c r="G292" s="23">
        <f t="shared" si="53"/>
        <v>1030075</v>
      </c>
      <c r="I292" s="47">
        <f t="shared" si="54"/>
        <v>11</v>
      </c>
      <c r="J292" s="47">
        <f t="shared" si="55"/>
        <v>13</v>
      </c>
      <c r="K292" s="47">
        <f t="shared" si="56"/>
        <v>1</v>
      </c>
      <c r="L292" s="48">
        <f t="shared" si="57"/>
        <v>0</v>
      </c>
      <c r="M292" s="49">
        <f t="shared" si="58"/>
        <v>2057</v>
      </c>
      <c r="N292" s="47">
        <f>MAX($M$18:M292)</f>
        <v>2057</v>
      </c>
    </row>
    <row r="293" spans="2:14" ht="16.5">
      <c r="B293" s="21">
        <f t="shared" si="60"/>
        <v>276</v>
      </c>
      <c r="C293" s="22" t="str">
        <f t="shared" si="50"/>
        <v>DECEMBER 2057</v>
      </c>
      <c r="D293" s="23">
        <f t="shared" si="51"/>
        <v>1030075</v>
      </c>
      <c r="E293" s="23">
        <f t="shared" si="52"/>
        <v>13949</v>
      </c>
      <c r="F293" s="23">
        <f t="shared" si="59"/>
        <v>20474</v>
      </c>
      <c r="G293" s="23">
        <f t="shared" si="53"/>
        <v>1023550</v>
      </c>
      <c r="I293" s="47">
        <f t="shared" si="54"/>
        <v>0</v>
      </c>
      <c r="J293" s="47">
        <f t="shared" si="55"/>
        <v>0</v>
      </c>
      <c r="K293" s="47">
        <f t="shared" si="56"/>
        <v>12</v>
      </c>
      <c r="L293" s="48">
        <f t="shared" si="57"/>
        <v>1</v>
      </c>
      <c r="M293" s="49">
        <f t="shared" si="58"/>
        <v>2014</v>
      </c>
      <c r="N293" s="47">
        <f>MAX($M$18:M293)</f>
        <v>2057</v>
      </c>
    </row>
    <row r="294" spans="2:14" ht="16.5">
      <c r="B294" s="21">
        <f t="shared" si="60"/>
        <v>277</v>
      </c>
      <c r="C294" s="22" t="str">
        <f t="shared" si="50"/>
        <v>MARCH 2058</v>
      </c>
      <c r="D294" s="23">
        <f t="shared" si="51"/>
        <v>1023550</v>
      </c>
      <c r="E294" s="23">
        <f t="shared" si="52"/>
        <v>13861</v>
      </c>
      <c r="F294" s="23">
        <f t="shared" si="59"/>
        <v>20474</v>
      </c>
      <c r="G294" s="23">
        <f t="shared" si="53"/>
        <v>1016937</v>
      </c>
      <c r="I294" s="47">
        <f t="shared" si="54"/>
        <v>1</v>
      </c>
      <c r="J294" s="47">
        <f t="shared" si="55"/>
        <v>3</v>
      </c>
      <c r="K294" s="47">
        <f t="shared" si="56"/>
        <v>3</v>
      </c>
      <c r="L294" s="48">
        <f t="shared" si="57"/>
        <v>0</v>
      </c>
      <c r="M294" s="49">
        <f t="shared" si="58"/>
        <v>2058</v>
      </c>
      <c r="N294" s="47">
        <f>MAX($M$18:M294)</f>
        <v>2058</v>
      </c>
    </row>
    <row r="295" spans="2:14" ht="16.5">
      <c r="B295" s="21">
        <f t="shared" si="60"/>
        <v>278</v>
      </c>
      <c r="C295" s="22" t="str">
        <f t="shared" si="50"/>
        <v>APRIL 2058</v>
      </c>
      <c r="D295" s="23">
        <f t="shared" si="51"/>
        <v>1016937</v>
      </c>
      <c r="E295" s="23">
        <f t="shared" si="52"/>
        <v>13771</v>
      </c>
      <c r="F295" s="23">
        <f t="shared" si="59"/>
        <v>20474</v>
      </c>
      <c r="G295" s="23">
        <f t="shared" si="53"/>
        <v>1010234</v>
      </c>
      <c r="I295" s="47">
        <f t="shared" si="54"/>
        <v>2</v>
      </c>
      <c r="J295" s="47">
        <f t="shared" si="55"/>
        <v>4</v>
      </c>
      <c r="K295" s="47">
        <f t="shared" si="56"/>
        <v>4</v>
      </c>
      <c r="L295" s="48">
        <f t="shared" si="57"/>
        <v>0</v>
      </c>
      <c r="M295" s="49">
        <f t="shared" si="58"/>
        <v>2013</v>
      </c>
      <c r="N295" s="47">
        <f>MAX($M$18:M295)</f>
        <v>2058</v>
      </c>
    </row>
    <row r="296" spans="2:14" ht="16.5">
      <c r="B296" s="21">
        <f t="shared" si="60"/>
        <v>279</v>
      </c>
      <c r="C296" s="22" t="str">
        <f t="shared" si="50"/>
        <v>MAY 2058</v>
      </c>
      <c r="D296" s="23">
        <f t="shared" si="51"/>
        <v>1010234</v>
      </c>
      <c r="E296" s="23">
        <f t="shared" si="52"/>
        <v>13680</v>
      </c>
      <c r="F296" s="23">
        <f t="shared" si="59"/>
        <v>20474</v>
      </c>
      <c r="G296" s="23">
        <f t="shared" si="53"/>
        <v>1003440</v>
      </c>
      <c r="I296" s="47">
        <f t="shared" si="54"/>
        <v>3</v>
      </c>
      <c r="J296" s="47">
        <f t="shared" si="55"/>
        <v>5</v>
      </c>
      <c r="K296" s="47">
        <f t="shared" si="56"/>
        <v>5</v>
      </c>
      <c r="L296" s="48">
        <f t="shared" si="57"/>
        <v>0</v>
      </c>
      <c r="M296" s="49">
        <f t="shared" si="58"/>
        <v>2013</v>
      </c>
      <c r="N296" s="47">
        <f>MAX($M$18:M296)</f>
        <v>2058</v>
      </c>
    </row>
    <row r="297" spans="2:14" ht="16.5">
      <c r="B297" s="21">
        <f t="shared" si="60"/>
        <v>280</v>
      </c>
      <c r="C297" s="22" t="str">
        <f t="shared" si="50"/>
        <v>JUNE 2058</v>
      </c>
      <c r="D297" s="23">
        <f t="shared" si="51"/>
        <v>1003440</v>
      </c>
      <c r="E297" s="23">
        <f t="shared" si="52"/>
        <v>13588</v>
      </c>
      <c r="F297" s="23">
        <f t="shared" si="59"/>
        <v>20474</v>
      </c>
      <c r="G297" s="23">
        <f t="shared" si="53"/>
        <v>996554</v>
      </c>
      <c r="I297" s="47">
        <f t="shared" si="54"/>
        <v>4</v>
      </c>
      <c r="J297" s="47">
        <f t="shared" si="55"/>
        <v>6</v>
      </c>
      <c r="K297" s="47">
        <f t="shared" si="56"/>
        <v>6</v>
      </c>
      <c r="L297" s="48">
        <f t="shared" si="57"/>
        <v>0</v>
      </c>
      <c r="M297" s="49">
        <f t="shared" si="58"/>
        <v>2013</v>
      </c>
      <c r="N297" s="47">
        <f>MAX($M$18:M297)</f>
        <v>2058</v>
      </c>
    </row>
    <row r="298" spans="2:14" ht="16.5">
      <c r="B298" s="21">
        <f t="shared" si="60"/>
        <v>281</v>
      </c>
      <c r="C298" s="22" t="str">
        <f t="shared" si="50"/>
        <v>JULY 2058</v>
      </c>
      <c r="D298" s="23">
        <f t="shared" si="51"/>
        <v>996554</v>
      </c>
      <c r="E298" s="23">
        <f t="shared" si="52"/>
        <v>13495</v>
      </c>
      <c r="F298" s="23">
        <f t="shared" si="59"/>
        <v>20474</v>
      </c>
      <c r="G298" s="23">
        <f t="shared" si="53"/>
        <v>989575</v>
      </c>
      <c r="I298" s="47">
        <f t="shared" si="54"/>
        <v>5</v>
      </c>
      <c r="J298" s="47">
        <f t="shared" si="55"/>
        <v>7</v>
      </c>
      <c r="K298" s="47">
        <f t="shared" si="56"/>
        <v>7</v>
      </c>
      <c r="L298" s="48">
        <f t="shared" si="57"/>
        <v>0</v>
      </c>
      <c r="M298" s="49">
        <f t="shared" si="58"/>
        <v>2013</v>
      </c>
      <c r="N298" s="47">
        <f>MAX($M$18:M298)</f>
        <v>2058</v>
      </c>
    </row>
    <row r="299" spans="2:14" ht="16.5">
      <c r="B299" s="21">
        <f t="shared" si="60"/>
        <v>282</v>
      </c>
      <c r="C299" s="22" t="str">
        <f t="shared" si="50"/>
        <v>AUGUST 2058</v>
      </c>
      <c r="D299" s="23">
        <f t="shared" si="51"/>
        <v>989575</v>
      </c>
      <c r="E299" s="23">
        <f t="shared" si="52"/>
        <v>13400</v>
      </c>
      <c r="F299" s="23">
        <f t="shared" si="59"/>
        <v>20474</v>
      </c>
      <c r="G299" s="23">
        <f t="shared" si="53"/>
        <v>982501</v>
      </c>
      <c r="I299" s="47">
        <f t="shared" si="54"/>
        <v>6</v>
      </c>
      <c r="J299" s="47">
        <f t="shared" si="55"/>
        <v>8</v>
      </c>
      <c r="K299" s="47">
        <f t="shared" si="56"/>
        <v>8</v>
      </c>
      <c r="L299" s="48">
        <f t="shared" si="57"/>
        <v>0</v>
      </c>
      <c r="M299" s="49">
        <f t="shared" si="58"/>
        <v>2013</v>
      </c>
      <c r="N299" s="47">
        <f>MAX($M$18:M299)</f>
        <v>2058</v>
      </c>
    </row>
    <row r="300" spans="2:14" ht="16.5">
      <c r="B300" s="21">
        <f t="shared" si="60"/>
        <v>283</v>
      </c>
      <c r="C300" s="22" t="str">
        <f t="shared" si="50"/>
        <v>SEPTEMBER 2058</v>
      </c>
      <c r="D300" s="23">
        <f t="shared" si="51"/>
        <v>982501</v>
      </c>
      <c r="E300" s="23">
        <f t="shared" si="52"/>
        <v>13305</v>
      </c>
      <c r="F300" s="23">
        <f t="shared" si="59"/>
        <v>20474</v>
      </c>
      <c r="G300" s="23">
        <f t="shared" si="53"/>
        <v>975332</v>
      </c>
      <c r="I300" s="47">
        <f t="shared" si="54"/>
        <v>7</v>
      </c>
      <c r="J300" s="47">
        <f t="shared" si="55"/>
        <v>9</v>
      </c>
      <c r="K300" s="47">
        <f t="shared" si="56"/>
        <v>9</v>
      </c>
      <c r="L300" s="48">
        <f t="shared" si="57"/>
        <v>0</v>
      </c>
      <c r="M300" s="49">
        <f t="shared" si="58"/>
        <v>2013</v>
      </c>
      <c r="N300" s="47">
        <f>MAX($M$18:M300)</f>
        <v>2058</v>
      </c>
    </row>
    <row r="301" spans="2:14" ht="16.5">
      <c r="B301" s="21">
        <f t="shared" si="60"/>
        <v>284</v>
      </c>
      <c r="C301" s="22" t="str">
        <f t="shared" si="50"/>
        <v>OCTOBER 2058</v>
      </c>
      <c r="D301" s="23">
        <f t="shared" si="51"/>
        <v>975332</v>
      </c>
      <c r="E301" s="23">
        <f t="shared" si="52"/>
        <v>13208</v>
      </c>
      <c r="F301" s="23">
        <f t="shared" si="59"/>
        <v>20474</v>
      </c>
      <c r="G301" s="23">
        <f t="shared" si="53"/>
        <v>968066</v>
      </c>
      <c r="I301" s="47">
        <f t="shared" si="54"/>
        <v>8</v>
      </c>
      <c r="J301" s="47">
        <f t="shared" si="55"/>
        <v>10</v>
      </c>
      <c r="K301" s="47">
        <f t="shared" si="56"/>
        <v>10</v>
      </c>
      <c r="L301" s="48">
        <f t="shared" si="57"/>
        <v>0</v>
      </c>
      <c r="M301" s="49">
        <f t="shared" si="58"/>
        <v>2013</v>
      </c>
      <c r="N301" s="47">
        <f>MAX($M$18:M301)</f>
        <v>2058</v>
      </c>
    </row>
    <row r="302" spans="2:14" ht="16.5">
      <c r="B302" s="21">
        <f t="shared" si="60"/>
        <v>285</v>
      </c>
      <c r="C302" s="22" t="str">
        <f t="shared" si="50"/>
        <v>NOVEMBER 2058</v>
      </c>
      <c r="D302" s="23">
        <f t="shared" si="51"/>
        <v>968066</v>
      </c>
      <c r="E302" s="23">
        <f t="shared" si="52"/>
        <v>13109</v>
      </c>
      <c r="F302" s="23">
        <f t="shared" si="59"/>
        <v>20474</v>
      </c>
      <c r="G302" s="23">
        <f t="shared" si="53"/>
        <v>960701</v>
      </c>
      <c r="I302" s="47">
        <f t="shared" si="54"/>
        <v>9</v>
      </c>
      <c r="J302" s="47">
        <f t="shared" si="55"/>
        <v>11</v>
      </c>
      <c r="K302" s="47">
        <f t="shared" si="56"/>
        <v>11</v>
      </c>
      <c r="L302" s="48">
        <f t="shared" si="57"/>
        <v>0</v>
      </c>
      <c r="M302" s="49">
        <f t="shared" si="58"/>
        <v>2013</v>
      </c>
      <c r="N302" s="47">
        <f>MAX($M$18:M302)</f>
        <v>2058</v>
      </c>
    </row>
    <row r="303" spans="2:14" ht="16.5">
      <c r="B303" s="21">
        <f t="shared" si="60"/>
        <v>286</v>
      </c>
      <c r="C303" s="22" t="str">
        <f t="shared" si="50"/>
        <v>DECEMBER 2058</v>
      </c>
      <c r="D303" s="23">
        <f t="shared" si="51"/>
        <v>960701</v>
      </c>
      <c r="E303" s="23">
        <f t="shared" si="52"/>
        <v>13009</v>
      </c>
      <c r="F303" s="23">
        <f t="shared" si="59"/>
        <v>20474</v>
      </c>
      <c r="G303" s="23">
        <f t="shared" si="53"/>
        <v>953236</v>
      </c>
      <c r="I303" s="47">
        <f t="shared" si="54"/>
        <v>10</v>
      </c>
      <c r="J303" s="47">
        <f t="shared" si="55"/>
        <v>12</v>
      </c>
      <c r="K303" s="47">
        <f t="shared" si="56"/>
        <v>12</v>
      </c>
      <c r="L303" s="48">
        <f t="shared" si="57"/>
        <v>1</v>
      </c>
      <c r="M303" s="49">
        <f t="shared" si="58"/>
        <v>2014</v>
      </c>
      <c r="N303" s="47">
        <f>MAX($M$18:M303)</f>
        <v>2058</v>
      </c>
    </row>
    <row r="304" spans="2:14" ht="16.5">
      <c r="B304" s="21">
        <f t="shared" si="60"/>
        <v>287</v>
      </c>
      <c r="C304" s="22" t="str">
        <f t="shared" si="50"/>
        <v>JANUARY 2059</v>
      </c>
      <c r="D304" s="23">
        <f t="shared" si="51"/>
        <v>953236</v>
      </c>
      <c r="E304" s="23">
        <f t="shared" si="52"/>
        <v>12908</v>
      </c>
      <c r="F304" s="23">
        <f t="shared" si="59"/>
        <v>20474</v>
      </c>
      <c r="G304" s="23">
        <f t="shared" si="53"/>
        <v>945670</v>
      </c>
      <c r="I304" s="47">
        <f t="shared" si="54"/>
        <v>11</v>
      </c>
      <c r="J304" s="47">
        <f t="shared" si="55"/>
        <v>13</v>
      </c>
      <c r="K304" s="47">
        <f t="shared" si="56"/>
        <v>1</v>
      </c>
      <c r="L304" s="48">
        <f t="shared" si="57"/>
        <v>0</v>
      </c>
      <c r="M304" s="49">
        <f t="shared" si="58"/>
        <v>2059</v>
      </c>
      <c r="N304" s="47">
        <f>MAX($M$18:M304)</f>
        <v>2059</v>
      </c>
    </row>
    <row r="305" spans="2:14" ht="16.5">
      <c r="B305" s="21">
        <f t="shared" si="60"/>
        <v>288</v>
      </c>
      <c r="C305" s="22" t="str">
        <f t="shared" si="50"/>
        <v>DECEMBER 2059</v>
      </c>
      <c r="D305" s="23">
        <f t="shared" si="51"/>
        <v>945670</v>
      </c>
      <c r="E305" s="23">
        <f t="shared" si="52"/>
        <v>12806</v>
      </c>
      <c r="F305" s="23">
        <f t="shared" si="59"/>
        <v>20474</v>
      </c>
      <c r="G305" s="23">
        <f t="shared" si="53"/>
        <v>938002</v>
      </c>
      <c r="I305" s="47">
        <f t="shared" si="54"/>
        <v>0</v>
      </c>
      <c r="J305" s="47">
        <f t="shared" si="55"/>
        <v>0</v>
      </c>
      <c r="K305" s="47">
        <f t="shared" si="56"/>
        <v>12</v>
      </c>
      <c r="L305" s="48">
        <f t="shared" si="57"/>
        <v>1</v>
      </c>
      <c r="M305" s="49">
        <f t="shared" si="58"/>
        <v>2014</v>
      </c>
      <c r="N305" s="47">
        <f>MAX($M$18:M305)</f>
        <v>2059</v>
      </c>
    </row>
    <row r="306" spans="2:14" ht="16.5">
      <c r="B306" s="21">
        <f t="shared" si="60"/>
        <v>289</v>
      </c>
      <c r="C306" s="22" t="str">
        <f t="shared" si="50"/>
        <v>MARCH 2060</v>
      </c>
      <c r="D306" s="23">
        <f t="shared" si="51"/>
        <v>938002</v>
      </c>
      <c r="E306" s="23">
        <f t="shared" si="52"/>
        <v>12702</v>
      </c>
      <c r="F306" s="23">
        <f t="shared" si="59"/>
        <v>20474</v>
      </c>
      <c r="G306" s="23">
        <f t="shared" si="53"/>
        <v>930230</v>
      </c>
      <c r="I306" s="47">
        <f t="shared" si="54"/>
        <v>1</v>
      </c>
      <c r="J306" s="47">
        <f t="shared" si="55"/>
        <v>3</v>
      </c>
      <c r="K306" s="47">
        <f t="shared" si="56"/>
        <v>3</v>
      </c>
      <c r="L306" s="48">
        <f t="shared" si="57"/>
        <v>0</v>
      </c>
      <c r="M306" s="49">
        <f t="shared" si="58"/>
        <v>2060</v>
      </c>
      <c r="N306" s="47">
        <f>MAX($M$18:M306)</f>
        <v>2060</v>
      </c>
    </row>
    <row r="307" spans="2:14" ht="16.5">
      <c r="B307" s="21">
        <f t="shared" si="60"/>
        <v>290</v>
      </c>
      <c r="C307" s="22" t="str">
        <f t="shared" si="50"/>
        <v>APRIL 2060</v>
      </c>
      <c r="D307" s="23">
        <f t="shared" si="51"/>
        <v>930230</v>
      </c>
      <c r="E307" s="23">
        <f t="shared" si="52"/>
        <v>12597</v>
      </c>
      <c r="F307" s="23">
        <f t="shared" si="59"/>
        <v>20474</v>
      </c>
      <c r="G307" s="23">
        <f t="shared" si="53"/>
        <v>922353</v>
      </c>
      <c r="I307" s="47">
        <f t="shared" si="54"/>
        <v>2</v>
      </c>
      <c r="J307" s="47">
        <f t="shared" si="55"/>
        <v>4</v>
      </c>
      <c r="K307" s="47">
        <f t="shared" si="56"/>
        <v>4</v>
      </c>
      <c r="L307" s="48">
        <f t="shared" si="57"/>
        <v>0</v>
      </c>
      <c r="M307" s="49">
        <f t="shared" si="58"/>
        <v>2013</v>
      </c>
      <c r="N307" s="47">
        <f>MAX($M$18:M307)</f>
        <v>2060</v>
      </c>
    </row>
    <row r="308" spans="2:14" ht="16.5">
      <c r="B308" s="21">
        <f t="shared" si="60"/>
        <v>291</v>
      </c>
      <c r="C308" s="22" t="str">
        <f t="shared" si="50"/>
        <v>MAY 2060</v>
      </c>
      <c r="D308" s="23">
        <f t="shared" si="51"/>
        <v>922353</v>
      </c>
      <c r="E308" s="23">
        <f t="shared" si="52"/>
        <v>12490</v>
      </c>
      <c r="F308" s="23">
        <f t="shared" si="59"/>
        <v>20474</v>
      </c>
      <c r="G308" s="23">
        <f t="shared" si="53"/>
        <v>914369</v>
      </c>
      <c r="I308" s="47">
        <f t="shared" si="54"/>
        <v>3</v>
      </c>
      <c r="J308" s="47">
        <f t="shared" si="55"/>
        <v>5</v>
      </c>
      <c r="K308" s="47">
        <f t="shared" si="56"/>
        <v>5</v>
      </c>
      <c r="L308" s="48">
        <f t="shared" si="57"/>
        <v>0</v>
      </c>
      <c r="M308" s="49">
        <f t="shared" si="58"/>
        <v>2013</v>
      </c>
      <c r="N308" s="47">
        <f>MAX($M$18:M308)</f>
        <v>2060</v>
      </c>
    </row>
    <row r="309" spans="2:14" ht="16.5">
      <c r="B309" s="21">
        <f t="shared" si="60"/>
        <v>292</v>
      </c>
      <c r="C309" s="22" t="str">
        <f t="shared" si="50"/>
        <v>JUNE 2060</v>
      </c>
      <c r="D309" s="23">
        <f t="shared" si="51"/>
        <v>914369</v>
      </c>
      <c r="E309" s="23">
        <f t="shared" si="52"/>
        <v>12382</v>
      </c>
      <c r="F309" s="23">
        <f t="shared" si="59"/>
        <v>20474</v>
      </c>
      <c r="G309" s="23">
        <f t="shared" si="53"/>
        <v>906277</v>
      </c>
      <c r="I309" s="47">
        <f t="shared" si="54"/>
        <v>4</v>
      </c>
      <c r="J309" s="47">
        <f t="shared" si="55"/>
        <v>6</v>
      </c>
      <c r="K309" s="47">
        <f t="shared" si="56"/>
        <v>6</v>
      </c>
      <c r="L309" s="48">
        <f t="shared" si="57"/>
        <v>0</v>
      </c>
      <c r="M309" s="49">
        <f t="shared" si="58"/>
        <v>2013</v>
      </c>
      <c r="N309" s="47">
        <f>MAX($M$18:M309)</f>
        <v>2060</v>
      </c>
    </row>
    <row r="310" spans="2:14" ht="16.5">
      <c r="B310" s="21">
        <f t="shared" si="60"/>
        <v>293</v>
      </c>
      <c r="C310" s="22" t="str">
        <f t="shared" si="50"/>
        <v>JULY 2060</v>
      </c>
      <c r="D310" s="23">
        <f t="shared" si="51"/>
        <v>906277</v>
      </c>
      <c r="E310" s="23">
        <f t="shared" si="52"/>
        <v>12273</v>
      </c>
      <c r="F310" s="23">
        <f t="shared" si="59"/>
        <v>20474</v>
      </c>
      <c r="G310" s="23">
        <f t="shared" si="53"/>
        <v>898076</v>
      </c>
      <c r="I310" s="47">
        <f t="shared" si="54"/>
        <v>5</v>
      </c>
      <c r="J310" s="47">
        <f t="shared" si="55"/>
        <v>7</v>
      </c>
      <c r="K310" s="47">
        <f t="shared" si="56"/>
        <v>7</v>
      </c>
      <c r="L310" s="48">
        <f t="shared" si="57"/>
        <v>0</v>
      </c>
      <c r="M310" s="49">
        <f t="shared" si="58"/>
        <v>2013</v>
      </c>
      <c r="N310" s="47">
        <f>MAX($M$18:M310)</f>
        <v>2060</v>
      </c>
    </row>
    <row r="311" spans="2:14" ht="16.5">
      <c r="B311" s="21">
        <f t="shared" si="60"/>
        <v>294</v>
      </c>
      <c r="C311" s="22" t="str">
        <f t="shared" si="50"/>
        <v>AUGUST 2060</v>
      </c>
      <c r="D311" s="23">
        <f t="shared" si="51"/>
        <v>898076</v>
      </c>
      <c r="E311" s="23">
        <f t="shared" si="52"/>
        <v>12161</v>
      </c>
      <c r="F311" s="23">
        <f t="shared" si="59"/>
        <v>20474</v>
      </c>
      <c r="G311" s="23">
        <f t="shared" si="53"/>
        <v>889763</v>
      </c>
      <c r="I311" s="47">
        <f t="shared" si="54"/>
        <v>6</v>
      </c>
      <c r="J311" s="47">
        <f t="shared" si="55"/>
        <v>8</v>
      </c>
      <c r="K311" s="47">
        <f t="shared" si="56"/>
        <v>8</v>
      </c>
      <c r="L311" s="48">
        <f t="shared" si="57"/>
        <v>0</v>
      </c>
      <c r="M311" s="49">
        <f t="shared" si="58"/>
        <v>2013</v>
      </c>
      <c r="N311" s="47">
        <f>MAX($M$18:M311)</f>
        <v>2060</v>
      </c>
    </row>
    <row r="312" spans="2:14" ht="16.5">
      <c r="B312" s="21">
        <f t="shared" si="60"/>
        <v>295</v>
      </c>
      <c r="C312" s="22" t="str">
        <f t="shared" si="50"/>
        <v>SEPTEMBER 2060</v>
      </c>
      <c r="D312" s="23">
        <f t="shared" si="51"/>
        <v>889763</v>
      </c>
      <c r="E312" s="23">
        <f t="shared" si="52"/>
        <v>12049</v>
      </c>
      <c r="F312" s="23">
        <f t="shared" si="59"/>
        <v>20474</v>
      </c>
      <c r="G312" s="23">
        <f t="shared" si="53"/>
        <v>881338</v>
      </c>
      <c r="I312" s="47">
        <f t="shared" si="54"/>
        <v>7</v>
      </c>
      <c r="J312" s="47">
        <f t="shared" si="55"/>
        <v>9</v>
      </c>
      <c r="K312" s="47">
        <f t="shared" si="56"/>
        <v>9</v>
      </c>
      <c r="L312" s="48">
        <f t="shared" si="57"/>
        <v>0</v>
      </c>
      <c r="M312" s="49">
        <f t="shared" si="58"/>
        <v>2013</v>
      </c>
      <c r="N312" s="47">
        <f>MAX($M$18:M312)</f>
        <v>2060</v>
      </c>
    </row>
    <row r="313" spans="2:14" ht="16.5">
      <c r="B313" s="21">
        <f t="shared" si="60"/>
        <v>296</v>
      </c>
      <c r="C313" s="22" t="str">
        <f t="shared" ref="C313:C376" si="61">IF(D313=0,0,IF(K313=1,$G$5,(IF(K313=2,$H$5,IF(K313=3,$I$5,(IF(K313=4,$J$5,IF(K313=5,$K$5,(IF(K313=6,$L$5,IF(K313=7,$M$5,(IF(K313=8,$N$5,IF(K313=9,$O$5,(IF(K313=10,$P$5,IF(K313=11,$Q$5,(IF(K313=12,$R$5)))))))))))))))))) &amp; " " &amp; N313)</f>
        <v>OCTOBER 2060</v>
      </c>
      <c r="D313" s="23">
        <f t="shared" ref="D313:D376" si="62">G312</f>
        <v>881338</v>
      </c>
      <c r="E313" s="23">
        <f t="shared" ref="E313:E376" si="63">ROUND(D313*($D$7/1200),0)</f>
        <v>11935</v>
      </c>
      <c r="F313" s="23">
        <f t="shared" si="59"/>
        <v>20474</v>
      </c>
      <c r="G313" s="23">
        <f t="shared" ref="G313:G376" si="64">D313+E313-F313</f>
        <v>872799</v>
      </c>
      <c r="I313" s="47">
        <f t="shared" ref="I313:I376" si="65">MOD(B313,12)</f>
        <v>8</v>
      </c>
      <c r="J313" s="47">
        <f t="shared" ref="J313:J376" si="66">IF(I313=0,0,I313+$S$6-1)</f>
        <v>10</v>
      </c>
      <c r="K313" s="47">
        <f t="shared" ref="K313:K376" si="67">IF(D313=0,0,IF(K312+1=8,8,IF(K312+1=3,3,IF(K312+1=4,4,IF(MOD(J313,12)=0,12,MOD(J313,12))))))</f>
        <v>10</v>
      </c>
      <c r="L313" s="48">
        <f t="shared" ref="L313:L376" si="68">IF(K313=12,1,0)</f>
        <v>0</v>
      </c>
      <c r="M313" s="49">
        <f t="shared" ref="M313:M376" si="69">IF(L312=1,N312+1,IF(F313=0,0,$E$13+L313))</f>
        <v>2013</v>
      </c>
      <c r="N313" s="47">
        <f>MAX($M$18:M313)</f>
        <v>2060</v>
      </c>
    </row>
    <row r="314" spans="2:14" ht="16.5">
      <c r="B314" s="21">
        <f t="shared" si="60"/>
        <v>297</v>
      </c>
      <c r="C314" s="22" t="str">
        <f t="shared" si="61"/>
        <v>NOVEMBER 2060</v>
      </c>
      <c r="D314" s="23">
        <f t="shared" si="62"/>
        <v>872799</v>
      </c>
      <c r="E314" s="23">
        <f t="shared" si="63"/>
        <v>11819</v>
      </c>
      <c r="F314" s="23">
        <f t="shared" si="59"/>
        <v>20474</v>
      </c>
      <c r="G314" s="23">
        <f t="shared" si="64"/>
        <v>864144</v>
      </c>
      <c r="I314" s="47">
        <f t="shared" si="65"/>
        <v>9</v>
      </c>
      <c r="J314" s="47">
        <f t="shared" si="66"/>
        <v>11</v>
      </c>
      <c r="K314" s="47">
        <f t="shared" si="67"/>
        <v>11</v>
      </c>
      <c r="L314" s="48">
        <f t="shared" si="68"/>
        <v>0</v>
      </c>
      <c r="M314" s="49">
        <f t="shared" si="69"/>
        <v>2013</v>
      </c>
      <c r="N314" s="47">
        <f>MAX($M$18:M314)</f>
        <v>2060</v>
      </c>
    </row>
    <row r="315" spans="2:14" ht="16.5">
      <c r="B315" s="21">
        <f t="shared" si="60"/>
        <v>298</v>
      </c>
      <c r="C315" s="22" t="str">
        <f t="shared" si="61"/>
        <v>DECEMBER 2060</v>
      </c>
      <c r="D315" s="23">
        <f t="shared" si="62"/>
        <v>864144</v>
      </c>
      <c r="E315" s="23">
        <f t="shared" si="63"/>
        <v>11702</v>
      </c>
      <c r="F315" s="23">
        <f t="shared" si="59"/>
        <v>20474</v>
      </c>
      <c r="G315" s="23">
        <f t="shared" si="64"/>
        <v>855372</v>
      </c>
      <c r="I315" s="47">
        <f t="shared" si="65"/>
        <v>10</v>
      </c>
      <c r="J315" s="47">
        <f t="shared" si="66"/>
        <v>12</v>
      </c>
      <c r="K315" s="47">
        <f t="shared" si="67"/>
        <v>12</v>
      </c>
      <c r="L315" s="48">
        <f t="shared" si="68"/>
        <v>1</v>
      </c>
      <c r="M315" s="49">
        <f t="shared" si="69"/>
        <v>2014</v>
      </c>
      <c r="N315" s="47">
        <f>MAX($M$18:M315)</f>
        <v>2060</v>
      </c>
    </row>
    <row r="316" spans="2:14" ht="16.5">
      <c r="B316" s="21">
        <f t="shared" si="60"/>
        <v>299</v>
      </c>
      <c r="C316" s="22" t="str">
        <f t="shared" si="61"/>
        <v>JANUARY 2061</v>
      </c>
      <c r="D316" s="23">
        <f t="shared" si="62"/>
        <v>855372</v>
      </c>
      <c r="E316" s="23">
        <f t="shared" si="63"/>
        <v>11583</v>
      </c>
      <c r="F316" s="23">
        <f>IF(G315=0,0,IF(B316=$D$6,D316+E316,IF(D316+E316&lt;$D$10,D316+E316,$D$10)))</f>
        <v>20474</v>
      </c>
      <c r="G316" s="23">
        <f t="shared" si="64"/>
        <v>846481</v>
      </c>
      <c r="I316" s="47">
        <f t="shared" si="65"/>
        <v>11</v>
      </c>
      <c r="J316" s="47">
        <f t="shared" si="66"/>
        <v>13</v>
      </c>
      <c r="K316" s="47">
        <f t="shared" si="67"/>
        <v>1</v>
      </c>
      <c r="L316" s="48">
        <f t="shared" si="68"/>
        <v>0</v>
      </c>
      <c r="M316" s="49">
        <f t="shared" si="69"/>
        <v>2061</v>
      </c>
      <c r="N316" s="47">
        <f>MAX($M$18:M316)</f>
        <v>2061</v>
      </c>
    </row>
    <row r="317" spans="2:14" ht="16.5">
      <c r="B317" s="21">
        <f t="shared" si="60"/>
        <v>300</v>
      </c>
      <c r="C317" s="22" t="str">
        <f t="shared" si="61"/>
        <v>DECEMBER 2061</v>
      </c>
      <c r="D317" s="23">
        <f t="shared" si="62"/>
        <v>846481</v>
      </c>
      <c r="E317" s="23">
        <f t="shared" si="63"/>
        <v>11463</v>
      </c>
      <c r="F317" s="23">
        <f t="shared" ref="F317:F377" si="70">IF(G316=0,0,IF(B317=$D$6,D317+E317,IF(D317+E317&lt;$D$10,D317+E317,$D$10)))</f>
        <v>20474</v>
      </c>
      <c r="G317" s="23">
        <f t="shared" si="64"/>
        <v>837470</v>
      </c>
      <c r="I317" s="47">
        <f t="shared" si="65"/>
        <v>0</v>
      </c>
      <c r="J317" s="47">
        <f t="shared" si="66"/>
        <v>0</v>
      </c>
      <c r="K317" s="47">
        <f t="shared" si="67"/>
        <v>12</v>
      </c>
      <c r="L317" s="48">
        <f t="shared" si="68"/>
        <v>1</v>
      </c>
      <c r="M317" s="49">
        <f t="shared" si="69"/>
        <v>2014</v>
      </c>
      <c r="N317" s="47">
        <f>MAX($M$18:M317)</f>
        <v>2061</v>
      </c>
    </row>
    <row r="318" spans="2:14" ht="16.5">
      <c r="B318" s="21">
        <f t="shared" si="60"/>
        <v>301</v>
      </c>
      <c r="C318" s="22" t="str">
        <f t="shared" si="61"/>
        <v>MARCH 2062</v>
      </c>
      <c r="D318" s="23">
        <f t="shared" si="62"/>
        <v>837470</v>
      </c>
      <c r="E318" s="23">
        <f t="shared" si="63"/>
        <v>11341</v>
      </c>
      <c r="F318" s="23">
        <f t="shared" si="70"/>
        <v>20474</v>
      </c>
      <c r="G318" s="23">
        <f t="shared" si="64"/>
        <v>828337</v>
      </c>
      <c r="I318" s="47">
        <f t="shared" si="65"/>
        <v>1</v>
      </c>
      <c r="J318" s="47">
        <f t="shared" si="66"/>
        <v>3</v>
      </c>
      <c r="K318" s="47">
        <f t="shared" si="67"/>
        <v>3</v>
      </c>
      <c r="L318" s="48">
        <f t="shared" si="68"/>
        <v>0</v>
      </c>
      <c r="M318" s="49">
        <f t="shared" si="69"/>
        <v>2062</v>
      </c>
      <c r="N318" s="47">
        <f>MAX($M$18:M318)</f>
        <v>2062</v>
      </c>
    </row>
    <row r="319" spans="2:14" ht="16.5">
      <c r="B319" s="21">
        <f t="shared" si="60"/>
        <v>302</v>
      </c>
      <c r="C319" s="22" t="str">
        <f t="shared" si="61"/>
        <v>APRIL 2062</v>
      </c>
      <c r="D319" s="23">
        <f t="shared" si="62"/>
        <v>828337</v>
      </c>
      <c r="E319" s="23">
        <f t="shared" si="63"/>
        <v>11217</v>
      </c>
      <c r="F319" s="23">
        <f t="shared" si="70"/>
        <v>20474</v>
      </c>
      <c r="G319" s="23">
        <f t="shared" si="64"/>
        <v>819080</v>
      </c>
      <c r="I319" s="47">
        <f t="shared" si="65"/>
        <v>2</v>
      </c>
      <c r="J319" s="47">
        <f t="shared" si="66"/>
        <v>4</v>
      </c>
      <c r="K319" s="47">
        <f t="shared" si="67"/>
        <v>4</v>
      </c>
      <c r="L319" s="48">
        <f t="shared" si="68"/>
        <v>0</v>
      </c>
      <c r="M319" s="49">
        <f t="shared" si="69"/>
        <v>2013</v>
      </c>
      <c r="N319" s="47">
        <f>MAX($M$18:M319)</f>
        <v>2062</v>
      </c>
    </row>
    <row r="320" spans="2:14" ht="16.5">
      <c r="B320" s="21">
        <f t="shared" si="60"/>
        <v>303</v>
      </c>
      <c r="C320" s="22" t="str">
        <f t="shared" si="61"/>
        <v>MAY 2062</v>
      </c>
      <c r="D320" s="23">
        <f t="shared" si="62"/>
        <v>819080</v>
      </c>
      <c r="E320" s="23">
        <f t="shared" si="63"/>
        <v>11092</v>
      </c>
      <c r="F320" s="23">
        <f t="shared" si="70"/>
        <v>20474</v>
      </c>
      <c r="G320" s="23">
        <f t="shared" si="64"/>
        <v>809698</v>
      </c>
      <c r="I320" s="47">
        <f t="shared" si="65"/>
        <v>3</v>
      </c>
      <c r="J320" s="47">
        <f t="shared" si="66"/>
        <v>5</v>
      </c>
      <c r="K320" s="47">
        <f t="shared" si="67"/>
        <v>5</v>
      </c>
      <c r="L320" s="48">
        <f t="shared" si="68"/>
        <v>0</v>
      </c>
      <c r="M320" s="49">
        <f t="shared" si="69"/>
        <v>2013</v>
      </c>
      <c r="N320" s="47">
        <f>MAX($M$18:M320)</f>
        <v>2062</v>
      </c>
    </row>
    <row r="321" spans="2:14" ht="16.5">
      <c r="B321" s="21">
        <f t="shared" si="60"/>
        <v>304</v>
      </c>
      <c r="C321" s="22" t="str">
        <f t="shared" si="61"/>
        <v>JUNE 2062</v>
      </c>
      <c r="D321" s="23">
        <f t="shared" si="62"/>
        <v>809698</v>
      </c>
      <c r="E321" s="23">
        <f t="shared" si="63"/>
        <v>10965</v>
      </c>
      <c r="F321" s="23">
        <f t="shared" si="70"/>
        <v>20474</v>
      </c>
      <c r="G321" s="23">
        <f t="shared" si="64"/>
        <v>800189</v>
      </c>
      <c r="I321" s="47">
        <f t="shared" si="65"/>
        <v>4</v>
      </c>
      <c r="J321" s="47">
        <f t="shared" si="66"/>
        <v>6</v>
      </c>
      <c r="K321" s="47">
        <f t="shared" si="67"/>
        <v>6</v>
      </c>
      <c r="L321" s="48">
        <f t="shared" si="68"/>
        <v>0</v>
      </c>
      <c r="M321" s="49">
        <f t="shared" si="69"/>
        <v>2013</v>
      </c>
      <c r="N321" s="47">
        <f>MAX($M$18:M321)</f>
        <v>2062</v>
      </c>
    </row>
    <row r="322" spans="2:14" ht="16.5">
      <c r="B322" s="21">
        <f t="shared" si="60"/>
        <v>305</v>
      </c>
      <c r="C322" s="22" t="str">
        <f t="shared" si="61"/>
        <v>JULY 2062</v>
      </c>
      <c r="D322" s="23">
        <f t="shared" si="62"/>
        <v>800189</v>
      </c>
      <c r="E322" s="23">
        <f t="shared" si="63"/>
        <v>10836</v>
      </c>
      <c r="F322" s="23">
        <f t="shared" si="70"/>
        <v>20474</v>
      </c>
      <c r="G322" s="23">
        <f t="shared" si="64"/>
        <v>790551</v>
      </c>
      <c r="I322" s="47">
        <f t="shared" si="65"/>
        <v>5</v>
      </c>
      <c r="J322" s="47">
        <f t="shared" si="66"/>
        <v>7</v>
      </c>
      <c r="K322" s="47">
        <f t="shared" si="67"/>
        <v>7</v>
      </c>
      <c r="L322" s="48">
        <f t="shared" si="68"/>
        <v>0</v>
      </c>
      <c r="M322" s="49">
        <f t="shared" si="69"/>
        <v>2013</v>
      </c>
      <c r="N322" s="47">
        <f>MAX($M$18:M322)</f>
        <v>2062</v>
      </c>
    </row>
    <row r="323" spans="2:14" ht="16.5">
      <c r="B323" s="21">
        <f t="shared" si="60"/>
        <v>306</v>
      </c>
      <c r="C323" s="22" t="str">
        <f t="shared" si="61"/>
        <v>AUGUST 2062</v>
      </c>
      <c r="D323" s="23">
        <f t="shared" si="62"/>
        <v>790551</v>
      </c>
      <c r="E323" s="23">
        <f t="shared" si="63"/>
        <v>10705</v>
      </c>
      <c r="F323" s="23">
        <f t="shared" si="70"/>
        <v>20474</v>
      </c>
      <c r="G323" s="23">
        <f t="shared" si="64"/>
        <v>780782</v>
      </c>
      <c r="I323" s="47">
        <f t="shared" si="65"/>
        <v>6</v>
      </c>
      <c r="J323" s="47">
        <f t="shared" si="66"/>
        <v>8</v>
      </c>
      <c r="K323" s="47">
        <f t="shared" si="67"/>
        <v>8</v>
      </c>
      <c r="L323" s="48">
        <f t="shared" si="68"/>
        <v>0</v>
      </c>
      <c r="M323" s="49">
        <f t="shared" si="69"/>
        <v>2013</v>
      </c>
      <c r="N323" s="47">
        <f>MAX($M$18:M323)</f>
        <v>2062</v>
      </c>
    </row>
    <row r="324" spans="2:14" ht="16.5">
      <c r="B324" s="21">
        <f t="shared" si="60"/>
        <v>307</v>
      </c>
      <c r="C324" s="22" t="str">
        <f t="shared" si="61"/>
        <v>SEPTEMBER 2062</v>
      </c>
      <c r="D324" s="23">
        <f t="shared" si="62"/>
        <v>780782</v>
      </c>
      <c r="E324" s="23">
        <f t="shared" si="63"/>
        <v>10573</v>
      </c>
      <c r="F324" s="23">
        <f t="shared" si="70"/>
        <v>20474</v>
      </c>
      <c r="G324" s="23">
        <f t="shared" si="64"/>
        <v>770881</v>
      </c>
      <c r="I324" s="47">
        <f t="shared" si="65"/>
        <v>7</v>
      </c>
      <c r="J324" s="47">
        <f t="shared" si="66"/>
        <v>9</v>
      </c>
      <c r="K324" s="47">
        <f t="shared" si="67"/>
        <v>9</v>
      </c>
      <c r="L324" s="48">
        <f t="shared" si="68"/>
        <v>0</v>
      </c>
      <c r="M324" s="49">
        <f t="shared" si="69"/>
        <v>2013</v>
      </c>
      <c r="N324" s="47">
        <f>MAX($M$18:M324)</f>
        <v>2062</v>
      </c>
    </row>
    <row r="325" spans="2:14" ht="16.5">
      <c r="B325" s="21">
        <f t="shared" si="60"/>
        <v>308</v>
      </c>
      <c r="C325" s="22" t="str">
        <f t="shared" si="61"/>
        <v>OCTOBER 2062</v>
      </c>
      <c r="D325" s="23">
        <f t="shared" si="62"/>
        <v>770881</v>
      </c>
      <c r="E325" s="23">
        <f t="shared" si="63"/>
        <v>10439</v>
      </c>
      <c r="F325" s="23">
        <f t="shared" si="70"/>
        <v>20474</v>
      </c>
      <c r="G325" s="23">
        <f t="shared" si="64"/>
        <v>760846</v>
      </c>
      <c r="I325" s="47">
        <f t="shared" si="65"/>
        <v>8</v>
      </c>
      <c r="J325" s="47">
        <f t="shared" si="66"/>
        <v>10</v>
      </c>
      <c r="K325" s="47">
        <f t="shared" si="67"/>
        <v>10</v>
      </c>
      <c r="L325" s="48">
        <f t="shared" si="68"/>
        <v>0</v>
      </c>
      <c r="M325" s="49">
        <f t="shared" si="69"/>
        <v>2013</v>
      </c>
      <c r="N325" s="47">
        <f>MAX($M$18:M325)</f>
        <v>2062</v>
      </c>
    </row>
    <row r="326" spans="2:14" ht="16.5">
      <c r="B326" s="21">
        <f t="shared" si="60"/>
        <v>309</v>
      </c>
      <c r="C326" s="22" t="str">
        <f t="shared" si="61"/>
        <v>NOVEMBER 2062</v>
      </c>
      <c r="D326" s="23">
        <f t="shared" si="62"/>
        <v>760846</v>
      </c>
      <c r="E326" s="23">
        <f t="shared" si="63"/>
        <v>10303</v>
      </c>
      <c r="F326" s="23">
        <f t="shared" si="70"/>
        <v>20474</v>
      </c>
      <c r="G326" s="23">
        <f t="shared" si="64"/>
        <v>750675</v>
      </c>
      <c r="I326" s="47">
        <f t="shared" si="65"/>
        <v>9</v>
      </c>
      <c r="J326" s="47">
        <f t="shared" si="66"/>
        <v>11</v>
      </c>
      <c r="K326" s="47">
        <f t="shared" si="67"/>
        <v>11</v>
      </c>
      <c r="L326" s="48">
        <f t="shared" si="68"/>
        <v>0</v>
      </c>
      <c r="M326" s="49">
        <f t="shared" si="69"/>
        <v>2013</v>
      </c>
      <c r="N326" s="47">
        <f>MAX($M$18:M326)</f>
        <v>2062</v>
      </c>
    </row>
    <row r="327" spans="2:14" ht="16.5">
      <c r="B327" s="21">
        <f t="shared" si="60"/>
        <v>310</v>
      </c>
      <c r="C327" s="22" t="str">
        <f t="shared" si="61"/>
        <v>DECEMBER 2062</v>
      </c>
      <c r="D327" s="23">
        <f t="shared" si="62"/>
        <v>750675</v>
      </c>
      <c r="E327" s="23">
        <f t="shared" si="63"/>
        <v>10165</v>
      </c>
      <c r="F327" s="23">
        <f t="shared" si="70"/>
        <v>20474</v>
      </c>
      <c r="G327" s="23">
        <f t="shared" si="64"/>
        <v>740366</v>
      </c>
      <c r="I327" s="47">
        <f t="shared" si="65"/>
        <v>10</v>
      </c>
      <c r="J327" s="47">
        <f t="shared" si="66"/>
        <v>12</v>
      </c>
      <c r="K327" s="47">
        <f t="shared" si="67"/>
        <v>12</v>
      </c>
      <c r="L327" s="48">
        <f t="shared" si="68"/>
        <v>1</v>
      </c>
      <c r="M327" s="49">
        <f t="shared" si="69"/>
        <v>2014</v>
      </c>
      <c r="N327" s="47">
        <f>MAX($M$18:M327)</f>
        <v>2062</v>
      </c>
    </row>
    <row r="328" spans="2:14" ht="16.5">
      <c r="B328" s="21">
        <f t="shared" si="60"/>
        <v>311</v>
      </c>
      <c r="C328" s="22" t="str">
        <f t="shared" si="61"/>
        <v>JANUARY 2063</v>
      </c>
      <c r="D328" s="23">
        <f t="shared" si="62"/>
        <v>740366</v>
      </c>
      <c r="E328" s="23">
        <f t="shared" si="63"/>
        <v>10026</v>
      </c>
      <c r="F328" s="23">
        <f t="shared" si="70"/>
        <v>20474</v>
      </c>
      <c r="G328" s="23">
        <f t="shared" si="64"/>
        <v>729918</v>
      </c>
      <c r="I328" s="47">
        <f t="shared" si="65"/>
        <v>11</v>
      </c>
      <c r="J328" s="47">
        <f t="shared" si="66"/>
        <v>13</v>
      </c>
      <c r="K328" s="47">
        <f t="shared" si="67"/>
        <v>1</v>
      </c>
      <c r="L328" s="48">
        <f t="shared" si="68"/>
        <v>0</v>
      </c>
      <c r="M328" s="49">
        <f t="shared" si="69"/>
        <v>2063</v>
      </c>
      <c r="N328" s="47">
        <f>MAX($M$18:M328)</f>
        <v>2063</v>
      </c>
    </row>
    <row r="329" spans="2:14" ht="16.5">
      <c r="B329" s="21">
        <f t="shared" si="60"/>
        <v>312</v>
      </c>
      <c r="C329" s="22" t="str">
        <f t="shared" si="61"/>
        <v>DECEMBER 2063</v>
      </c>
      <c r="D329" s="23">
        <f t="shared" si="62"/>
        <v>729918</v>
      </c>
      <c r="E329" s="23">
        <f t="shared" si="63"/>
        <v>9884</v>
      </c>
      <c r="F329" s="23">
        <f t="shared" si="70"/>
        <v>20474</v>
      </c>
      <c r="G329" s="23">
        <f t="shared" si="64"/>
        <v>719328</v>
      </c>
      <c r="I329" s="47">
        <f t="shared" si="65"/>
        <v>0</v>
      </c>
      <c r="J329" s="47">
        <f t="shared" si="66"/>
        <v>0</v>
      </c>
      <c r="K329" s="47">
        <f t="shared" si="67"/>
        <v>12</v>
      </c>
      <c r="L329" s="48">
        <f t="shared" si="68"/>
        <v>1</v>
      </c>
      <c r="M329" s="49">
        <f t="shared" si="69"/>
        <v>2014</v>
      </c>
      <c r="N329" s="47">
        <f>MAX($M$18:M329)</f>
        <v>2063</v>
      </c>
    </row>
    <row r="330" spans="2:14" ht="16.5">
      <c r="B330" s="21">
        <f t="shared" si="60"/>
        <v>313</v>
      </c>
      <c r="C330" s="22" t="str">
        <f t="shared" si="61"/>
        <v>MARCH 2064</v>
      </c>
      <c r="D330" s="23">
        <f t="shared" si="62"/>
        <v>719328</v>
      </c>
      <c r="E330" s="23">
        <f t="shared" si="63"/>
        <v>9741</v>
      </c>
      <c r="F330" s="23">
        <f t="shared" si="70"/>
        <v>20474</v>
      </c>
      <c r="G330" s="23">
        <f t="shared" si="64"/>
        <v>708595</v>
      </c>
      <c r="I330" s="47">
        <f t="shared" si="65"/>
        <v>1</v>
      </c>
      <c r="J330" s="47">
        <f t="shared" si="66"/>
        <v>3</v>
      </c>
      <c r="K330" s="47">
        <f t="shared" si="67"/>
        <v>3</v>
      </c>
      <c r="L330" s="48">
        <f t="shared" si="68"/>
        <v>0</v>
      </c>
      <c r="M330" s="49">
        <f t="shared" si="69"/>
        <v>2064</v>
      </c>
      <c r="N330" s="47">
        <f>MAX($M$18:M330)</f>
        <v>2064</v>
      </c>
    </row>
    <row r="331" spans="2:14" ht="16.5">
      <c r="B331" s="21">
        <f t="shared" si="60"/>
        <v>314</v>
      </c>
      <c r="C331" s="22" t="str">
        <f t="shared" si="61"/>
        <v>APRIL 2064</v>
      </c>
      <c r="D331" s="23">
        <f t="shared" si="62"/>
        <v>708595</v>
      </c>
      <c r="E331" s="23">
        <f t="shared" si="63"/>
        <v>9596</v>
      </c>
      <c r="F331" s="23">
        <f t="shared" si="70"/>
        <v>20474</v>
      </c>
      <c r="G331" s="23">
        <f t="shared" si="64"/>
        <v>697717</v>
      </c>
      <c r="I331" s="47">
        <f t="shared" si="65"/>
        <v>2</v>
      </c>
      <c r="J331" s="47">
        <f t="shared" si="66"/>
        <v>4</v>
      </c>
      <c r="K331" s="47">
        <f t="shared" si="67"/>
        <v>4</v>
      </c>
      <c r="L331" s="48">
        <f t="shared" si="68"/>
        <v>0</v>
      </c>
      <c r="M331" s="49">
        <f t="shared" si="69"/>
        <v>2013</v>
      </c>
      <c r="N331" s="47">
        <f>MAX($M$18:M331)</f>
        <v>2064</v>
      </c>
    </row>
    <row r="332" spans="2:14" ht="16.5">
      <c r="B332" s="21">
        <f t="shared" si="60"/>
        <v>315</v>
      </c>
      <c r="C332" s="22" t="str">
        <f t="shared" si="61"/>
        <v>MAY 2064</v>
      </c>
      <c r="D332" s="23">
        <f t="shared" si="62"/>
        <v>697717</v>
      </c>
      <c r="E332" s="23">
        <f t="shared" si="63"/>
        <v>9448</v>
      </c>
      <c r="F332" s="23">
        <f t="shared" si="70"/>
        <v>20474</v>
      </c>
      <c r="G332" s="23">
        <f t="shared" si="64"/>
        <v>686691</v>
      </c>
      <c r="I332" s="47">
        <f t="shared" si="65"/>
        <v>3</v>
      </c>
      <c r="J332" s="47">
        <f t="shared" si="66"/>
        <v>5</v>
      </c>
      <c r="K332" s="47">
        <f t="shared" si="67"/>
        <v>5</v>
      </c>
      <c r="L332" s="48">
        <f t="shared" si="68"/>
        <v>0</v>
      </c>
      <c r="M332" s="49">
        <f t="shared" si="69"/>
        <v>2013</v>
      </c>
      <c r="N332" s="47">
        <f>MAX($M$18:M332)</f>
        <v>2064</v>
      </c>
    </row>
    <row r="333" spans="2:14" ht="16.5">
      <c r="B333" s="21">
        <f t="shared" si="60"/>
        <v>316</v>
      </c>
      <c r="C333" s="22" t="str">
        <f t="shared" si="61"/>
        <v>JUNE 2064</v>
      </c>
      <c r="D333" s="23">
        <f t="shared" si="62"/>
        <v>686691</v>
      </c>
      <c r="E333" s="23">
        <f t="shared" si="63"/>
        <v>9299</v>
      </c>
      <c r="F333" s="23">
        <f t="shared" si="70"/>
        <v>20474</v>
      </c>
      <c r="G333" s="23">
        <f t="shared" si="64"/>
        <v>675516</v>
      </c>
      <c r="I333" s="47">
        <f t="shared" si="65"/>
        <v>4</v>
      </c>
      <c r="J333" s="47">
        <f t="shared" si="66"/>
        <v>6</v>
      </c>
      <c r="K333" s="47">
        <f t="shared" si="67"/>
        <v>6</v>
      </c>
      <c r="L333" s="48">
        <f t="shared" si="68"/>
        <v>0</v>
      </c>
      <c r="M333" s="49">
        <f t="shared" si="69"/>
        <v>2013</v>
      </c>
      <c r="N333" s="47">
        <f>MAX($M$18:M333)</f>
        <v>2064</v>
      </c>
    </row>
    <row r="334" spans="2:14" ht="16.5">
      <c r="B334" s="21">
        <f t="shared" si="60"/>
        <v>317</v>
      </c>
      <c r="C334" s="22" t="str">
        <f t="shared" si="61"/>
        <v>JULY 2064</v>
      </c>
      <c r="D334" s="23">
        <f t="shared" si="62"/>
        <v>675516</v>
      </c>
      <c r="E334" s="23">
        <f t="shared" si="63"/>
        <v>9148</v>
      </c>
      <c r="F334" s="23">
        <f t="shared" si="70"/>
        <v>20474</v>
      </c>
      <c r="G334" s="23">
        <f t="shared" si="64"/>
        <v>664190</v>
      </c>
      <c r="I334" s="47">
        <f t="shared" si="65"/>
        <v>5</v>
      </c>
      <c r="J334" s="47">
        <f t="shared" si="66"/>
        <v>7</v>
      </c>
      <c r="K334" s="47">
        <f t="shared" si="67"/>
        <v>7</v>
      </c>
      <c r="L334" s="48">
        <f t="shared" si="68"/>
        <v>0</v>
      </c>
      <c r="M334" s="49">
        <f t="shared" si="69"/>
        <v>2013</v>
      </c>
      <c r="N334" s="47">
        <f>MAX($M$18:M334)</f>
        <v>2064</v>
      </c>
    </row>
    <row r="335" spans="2:14" ht="16.5">
      <c r="B335" s="21">
        <f t="shared" si="60"/>
        <v>318</v>
      </c>
      <c r="C335" s="22" t="str">
        <f t="shared" si="61"/>
        <v>AUGUST 2064</v>
      </c>
      <c r="D335" s="23">
        <f t="shared" si="62"/>
        <v>664190</v>
      </c>
      <c r="E335" s="23">
        <f t="shared" si="63"/>
        <v>8994</v>
      </c>
      <c r="F335" s="23">
        <f t="shared" si="70"/>
        <v>20474</v>
      </c>
      <c r="G335" s="23">
        <f t="shared" si="64"/>
        <v>652710</v>
      </c>
      <c r="I335" s="47">
        <f t="shared" si="65"/>
        <v>6</v>
      </c>
      <c r="J335" s="47">
        <f t="shared" si="66"/>
        <v>8</v>
      </c>
      <c r="K335" s="47">
        <f t="shared" si="67"/>
        <v>8</v>
      </c>
      <c r="L335" s="48">
        <f t="shared" si="68"/>
        <v>0</v>
      </c>
      <c r="M335" s="49">
        <f t="shared" si="69"/>
        <v>2013</v>
      </c>
      <c r="N335" s="47">
        <f>MAX($M$18:M335)</f>
        <v>2064</v>
      </c>
    </row>
    <row r="336" spans="2:14" ht="16.5">
      <c r="B336" s="21">
        <f t="shared" si="60"/>
        <v>319</v>
      </c>
      <c r="C336" s="22" t="str">
        <f t="shared" si="61"/>
        <v>SEPTEMBER 2064</v>
      </c>
      <c r="D336" s="23">
        <f t="shared" si="62"/>
        <v>652710</v>
      </c>
      <c r="E336" s="23">
        <f t="shared" si="63"/>
        <v>8839</v>
      </c>
      <c r="F336" s="23">
        <f t="shared" si="70"/>
        <v>20474</v>
      </c>
      <c r="G336" s="23">
        <f t="shared" si="64"/>
        <v>641075</v>
      </c>
      <c r="I336" s="47">
        <f t="shared" si="65"/>
        <v>7</v>
      </c>
      <c r="J336" s="47">
        <f t="shared" si="66"/>
        <v>9</v>
      </c>
      <c r="K336" s="47">
        <f t="shared" si="67"/>
        <v>9</v>
      </c>
      <c r="L336" s="48">
        <f t="shared" si="68"/>
        <v>0</v>
      </c>
      <c r="M336" s="49">
        <f t="shared" si="69"/>
        <v>2013</v>
      </c>
      <c r="N336" s="47">
        <f>MAX($M$18:M336)</f>
        <v>2064</v>
      </c>
    </row>
    <row r="337" spans="2:14" ht="16.5">
      <c r="B337" s="21">
        <f t="shared" si="60"/>
        <v>320</v>
      </c>
      <c r="C337" s="22" t="str">
        <f t="shared" si="61"/>
        <v>OCTOBER 2064</v>
      </c>
      <c r="D337" s="23">
        <f t="shared" si="62"/>
        <v>641075</v>
      </c>
      <c r="E337" s="23">
        <f t="shared" si="63"/>
        <v>8681</v>
      </c>
      <c r="F337" s="23">
        <f t="shared" si="70"/>
        <v>20474</v>
      </c>
      <c r="G337" s="23">
        <f t="shared" si="64"/>
        <v>629282</v>
      </c>
      <c r="I337" s="47">
        <f t="shared" si="65"/>
        <v>8</v>
      </c>
      <c r="J337" s="47">
        <f t="shared" si="66"/>
        <v>10</v>
      </c>
      <c r="K337" s="47">
        <f t="shared" si="67"/>
        <v>10</v>
      </c>
      <c r="L337" s="48">
        <f t="shared" si="68"/>
        <v>0</v>
      </c>
      <c r="M337" s="49">
        <f t="shared" si="69"/>
        <v>2013</v>
      </c>
      <c r="N337" s="47">
        <f>MAX($M$18:M337)</f>
        <v>2064</v>
      </c>
    </row>
    <row r="338" spans="2:14" ht="16.5">
      <c r="B338" s="21">
        <f t="shared" si="60"/>
        <v>321</v>
      </c>
      <c r="C338" s="22" t="str">
        <f t="shared" si="61"/>
        <v>NOVEMBER 2064</v>
      </c>
      <c r="D338" s="23">
        <f t="shared" si="62"/>
        <v>629282</v>
      </c>
      <c r="E338" s="23">
        <f t="shared" si="63"/>
        <v>8522</v>
      </c>
      <c r="F338" s="23">
        <f t="shared" si="70"/>
        <v>20474</v>
      </c>
      <c r="G338" s="23">
        <f t="shared" si="64"/>
        <v>617330</v>
      </c>
      <c r="I338" s="47">
        <f t="shared" si="65"/>
        <v>9</v>
      </c>
      <c r="J338" s="47">
        <f t="shared" si="66"/>
        <v>11</v>
      </c>
      <c r="K338" s="47">
        <f t="shared" si="67"/>
        <v>11</v>
      </c>
      <c r="L338" s="48">
        <f t="shared" si="68"/>
        <v>0</v>
      </c>
      <c r="M338" s="49">
        <f t="shared" si="69"/>
        <v>2013</v>
      </c>
      <c r="N338" s="47">
        <f>MAX($M$18:M338)</f>
        <v>2064</v>
      </c>
    </row>
    <row r="339" spans="2:14" ht="16.5">
      <c r="B339" s="21">
        <f t="shared" si="60"/>
        <v>322</v>
      </c>
      <c r="C339" s="22" t="str">
        <f t="shared" si="61"/>
        <v>DECEMBER 2064</v>
      </c>
      <c r="D339" s="23">
        <f t="shared" si="62"/>
        <v>617330</v>
      </c>
      <c r="E339" s="23">
        <f t="shared" si="63"/>
        <v>8360</v>
      </c>
      <c r="F339" s="23">
        <f t="shared" si="70"/>
        <v>20474</v>
      </c>
      <c r="G339" s="23">
        <f t="shared" si="64"/>
        <v>605216</v>
      </c>
      <c r="I339" s="47">
        <f t="shared" si="65"/>
        <v>10</v>
      </c>
      <c r="J339" s="47">
        <f t="shared" si="66"/>
        <v>12</v>
      </c>
      <c r="K339" s="47">
        <f t="shared" si="67"/>
        <v>12</v>
      </c>
      <c r="L339" s="48">
        <f t="shared" si="68"/>
        <v>1</v>
      </c>
      <c r="M339" s="49">
        <f t="shared" si="69"/>
        <v>2014</v>
      </c>
      <c r="N339" s="47">
        <f>MAX($M$18:M339)</f>
        <v>2064</v>
      </c>
    </row>
    <row r="340" spans="2:14" ht="16.5">
      <c r="B340" s="21">
        <f t="shared" ref="B340:B377" si="71">IF(B339=0,0,IF(B339+1&gt;$D$6,0,B339+1))</f>
        <v>323</v>
      </c>
      <c r="C340" s="22" t="str">
        <f t="shared" si="61"/>
        <v>JANUARY 2065</v>
      </c>
      <c r="D340" s="23">
        <f t="shared" si="62"/>
        <v>605216</v>
      </c>
      <c r="E340" s="23">
        <f t="shared" si="63"/>
        <v>8196</v>
      </c>
      <c r="F340" s="23">
        <f t="shared" si="70"/>
        <v>20474</v>
      </c>
      <c r="G340" s="23">
        <f t="shared" si="64"/>
        <v>592938</v>
      </c>
      <c r="I340" s="47">
        <f t="shared" si="65"/>
        <v>11</v>
      </c>
      <c r="J340" s="47">
        <f t="shared" si="66"/>
        <v>13</v>
      </c>
      <c r="K340" s="47">
        <f t="shared" si="67"/>
        <v>1</v>
      </c>
      <c r="L340" s="48">
        <f t="shared" si="68"/>
        <v>0</v>
      </c>
      <c r="M340" s="49">
        <f t="shared" si="69"/>
        <v>2065</v>
      </c>
      <c r="N340" s="47">
        <f>MAX($M$18:M340)</f>
        <v>2065</v>
      </c>
    </row>
    <row r="341" spans="2:14" ht="16.5">
      <c r="B341" s="21">
        <f t="shared" si="71"/>
        <v>324</v>
      </c>
      <c r="C341" s="22" t="str">
        <f t="shared" si="61"/>
        <v>DECEMBER 2065</v>
      </c>
      <c r="D341" s="23">
        <f t="shared" si="62"/>
        <v>592938</v>
      </c>
      <c r="E341" s="23">
        <f t="shared" si="63"/>
        <v>8029</v>
      </c>
      <c r="F341" s="23">
        <f t="shared" si="70"/>
        <v>20474</v>
      </c>
      <c r="G341" s="23">
        <f t="shared" si="64"/>
        <v>580493</v>
      </c>
      <c r="I341" s="47">
        <f t="shared" si="65"/>
        <v>0</v>
      </c>
      <c r="J341" s="47">
        <f t="shared" si="66"/>
        <v>0</v>
      </c>
      <c r="K341" s="47">
        <f t="shared" si="67"/>
        <v>12</v>
      </c>
      <c r="L341" s="48">
        <f t="shared" si="68"/>
        <v>1</v>
      </c>
      <c r="M341" s="49">
        <f t="shared" si="69"/>
        <v>2014</v>
      </c>
      <c r="N341" s="47">
        <f>MAX($M$18:M341)</f>
        <v>2065</v>
      </c>
    </row>
    <row r="342" spans="2:14" ht="16.5">
      <c r="B342" s="21">
        <f t="shared" si="71"/>
        <v>325</v>
      </c>
      <c r="C342" s="22" t="str">
        <f t="shared" si="61"/>
        <v>MARCH 2066</v>
      </c>
      <c r="D342" s="23">
        <f t="shared" si="62"/>
        <v>580493</v>
      </c>
      <c r="E342" s="23">
        <f t="shared" si="63"/>
        <v>7861</v>
      </c>
      <c r="F342" s="23">
        <f t="shared" si="70"/>
        <v>20474</v>
      </c>
      <c r="G342" s="23">
        <f t="shared" si="64"/>
        <v>567880</v>
      </c>
      <c r="I342" s="47">
        <f t="shared" si="65"/>
        <v>1</v>
      </c>
      <c r="J342" s="47">
        <f t="shared" si="66"/>
        <v>3</v>
      </c>
      <c r="K342" s="47">
        <f t="shared" si="67"/>
        <v>3</v>
      </c>
      <c r="L342" s="48">
        <f t="shared" si="68"/>
        <v>0</v>
      </c>
      <c r="M342" s="49">
        <f t="shared" si="69"/>
        <v>2066</v>
      </c>
      <c r="N342" s="47">
        <f>MAX($M$18:M342)</f>
        <v>2066</v>
      </c>
    </row>
    <row r="343" spans="2:14" ht="16.5">
      <c r="B343" s="21">
        <f t="shared" si="71"/>
        <v>326</v>
      </c>
      <c r="C343" s="22" t="str">
        <f t="shared" si="61"/>
        <v>APRIL 2066</v>
      </c>
      <c r="D343" s="23">
        <f t="shared" si="62"/>
        <v>567880</v>
      </c>
      <c r="E343" s="23">
        <f t="shared" si="63"/>
        <v>7690</v>
      </c>
      <c r="F343" s="23">
        <f t="shared" si="70"/>
        <v>20474</v>
      </c>
      <c r="G343" s="23">
        <f t="shared" si="64"/>
        <v>555096</v>
      </c>
      <c r="I343" s="47">
        <f t="shared" si="65"/>
        <v>2</v>
      </c>
      <c r="J343" s="47">
        <f t="shared" si="66"/>
        <v>4</v>
      </c>
      <c r="K343" s="47">
        <f t="shared" si="67"/>
        <v>4</v>
      </c>
      <c r="L343" s="48">
        <f t="shared" si="68"/>
        <v>0</v>
      </c>
      <c r="M343" s="49">
        <f t="shared" si="69"/>
        <v>2013</v>
      </c>
      <c r="N343" s="47">
        <f>MAX($M$18:M343)</f>
        <v>2066</v>
      </c>
    </row>
    <row r="344" spans="2:14" ht="16.5">
      <c r="B344" s="21">
        <f t="shared" si="71"/>
        <v>327</v>
      </c>
      <c r="C344" s="22" t="str">
        <f t="shared" si="61"/>
        <v>MAY 2066</v>
      </c>
      <c r="D344" s="23">
        <f t="shared" si="62"/>
        <v>555096</v>
      </c>
      <c r="E344" s="23">
        <f t="shared" si="63"/>
        <v>7517</v>
      </c>
      <c r="F344" s="23">
        <f t="shared" si="70"/>
        <v>20474</v>
      </c>
      <c r="G344" s="23">
        <f t="shared" si="64"/>
        <v>542139</v>
      </c>
      <c r="I344" s="47">
        <f t="shared" si="65"/>
        <v>3</v>
      </c>
      <c r="J344" s="47">
        <f t="shared" si="66"/>
        <v>5</v>
      </c>
      <c r="K344" s="47">
        <f t="shared" si="67"/>
        <v>5</v>
      </c>
      <c r="L344" s="48">
        <f t="shared" si="68"/>
        <v>0</v>
      </c>
      <c r="M344" s="49">
        <f t="shared" si="69"/>
        <v>2013</v>
      </c>
      <c r="N344" s="47">
        <f>MAX($M$18:M344)</f>
        <v>2066</v>
      </c>
    </row>
    <row r="345" spans="2:14" ht="16.5">
      <c r="B345" s="21">
        <f t="shared" si="71"/>
        <v>328</v>
      </c>
      <c r="C345" s="22" t="str">
        <f t="shared" si="61"/>
        <v>JUNE 2066</v>
      </c>
      <c r="D345" s="23">
        <f t="shared" si="62"/>
        <v>542139</v>
      </c>
      <c r="E345" s="23">
        <f t="shared" si="63"/>
        <v>7341</v>
      </c>
      <c r="F345" s="23">
        <f t="shared" si="70"/>
        <v>20474</v>
      </c>
      <c r="G345" s="23">
        <f t="shared" si="64"/>
        <v>529006</v>
      </c>
      <c r="I345" s="47">
        <f t="shared" si="65"/>
        <v>4</v>
      </c>
      <c r="J345" s="47">
        <f t="shared" si="66"/>
        <v>6</v>
      </c>
      <c r="K345" s="47">
        <f t="shared" si="67"/>
        <v>6</v>
      </c>
      <c r="L345" s="48">
        <f t="shared" si="68"/>
        <v>0</v>
      </c>
      <c r="M345" s="49">
        <f t="shared" si="69"/>
        <v>2013</v>
      </c>
      <c r="N345" s="47">
        <f>MAX($M$18:M345)</f>
        <v>2066</v>
      </c>
    </row>
    <row r="346" spans="2:14" ht="16.5">
      <c r="B346" s="21">
        <f t="shared" si="71"/>
        <v>329</v>
      </c>
      <c r="C346" s="22" t="str">
        <f t="shared" si="61"/>
        <v>JULY 2066</v>
      </c>
      <c r="D346" s="23">
        <f t="shared" si="62"/>
        <v>529006</v>
      </c>
      <c r="E346" s="23">
        <f t="shared" si="63"/>
        <v>7164</v>
      </c>
      <c r="F346" s="23">
        <f t="shared" si="70"/>
        <v>20474</v>
      </c>
      <c r="G346" s="23">
        <f t="shared" si="64"/>
        <v>515696</v>
      </c>
      <c r="I346" s="47">
        <f t="shared" si="65"/>
        <v>5</v>
      </c>
      <c r="J346" s="47">
        <f t="shared" si="66"/>
        <v>7</v>
      </c>
      <c r="K346" s="47">
        <f t="shared" si="67"/>
        <v>7</v>
      </c>
      <c r="L346" s="48">
        <f t="shared" si="68"/>
        <v>0</v>
      </c>
      <c r="M346" s="49">
        <f t="shared" si="69"/>
        <v>2013</v>
      </c>
      <c r="N346" s="47">
        <f>MAX($M$18:M346)</f>
        <v>2066</v>
      </c>
    </row>
    <row r="347" spans="2:14" ht="16.5">
      <c r="B347" s="21">
        <f t="shared" si="71"/>
        <v>330</v>
      </c>
      <c r="C347" s="22" t="str">
        <f t="shared" si="61"/>
        <v>AUGUST 2066</v>
      </c>
      <c r="D347" s="23">
        <f t="shared" si="62"/>
        <v>515696</v>
      </c>
      <c r="E347" s="23">
        <f t="shared" si="63"/>
        <v>6983</v>
      </c>
      <c r="F347" s="23">
        <f t="shared" si="70"/>
        <v>20474</v>
      </c>
      <c r="G347" s="23">
        <f t="shared" si="64"/>
        <v>502205</v>
      </c>
      <c r="I347" s="47">
        <f t="shared" si="65"/>
        <v>6</v>
      </c>
      <c r="J347" s="47">
        <f t="shared" si="66"/>
        <v>8</v>
      </c>
      <c r="K347" s="47">
        <f t="shared" si="67"/>
        <v>8</v>
      </c>
      <c r="L347" s="48">
        <f t="shared" si="68"/>
        <v>0</v>
      </c>
      <c r="M347" s="49">
        <f t="shared" si="69"/>
        <v>2013</v>
      </c>
      <c r="N347" s="47">
        <f>MAX($M$18:M347)</f>
        <v>2066</v>
      </c>
    </row>
    <row r="348" spans="2:14" ht="16.5">
      <c r="B348" s="21">
        <f t="shared" si="71"/>
        <v>331</v>
      </c>
      <c r="C348" s="22" t="str">
        <f t="shared" si="61"/>
        <v>SEPTEMBER 2066</v>
      </c>
      <c r="D348" s="23">
        <f t="shared" si="62"/>
        <v>502205</v>
      </c>
      <c r="E348" s="23">
        <f t="shared" si="63"/>
        <v>6801</v>
      </c>
      <c r="F348" s="23">
        <f t="shared" si="70"/>
        <v>20474</v>
      </c>
      <c r="G348" s="23">
        <f t="shared" si="64"/>
        <v>488532</v>
      </c>
      <c r="I348" s="47">
        <f t="shared" si="65"/>
        <v>7</v>
      </c>
      <c r="J348" s="47">
        <f t="shared" si="66"/>
        <v>9</v>
      </c>
      <c r="K348" s="47">
        <f t="shared" si="67"/>
        <v>9</v>
      </c>
      <c r="L348" s="48">
        <f t="shared" si="68"/>
        <v>0</v>
      </c>
      <c r="M348" s="49">
        <f t="shared" si="69"/>
        <v>2013</v>
      </c>
      <c r="N348" s="47">
        <f>MAX($M$18:M348)</f>
        <v>2066</v>
      </c>
    </row>
    <row r="349" spans="2:14" ht="16.5">
      <c r="B349" s="21">
        <f t="shared" si="71"/>
        <v>332</v>
      </c>
      <c r="C349" s="22" t="str">
        <f t="shared" si="61"/>
        <v>OCTOBER 2066</v>
      </c>
      <c r="D349" s="23">
        <f t="shared" si="62"/>
        <v>488532</v>
      </c>
      <c r="E349" s="23">
        <f t="shared" si="63"/>
        <v>6616</v>
      </c>
      <c r="F349" s="23">
        <f t="shared" si="70"/>
        <v>20474</v>
      </c>
      <c r="G349" s="23">
        <f t="shared" si="64"/>
        <v>474674</v>
      </c>
      <c r="I349" s="47">
        <f t="shared" si="65"/>
        <v>8</v>
      </c>
      <c r="J349" s="47">
        <f t="shared" si="66"/>
        <v>10</v>
      </c>
      <c r="K349" s="47">
        <f t="shared" si="67"/>
        <v>10</v>
      </c>
      <c r="L349" s="48">
        <f t="shared" si="68"/>
        <v>0</v>
      </c>
      <c r="M349" s="49">
        <f t="shared" si="69"/>
        <v>2013</v>
      </c>
      <c r="N349" s="47">
        <f>MAX($M$18:M349)</f>
        <v>2066</v>
      </c>
    </row>
    <row r="350" spans="2:14" ht="16.5">
      <c r="B350" s="21">
        <f t="shared" si="71"/>
        <v>333</v>
      </c>
      <c r="C350" s="22" t="str">
        <f t="shared" si="61"/>
        <v>NOVEMBER 2066</v>
      </c>
      <c r="D350" s="23">
        <f t="shared" si="62"/>
        <v>474674</v>
      </c>
      <c r="E350" s="23">
        <f t="shared" si="63"/>
        <v>6428</v>
      </c>
      <c r="F350" s="23">
        <f t="shared" si="70"/>
        <v>20474</v>
      </c>
      <c r="G350" s="23">
        <f t="shared" si="64"/>
        <v>460628</v>
      </c>
      <c r="I350" s="47">
        <f t="shared" si="65"/>
        <v>9</v>
      </c>
      <c r="J350" s="47">
        <f t="shared" si="66"/>
        <v>11</v>
      </c>
      <c r="K350" s="47">
        <f t="shared" si="67"/>
        <v>11</v>
      </c>
      <c r="L350" s="48">
        <f t="shared" si="68"/>
        <v>0</v>
      </c>
      <c r="M350" s="49">
        <f t="shared" si="69"/>
        <v>2013</v>
      </c>
      <c r="N350" s="47">
        <f>MAX($M$18:M350)</f>
        <v>2066</v>
      </c>
    </row>
    <row r="351" spans="2:14" ht="16.5">
      <c r="B351" s="21">
        <f t="shared" si="71"/>
        <v>334</v>
      </c>
      <c r="C351" s="22" t="str">
        <f t="shared" si="61"/>
        <v>DECEMBER 2066</v>
      </c>
      <c r="D351" s="23">
        <f t="shared" si="62"/>
        <v>460628</v>
      </c>
      <c r="E351" s="23">
        <f t="shared" si="63"/>
        <v>6238</v>
      </c>
      <c r="F351" s="23">
        <f t="shared" si="70"/>
        <v>20474</v>
      </c>
      <c r="G351" s="23">
        <f t="shared" si="64"/>
        <v>446392</v>
      </c>
      <c r="I351" s="47">
        <f t="shared" si="65"/>
        <v>10</v>
      </c>
      <c r="J351" s="47">
        <f t="shared" si="66"/>
        <v>12</v>
      </c>
      <c r="K351" s="47">
        <f t="shared" si="67"/>
        <v>12</v>
      </c>
      <c r="L351" s="48">
        <f t="shared" si="68"/>
        <v>1</v>
      </c>
      <c r="M351" s="49">
        <f t="shared" si="69"/>
        <v>2014</v>
      </c>
      <c r="N351" s="47">
        <f>MAX($M$18:M351)</f>
        <v>2066</v>
      </c>
    </row>
    <row r="352" spans="2:14" ht="16.5">
      <c r="B352" s="21">
        <f t="shared" si="71"/>
        <v>335</v>
      </c>
      <c r="C352" s="22" t="str">
        <f t="shared" si="61"/>
        <v>JANUARY 2067</v>
      </c>
      <c r="D352" s="23">
        <f t="shared" si="62"/>
        <v>446392</v>
      </c>
      <c r="E352" s="23">
        <f t="shared" si="63"/>
        <v>6045</v>
      </c>
      <c r="F352" s="23">
        <f t="shared" si="70"/>
        <v>20474</v>
      </c>
      <c r="G352" s="23">
        <f t="shared" si="64"/>
        <v>431963</v>
      </c>
      <c r="I352" s="47">
        <f t="shared" si="65"/>
        <v>11</v>
      </c>
      <c r="J352" s="47">
        <f t="shared" si="66"/>
        <v>13</v>
      </c>
      <c r="K352" s="47">
        <f t="shared" si="67"/>
        <v>1</v>
      </c>
      <c r="L352" s="48">
        <f t="shared" si="68"/>
        <v>0</v>
      </c>
      <c r="M352" s="49">
        <f t="shared" si="69"/>
        <v>2067</v>
      </c>
      <c r="N352" s="47">
        <f>MAX($M$18:M352)</f>
        <v>2067</v>
      </c>
    </row>
    <row r="353" spans="2:14" ht="16.5">
      <c r="B353" s="21">
        <f t="shared" si="71"/>
        <v>336</v>
      </c>
      <c r="C353" s="22" t="str">
        <f t="shared" si="61"/>
        <v>DECEMBER 2067</v>
      </c>
      <c r="D353" s="23">
        <f t="shared" si="62"/>
        <v>431963</v>
      </c>
      <c r="E353" s="23">
        <f t="shared" si="63"/>
        <v>5849</v>
      </c>
      <c r="F353" s="23">
        <f t="shared" si="70"/>
        <v>20474</v>
      </c>
      <c r="G353" s="23">
        <f t="shared" si="64"/>
        <v>417338</v>
      </c>
      <c r="I353" s="47">
        <f t="shared" si="65"/>
        <v>0</v>
      </c>
      <c r="J353" s="47">
        <f t="shared" si="66"/>
        <v>0</v>
      </c>
      <c r="K353" s="47">
        <f t="shared" si="67"/>
        <v>12</v>
      </c>
      <c r="L353" s="48">
        <f t="shared" si="68"/>
        <v>1</v>
      </c>
      <c r="M353" s="49">
        <f t="shared" si="69"/>
        <v>2014</v>
      </c>
      <c r="N353" s="47">
        <f>MAX($M$18:M353)</f>
        <v>2067</v>
      </c>
    </row>
    <row r="354" spans="2:14" ht="16.5">
      <c r="B354" s="21">
        <f t="shared" si="71"/>
        <v>337</v>
      </c>
      <c r="C354" s="22" t="str">
        <f t="shared" si="61"/>
        <v>MARCH 2068</v>
      </c>
      <c r="D354" s="23">
        <f t="shared" si="62"/>
        <v>417338</v>
      </c>
      <c r="E354" s="23">
        <f t="shared" si="63"/>
        <v>5651</v>
      </c>
      <c r="F354" s="23">
        <f t="shared" si="70"/>
        <v>20474</v>
      </c>
      <c r="G354" s="23">
        <f t="shared" si="64"/>
        <v>402515</v>
      </c>
      <c r="I354" s="47">
        <f t="shared" si="65"/>
        <v>1</v>
      </c>
      <c r="J354" s="47">
        <f t="shared" si="66"/>
        <v>3</v>
      </c>
      <c r="K354" s="47">
        <f t="shared" si="67"/>
        <v>3</v>
      </c>
      <c r="L354" s="48">
        <f t="shared" si="68"/>
        <v>0</v>
      </c>
      <c r="M354" s="49">
        <f t="shared" si="69"/>
        <v>2068</v>
      </c>
      <c r="N354" s="47">
        <f>MAX($M$18:M354)</f>
        <v>2068</v>
      </c>
    </row>
    <row r="355" spans="2:14" ht="16.5">
      <c r="B355" s="21">
        <f t="shared" si="71"/>
        <v>338</v>
      </c>
      <c r="C355" s="22" t="str">
        <f t="shared" si="61"/>
        <v>APRIL 2068</v>
      </c>
      <c r="D355" s="23">
        <f t="shared" si="62"/>
        <v>402515</v>
      </c>
      <c r="E355" s="23">
        <f t="shared" si="63"/>
        <v>5451</v>
      </c>
      <c r="F355" s="23">
        <f t="shared" si="70"/>
        <v>20474</v>
      </c>
      <c r="G355" s="23">
        <f t="shared" si="64"/>
        <v>387492</v>
      </c>
      <c r="I355" s="47">
        <f t="shared" si="65"/>
        <v>2</v>
      </c>
      <c r="J355" s="47">
        <f t="shared" si="66"/>
        <v>4</v>
      </c>
      <c r="K355" s="47">
        <f t="shared" si="67"/>
        <v>4</v>
      </c>
      <c r="L355" s="48">
        <f t="shared" si="68"/>
        <v>0</v>
      </c>
      <c r="M355" s="49">
        <f t="shared" si="69"/>
        <v>2013</v>
      </c>
      <c r="N355" s="47">
        <f>MAX($M$18:M355)</f>
        <v>2068</v>
      </c>
    </row>
    <row r="356" spans="2:14" ht="16.5">
      <c r="B356" s="21">
        <f t="shared" si="71"/>
        <v>339</v>
      </c>
      <c r="C356" s="22" t="str">
        <f t="shared" si="61"/>
        <v>MAY 2068</v>
      </c>
      <c r="D356" s="23">
        <f t="shared" si="62"/>
        <v>387492</v>
      </c>
      <c r="E356" s="23">
        <f t="shared" si="63"/>
        <v>5247</v>
      </c>
      <c r="F356" s="23">
        <f t="shared" si="70"/>
        <v>20474</v>
      </c>
      <c r="G356" s="23">
        <f t="shared" si="64"/>
        <v>372265</v>
      </c>
      <c r="I356" s="47">
        <f t="shared" si="65"/>
        <v>3</v>
      </c>
      <c r="J356" s="47">
        <f t="shared" si="66"/>
        <v>5</v>
      </c>
      <c r="K356" s="47">
        <f t="shared" si="67"/>
        <v>5</v>
      </c>
      <c r="L356" s="48">
        <f t="shared" si="68"/>
        <v>0</v>
      </c>
      <c r="M356" s="49">
        <f t="shared" si="69"/>
        <v>2013</v>
      </c>
      <c r="N356" s="47">
        <f>MAX($M$18:M356)</f>
        <v>2068</v>
      </c>
    </row>
    <row r="357" spans="2:14" ht="16.5">
      <c r="B357" s="21">
        <f t="shared" si="71"/>
        <v>340</v>
      </c>
      <c r="C357" s="22" t="str">
        <f t="shared" si="61"/>
        <v>JUNE 2068</v>
      </c>
      <c r="D357" s="23">
        <f t="shared" si="62"/>
        <v>372265</v>
      </c>
      <c r="E357" s="23">
        <f t="shared" si="63"/>
        <v>5041</v>
      </c>
      <c r="F357" s="23">
        <f t="shared" si="70"/>
        <v>20474</v>
      </c>
      <c r="G357" s="23">
        <f t="shared" si="64"/>
        <v>356832</v>
      </c>
      <c r="I357" s="47">
        <f t="shared" si="65"/>
        <v>4</v>
      </c>
      <c r="J357" s="47">
        <f t="shared" si="66"/>
        <v>6</v>
      </c>
      <c r="K357" s="47">
        <f t="shared" si="67"/>
        <v>6</v>
      </c>
      <c r="L357" s="48">
        <f t="shared" si="68"/>
        <v>0</v>
      </c>
      <c r="M357" s="49">
        <f t="shared" si="69"/>
        <v>2013</v>
      </c>
      <c r="N357" s="47">
        <f>MAX($M$18:M357)</f>
        <v>2068</v>
      </c>
    </row>
    <row r="358" spans="2:14" ht="16.5">
      <c r="B358" s="21">
        <f t="shared" si="71"/>
        <v>341</v>
      </c>
      <c r="C358" s="22" t="str">
        <f t="shared" si="61"/>
        <v>JULY 2068</v>
      </c>
      <c r="D358" s="23">
        <f t="shared" si="62"/>
        <v>356832</v>
      </c>
      <c r="E358" s="23">
        <f t="shared" si="63"/>
        <v>4832</v>
      </c>
      <c r="F358" s="23">
        <f t="shared" si="70"/>
        <v>20474</v>
      </c>
      <c r="G358" s="23">
        <f t="shared" si="64"/>
        <v>341190</v>
      </c>
      <c r="I358" s="47">
        <f t="shared" si="65"/>
        <v>5</v>
      </c>
      <c r="J358" s="47">
        <f t="shared" si="66"/>
        <v>7</v>
      </c>
      <c r="K358" s="47">
        <f t="shared" si="67"/>
        <v>7</v>
      </c>
      <c r="L358" s="48">
        <f t="shared" si="68"/>
        <v>0</v>
      </c>
      <c r="M358" s="49">
        <f t="shared" si="69"/>
        <v>2013</v>
      </c>
      <c r="N358" s="47">
        <f>MAX($M$18:M358)</f>
        <v>2068</v>
      </c>
    </row>
    <row r="359" spans="2:14" ht="16.5">
      <c r="B359" s="21">
        <f t="shared" si="71"/>
        <v>342</v>
      </c>
      <c r="C359" s="22" t="str">
        <f t="shared" si="61"/>
        <v>AUGUST 2068</v>
      </c>
      <c r="D359" s="23">
        <f t="shared" si="62"/>
        <v>341190</v>
      </c>
      <c r="E359" s="23">
        <f t="shared" si="63"/>
        <v>4620</v>
      </c>
      <c r="F359" s="23">
        <f t="shared" si="70"/>
        <v>20474</v>
      </c>
      <c r="G359" s="23">
        <f t="shared" si="64"/>
        <v>325336</v>
      </c>
      <c r="I359" s="47">
        <f t="shared" si="65"/>
        <v>6</v>
      </c>
      <c r="J359" s="47">
        <f t="shared" si="66"/>
        <v>8</v>
      </c>
      <c r="K359" s="47">
        <f t="shared" si="67"/>
        <v>8</v>
      </c>
      <c r="L359" s="48">
        <f t="shared" si="68"/>
        <v>0</v>
      </c>
      <c r="M359" s="49">
        <f t="shared" si="69"/>
        <v>2013</v>
      </c>
      <c r="N359" s="47">
        <f>MAX($M$18:M359)</f>
        <v>2068</v>
      </c>
    </row>
    <row r="360" spans="2:14" ht="16.5">
      <c r="B360" s="21">
        <f t="shared" si="71"/>
        <v>343</v>
      </c>
      <c r="C360" s="22" t="str">
        <f t="shared" si="61"/>
        <v>SEPTEMBER 2068</v>
      </c>
      <c r="D360" s="23">
        <f t="shared" si="62"/>
        <v>325336</v>
      </c>
      <c r="E360" s="23">
        <f t="shared" si="63"/>
        <v>4406</v>
      </c>
      <c r="F360" s="23">
        <f t="shared" si="70"/>
        <v>20474</v>
      </c>
      <c r="G360" s="23">
        <f t="shared" si="64"/>
        <v>309268</v>
      </c>
      <c r="I360" s="47">
        <f t="shared" si="65"/>
        <v>7</v>
      </c>
      <c r="J360" s="47">
        <f t="shared" si="66"/>
        <v>9</v>
      </c>
      <c r="K360" s="47">
        <f t="shared" si="67"/>
        <v>9</v>
      </c>
      <c r="L360" s="48">
        <f t="shared" si="68"/>
        <v>0</v>
      </c>
      <c r="M360" s="49">
        <f t="shared" si="69"/>
        <v>2013</v>
      </c>
      <c r="N360" s="47">
        <f>MAX($M$18:M360)</f>
        <v>2068</v>
      </c>
    </row>
    <row r="361" spans="2:14" ht="16.5">
      <c r="B361" s="21">
        <f t="shared" si="71"/>
        <v>344</v>
      </c>
      <c r="C361" s="22" t="str">
        <f t="shared" si="61"/>
        <v>OCTOBER 2068</v>
      </c>
      <c r="D361" s="23">
        <f t="shared" si="62"/>
        <v>309268</v>
      </c>
      <c r="E361" s="23">
        <f t="shared" si="63"/>
        <v>4188</v>
      </c>
      <c r="F361" s="23">
        <f t="shared" si="70"/>
        <v>20474</v>
      </c>
      <c r="G361" s="23">
        <f t="shared" si="64"/>
        <v>292982</v>
      </c>
      <c r="I361" s="47">
        <f t="shared" si="65"/>
        <v>8</v>
      </c>
      <c r="J361" s="47">
        <f t="shared" si="66"/>
        <v>10</v>
      </c>
      <c r="K361" s="47">
        <f t="shared" si="67"/>
        <v>10</v>
      </c>
      <c r="L361" s="48">
        <f t="shared" si="68"/>
        <v>0</v>
      </c>
      <c r="M361" s="49">
        <f t="shared" si="69"/>
        <v>2013</v>
      </c>
      <c r="N361" s="47">
        <f>MAX($M$18:M361)</f>
        <v>2068</v>
      </c>
    </row>
    <row r="362" spans="2:14" ht="16.5">
      <c r="B362" s="21">
        <f t="shared" si="71"/>
        <v>345</v>
      </c>
      <c r="C362" s="22" t="str">
        <f t="shared" si="61"/>
        <v>NOVEMBER 2068</v>
      </c>
      <c r="D362" s="23">
        <f t="shared" si="62"/>
        <v>292982</v>
      </c>
      <c r="E362" s="23">
        <f t="shared" si="63"/>
        <v>3967</v>
      </c>
      <c r="F362" s="23">
        <f t="shared" si="70"/>
        <v>20474</v>
      </c>
      <c r="G362" s="23">
        <f t="shared" si="64"/>
        <v>276475</v>
      </c>
      <c r="I362" s="47">
        <f t="shared" si="65"/>
        <v>9</v>
      </c>
      <c r="J362" s="47">
        <f t="shared" si="66"/>
        <v>11</v>
      </c>
      <c r="K362" s="47">
        <f t="shared" si="67"/>
        <v>11</v>
      </c>
      <c r="L362" s="48">
        <f t="shared" si="68"/>
        <v>0</v>
      </c>
      <c r="M362" s="49">
        <f t="shared" si="69"/>
        <v>2013</v>
      </c>
      <c r="N362" s="47">
        <f>MAX($M$18:M362)</f>
        <v>2068</v>
      </c>
    </row>
    <row r="363" spans="2:14" ht="16.5">
      <c r="B363" s="21">
        <f t="shared" si="71"/>
        <v>346</v>
      </c>
      <c r="C363" s="22" t="str">
        <f t="shared" si="61"/>
        <v>DECEMBER 2068</v>
      </c>
      <c r="D363" s="23">
        <f t="shared" si="62"/>
        <v>276475</v>
      </c>
      <c r="E363" s="23">
        <f t="shared" si="63"/>
        <v>3744</v>
      </c>
      <c r="F363" s="23">
        <f t="shared" si="70"/>
        <v>20474</v>
      </c>
      <c r="G363" s="23">
        <f t="shared" si="64"/>
        <v>259745</v>
      </c>
      <c r="I363" s="47">
        <f t="shared" si="65"/>
        <v>10</v>
      </c>
      <c r="J363" s="47">
        <f t="shared" si="66"/>
        <v>12</v>
      </c>
      <c r="K363" s="47">
        <f t="shared" si="67"/>
        <v>12</v>
      </c>
      <c r="L363" s="48">
        <f t="shared" si="68"/>
        <v>1</v>
      </c>
      <c r="M363" s="49">
        <f t="shared" si="69"/>
        <v>2014</v>
      </c>
      <c r="N363" s="47">
        <f>MAX($M$18:M363)</f>
        <v>2068</v>
      </c>
    </row>
    <row r="364" spans="2:14" ht="16.5">
      <c r="B364" s="21">
        <f t="shared" si="71"/>
        <v>347</v>
      </c>
      <c r="C364" s="22" t="str">
        <f t="shared" si="61"/>
        <v>JANUARY 2069</v>
      </c>
      <c r="D364" s="23">
        <f t="shared" si="62"/>
        <v>259745</v>
      </c>
      <c r="E364" s="23">
        <f t="shared" si="63"/>
        <v>3517</v>
      </c>
      <c r="F364" s="23">
        <f t="shared" si="70"/>
        <v>20474</v>
      </c>
      <c r="G364" s="23">
        <f t="shared" si="64"/>
        <v>242788</v>
      </c>
      <c r="I364" s="47">
        <f t="shared" si="65"/>
        <v>11</v>
      </c>
      <c r="J364" s="47">
        <f t="shared" si="66"/>
        <v>13</v>
      </c>
      <c r="K364" s="47">
        <f t="shared" si="67"/>
        <v>1</v>
      </c>
      <c r="L364" s="48">
        <f t="shared" si="68"/>
        <v>0</v>
      </c>
      <c r="M364" s="49">
        <f t="shared" si="69"/>
        <v>2069</v>
      </c>
      <c r="N364" s="47">
        <f>MAX($M$18:M364)</f>
        <v>2069</v>
      </c>
    </row>
    <row r="365" spans="2:14" ht="16.5">
      <c r="B365" s="21">
        <f t="shared" si="71"/>
        <v>348</v>
      </c>
      <c r="C365" s="22" t="str">
        <f t="shared" si="61"/>
        <v>DECEMBER 2069</v>
      </c>
      <c r="D365" s="23">
        <f t="shared" si="62"/>
        <v>242788</v>
      </c>
      <c r="E365" s="23">
        <f t="shared" si="63"/>
        <v>3288</v>
      </c>
      <c r="F365" s="23">
        <f t="shared" si="70"/>
        <v>20474</v>
      </c>
      <c r="G365" s="23">
        <f t="shared" si="64"/>
        <v>225602</v>
      </c>
      <c r="I365" s="47">
        <f t="shared" si="65"/>
        <v>0</v>
      </c>
      <c r="J365" s="47">
        <f t="shared" si="66"/>
        <v>0</v>
      </c>
      <c r="K365" s="47">
        <f t="shared" si="67"/>
        <v>12</v>
      </c>
      <c r="L365" s="48">
        <f t="shared" si="68"/>
        <v>1</v>
      </c>
      <c r="M365" s="49">
        <f t="shared" si="69"/>
        <v>2014</v>
      </c>
      <c r="N365" s="47">
        <f>MAX($M$18:M365)</f>
        <v>2069</v>
      </c>
    </row>
    <row r="366" spans="2:14" ht="16.5">
      <c r="B366" s="21">
        <f t="shared" si="71"/>
        <v>349</v>
      </c>
      <c r="C366" s="22" t="str">
        <f t="shared" si="61"/>
        <v>MARCH 2070</v>
      </c>
      <c r="D366" s="23">
        <f t="shared" si="62"/>
        <v>225602</v>
      </c>
      <c r="E366" s="23">
        <f t="shared" si="63"/>
        <v>3055</v>
      </c>
      <c r="F366" s="23">
        <f t="shared" si="70"/>
        <v>20474</v>
      </c>
      <c r="G366" s="23">
        <f t="shared" si="64"/>
        <v>208183</v>
      </c>
      <c r="I366" s="47">
        <f t="shared" si="65"/>
        <v>1</v>
      </c>
      <c r="J366" s="47">
        <f t="shared" si="66"/>
        <v>3</v>
      </c>
      <c r="K366" s="47">
        <f t="shared" si="67"/>
        <v>3</v>
      </c>
      <c r="L366" s="48">
        <f t="shared" si="68"/>
        <v>0</v>
      </c>
      <c r="M366" s="49">
        <f t="shared" si="69"/>
        <v>2070</v>
      </c>
      <c r="N366" s="47">
        <f>MAX($M$18:M366)</f>
        <v>2070</v>
      </c>
    </row>
    <row r="367" spans="2:14" ht="16.5">
      <c r="B367" s="21">
        <f t="shared" si="71"/>
        <v>350</v>
      </c>
      <c r="C367" s="22" t="str">
        <f t="shared" si="61"/>
        <v>APRIL 2070</v>
      </c>
      <c r="D367" s="23">
        <f t="shared" si="62"/>
        <v>208183</v>
      </c>
      <c r="E367" s="23">
        <f t="shared" si="63"/>
        <v>2819</v>
      </c>
      <c r="F367" s="23">
        <f t="shared" si="70"/>
        <v>20474</v>
      </c>
      <c r="G367" s="23">
        <f t="shared" si="64"/>
        <v>190528</v>
      </c>
      <c r="I367" s="47">
        <f t="shared" si="65"/>
        <v>2</v>
      </c>
      <c r="J367" s="47">
        <f t="shared" si="66"/>
        <v>4</v>
      </c>
      <c r="K367" s="47">
        <f t="shared" si="67"/>
        <v>4</v>
      </c>
      <c r="L367" s="48">
        <f t="shared" si="68"/>
        <v>0</v>
      </c>
      <c r="M367" s="49">
        <f t="shared" si="69"/>
        <v>2013</v>
      </c>
      <c r="N367" s="47">
        <f>MAX($M$18:M367)</f>
        <v>2070</v>
      </c>
    </row>
    <row r="368" spans="2:14" ht="16.5">
      <c r="B368" s="21">
        <f t="shared" si="71"/>
        <v>351</v>
      </c>
      <c r="C368" s="22" t="str">
        <f t="shared" si="61"/>
        <v>MAY 2070</v>
      </c>
      <c r="D368" s="23">
        <f t="shared" si="62"/>
        <v>190528</v>
      </c>
      <c r="E368" s="23">
        <f t="shared" si="63"/>
        <v>2580</v>
      </c>
      <c r="F368" s="23">
        <f t="shared" si="70"/>
        <v>20474</v>
      </c>
      <c r="G368" s="23">
        <f t="shared" si="64"/>
        <v>172634</v>
      </c>
      <c r="I368" s="47">
        <f t="shared" si="65"/>
        <v>3</v>
      </c>
      <c r="J368" s="47">
        <f t="shared" si="66"/>
        <v>5</v>
      </c>
      <c r="K368" s="47">
        <f t="shared" si="67"/>
        <v>5</v>
      </c>
      <c r="L368" s="48">
        <f t="shared" si="68"/>
        <v>0</v>
      </c>
      <c r="M368" s="49">
        <f t="shared" si="69"/>
        <v>2013</v>
      </c>
      <c r="N368" s="47">
        <f>MAX($M$18:M368)</f>
        <v>2070</v>
      </c>
    </row>
    <row r="369" spans="2:14" ht="16.5">
      <c r="B369" s="21">
        <f t="shared" si="71"/>
        <v>352</v>
      </c>
      <c r="C369" s="22" t="str">
        <f t="shared" si="61"/>
        <v>JUNE 2070</v>
      </c>
      <c r="D369" s="23">
        <f t="shared" si="62"/>
        <v>172634</v>
      </c>
      <c r="E369" s="23">
        <f t="shared" si="63"/>
        <v>2338</v>
      </c>
      <c r="F369" s="23">
        <f t="shared" si="70"/>
        <v>20474</v>
      </c>
      <c r="G369" s="23">
        <f t="shared" si="64"/>
        <v>154498</v>
      </c>
      <c r="I369" s="47">
        <f t="shared" si="65"/>
        <v>4</v>
      </c>
      <c r="J369" s="47">
        <f t="shared" si="66"/>
        <v>6</v>
      </c>
      <c r="K369" s="47">
        <f t="shared" si="67"/>
        <v>6</v>
      </c>
      <c r="L369" s="48">
        <f t="shared" si="68"/>
        <v>0</v>
      </c>
      <c r="M369" s="49">
        <f t="shared" si="69"/>
        <v>2013</v>
      </c>
      <c r="N369" s="47">
        <f>MAX($M$18:M369)</f>
        <v>2070</v>
      </c>
    </row>
    <row r="370" spans="2:14" ht="16.5">
      <c r="B370" s="21">
        <f t="shared" si="71"/>
        <v>353</v>
      </c>
      <c r="C370" s="22" t="str">
        <f t="shared" si="61"/>
        <v>JULY 2070</v>
      </c>
      <c r="D370" s="23">
        <f t="shared" si="62"/>
        <v>154498</v>
      </c>
      <c r="E370" s="23">
        <f t="shared" si="63"/>
        <v>2092</v>
      </c>
      <c r="F370" s="23">
        <f t="shared" si="70"/>
        <v>20474</v>
      </c>
      <c r="G370" s="23">
        <f t="shared" si="64"/>
        <v>136116</v>
      </c>
      <c r="I370" s="47">
        <f t="shared" si="65"/>
        <v>5</v>
      </c>
      <c r="J370" s="47">
        <f t="shared" si="66"/>
        <v>7</v>
      </c>
      <c r="K370" s="47">
        <f t="shared" si="67"/>
        <v>7</v>
      </c>
      <c r="L370" s="48">
        <f t="shared" si="68"/>
        <v>0</v>
      </c>
      <c r="M370" s="49">
        <f t="shared" si="69"/>
        <v>2013</v>
      </c>
      <c r="N370" s="47">
        <f>MAX($M$18:M370)</f>
        <v>2070</v>
      </c>
    </row>
    <row r="371" spans="2:14" ht="16.5">
      <c r="B371" s="21">
        <f t="shared" si="71"/>
        <v>354</v>
      </c>
      <c r="C371" s="22" t="str">
        <f t="shared" si="61"/>
        <v>AUGUST 2070</v>
      </c>
      <c r="D371" s="23">
        <f t="shared" si="62"/>
        <v>136116</v>
      </c>
      <c r="E371" s="23">
        <f t="shared" si="63"/>
        <v>1843</v>
      </c>
      <c r="F371" s="23">
        <f t="shared" si="70"/>
        <v>20474</v>
      </c>
      <c r="G371" s="23">
        <f t="shared" si="64"/>
        <v>117485</v>
      </c>
      <c r="I371" s="47">
        <f t="shared" si="65"/>
        <v>6</v>
      </c>
      <c r="J371" s="47">
        <f t="shared" si="66"/>
        <v>8</v>
      </c>
      <c r="K371" s="47">
        <f t="shared" si="67"/>
        <v>8</v>
      </c>
      <c r="L371" s="48">
        <f t="shared" si="68"/>
        <v>0</v>
      </c>
      <c r="M371" s="49">
        <f t="shared" si="69"/>
        <v>2013</v>
      </c>
      <c r="N371" s="47">
        <f>MAX($M$18:M371)</f>
        <v>2070</v>
      </c>
    </row>
    <row r="372" spans="2:14" ht="16.5">
      <c r="B372" s="21">
        <f t="shared" si="71"/>
        <v>355</v>
      </c>
      <c r="C372" s="22" t="str">
        <f t="shared" si="61"/>
        <v>SEPTEMBER 2070</v>
      </c>
      <c r="D372" s="23">
        <f t="shared" si="62"/>
        <v>117485</v>
      </c>
      <c r="E372" s="23">
        <f t="shared" si="63"/>
        <v>1591</v>
      </c>
      <c r="F372" s="23">
        <f t="shared" si="70"/>
        <v>20474</v>
      </c>
      <c r="G372" s="23">
        <f t="shared" si="64"/>
        <v>98602</v>
      </c>
      <c r="I372" s="47">
        <f t="shared" si="65"/>
        <v>7</v>
      </c>
      <c r="J372" s="47">
        <f t="shared" si="66"/>
        <v>9</v>
      </c>
      <c r="K372" s="47">
        <f t="shared" si="67"/>
        <v>9</v>
      </c>
      <c r="L372" s="48">
        <f t="shared" si="68"/>
        <v>0</v>
      </c>
      <c r="M372" s="49">
        <f t="shared" si="69"/>
        <v>2013</v>
      </c>
      <c r="N372" s="47">
        <f>MAX($M$18:M372)</f>
        <v>2070</v>
      </c>
    </row>
    <row r="373" spans="2:14" ht="16.5">
      <c r="B373" s="21">
        <f t="shared" si="71"/>
        <v>356</v>
      </c>
      <c r="C373" s="22" t="str">
        <f t="shared" si="61"/>
        <v>OCTOBER 2070</v>
      </c>
      <c r="D373" s="23">
        <f t="shared" si="62"/>
        <v>98602</v>
      </c>
      <c r="E373" s="23">
        <f t="shared" si="63"/>
        <v>1335</v>
      </c>
      <c r="F373" s="23">
        <f t="shared" si="70"/>
        <v>20474</v>
      </c>
      <c r="G373" s="23">
        <f t="shared" si="64"/>
        <v>79463</v>
      </c>
      <c r="I373" s="47">
        <f t="shared" si="65"/>
        <v>8</v>
      </c>
      <c r="J373" s="47">
        <f t="shared" si="66"/>
        <v>10</v>
      </c>
      <c r="K373" s="47">
        <f t="shared" si="67"/>
        <v>10</v>
      </c>
      <c r="L373" s="48">
        <f t="shared" si="68"/>
        <v>0</v>
      </c>
      <c r="M373" s="49">
        <f t="shared" si="69"/>
        <v>2013</v>
      </c>
      <c r="N373" s="47">
        <f>MAX($M$18:M373)</f>
        <v>2070</v>
      </c>
    </row>
    <row r="374" spans="2:14" ht="16.5">
      <c r="B374" s="21">
        <f t="shared" si="71"/>
        <v>357</v>
      </c>
      <c r="C374" s="22" t="str">
        <f t="shared" si="61"/>
        <v>NOVEMBER 2070</v>
      </c>
      <c r="D374" s="23">
        <f t="shared" si="62"/>
        <v>79463</v>
      </c>
      <c r="E374" s="23">
        <f t="shared" si="63"/>
        <v>1076</v>
      </c>
      <c r="F374" s="23">
        <f t="shared" si="70"/>
        <v>20474</v>
      </c>
      <c r="G374" s="23">
        <f t="shared" si="64"/>
        <v>60065</v>
      </c>
      <c r="I374" s="47">
        <f t="shared" si="65"/>
        <v>9</v>
      </c>
      <c r="J374" s="47">
        <f t="shared" si="66"/>
        <v>11</v>
      </c>
      <c r="K374" s="47">
        <f t="shared" si="67"/>
        <v>11</v>
      </c>
      <c r="L374" s="48">
        <f t="shared" si="68"/>
        <v>0</v>
      </c>
      <c r="M374" s="49">
        <f t="shared" si="69"/>
        <v>2013</v>
      </c>
      <c r="N374" s="47">
        <f>MAX($M$18:M374)</f>
        <v>2070</v>
      </c>
    </row>
    <row r="375" spans="2:14" ht="16.5">
      <c r="B375" s="21">
        <f t="shared" si="71"/>
        <v>358</v>
      </c>
      <c r="C375" s="22" t="str">
        <f t="shared" si="61"/>
        <v>DECEMBER 2070</v>
      </c>
      <c r="D375" s="23">
        <f t="shared" si="62"/>
        <v>60065</v>
      </c>
      <c r="E375" s="23">
        <f t="shared" si="63"/>
        <v>813</v>
      </c>
      <c r="F375" s="23">
        <f t="shared" si="70"/>
        <v>20474</v>
      </c>
      <c r="G375" s="23">
        <f t="shared" si="64"/>
        <v>40404</v>
      </c>
      <c r="I375" s="47">
        <f t="shared" si="65"/>
        <v>10</v>
      </c>
      <c r="J375" s="47">
        <f t="shared" si="66"/>
        <v>12</v>
      </c>
      <c r="K375" s="47">
        <f t="shared" si="67"/>
        <v>12</v>
      </c>
      <c r="L375" s="48">
        <f t="shared" si="68"/>
        <v>1</v>
      </c>
      <c r="M375" s="49">
        <f t="shared" si="69"/>
        <v>2014</v>
      </c>
      <c r="N375" s="47">
        <f>MAX($M$18:M375)</f>
        <v>2070</v>
      </c>
    </row>
    <row r="376" spans="2:14" ht="16.5">
      <c r="B376" s="21">
        <f t="shared" si="71"/>
        <v>359</v>
      </c>
      <c r="C376" s="22" t="str">
        <f t="shared" si="61"/>
        <v>JANUARY 2071</v>
      </c>
      <c r="D376" s="23">
        <f t="shared" si="62"/>
        <v>40404</v>
      </c>
      <c r="E376" s="23">
        <f t="shared" si="63"/>
        <v>547</v>
      </c>
      <c r="F376" s="23">
        <f t="shared" si="70"/>
        <v>20474</v>
      </c>
      <c r="G376" s="23">
        <f t="shared" si="64"/>
        <v>20477</v>
      </c>
      <c r="I376" s="47">
        <f t="shared" si="65"/>
        <v>11</v>
      </c>
      <c r="J376" s="47">
        <f t="shared" si="66"/>
        <v>13</v>
      </c>
      <c r="K376" s="47">
        <f t="shared" si="67"/>
        <v>1</v>
      </c>
      <c r="L376" s="48">
        <f t="shared" si="68"/>
        <v>0</v>
      </c>
      <c r="M376" s="49">
        <f t="shared" si="69"/>
        <v>2071</v>
      </c>
      <c r="N376" s="47">
        <f>MAX($M$18:M376)</f>
        <v>2071</v>
      </c>
    </row>
    <row r="377" spans="2:14" ht="16.5">
      <c r="B377" s="21">
        <f t="shared" si="71"/>
        <v>360</v>
      </c>
      <c r="C377" s="22" t="str">
        <f t="shared" ref="C377" si="72">IF(D377=0,0,IF(K377=1,$G$5,(IF(K377=2,$H$5,IF(K377=3,$I$5,(IF(K377=4,$J$5,IF(K377=5,$K$5,(IF(K377=6,$L$5,IF(K377=7,$M$5,(IF(K377=8,$N$5,IF(K377=9,$O$5,(IF(K377=10,$P$5,IF(K377=11,$Q$5,(IF(K377=12,$R$5)))))))))))))))))) &amp; " " &amp; N377)</f>
        <v>DECEMBER 2071</v>
      </c>
      <c r="D377" s="23">
        <f t="shared" ref="D377" si="73">G376</f>
        <v>20477</v>
      </c>
      <c r="E377" s="23">
        <f t="shared" ref="E377" si="74">ROUND(D377*($D$7/1200),0)</f>
        <v>277</v>
      </c>
      <c r="F377" s="23">
        <f t="shared" si="70"/>
        <v>20754</v>
      </c>
      <c r="G377" s="23">
        <f t="shared" ref="G377" si="75">D377+E377-F377</f>
        <v>0</v>
      </c>
      <c r="I377" s="47">
        <f t="shared" ref="I377" si="76">MOD(B377,12)</f>
        <v>0</v>
      </c>
      <c r="J377" s="47">
        <f t="shared" ref="J377" si="77">IF(I377=0,0,I377+$S$6-1)</f>
        <v>0</v>
      </c>
      <c r="K377" s="47">
        <f t="shared" ref="K377" si="78">IF(D377=0,0,IF(K376+1=8,8,IF(K376+1=3,3,IF(K376+1=4,4,IF(MOD(J377,12)=0,12,MOD(J377,12))))))</f>
        <v>12</v>
      </c>
      <c r="L377" s="48">
        <f t="shared" ref="L377" si="79">IF(K377=12,1,0)</f>
        <v>1</v>
      </c>
      <c r="M377" s="49">
        <f t="shared" ref="M377" si="80">IF(L376=1,N376+1,IF(F377=0,0,$E$13+L377))</f>
        <v>2014</v>
      </c>
      <c r="N377" s="47">
        <f>MAX($M$18:M377)</f>
        <v>2071</v>
      </c>
    </row>
  </sheetData>
  <sheetProtection password="BE1D" sheet="1" objects="1" scenarios="1" selectLockedCells="1"/>
  <mergeCells count="3">
    <mergeCell ref="F4:G4"/>
    <mergeCell ref="B15:G16"/>
    <mergeCell ref="B2:G3"/>
  </mergeCells>
  <dataValidations count="3">
    <dataValidation type="list" allowBlank="1" showInputMessage="1" showErrorMessage="1" sqref="D13">
      <formula1>$G$5:$R$5</formula1>
    </dataValidation>
    <dataValidation type="whole" allowBlank="1" showInputMessage="1" showErrorMessage="1" errorTitle="Maximum 103 Installments allowed" promptTitle="Maximum 103 Installments allowed" sqref="D6">
      <formula1>0</formula1>
      <formula2>360</formula2>
    </dataValidation>
    <dataValidation type="textLength" operator="equal" allowBlank="1" showInputMessage="1" showErrorMessage="1" errorTitle="Enter Year in YYYY format" promptTitle="Enter Year in YYYY Format" sqref="E13">
      <formula1>4</formula1>
    </dataValidation>
  </dataValidations>
  <pageMargins left="0.7" right="0.7" top="0.75" bottom="0.75" header="0.3" footer="0.3"/>
  <pageSetup scale="66" fitToHeight="1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"/>
  <sheetViews>
    <sheetView workbookViewId="0">
      <selection activeCell="V15" sqref="V15"/>
    </sheetView>
  </sheetViews>
  <sheetFormatPr defaultRowHeight="15"/>
  <cols>
    <col min="1" max="16384" width="9.140625" style="29"/>
  </cols>
  <sheetData/>
  <sheetProtection password="BE1D" sheet="1" objects="1" scenarios="1"/>
  <pageMargins left="0.7" right="0.7" top="0.75" bottom="0.75" header="0.3" footer="0.3"/>
  <pageSetup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EMI Calculator</vt:lpstr>
      <vt:lpstr>Pie Chart</vt:lpstr>
      <vt:lpstr>'EMI Calculator'!Print_Area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2013-03-20T12:46:20Z</cp:lastPrinted>
  <dcterms:created xsi:type="dcterms:W3CDTF">2013-03-15T09:04:11Z</dcterms:created>
  <dcterms:modified xsi:type="dcterms:W3CDTF">2013-03-20T13:11:19Z</dcterms:modified>
</cp:coreProperties>
</file>