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HorizontalScroll="0" showVerticalScroll="0" showSheetTabs="0" xWindow="120" yWindow="15" windowWidth="15135" windowHeight="8130"/>
  </bookViews>
  <sheets>
    <sheet name="SUMMARY" sheetId="1" r:id="rId1"/>
  </sheets>
  <definedNames>
    <definedName name="_xlnm.Print_Area" localSheetId="0">SUMMARY!$A$1:$O$38</definedName>
  </definedNames>
  <calcPr calcId="124519"/>
</workbook>
</file>

<file path=xl/calcChain.xml><?xml version="1.0" encoding="utf-8"?>
<calcChain xmlns="http://schemas.openxmlformats.org/spreadsheetml/2006/main">
  <c r="G5" i="1"/>
  <c r="G34" s="1"/>
  <c r="G7"/>
  <c r="G36" s="1"/>
  <c r="G8"/>
  <c r="G35" s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9"/>
  <c r="B8"/>
  <c r="B7"/>
  <c r="B6"/>
  <c r="G6"/>
  <c r="G37" l="1"/>
  <c r="N6"/>
  <c r="M7"/>
  <c r="M8" s="1"/>
  <c r="L7"/>
  <c r="L8" s="1"/>
  <c r="K7"/>
  <c r="K8" s="1"/>
  <c r="N7" l="1"/>
  <c r="N8" s="1"/>
</calcChain>
</file>

<file path=xl/comments1.xml><?xml version="1.0" encoding="utf-8"?>
<comments xmlns="http://schemas.openxmlformats.org/spreadsheetml/2006/main">
  <authors>
    <author>Pankaj Rathod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Pankaj Rathod:</t>
        </r>
        <r>
          <rPr>
            <sz val="9"/>
            <color indexed="81"/>
            <rFont val="Tahoma"/>
            <family val="2"/>
          </rPr>
          <t xml:space="preserve">
Date of Entry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Pankaj Rathod:</t>
        </r>
        <r>
          <rPr>
            <sz val="9"/>
            <color indexed="81"/>
            <rFont val="Tahoma"/>
            <family val="2"/>
          </rPr>
          <t xml:space="preserve">
Insert Leave allowed</t>
        </r>
      </text>
    </comment>
  </commentList>
</comments>
</file>

<file path=xl/sharedStrings.xml><?xml version="1.0" encoding="utf-8"?>
<sst xmlns="http://schemas.openxmlformats.org/spreadsheetml/2006/main" count="411" uniqueCount="39">
  <si>
    <t>TO DATE</t>
  </si>
  <si>
    <t>TYPE</t>
  </si>
  <si>
    <t>No. of Days</t>
  </si>
  <si>
    <t>Reason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</si>
  <si>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</si>
  <si>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</si>
  <si>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</si>
  <si>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</si>
  <si>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</si>
  <si>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</si>
  <si>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</si>
  <si>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</si>
  <si>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</si>
  <si>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</si>
  <si>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</si>
  <si>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</si>
  <si>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CL</t>
  </si>
  <si>
    <t>PL</t>
  </si>
  <si>
    <t>SL</t>
  </si>
  <si>
    <t>TOTAL</t>
  </si>
  <si>
    <t>GRANG TOTAL</t>
  </si>
  <si>
    <t>ALLOWED</t>
  </si>
  <si>
    <t>USED</t>
  </si>
  <si>
    <t>BALANCE</t>
  </si>
  <si>
    <t>LEAVE SUMMARY</t>
  </si>
  <si>
    <t>STATUS</t>
  </si>
  <si>
    <t>FROM DATE</t>
  </si>
  <si>
    <t>Wednesday</t>
  </si>
  <si>
    <t>Thursday</t>
  </si>
  <si>
    <t>Friday</t>
  </si>
  <si>
    <t>Saturday</t>
  </si>
  <si>
    <t>Sunday</t>
  </si>
  <si>
    <t>Monday</t>
  </si>
  <si>
    <t>Tuesday</t>
  </si>
  <si>
    <t>Sr. #</t>
  </si>
  <si>
    <t>D O E</t>
  </si>
  <si>
    <t>Flue</t>
  </si>
  <si>
    <t>Marriage</t>
  </si>
  <si>
    <t>OD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</si>
</sst>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409]d\-mmm\-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0"/>
        </stop>
        <stop position="0.5">
          <color theme="4" tint="0.59999389629810485"/>
        </stop>
        <stop position="1">
          <color theme="0"/>
        </stop>
      </gradientFill>
    </fill>
    <fill>
      <patternFill patternType="solid">
        <fgColor theme="5" tint="0.79998168889431442"/>
        <bgColor auto="1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 style="hair">
        <color theme="4"/>
      </right>
      <top/>
      <bottom/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/>
      <top style="thin">
        <color theme="5" tint="0.39994506668294322"/>
      </top>
      <bottom/>
      <diagonal/>
    </border>
    <border>
      <left/>
      <right/>
      <top style="thin">
        <color theme="5" tint="0.39994506668294322"/>
      </top>
      <bottom/>
      <diagonal/>
    </border>
    <border>
      <left/>
      <right style="thin">
        <color theme="5" tint="0.39994506668294322"/>
      </right>
      <top style="thin">
        <color theme="5" tint="0.39994506668294322"/>
      </top>
      <bottom/>
      <diagonal/>
    </border>
    <border>
      <left style="thin">
        <color theme="5" tint="0.39994506668294322"/>
      </left>
      <right style="thin">
        <color theme="5" tint="0.39994506668294322"/>
      </right>
      <top/>
      <bottom style="thin">
        <color theme="5" tint="0.39994506668294322"/>
      </bottom>
      <diagonal/>
    </border>
    <border>
      <left style="thin">
        <color theme="5" tint="0.39991454817346722"/>
      </left>
      <right style="thin">
        <color theme="5" tint="0.39994506668294322"/>
      </right>
      <top style="thin">
        <color theme="5" tint="0.39991454817346722"/>
      </top>
      <bottom style="thin">
        <color theme="5" tint="0.399914548173467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1454817346722"/>
      </top>
      <bottom style="thin">
        <color theme="5" tint="0.39991454817346722"/>
      </bottom>
      <diagonal/>
    </border>
    <border>
      <left style="thin">
        <color theme="5" tint="0.39994506668294322"/>
      </left>
      <right style="thin">
        <color theme="5" tint="0.39991454817346722"/>
      </right>
      <top style="thin">
        <color theme="5" tint="0.39991454817346722"/>
      </top>
      <bottom style="thin">
        <color theme="5" tint="0.39991454817346722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7">
    <xf numFmtId="0" fontId="0" fillId="0" borderId="0" xfId="0"/>
    <xf numFmtId="0" fontId="1" fillId="4" borderId="1" xfId="0" applyFont="1" applyFill="1" applyBorder="1"/>
    <xf numFmtId="0" fontId="1" fillId="0" borderId="0" xfId="0" applyFont="1"/>
    <xf numFmtId="0" fontId="0" fillId="4" borderId="6" xfId="0" applyFill="1" applyBorder="1"/>
    <xf numFmtId="0" fontId="1" fillId="4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indent="1"/>
    </xf>
    <xf numFmtId="0" fontId="1" fillId="2" borderId="7" xfId="0" applyFont="1" applyFill="1" applyBorder="1"/>
    <xf numFmtId="0" fontId="1" fillId="3" borderId="7" xfId="0" applyFont="1" applyFill="1" applyBorder="1"/>
    <xf numFmtId="164" fontId="1" fillId="4" borderId="6" xfId="1" applyFont="1" applyFill="1" applyBorder="1" applyAlignment="1">
      <alignment horizontal="center" vertical="center"/>
    </xf>
    <xf numFmtId="165" fontId="0" fillId="0" borderId="0" xfId="0" applyNumberFormat="1"/>
    <xf numFmtId="165" fontId="0" fillId="0" borderId="7" xfId="0" applyNumberFormat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1" fillId="0" borderId="7" xfId="0" applyFont="1" applyBorder="1" applyProtection="1"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left" indent="1"/>
      <protection locked="0"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Protection="1">
      <protection hidden="1"/>
    </xf>
    <xf numFmtId="0" fontId="1" fillId="3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hidden="1"/>
    </xf>
    <xf numFmtId="165" fontId="0" fillId="0" borderId="11" xfId="0" applyNumberForma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indent="1"/>
      <protection locked="0" hidden="1"/>
    </xf>
    <xf numFmtId="0" fontId="1" fillId="2" borderId="11" xfId="0" applyFont="1" applyFill="1" applyBorder="1" applyProtection="1">
      <protection hidden="1"/>
    </xf>
    <xf numFmtId="0" fontId="0" fillId="0" borderId="11" xfId="0" applyBorder="1" applyProtection="1">
      <protection locked="0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8" borderId="1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92B0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9.2988407699037615E-2"/>
          <c:y val="5.1489936964064897E-2"/>
          <c:w val="0.9070115923009624"/>
          <c:h val="0.89702012607187065"/>
        </c:manualLayout>
      </c:layout>
      <c:barChart>
        <c:barDir val="col"/>
        <c:grouping val="clustered"/>
        <c:ser>
          <c:idx val="0"/>
          <c:order val="0"/>
          <c:tx>
            <c:strRef>
              <c:f>SUMMARY!$K$5</c:f>
              <c:strCache>
                <c:ptCount val="1"/>
                <c:pt idx="0">
                  <c:v>CL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dPt>
            <c:idx val="0"/>
            <c:spPr>
              <a:solidFill>
                <a:schemeClr val="accent2"/>
              </a:solidFill>
              <a:ln cap="flat">
                <a:noFill/>
              </a:ln>
            </c:spPr>
          </c:dPt>
          <c:dLbls>
            <c:dLbl>
              <c:idx val="0"/>
              <c:numFmt formatCode="General" sourceLinked="0"/>
              <c:spPr>
                <a:ln>
                  <a:noFill/>
                </a:ln>
              </c:spPr>
              <c:txPr>
                <a:bodyPr rot="0"/>
                <a:lstStyle/>
                <a:p>
                  <a:pPr>
                    <a:defRPr lang="en-US" sz="1200"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</c:dLbl>
            <c:numFmt formatCode="General" sourceLinked="0"/>
            <c:spPr>
              <a:ln>
                <a:noFill/>
              </a:ln>
            </c:spPr>
            <c:txPr>
              <a:bodyPr rot="0"/>
              <a:lstStyle/>
              <a:p>
                <a:pPr>
                  <a:defRPr lang="en-US" sz="1200" b="1">
                    <a:solidFill>
                      <a:srgbClr val="892B0D"/>
                    </a:solidFill>
                  </a:defRPr>
                </a:pPr>
                <a:endParaRPr lang="en-US"/>
              </a:p>
            </c:txPr>
            <c:dLblPos val="ctr"/>
            <c:showVal val="1"/>
            <c:separator>, </c:separator>
          </c:dLbls>
          <c:val>
            <c:numRef>
              <c:f>SUMMARY!$K$7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gapWidth val="162"/>
        <c:overlap val="16"/>
        <c:axId val="105821696"/>
        <c:axId val="152298240"/>
      </c:barChart>
      <c:catAx>
        <c:axId val="105821696"/>
        <c:scaling>
          <c:orientation val="minMax"/>
        </c:scaling>
        <c:delete val="1"/>
        <c:axPos val="b"/>
        <c:tickLblPos val="nextTo"/>
        <c:crossAx val="152298240"/>
        <c:crosses val="autoZero"/>
        <c:auto val="1"/>
        <c:lblAlgn val="ctr"/>
        <c:lblOffset val="100"/>
      </c:catAx>
      <c:valAx>
        <c:axId val="152298240"/>
        <c:scaling>
          <c:orientation val="minMax"/>
          <c:max val="6"/>
          <c:min val="0"/>
        </c:scaling>
        <c:delete val="1"/>
        <c:axPos val="l"/>
        <c:numFmt formatCode="General" sourceLinked="1"/>
        <c:tickLblPos val="nextTo"/>
        <c:crossAx val="105821696"/>
        <c:crosses val="autoZero"/>
        <c:crossBetween val="between"/>
      </c:valAx>
      <c:spPr>
        <a:noFill/>
        <a:ln>
          <a:noFill/>
        </a:ln>
      </c:spPr>
    </c:plotArea>
    <c:plotVisOnly val="1"/>
  </c:chart>
  <c:spPr>
    <a:ln>
      <a:noFill/>
    </a:ln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9.2988407699037615E-2"/>
          <c:y val="5.1489936964064897E-2"/>
          <c:w val="0.9070115923009624"/>
          <c:h val="0.89702012607187065"/>
        </c:manualLayout>
      </c:layout>
      <c:barChart>
        <c:barDir val="col"/>
        <c:grouping val="clustered"/>
        <c:ser>
          <c:idx val="0"/>
          <c:order val="0"/>
          <c:tx>
            <c:strRef>
              <c:f>SUMMARY!$L$5</c:f>
              <c:strCache>
                <c:ptCount val="1"/>
                <c:pt idx="0">
                  <c:v>PL</c:v>
                </c:pt>
              </c:strCache>
            </c:strRef>
          </c:tx>
          <c:spPr>
            <a:solidFill>
              <a:srgbClr val="C0504D">
                <a:lumMod val="40000"/>
                <a:lumOff val="60000"/>
              </a:srgbClr>
            </a:solidFill>
            <a:ln>
              <a:noFill/>
            </a:ln>
          </c:spPr>
          <c:dPt>
            <c:idx val="0"/>
            <c:spPr>
              <a:solidFill>
                <a:srgbClr val="C0504D">
                  <a:lumMod val="40000"/>
                  <a:lumOff val="60000"/>
                </a:srgbClr>
              </a:solidFill>
              <a:ln cap="flat">
                <a:noFill/>
              </a:ln>
            </c:spPr>
          </c:dPt>
          <c:dLbls>
            <c:numFmt formatCode="General" sourceLinked="0"/>
            <c:spPr>
              <a:ln>
                <a:noFill/>
              </a:ln>
            </c:spPr>
            <c:txPr>
              <a:bodyPr/>
              <a:lstStyle/>
              <a:p>
                <a:pPr>
                  <a:defRPr lang="en-US" sz="12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ctr"/>
            <c:showVal val="1"/>
            <c:separator>, </c:separator>
          </c:dLbls>
          <c:val>
            <c:numRef>
              <c:f>SUMMARY!$L$7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axId val="71338624"/>
        <c:axId val="71340416"/>
      </c:barChart>
      <c:catAx>
        <c:axId val="71338624"/>
        <c:scaling>
          <c:orientation val="minMax"/>
        </c:scaling>
        <c:delete val="1"/>
        <c:axPos val="b"/>
        <c:tickLblPos val="nextTo"/>
        <c:crossAx val="71340416"/>
        <c:crosses val="autoZero"/>
        <c:auto val="1"/>
        <c:lblAlgn val="ctr"/>
        <c:lblOffset val="100"/>
      </c:catAx>
      <c:valAx>
        <c:axId val="71340416"/>
        <c:scaling>
          <c:orientation val="minMax"/>
          <c:max val="26"/>
          <c:min val="0"/>
        </c:scaling>
        <c:delete val="1"/>
        <c:axPos val="l"/>
        <c:numFmt formatCode="General" sourceLinked="1"/>
        <c:tickLblPos val="nextTo"/>
        <c:crossAx val="7133862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9.2988407699037615E-2"/>
          <c:y val="5.1489936964064897E-2"/>
          <c:w val="0.9070115923009624"/>
          <c:h val="0.89702012607187065"/>
        </c:manualLayout>
      </c:layout>
      <c:barChart>
        <c:barDir val="col"/>
        <c:grouping val="clustered"/>
        <c:ser>
          <c:idx val="0"/>
          <c:order val="0"/>
          <c:tx>
            <c:strRef>
              <c:f>SUMMARY!$M$5</c:f>
              <c:strCache>
                <c:ptCount val="1"/>
                <c:pt idx="0">
                  <c:v>SL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>
              <a:noFill/>
            </a:ln>
          </c:spPr>
          <c:dPt>
            <c:idx val="0"/>
            <c:spPr>
              <a:solidFill>
                <a:srgbClr val="9BBB59">
                  <a:lumMod val="60000"/>
                  <a:lumOff val="40000"/>
                </a:srgbClr>
              </a:solidFill>
              <a:ln cap="flat">
                <a:noFill/>
              </a:ln>
            </c:spPr>
          </c:dPt>
          <c:dLbls>
            <c:numFmt formatCode="General" sourceLinked="0"/>
            <c:spPr>
              <a:ln>
                <a:noFill/>
              </a:ln>
            </c:spPr>
            <c:txPr>
              <a:bodyPr/>
              <a:lstStyle/>
              <a:p>
                <a:pPr>
                  <a:defRPr lang="en-US" sz="1200"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ctr"/>
            <c:showVal val="1"/>
            <c:separator>, </c:separator>
          </c:dLbls>
          <c:val>
            <c:numRef>
              <c:f>SUMMARY!$M$7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axId val="71352320"/>
        <c:axId val="71353856"/>
      </c:barChart>
      <c:catAx>
        <c:axId val="71352320"/>
        <c:scaling>
          <c:orientation val="minMax"/>
        </c:scaling>
        <c:delete val="1"/>
        <c:axPos val="b"/>
        <c:tickLblPos val="nextTo"/>
        <c:crossAx val="71353856"/>
        <c:crosses val="autoZero"/>
        <c:auto val="1"/>
        <c:lblAlgn val="ctr"/>
        <c:lblOffset val="100"/>
      </c:catAx>
      <c:valAx>
        <c:axId val="71353856"/>
        <c:scaling>
          <c:orientation val="minMax"/>
          <c:max val="10"/>
          <c:min val="0"/>
        </c:scaling>
        <c:delete val="1"/>
        <c:axPos val="l"/>
        <c:numFmt formatCode="General" sourceLinked="1"/>
        <c:tickLblPos val="nextTo"/>
        <c:crossAx val="71352320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121445</xdr:colOff>
      <xdr:row>10</xdr:row>
      <xdr:rowOff>35719</xdr:rowOff>
    </xdr:from>
    <xdr:to>
      <xdr:col>10</xdr:col>
      <xdr:colOff>117618</xdr:colOff>
      <xdr:row>22</xdr:row>
      <xdr:rowOff>59532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44307</xdr:colOff>
      <xdr:row>21</xdr:row>
      <xdr:rowOff>95250</xdr:rowOff>
    </xdr:from>
    <xdr:to>
      <xdr:col>10</xdr:col>
      <xdr:colOff>164306</xdr:colOff>
      <xdr:row>26</xdr:row>
      <xdr:rowOff>11907</xdr:rowOff>
    </xdr:to>
    <xdr:sp macro="" textlink="">
      <xdr:nvSpPr>
        <xdr:cNvPr id="5" name="Oval 4"/>
        <xdr:cNvSpPr/>
      </xdr:nvSpPr>
      <xdr:spPr>
        <a:xfrm>
          <a:off x="6235557" y="3914775"/>
          <a:ext cx="910574" cy="869157"/>
        </a:xfrm>
        <a:prstGeom prst="ellipse">
          <a:avLst/>
        </a:prstGeom>
        <a:solidFill>
          <a:schemeClr val="accent2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 b="1">
              <a:solidFill>
                <a:schemeClr val="tx1"/>
              </a:solidFill>
            </a:rPr>
            <a:t>CL</a:t>
          </a:r>
        </a:p>
      </xdr:txBody>
    </xdr:sp>
    <xdr:clientData/>
  </xdr:twoCellAnchor>
  <xdr:twoCellAnchor>
    <xdr:from>
      <xdr:col>11</xdr:col>
      <xdr:colOff>19050</xdr:colOff>
      <xdr:row>10</xdr:row>
      <xdr:rowOff>9525</xdr:rowOff>
    </xdr:from>
    <xdr:to>
      <xdr:col>12</xdr:col>
      <xdr:colOff>283575</xdr:colOff>
      <xdr:row>22</xdr:row>
      <xdr:rowOff>33338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64085</xdr:colOff>
      <xdr:row>21</xdr:row>
      <xdr:rowOff>69056</xdr:rowOff>
    </xdr:from>
    <xdr:to>
      <xdr:col>12</xdr:col>
      <xdr:colOff>328611</xdr:colOff>
      <xdr:row>25</xdr:row>
      <xdr:rowOff>176213</xdr:rowOff>
    </xdr:to>
    <xdr:sp macro="" textlink="">
      <xdr:nvSpPr>
        <xdr:cNvPr id="9" name="Oval 8"/>
        <xdr:cNvSpPr/>
      </xdr:nvSpPr>
      <xdr:spPr>
        <a:xfrm>
          <a:off x="7493585" y="3888581"/>
          <a:ext cx="874126" cy="869157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 b="1">
              <a:solidFill>
                <a:schemeClr val="accent2">
                  <a:lumMod val="60000"/>
                  <a:lumOff val="40000"/>
                </a:schemeClr>
              </a:solidFill>
            </a:rPr>
            <a:t>PL</a:t>
          </a:r>
        </a:p>
      </xdr:txBody>
    </xdr:sp>
    <xdr:clientData/>
  </xdr:twoCellAnchor>
  <xdr:twoCellAnchor>
    <xdr:from>
      <xdr:col>12</xdr:col>
      <xdr:colOff>590550</xdr:colOff>
      <xdr:row>10</xdr:row>
      <xdr:rowOff>19050</xdr:rowOff>
    </xdr:from>
    <xdr:to>
      <xdr:col>14</xdr:col>
      <xdr:colOff>245681</xdr:colOff>
      <xdr:row>22</xdr:row>
      <xdr:rowOff>42863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29973</xdr:colOff>
      <xdr:row>21</xdr:row>
      <xdr:rowOff>78581</xdr:rowOff>
    </xdr:from>
    <xdr:to>
      <xdr:col>14</xdr:col>
      <xdr:colOff>290511</xdr:colOff>
      <xdr:row>25</xdr:row>
      <xdr:rowOff>185738</xdr:rowOff>
    </xdr:to>
    <xdr:sp macro="" textlink="">
      <xdr:nvSpPr>
        <xdr:cNvPr id="11" name="Oval 10"/>
        <xdr:cNvSpPr/>
      </xdr:nvSpPr>
      <xdr:spPr>
        <a:xfrm>
          <a:off x="8678673" y="3898106"/>
          <a:ext cx="870138" cy="869157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 b="1">
              <a:solidFill>
                <a:schemeClr val="accent3">
                  <a:lumMod val="75000"/>
                </a:schemeClr>
              </a:solidFill>
            </a:rPr>
            <a:t>SL</a:t>
          </a:r>
        </a:p>
      </xdr:txBody>
    </xdr:sp>
    <xdr:clientData/>
  </xdr:twoCellAnchor>
  <xdr:twoCellAnchor>
    <xdr:from>
      <xdr:col>9</xdr:col>
      <xdr:colOff>323850</xdr:colOff>
      <xdr:row>10</xdr:row>
      <xdr:rowOff>161395</xdr:rowOff>
    </xdr:from>
    <xdr:to>
      <xdr:col>9</xdr:col>
      <xdr:colOff>647700</xdr:colOff>
      <xdr:row>21</xdr:row>
      <xdr:rowOff>172508</xdr:rowOff>
    </xdr:to>
    <xdr:sp macro="" textlink="">
      <xdr:nvSpPr>
        <xdr:cNvPr id="15" name="Rounded Rectangle 14"/>
        <xdr:cNvSpPr/>
      </xdr:nvSpPr>
      <xdr:spPr>
        <a:xfrm>
          <a:off x="6504517" y="1886478"/>
          <a:ext cx="323850" cy="2106613"/>
        </a:xfrm>
        <a:prstGeom prst="round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335756</xdr:colOff>
      <xdr:row>10</xdr:row>
      <xdr:rowOff>121227</xdr:rowOff>
    </xdr:from>
    <xdr:to>
      <xdr:col>12</xdr:col>
      <xdr:colOff>50006</xdr:colOff>
      <xdr:row>21</xdr:row>
      <xdr:rowOff>149226</xdr:rowOff>
    </xdr:to>
    <xdr:sp macro="" textlink="">
      <xdr:nvSpPr>
        <xdr:cNvPr id="16" name="Rounded Rectangle 15"/>
        <xdr:cNvSpPr/>
      </xdr:nvSpPr>
      <xdr:spPr>
        <a:xfrm>
          <a:off x="8527256" y="1844386"/>
          <a:ext cx="320386" cy="2123499"/>
        </a:xfrm>
        <a:prstGeom prst="roundRect">
          <a:avLst/>
        </a:prstGeom>
        <a:noFill/>
        <a:ln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297656</xdr:colOff>
      <xdr:row>10</xdr:row>
      <xdr:rowOff>134937</xdr:rowOff>
    </xdr:from>
    <xdr:to>
      <xdr:col>14</xdr:col>
      <xdr:colOff>11906</xdr:colOff>
      <xdr:row>21</xdr:row>
      <xdr:rowOff>149226</xdr:rowOff>
    </xdr:to>
    <xdr:sp macro="" textlink="">
      <xdr:nvSpPr>
        <xdr:cNvPr id="17" name="Rounded Rectangle 16"/>
        <xdr:cNvSpPr/>
      </xdr:nvSpPr>
      <xdr:spPr>
        <a:xfrm>
          <a:off x="9695656" y="1857375"/>
          <a:ext cx="325438" cy="2109789"/>
        </a:xfrm>
        <a:prstGeom prst="roundRect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365"/>
  <sheetViews>
    <sheetView showGridLines="0" showRowColHeaders="0" showZeros="0" tabSelected="1" view="pageBreakPreview" zoomScale="90" zoomScaleNormal="80" zoomScaleSheetLayoutView="90" workbookViewId="0">
      <pane ySplit="4" topLeftCell="A5" activePane="bottomLeft" state="frozen"/>
      <selection activeCell="A2" sqref="A2"/>
      <selection pane="bottomLeft" activeCell="H9" sqref="H9"/>
    </sheetView>
  </sheetViews>
  <sheetFormatPr defaultRowHeight="15"/>
  <cols>
    <col min="1" max="1" width="3.85546875" hidden="1" customWidth="1"/>
    <col min="2" max="2" width="4.7109375" bestFit="1" customWidth="1"/>
    <col min="3" max="3" width="12.42578125" customWidth="1"/>
    <col min="4" max="4" width="12.140625" bestFit="1" customWidth="1"/>
    <col min="5" max="5" width="13.140625" customWidth="1"/>
    <col min="6" max="6" width="9.5703125" customWidth="1"/>
    <col min="7" max="7" width="11.42578125" customWidth="1"/>
    <col min="8" max="8" width="31" customWidth="1"/>
    <col min="9" max="9" width="1.85546875" customWidth="1"/>
    <col min="10" max="10" width="11.85546875" customWidth="1"/>
    <col min="11" max="11" width="6.7109375" customWidth="1"/>
    <col min="12" max="12" width="9.140625" customWidth="1"/>
    <col min="20" max="20" width="0" hidden="1" customWidth="1"/>
    <col min="21" max="21" width="11.140625" hidden="1" customWidth="1"/>
    <col min="22" max="25" width="9.140625" hidden="1" customWidth="1"/>
    <col min="26" max="26" width="10.85546875" hidden="1" customWidth="1"/>
    <col min="27" max="27" width="12.7109375" hidden="1" customWidth="1"/>
  </cols>
  <sheetData>
    <row r="1" spans="2:27" ht="21" hidden="1" customHeight="1">
      <c r="U1" t="s">
        <v>14</v>
      </c>
      <c r="V1" t="s">
        <v>16</v>
      </c>
      <c r="W1">
        <v>1</v>
      </c>
      <c r="Z1" s="9">
        <v>41000</v>
      </c>
      <c r="AA1" t="s">
        <v>27</v>
      </c>
    </row>
    <row r="2" spans="2:27" ht="27.75" hidden="1" customHeight="1">
      <c r="U2" t="s">
        <v>15</v>
      </c>
      <c r="V2" t="s">
        <v>17</v>
      </c>
      <c r="W2">
        <v>2</v>
      </c>
      <c r="Z2" s="9">
        <v>41001</v>
      </c>
      <c r="AA2" t="s">
        <v>28</v>
      </c>
    </row>
    <row r="3" spans="2:27" ht="18.75" customHeight="1">
      <c r="B3" s="22" t="s">
        <v>24</v>
      </c>
      <c r="C3" s="23"/>
      <c r="D3" s="23"/>
      <c r="E3" s="23"/>
      <c r="F3" s="23"/>
      <c r="G3" s="23"/>
      <c r="H3" s="24"/>
      <c r="U3" t="s">
        <v>4</v>
      </c>
      <c r="V3" t="s">
        <v>18</v>
      </c>
      <c r="W3">
        <v>3</v>
      </c>
      <c r="Z3" s="9">
        <v>41002</v>
      </c>
      <c r="AA3" t="s">
        <v>29</v>
      </c>
    </row>
    <row r="4" spans="2:27">
      <c r="B4" s="30" t="s">
        <v>34</v>
      </c>
      <c r="C4" s="31" t="s">
        <v>35</v>
      </c>
      <c r="D4" s="31" t="s">
        <v>26</v>
      </c>
      <c r="E4" s="31" t="s">
        <v>0</v>
      </c>
      <c r="F4" s="31" t="s">
        <v>1</v>
      </c>
      <c r="G4" s="31" t="s">
        <v>2</v>
      </c>
      <c r="H4" s="32" t="s">
        <v>3</v>
      </c>
      <c r="J4" s="18" t="s">
        <v>25</v>
      </c>
      <c r="K4" s="19"/>
      <c r="L4" s="19"/>
      <c r="M4" s="19"/>
      <c r="N4" s="20"/>
      <c r="U4" t="s">
        <v>5</v>
      </c>
      <c r="W4">
        <v>4</v>
      </c>
      <c r="Z4" s="9">
        <v>41003</v>
      </c>
      <c r="AA4" t="s">
        <v>30</v>
      </c>
    </row>
    <row r="5" spans="2:27">
      <c r="B5" s="25">
        <v>1</v>
      </c>
      <c r="C5" s="26">
        <v>41002</v>
      </c>
      <c r="D5" s="26">
        <v>41000</v>
      </c>
      <c r="E5" s="26">
        <v>41001</v>
      </c>
      <c r="F5" s="27" t="s">
        <v>16</v>
      </c>
      <c r="G5" s="28">
        <f>IF(AND(D5="",E5=""),"",IF(E5=D5,1,(E5-D5)+1))</f>
        <v>2</v>
      </c>
      <c r="H5" s="29" t="s">
        <v>37</v>
      </c>
      <c r="J5" s="3"/>
      <c r="K5" s="4" t="s">
        <v>16</v>
      </c>
      <c r="L5" s="4" t="s">
        <v>17</v>
      </c>
      <c r="M5" s="8" t="s">
        <v>18</v>
      </c>
      <c r="N5" s="8" t="s">
        <v>19</v>
      </c>
      <c r="U5" t="s">
        <v>6</v>
      </c>
      <c r="W5">
        <v>5</v>
      </c>
      <c r="Z5" s="9">
        <v>41004</v>
      </c>
      <c r="AA5" t="s">
        <v>31</v>
      </c>
    </row>
    <row r="6" spans="2:27">
      <c r="B6" s="15">
        <f>IF(C6&lt;&gt;"",2,"")</f>
        <v>2</v>
      </c>
      <c r="C6" s="10">
        <v>41076</v>
      </c>
      <c r="D6" s="10">
        <v>41075</v>
      </c>
      <c r="E6" s="10">
        <v>41075</v>
      </c>
      <c r="F6" s="14" t="s">
        <v>16</v>
      </c>
      <c r="G6" s="16">
        <f>IF(AND(D6="",E6=""),"",IF(E6=D6,1,(E6-D6)+1))</f>
        <v>1</v>
      </c>
      <c r="H6" s="11" t="s">
        <v>38</v>
      </c>
      <c r="J6" s="1" t="s">
        <v>21</v>
      </c>
      <c r="K6" s="36">
        <v>6</v>
      </c>
      <c r="L6" s="36">
        <v>24</v>
      </c>
      <c r="M6" s="36">
        <v>10</v>
      </c>
      <c r="N6" s="35">
        <f>+M6+L6+K6</f>
        <v>40</v>
      </c>
      <c r="U6" t="s">
        <v>7</v>
      </c>
      <c r="W6">
        <v>6</v>
      </c>
      <c r="Z6" s="9">
        <v>41005</v>
      </c>
      <c r="AA6" t="s">
        <v>32</v>
      </c>
    </row>
    <row r="7" spans="2:27">
      <c r="B7" s="15">
        <f>IF(C7&lt;&gt;"",3,"")</f>
        <v>3</v>
      </c>
      <c r="C7" s="10">
        <v>41103</v>
      </c>
      <c r="D7" s="10">
        <v>41101</v>
      </c>
      <c r="E7" s="10">
        <v>41102</v>
      </c>
      <c r="F7" s="14" t="s">
        <v>18</v>
      </c>
      <c r="G7" s="16">
        <f t="shared" ref="G7:G33" si="0">IF(AND(D7="",E7=""),"",IF(E7=D7,1,(E7-D7)+1))</f>
        <v>2</v>
      </c>
      <c r="H7" s="11" t="s">
        <v>36</v>
      </c>
      <c r="J7" s="1" t="s">
        <v>22</v>
      </c>
      <c r="K7" s="33">
        <f>+G34</f>
        <v>3</v>
      </c>
      <c r="L7" s="33">
        <f>+G35</f>
        <v>8</v>
      </c>
      <c r="M7" s="33">
        <f>+G36</f>
        <v>2</v>
      </c>
      <c r="N7" s="33">
        <f>+G37</f>
        <v>13</v>
      </c>
      <c r="U7" t="s">
        <v>8</v>
      </c>
      <c r="W7">
        <v>7</v>
      </c>
      <c r="Z7" s="9">
        <v>41006</v>
      </c>
      <c r="AA7" t="s">
        <v>33</v>
      </c>
    </row>
    <row r="8" spans="2:27">
      <c r="B8" s="15">
        <f>IF(C8&lt;&gt;"",4,"")</f>
        <v>4</v>
      </c>
      <c r="C8" s="10">
        <v>41138</v>
      </c>
      <c r="D8" s="10">
        <v>41129</v>
      </c>
      <c r="E8" s="10">
        <v>41136</v>
      </c>
      <c r="F8" s="14" t="s">
        <v>17</v>
      </c>
      <c r="G8" s="16">
        <f t="shared" si="0"/>
        <v>8</v>
      </c>
      <c r="H8" s="11" t="s">
        <v>38</v>
      </c>
      <c r="J8" s="1" t="s">
        <v>23</v>
      </c>
      <c r="K8" s="34">
        <f>+K6-K7</f>
        <v>3</v>
      </c>
      <c r="L8" s="34">
        <f t="shared" ref="L8:M8" si="1">+L6-L7</f>
        <v>16</v>
      </c>
      <c r="M8" s="34">
        <f t="shared" si="1"/>
        <v>8</v>
      </c>
      <c r="N8" s="34">
        <f>+N6-N7</f>
        <v>27</v>
      </c>
      <c r="U8" t="s">
        <v>9</v>
      </c>
      <c r="W8">
        <v>8</v>
      </c>
      <c r="Z8" s="9">
        <v>41007</v>
      </c>
      <c r="AA8" t="s">
        <v>27</v>
      </c>
    </row>
    <row r="9" spans="2:27">
      <c r="B9" s="15" t="str">
        <f>IF(C9&lt;&gt;"",5,"")</f>
        <v/>
      </c>
      <c r="C9" s="10"/>
      <c r="D9" s="10"/>
      <c r="E9" s="10"/>
      <c r="F9" s="14"/>
      <c r="G9" s="16" t="str">
        <f t="shared" si="0"/>
        <v/>
      </c>
      <c r="H9" s="11"/>
      <c r="J9" s="2"/>
      <c r="U9" t="s">
        <v>10</v>
      </c>
      <c r="W9">
        <v>9</v>
      </c>
      <c r="Z9" s="9">
        <v>41008</v>
      </c>
      <c r="AA9" t="s">
        <v>28</v>
      </c>
    </row>
    <row r="10" spans="2:27">
      <c r="B10" s="15">
        <v>6</v>
      </c>
      <c r="C10" s="10"/>
      <c r="D10" s="10"/>
      <c r="E10" s="10"/>
      <c r="F10" s="14"/>
      <c r="G10" s="16" t="str">
        <f t="shared" si="0"/>
        <v/>
      </c>
      <c r="H10" s="11"/>
      <c r="U10" t="s">
        <v>11</v>
      </c>
      <c r="W10">
        <v>10</v>
      </c>
      <c r="Z10" s="9">
        <v>41009</v>
      </c>
      <c r="AA10" t="s">
        <v>29</v>
      </c>
    </row>
    <row r="11" spans="2:27">
      <c r="B11" s="15">
        <v>7</v>
      </c>
      <c r="C11" s="10"/>
      <c r="D11" s="10"/>
      <c r="E11" s="10"/>
      <c r="F11" s="14"/>
      <c r="G11" s="16" t="str">
        <f t="shared" si="0"/>
        <v/>
      </c>
      <c r="H11" s="11"/>
      <c r="U11" t="s">
        <v>12</v>
      </c>
      <c r="W11">
        <v>11</v>
      </c>
      <c r="Z11" s="9">
        <v>41010</v>
      </c>
      <c r="AA11" t="s">
        <v>30</v>
      </c>
    </row>
    <row r="12" spans="2:27">
      <c r="B12" s="15" t="str">
        <f>IF(C12&lt;&gt;"",8,"")</f>
        <v/>
      </c>
      <c r="C12" s="10"/>
      <c r="D12" s="10"/>
      <c r="E12" s="10"/>
      <c r="F12" s="14"/>
      <c r="G12" s="16" t="str">
        <f t="shared" si="0"/>
        <v/>
      </c>
      <c r="H12" s="11"/>
      <c r="U12" t="s">
        <v>13</v>
      </c>
      <c r="W12">
        <v>12</v>
      </c>
      <c r="Z12" s="9">
        <v>41011</v>
      </c>
      <c r="AA12" t="s">
        <v>31</v>
      </c>
    </row>
    <row r="13" spans="2:27">
      <c r="B13" s="15" t="str">
        <f>IF(C13&lt;&gt;"",9,"")</f>
        <v/>
      </c>
      <c r="C13" s="10"/>
      <c r="D13" s="10"/>
      <c r="E13" s="10"/>
      <c r="F13" s="14"/>
      <c r="G13" s="16" t="str">
        <f t="shared" si="0"/>
        <v/>
      </c>
      <c r="H13" s="11"/>
      <c r="W13">
        <v>13</v>
      </c>
      <c r="Z13" s="9">
        <v>41012</v>
      </c>
      <c r="AA13" t="s">
        <v>32</v>
      </c>
    </row>
    <row r="14" spans="2:27">
      <c r="B14" s="15" t="str">
        <f>IF(C14&lt;&gt;"",10,"")</f>
        <v/>
      </c>
      <c r="C14" s="10"/>
      <c r="D14" s="10"/>
      <c r="E14" s="10"/>
      <c r="F14" s="14"/>
      <c r="G14" s="16" t="str">
        <f t="shared" si="0"/>
        <v/>
      </c>
      <c r="H14" s="11"/>
      <c r="W14">
        <v>14</v>
      </c>
      <c r="Z14" s="9">
        <v>41013</v>
      </c>
      <c r="AA14" t="s">
        <v>33</v>
      </c>
    </row>
    <row r="15" spans="2:27">
      <c r="B15" s="15" t="str">
        <f>IF(C15&lt;&gt;"",11,"")</f>
        <v/>
      </c>
      <c r="C15" s="10"/>
      <c r="D15" s="10"/>
      <c r="E15" s="10"/>
      <c r="F15" s="14"/>
      <c r="G15" s="16" t="str">
        <f t="shared" si="0"/>
        <v/>
      </c>
      <c r="H15" s="11"/>
      <c r="W15">
        <v>15</v>
      </c>
      <c r="Z15" s="9">
        <v>41014</v>
      </c>
      <c r="AA15" t="s">
        <v>27</v>
      </c>
    </row>
    <row r="16" spans="2:27">
      <c r="B16" s="15" t="str">
        <f>IF(C16&lt;&gt;"",12,"")</f>
        <v/>
      </c>
      <c r="C16" s="10"/>
      <c r="D16" s="10"/>
      <c r="E16" s="10"/>
      <c r="F16" s="14"/>
      <c r="G16" s="16" t="str">
        <f t="shared" si="0"/>
        <v/>
      </c>
      <c r="H16" s="11"/>
      <c r="W16">
        <v>16</v>
      </c>
      <c r="Z16" s="9">
        <v>41015</v>
      </c>
      <c r="AA16" t="s">
        <v>28</v>
      </c>
    </row>
    <row r="17" spans="2:27">
      <c r="B17" s="15" t="str">
        <f>IF(C17&lt;&gt;"",13,"")</f>
        <v/>
      </c>
      <c r="C17" s="10"/>
      <c r="D17" s="10"/>
      <c r="E17" s="10"/>
      <c r="F17" s="14"/>
      <c r="G17" s="16" t="str">
        <f t="shared" si="0"/>
        <v/>
      </c>
      <c r="H17" s="11"/>
      <c r="W17">
        <v>17</v>
      </c>
      <c r="Z17" s="9">
        <v>41016</v>
      </c>
      <c r="AA17" t="s">
        <v>29</v>
      </c>
    </row>
    <row r="18" spans="2:27">
      <c r="B18" s="15" t="str">
        <f>IF(C18&lt;&gt;"",14,"")</f>
        <v/>
      </c>
      <c r="C18" s="10"/>
      <c r="D18" s="10"/>
      <c r="E18" s="10"/>
      <c r="F18" s="14"/>
      <c r="G18" s="16" t="str">
        <f t="shared" si="0"/>
        <v/>
      </c>
      <c r="H18" s="11"/>
      <c r="W18">
        <v>18</v>
      </c>
      <c r="Z18" s="9">
        <v>41017</v>
      </c>
      <c r="AA18" t="s">
        <v>30</v>
      </c>
    </row>
    <row r="19" spans="2:27">
      <c r="B19" s="15" t="str">
        <f>IF(C19&lt;&gt;"",15,"")</f>
        <v/>
      </c>
      <c r="C19" s="10"/>
      <c r="D19" s="10"/>
      <c r="E19" s="10"/>
      <c r="F19" s="14"/>
      <c r="G19" s="16" t="str">
        <f t="shared" si="0"/>
        <v/>
      </c>
      <c r="H19" s="11"/>
      <c r="W19">
        <v>19</v>
      </c>
      <c r="Z19" s="9">
        <v>41018</v>
      </c>
      <c r="AA19" t="s">
        <v>31</v>
      </c>
    </row>
    <row r="20" spans="2:27">
      <c r="B20" s="15" t="str">
        <f>IF(C20&lt;&gt;"",16,"")</f>
        <v/>
      </c>
      <c r="C20" s="10"/>
      <c r="D20" s="10"/>
      <c r="E20" s="10"/>
      <c r="F20" s="14"/>
      <c r="G20" s="16" t="str">
        <f t="shared" si="0"/>
        <v/>
      </c>
      <c r="H20" s="11"/>
      <c r="W20">
        <v>20</v>
      </c>
      <c r="Z20" s="9">
        <v>41019</v>
      </c>
      <c r="AA20" t="s">
        <v>32</v>
      </c>
    </row>
    <row r="21" spans="2:27">
      <c r="B21" s="15" t="str">
        <f>IF(C21&lt;&gt;"",17,"")</f>
        <v/>
      </c>
      <c r="C21" s="10"/>
      <c r="D21" s="10"/>
      <c r="E21" s="10"/>
      <c r="F21" s="14"/>
      <c r="G21" s="16" t="str">
        <f t="shared" si="0"/>
        <v/>
      </c>
      <c r="H21" s="11"/>
      <c r="W21">
        <v>21</v>
      </c>
      <c r="Z21" s="9">
        <v>41020</v>
      </c>
      <c r="AA21" t="s">
        <v>33</v>
      </c>
    </row>
    <row r="22" spans="2:27">
      <c r="B22" s="15" t="str">
        <f>IF(C22&lt;&gt;"",18,"")</f>
        <v/>
      </c>
      <c r="C22" s="10"/>
      <c r="D22" s="10"/>
      <c r="E22" s="10"/>
      <c r="F22" s="14"/>
      <c r="G22" s="16" t="str">
        <f t="shared" si="0"/>
        <v/>
      </c>
      <c r="H22" s="11"/>
      <c r="W22">
        <v>22</v>
      </c>
      <c r="Z22" s="9">
        <v>41021</v>
      </c>
      <c r="AA22" t="s">
        <v>27</v>
      </c>
    </row>
    <row r="23" spans="2:27">
      <c r="B23" s="15" t="str">
        <f>IF(C23&lt;&gt;"",19,"")</f>
        <v/>
      </c>
      <c r="C23" s="10"/>
      <c r="D23" s="10"/>
      <c r="E23" s="10"/>
      <c r="F23" s="14"/>
      <c r="G23" s="16" t="str">
        <f t="shared" si="0"/>
        <v/>
      </c>
      <c r="H23" s="11"/>
      <c r="W23">
        <v>23</v>
      </c>
      <c r="Z23" s="9">
        <v>41022</v>
      </c>
      <c r="AA23" t="s">
        <v>28</v>
      </c>
    </row>
    <row r="24" spans="2:27">
      <c r="B24" s="15" t="str">
        <f>IF(C24&lt;&gt;"",20,"")</f>
        <v/>
      </c>
      <c r="C24" s="10"/>
      <c r="D24" s="10"/>
      <c r="E24" s="10"/>
      <c r="F24" s="14"/>
      <c r="G24" s="16" t="str">
        <f t="shared" si="0"/>
        <v/>
      </c>
      <c r="H24" s="11"/>
      <c r="W24">
        <v>24</v>
      </c>
      <c r="Z24" s="9">
        <v>41023</v>
      </c>
      <c r="AA24" t="s">
        <v>29</v>
      </c>
    </row>
    <row r="25" spans="2:27">
      <c r="B25" s="15" t="str">
        <f>IF(C25&lt;&gt;"",21,"")</f>
        <v/>
      </c>
      <c r="C25" s="10"/>
      <c r="D25" s="10"/>
      <c r="E25" s="10"/>
      <c r="F25" s="14"/>
      <c r="G25" s="16" t="str">
        <f t="shared" si="0"/>
        <v/>
      </c>
      <c r="H25" s="11"/>
      <c r="W25">
        <v>25</v>
      </c>
      <c r="Z25" s="9">
        <v>41024</v>
      </c>
      <c r="AA25" t="s">
        <v>30</v>
      </c>
    </row>
    <row r="26" spans="2:27">
      <c r="B26" s="15" t="str">
        <f>IF(C26&lt;&gt;"",22,"")</f>
        <v/>
      </c>
      <c r="C26" s="10"/>
      <c r="D26" s="10"/>
      <c r="E26" s="10"/>
      <c r="F26" s="14"/>
      <c r="G26" s="16" t="str">
        <f t="shared" si="0"/>
        <v/>
      </c>
      <c r="H26" s="11"/>
      <c r="W26">
        <v>26</v>
      </c>
      <c r="Z26" s="9">
        <v>41025</v>
      </c>
      <c r="AA26" t="s">
        <v>31</v>
      </c>
    </row>
    <row r="27" spans="2:27" hidden="1">
      <c r="B27" s="13" t="str">
        <f>IF(C27&lt;&gt;"",23,"")</f>
        <v/>
      </c>
      <c r="C27" s="10"/>
      <c r="D27" s="10"/>
      <c r="E27" s="10"/>
      <c r="F27" s="14"/>
      <c r="G27" s="12" t="str">
        <f t="shared" si="0"/>
        <v/>
      </c>
      <c r="H27" s="11"/>
      <c r="W27">
        <v>27</v>
      </c>
      <c r="Z27" s="9">
        <v>41026</v>
      </c>
      <c r="AA27" t="s">
        <v>32</v>
      </c>
    </row>
    <row r="28" spans="2:27" hidden="1">
      <c r="B28" s="13" t="str">
        <f>IF(C28&lt;&gt;"",24,"")</f>
        <v/>
      </c>
      <c r="C28" s="10"/>
      <c r="D28" s="10"/>
      <c r="E28" s="10"/>
      <c r="F28" s="14"/>
      <c r="G28" s="12" t="str">
        <f t="shared" si="0"/>
        <v/>
      </c>
      <c r="H28" s="11"/>
      <c r="W28">
        <v>28</v>
      </c>
      <c r="Z28" s="9">
        <v>41027</v>
      </c>
      <c r="AA28" t="s">
        <v>33</v>
      </c>
    </row>
    <row r="29" spans="2:27" hidden="1">
      <c r="B29" s="13" t="str">
        <f>IF(C29&lt;&gt;"",25,"")</f>
        <v/>
      </c>
      <c r="C29" s="10"/>
      <c r="D29" s="10"/>
      <c r="E29" s="10"/>
      <c r="F29" s="14"/>
      <c r="G29" s="12" t="str">
        <f t="shared" si="0"/>
        <v/>
      </c>
      <c r="H29" s="11"/>
      <c r="W29">
        <v>29</v>
      </c>
      <c r="Z29" s="9">
        <v>41028</v>
      </c>
      <c r="AA29" t="s">
        <v>27</v>
      </c>
    </row>
    <row r="30" spans="2:27" hidden="1">
      <c r="B30" s="13" t="str">
        <f>IF(C30&lt;&gt;"",26,"")</f>
        <v/>
      </c>
      <c r="C30" s="10"/>
      <c r="D30" s="10"/>
      <c r="E30" s="10"/>
      <c r="F30" s="14"/>
      <c r="G30" s="12" t="str">
        <f t="shared" si="0"/>
        <v/>
      </c>
      <c r="H30" s="11"/>
      <c r="W30">
        <v>30</v>
      </c>
      <c r="Z30" s="9">
        <v>41029</v>
      </c>
      <c r="AA30" t="s">
        <v>28</v>
      </c>
    </row>
    <row r="31" spans="2:27" hidden="1">
      <c r="B31" s="13" t="str">
        <f>IF(C31&lt;&gt;"",27,"")</f>
        <v/>
      </c>
      <c r="C31" s="10"/>
      <c r="D31" s="10"/>
      <c r="E31" s="10"/>
      <c r="F31" s="14"/>
      <c r="G31" s="12" t="str">
        <f t="shared" si="0"/>
        <v/>
      </c>
      <c r="H31" s="11"/>
      <c r="W31">
        <v>31</v>
      </c>
      <c r="Z31" s="9">
        <v>41030</v>
      </c>
      <c r="AA31" t="s">
        <v>29</v>
      </c>
    </row>
    <row r="32" spans="2:27" hidden="1">
      <c r="B32" s="13" t="str">
        <f>IF(C32&lt;&gt;"",28,"")</f>
        <v/>
      </c>
      <c r="C32" s="10"/>
      <c r="D32" s="10"/>
      <c r="E32" s="10"/>
      <c r="F32" s="14"/>
      <c r="G32" s="12" t="str">
        <f t="shared" si="0"/>
        <v/>
      </c>
      <c r="H32" s="11"/>
      <c r="Z32" s="9">
        <v>41031</v>
      </c>
      <c r="AA32" t="s">
        <v>30</v>
      </c>
    </row>
    <row r="33" spans="2:27" hidden="1">
      <c r="B33" s="13" t="str">
        <f>IF(C33&lt;&gt;"",29,"")</f>
        <v/>
      </c>
      <c r="C33" s="10"/>
      <c r="D33" s="10"/>
      <c r="E33" s="10"/>
      <c r="F33" s="14"/>
      <c r="G33" s="12" t="str">
        <f t="shared" si="0"/>
        <v/>
      </c>
      <c r="H33" s="11"/>
      <c r="Z33" s="9">
        <v>41032</v>
      </c>
      <c r="AA33" t="s">
        <v>31</v>
      </c>
    </row>
    <row r="34" spans="2:27">
      <c r="B34" s="21" t="s">
        <v>19</v>
      </c>
      <c r="C34" s="21"/>
      <c r="D34" s="21"/>
      <c r="E34" s="21"/>
      <c r="F34" s="5" t="s">
        <v>16</v>
      </c>
      <c r="G34" s="16">
        <f>SUMIF(F5:F33,F34,G5:G34)</f>
        <v>3</v>
      </c>
      <c r="H34" s="6"/>
      <c r="Z34" s="9">
        <v>41033</v>
      </c>
      <c r="AA34" t="s">
        <v>32</v>
      </c>
    </row>
    <row r="35" spans="2:27">
      <c r="B35" s="21" t="s">
        <v>19</v>
      </c>
      <c r="C35" s="21"/>
      <c r="D35" s="21"/>
      <c r="E35" s="21"/>
      <c r="F35" s="5" t="s">
        <v>17</v>
      </c>
      <c r="G35" s="16">
        <f>SUMIF(F5:F33,F35,G5:G33)</f>
        <v>8</v>
      </c>
      <c r="H35" s="6"/>
      <c r="Z35" s="9">
        <v>41034</v>
      </c>
      <c r="AA35" t="s">
        <v>33</v>
      </c>
    </row>
    <row r="36" spans="2:27">
      <c r="B36" s="21" t="s">
        <v>19</v>
      </c>
      <c r="C36" s="21"/>
      <c r="D36" s="21"/>
      <c r="E36" s="21"/>
      <c r="F36" s="5" t="s">
        <v>18</v>
      </c>
      <c r="G36" s="16">
        <f>SUMIF(F5:F33,F36,G5:G33)</f>
        <v>2</v>
      </c>
      <c r="H36" s="6"/>
      <c r="Z36" s="9">
        <v>41035</v>
      </c>
      <c r="AA36" t="s">
        <v>27</v>
      </c>
    </row>
    <row r="37" spans="2:27">
      <c r="B37" s="17" t="s">
        <v>20</v>
      </c>
      <c r="C37" s="17"/>
      <c r="D37" s="17"/>
      <c r="E37" s="17"/>
      <c r="F37" s="17"/>
      <c r="G37" s="7">
        <f>G36+G35+G34</f>
        <v>13</v>
      </c>
      <c r="H37" s="7"/>
      <c r="Z37" s="9">
        <v>41036</v>
      </c>
      <c r="AA37" t="s">
        <v>28</v>
      </c>
    </row>
    <row r="38" spans="2:27">
      <c r="Z38" s="9">
        <v>41037</v>
      </c>
      <c r="AA38" t="s">
        <v>29</v>
      </c>
    </row>
    <row r="39" spans="2:27">
      <c r="Z39" s="9">
        <v>41038</v>
      </c>
      <c r="AA39" t="s">
        <v>30</v>
      </c>
    </row>
    <row r="40" spans="2:27">
      <c r="Z40" s="9">
        <v>41039</v>
      </c>
      <c r="AA40" t="s">
        <v>31</v>
      </c>
    </row>
    <row r="41" spans="2:27">
      <c r="Z41" s="9">
        <v>41040</v>
      </c>
      <c r="AA41" t="s">
        <v>32</v>
      </c>
    </row>
    <row r="42" spans="2:27">
      <c r="Z42" s="9">
        <v>41041</v>
      </c>
      <c r="AA42" t="s">
        <v>33</v>
      </c>
    </row>
    <row r="43" spans="2:27">
      <c r="Z43" s="9">
        <v>41042</v>
      </c>
      <c r="AA43" t="s">
        <v>27</v>
      </c>
    </row>
    <row r="44" spans="2:27">
      <c r="Z44" s="9">
        <v>41043</v>
      </c>
      <c r="AA44" t="s">
        <v>28</v>
      </c>
    </row>
    <row r="45" spans="2:27">
      <c r="Z45" s="9">
        <v>41044</v>
      </c>
      <c r="AA45" t="s">
        <v>29</v>
      </c>
    </row>
    <row r="46" spans="2:27">
      <c r="Z46" s="9">
        <v>41045</v>
      </c>
      <c r="AA46" t="s">
        <v>30</v>
      </c>
    </row>
    <row r="47" spans="2:27">
      <c r="Z47" s="9">
        <v>41046</v>
      </c>
      <c r="AA47" t="s">
        <v>31</v>
      </c>
    </row>
    <row r="48" spans="2:27">
      <c r="Z48" s="9">
        <v>41047</v>
      </c>
      <c r="AA48" t="s">
        <v>32</v>
      </c>
    </row>
    <row r="49" spans="26:27">
      <c r="Z49" s="9">
        <v>41048</v>
      </c>
      <c r="AA49" t="s">
        <v>33</v>
      </c>
    </row>
    <row r="50" spans="26:27">
      <c r="Z50" s="9">
        <v>41049</v>
      </c>
      <c r="AA50" t="s">
        <v>27</v>
      </c>
    </row>
    <row r="51" spans="26:27">
      <c r="Z51" s="9">
        <v>41050</v>
      </c>
      <c r="AA51" t="s">
        <v>28</v>
      </c>
    </row>
    <row r="52" spans="26:27">
      <c r="Z52" s="9">
        <v>41051</v>
      </c>
      <c r="AA52" t="s">
        <v>29</v>
      </c>
    </row>
    <row r="53" spans="26:27">
      <c r="Z53" s="9">
        <v>41052</v>
      </c>
      <c r="AA53" t="s">
        <v>30</v>
      </c>
    </row>
    <row r="54" spans="26:27">
      <c r="Z54" s="9">
        <v>41053</v>
      </c>
      <c r="AA54" t="s">
        <v>31</v>
      </c>
    </row>
    <row r="55" spans="26:27">
      <c r="Z55" s="9">
        <v>41054</v>
      </c>
      <c r="AA55" t="s">
        <v>32</v>
      </c>
    </row>
    <row r="56" spans="26:27">
      <c r="Z56" s="9">
        <v>41055</v>
      </c>
      <c r="AA56" t="s">
        <v>33</v>
      </c>
    </row>
    <row r="57" spans="26:27">
      <c r="Z57" s="9">
        <v>41056</v>
      </c>
      <c r="AA57" t="s">
        <v>27</v>
      </c>
    </row>
    <row r="58" spans="26:27">
      <c r="Z58" s="9">
        <v>41057</v>
      </c>
      <c r="AA58" t="s">
        <v>28</v>
      </c>
    </row>
    <row r="59" spans="26:27">
      <c r="Z59" s="9">
        <v>41058</v>
      </c>
      <c r="AA59" t="s">
        <v>29</v>
      </c>
    </row>
    <row r="60" spans="26:27">
      <c r="Z60" s="9">
        <v>41059</v>
      </c>
      <c r="AA60" t="s">
        <v>30</v>
      </c>
    </row>
    <row r="61" spans="26:27">
      <c r="Z61" s="9">
        <v>41060</v>
      </c>
      <c r="AA61" t="s">
        <v>31</v>
      </c>
    </row>
    <row r="62" spans="26:27">
      <c r="Z62" s="9">
        <v>41061</v>
      </c>
      <c r="AA62" t="s">
        <v>32</v>
      </c>
    </row>
    <row r="63" spans="26:27">
      <c r="Z63" s="9">
        <v>41062</v>
      </c>
      <c r="AA63" t="s">
        <v>33</v>
      </c>
    </row>
    <row r="64" spans="26:27">
      <c r="Z64" s="9">
        <v>41063</v>
      </c>
      <c r="AA64" t="s">
        <v>27</v>
      </c>
    </row>
    <row r="65" spans="26:27">
      <c r="Z65" s="9">
        <v>41064</v>
      </c>
      <c r="AA65" t="s">
        <v>28</v>
      </c>
    </row>
    <row r="66" spans="26:27">
      <c r="Z66" s="9">
        <v>41065</v>
      </c>
      <c r="AA66" t="s">
        <v>29</v>
      </c>
    </row>
    <row r="67" spans="26:27">
      <c r="Z67" s="9">
        <v>41066</v>
      </c>
      <c r="AA67" t="s">
        <v>30</v>
      </c>
    </row>
    <row r="68" spans="26:27">
      <c r="Z68" s="9">
        <v>41067</v>
      </c>
      <c r="AA68" t="s">
        <v>31</v>
      </c>
    </row>
    <row r="69" spans="26:27">
      <c r="Z69" s="9">
        <v>41068</v>
      </c>
      <c r="AA69" t="s">
        <v>32</v>
      </c>
    </row>
    <row r="70" spans="26:27">
      <c r="Z70" s="9">
        <v>41069</v>
      </c>
      <c r="AA70" t="s">
        <v>33</v>
      </c>
    </row>
    <row r="71" spans="26:27">
      <c r="Z71" s="9">
        <v>41070</v>
      </c>
      <c r="AA71" t="s">
        <v>27</v>
      </c>
    </row>
    <row r="72" spans="26:27">
      <c r="Z72" s="9">
        <v>41071</v>
      </c>
      <c r="AA72" t="s">
        <v>28</v>
      </c>
    </row>
    <row r="73" spans="26:27">
      <c r="Z73" s="9">
        <v>41072</v>
      </c>
      <c r="AA73" t="s">
        <v>29</v>
      </c>
    </row>
    <row r="74" spans="26:27">
      <c r="Z74" s="9">
        <v>41073</v>
      </c>
      <c r="AA74" t="s">
        <v>30</v>
      </c>
    </row>
    <row r="75" spans="26:27">
      <c r="Z75" s="9">
        <v>41074</v>
      </c>
      <c r="AA75" t="s">
        <v>31</v>
      </c>
    </row>
    <row r="76" spans="26:27">
      <c r="Z76" s="9">
        <v>41075</v>
      </c>
      <c r="AA76" t="s">
        <v>32</v>
      </c>
    </row>
    <row r="77" spans="26:27">
      <c r="Z77" s="9">
        <v>41076</v>
      </c>
      <c r="AA77" t="s">
        <v>33</v>
      </c>
    </row>
    <row r="78" spans="26:27">
      <c r="Z78" s="9">
        <v>41077</v>
      </c>
      <c r="AA78" t="s">
        <v>27</v>
      </c>
    </row>
    <row r="79" spans="26:27">
      <c r="Z79" s="9">
        <v>41078</v>
      </c>
      <c r="AA79" t="s">
        <v>28</v>
      </c>
    </row>
    <row r="80" spans="26:27">
      <c r="Z80" s="9">
        <v>41079</v>
      </c>
      <c r="AA80" t="s">
        <v>29</v>
      </c>
    </row>
    <row r="81" spans="26:27">
      <c r="Z81" s="9">
        <v>41080</v>
      </c>
      <c r="AA81" t="s">
        <v>30</v>
      </c>
    </row>
    <row r="82" spans="26:27">
      <c r="Z82" s="9">
        <v>41081</v>
      </c>
      <c r="AA82" t="s">
        <v>31</v>
      </c>
    </row>
    <row r="83" spans="26:27">
      <c r="Z83" s="9">
        <v>41082</v>
      </c>
      <c r="AA83" t="s">
        <v>32</v>
      </c>
    </row>
    <row r="84" spans="26:27">
      <c r="Z84" s="9">
        <v>41083</v>
      </c>
      <c r="AA84" t="s">
        <v>33</v>
      </c>
    </row>
    <row r="85" spans="26:27">
      <c r="Z85" s="9">
        <v>41084</v>
      </c>
      <c r="AA85" t="s">
        <v>27</v>
      </c>
    </row>
    <row r="86" spans="26:27">
      <c r="Z86" s="9">
        <v>41085</v>
      </c>
      <c r="AA86" t="s">
        <v>28</v>
      </c>
    </row>
    <row r="87" spans="26:27">
      <c r="Z87" s="9">
        <v>41086</v>
      </c>
      <c r="AA87" t="s">
        <v>29</v>
      </c>
    </row>
    <row r="88" spans="26:27">
      <c r="Z88" s="9">
        <v>41087</v>
      </c>
      <c r="AA88" t="s">
        <v>30</v>
      </c>
    </row>
    <row r="89" spans="26:27">
      <c r="Z89" s="9">
        <v>41088</v>
      </c>
      <c r="AA89" t="s">
        <v>31</v>
      </c>
    </row>
    <row r="90" spans="26:27">
      <c r="Z90" s="9">
        <v>41089</v>
      </c>
      <c r="AA90" t="s">
        <v>32</v>
      </c>
    </row>
    <row r="91" spans="26:27">
      <c r="Z91" s="9">
        <v>41090</v>
      </c>
      <c r="AA91" t="s">
        <v>33</v>
      </c>
    </row>
    <row r="92" spans="26:27">
      <c r="Z92" s="9">
        <v>41091</v>
      </c>
      <c r="AA92" t="s">
        <v>27</v>
      </c>
    </row>
    <row r="93" spans="26:27">
      <c r="Z93" s="9">
        <v>41092</v>
      </c>
      <c r="AA93" t="s">
        <v>28</v>
      </c>
    </row>
    <row r="94" spans="26:27">
      <c r="Z94" s="9">
        <v>41093</v>
      </c>
      <c r="AA94" t="s">
        <v>29</v>
      </c>
    </row>
    <row r="95" spans="26:27">
      <c r="Z95" s="9">
        <v>41094</v>
      </c>
      <c r="AA95" t="s">
        <v>30</v>
      </c>
    </row>
    <row r="96" spans="26:27">
      <c r="Z96" s="9">
        <v>41095</v>
      </c>
      <c r="AA96" t="s">
        <v>31</v>
      </c>
    </row>
    <row r="97" spans="26:27">
      <c r="Z97" s="9">
        <v>41096</v>
      </c>
      <c r="AA97" t="s">
        <v>32</v>
      </c>
    </row>
    <row r="98" spans="26:27">
      <c r="Z98" s="9">
        <v>41097</v>
      </c>
      <c r="AA98" t="s">
        <v>33</v>
      </c>
    </row>
    <row r="99" spans="26:27">
      <c r="Z99" s="9">
        <v>41098</v>
      </c>
      <c r="AA99" t="s">
        <v>27</v>
      </c>
    </row>
    <row r="100" spans="26:27">
      <c r="Z100" s="9">
        <v>41099</v>
      </c>
      <c r="AA100" t="s">
        <v>28</v>
      </c>
    </row>
    <row r="101" spans="26:27">
      <c r="Z101" s="9">
        <v>41100</v>
      </c>
      <c r="AA101" t="s">
        <v>29</v>
      </c>
    </row>
    <row r="102" spans="26:27">
      <c r="Z102" s="9">
        <v>41101</v>
      </c>
      <c r="AA102" t="s">
        <v>30</v>
      </c>
    </row>
    <row r="103" spans="26:27">
      <c r="Z103" s="9">
        <v>41102</v>
      </c>
      <c r="AA103" t="s">
        <v>31</v>
      </c>
    </row>
    <row r="104" spans="26:27">
      <c r="Z104" s="9">
        <v>41103</v>
      </c>
      <c r="AA104" t="s">
        <v>32</v>
      </c>
    </row>
    <row r="105" spans="26:27">
      <c r="Z105" s="9">
        <v>41104</v>
      </c>
      <c r="AA105" t="s">
        <v>33</v>
      </c>
    </row>
    <row r="106" spans="26:27">
      <c r="Z106" s="9">
        <v>41105</v>
      </c>
      <c r="AA106" t="s">
        <v>27</v>
      </c>
    </row>
    <row r="107" spans="26:27">
      <c r="Z107" s="9">
        <v>41106</v>
      </c>
      <c r="AA107" t="s">
        <v>28</v>
      </c>
    </row>
    <row r="108" spans="26:27">
      <c r="Z108" s="9">
        <v>41107</v>
      </c>
      <c r="AA108" t="s">
        <v>29</v>
      </c>
    </row>
    <row r="109" spans="26:27">
      <c r="Z109" s="9">
        <v>41108</v>
      </c>
      <c r="AA109" t="s">
        <v>30</v>
      </c>
    </row>
    <row r="110" spans="26:27">
      <c r="Z110" s="9">
        <v>41109</v>
      </c>
      <c r="AA110" t="s">
        <v>31</v>
      </c>
    </row>
    <row r="111" spans="26:27">
      <c r="Z111" s="9">
        <v>41110</v>
      </c>
      <c r="AA111" t="s">
        <v>32</v>
      </c>
    </row>
    <row r="112" spans="26:27">
      <c r="Z112" s="9">
        <v>41111</v>
      </c>
      <c r="AA112" t="s">
        <v>33</v>
      </c>
    </row>
    <row r="113" spans="26:27">
      <c r="Z113" s="9">
        <v>41112</v>
      </c>
      <c r="AA113" t="s">
        <v>27</v>
      </c>
    </row>
    <row r="114" spans="26:27">
      <c r="Z114" s="9">
        <v>41113</v>
      </c>
      <c r="AA114" t="s">
        <v>28</v>
      </c>
    </row>
    <row r="115" spans="26:27">
      <c r="Z115" s="9">
        <v>41114</v>
      </c>
      <c r="AA115" t="s">
        <v>29</v>
      </c>
    </row>
    <row r="116" spans="26:27">
      <c r="Z116" s="9">
        <v>41115</v>
      </c>
      <c r="AA116" t="s">
        <v>30</v>
      </c>
    </row>
    <row r="117" spans="26:27">
      <c r="Z117" s="9">
        <v>41116</v>
      </c>
      <c r="AA117" t="s">
        <v>31</v>
      </c>
    </row>
    <row r="118" spans="26:27">
      <c r="Z118" s="9">
        <v>41117</v>
      </c>
      <c r="AA118" t="s">
        <v>32</v>
      </c>
    </row>
    <row r="119" spans="26:27">
      <c r="Z119" s="9">
        <v>41118</v>
      </c>
      <c r="AA119" t="s">
        <v>33</v>
      </c>
    </row>
    <row r="120" spans="26:27">
      <c r="Z120" s="9">
        <v>41119</v>
      </c>
      <c r="AA120" t="s">
        <v>27</v>
      </c>
    </row>
    <row r="121" spans="26:27">
      <c r="Z121" s="9">
        <v>41120</v>
      </c>
      <c r="AA121" t="s">
        <v>28</v>
      </c>
    </row>
    <row r="122" spans="26:27">
      <c r="Z122" s="9">
        <v>41121</v>
      </c>
      <c r="AA122" t="s">
        <v>29</v>
      </c>
    </row>
    <row r="123" spans="26:27">
      <c r="Z123" s="9">
        <v>41122</v>
      </c>
      <c r="AA123" t="s">
        <v>30</v>
      </c>
    </row>
    <row r="124" spans="26:27">
      <c r="Z124" s="9">
        <v>41123</v>
      </c>
      <c r="AA124" t="s">
        <v>31</v>
      </c>
    </row>
    <row r="125" spans="26:27">
      <c r="Z125" s="9">
        <v>41124</v>
      </c>
      <c r="AA125" t="s">
        <v>32</v>
      </c>
    </row>
    <row r="126" spans="26:27">
      <c r="Z126" s="9">
        <v>41125</v>
      </c>
      <c r="AA126" t="s">
        <v>33</v>
      </c>
    </row>
    <row r="127" spans="26:27">
      <c r="Z127" s="9">
        <v>41126</v>
      </c>
      <c r="AA127" t="s">
        <v>27</v>
      </c>
    </row>
    <row r="128" spans="26:27">
      <c r="Z128" s="9">
        <v>41127</v>
      </c>
      <c r="AA128" t="s">
        <v>28</v>
      </c>
    </row>
    <row r="129" spans="26:27">
      <c r="Z129" s="9">
        <v>41128</v>
      </c>
      <c r="AA129" t="s">
        <v>29</v>
      </c>
    </row>
    <row r="130" spans="26:27">
      <c r="Z130" s="9">
        <v>41129</v>
      </c>
      <c r="AA130" t="s">
        <v>30</v>
      </c>
    </row>
    <row r="131" spans="26:27">
      <c r="Z131" s="9">
        <v>41130</v>
      </c>
      <c r="AA131" t="s">
        <v>31</v>
      </c>
    </row>
    <row r="132" spans="26:27">
      <c r="Z132" s="9">
        <v>41131</v>
      </c>
      <c r="AA132" t="s">
        <v>32</v>
      </c>
    </row>
    <row r="133" spans="26:27">
      <c r="Z133" s="9">
        <v>41132</v>
      </c>
      <c r="AA133" t="s">
        <v>33</v>
      </c>
    </row>
    <row r="134" spans="26:27">
      <c r="Z134" s="9">
        <v>41133</v>
      </c>
      <c r="AA134" t="s">
        <v>27</v>
      </c>
    </row>
    <row r="135" spans="26:27">
      <c r="Z135" s="9">
        <v>41134</v>
      </c>
      <c r="AA135" t="s">
        <v>28</v>
      </c>
    </row>
    <row r="136" spans="26:27">
      <c r="Z136" s="9">
        <v>41135</v>
      </c>
      <c r="AA136" t="s">
        <v>29</v>
      </c>
    </row>
    <row r="137" spans="26:27">
      <c r="Z137" s="9">
        <v>41136</v>
      </c>
      <c r="AA137" t="s">
        <v>30</v>
      </c>
    </row>
    <row r="138" spans="26:27">
      <c r="Z138" s="9">
        <v>41137</v>
      </c>
      <c r="AA138" t="s">
        <v>31</v>
      </c>
    </row>
    <row r="139" spans="26:27">
      <c r="Z139" s="9">
        <v>41138</v>
      </c>
      <c r="AA139" t="s">
        <v>32</v>
      </c>
    </row>
    <row r="140" spans="26:27">
      <c r="Z140" s="9">
        <v>41139</v>
      </c>
      <c r="AA140" t="s">
        <v>33</v>
      </c>
    </row>
    <row r="141" spans="26:27">
      <c r="Z141" s="9">
        <v>41140</v>
      </c>
      <c r="AA141" t="s">
        <v>27</v>
      </c>
    </row>
    <row r="142" spans="26:27">
      <c r="Z142" s="9">
        <v>41141</v>
      </c>
      <c r="AA142" t="s">
        <v>28</v>
      </c>
    </row>
    <row r="143" spans="26:27">
      <c r="Z143" s="9">
        <v>41142</v>
      </c>
      <c r="AA143" t="s">
        <v>29</v>
      </c>
    </row>
    <row r="144" spans="26:27">
      <c r="Z144" s="9">
        <v>41143</v>
      </c>
      <c r="AA144" t="s">
        <v>30</v>
      </c>
    </row>
    <row r="145" spans="26:27">
      <c r="Z145" s="9">
        <v>41144</v>
      </c>
      <c r="AA145" t="s">
        <v>31</v>
      </c>
    </row>
    <row r="146" spans="26:27">
      <c r="Z146" s="9">
        <v>41145</v>
      </c>
      <c r="AA146" t="s">
        <v>32</v>
      </c>
    </row>
    <row r="147" spans="26:27">
      <c r="Z147" s="9">
        <v>41146</v>
      </c>
      <c r="AA147" t="s">
        <v>33</v>
      </c>
    </row>
    <row r="148" spans="26:27">
      <c r="Z148" s="9">
        <v>41147</v>
      </c>
      <c r="AA148" t="s">
        <v>27</v>
      </c>
    </row>
    <row r="149" spans="26:27">
      <c r="Z149" s="9">
        <v>41148</v>
      </c>
      <c r="AA149" t="s">
        <v>28</v>
      </c>
    </row>
    <row r="150" spans="26:27">
      <c r="Z150" s="9">
        <v>41149</v>
      </c>
      <c r="AA150" t="s">
        <v>29</v>
      </c>
    </row>
    <row r="151" spans="26:27">
      <c r="Z151" s="9">
        <v>41150</v>
      </c>
      <c r="AA151" t="s">
        <v>30</v>
      </c>
    </row>
    <row r="152" spans="26:27">
      <c r="Z152" s="9">
        <v>41151</v>
      </c>
      <c r="AA152" t="s">
        <v>31</v>
      </c>
    </row>
    <row r="153" spans="26:27">
      <c r="Z153" s="9">
        <v>41152</v>
      </c>
      <c r="AA153" t="s">
        <v>32</v>
      </c>
    </row>
    <row r="154" spans="26:27">
      <c r="Z154" s="9">
        <v>41153</v>
      </c>
      <c r="AA154" t="s">
        <v>33</v>
      </c>
    </row>
    <row r="155" spans="26:27">
      <c r="Z155" s="9">
        <v>41154</v>
      </c>
      <c r="AA155" t="s">
        <v>27</v>
      </c>
    </row>
    <row r="156" spans="26:27">
      <c r="Z156" s="9">
        <v>41155</v>
      </c>
      <c r="AA156" t="s">
        <v>28</v>
      </c>
    </row>
    <row r="157" spans="26:27">
      <c r="Z157" s="9">
        <v>41156</v>
      </c>
      <c r="AA157" t="s">
        <v>29</v>
      </c>
    </row>
    <row r="158" spans="26:27">
      <c r="Z158" s="9">
        <v>41157</v>
      </c>
      <c r="AA158" t="s">
        <v>30</v>
      </c>
    </row>
    <row r="159" spans="26:27">
      <c r="Z159" s="9">
        <v>41158</v>
      </c>
      <c r="AA159" t="s">
        <v>31</v>
      </c>
    </row>
    <row r="160" spans="26:27">
      <c r="Z160" s="9">
        <v>41159</v>
      </c>
      <c r="AA160" t="s">
        <v>32</v>
      </c>
    </row>
    <row r="161" spans="26:27">
      <c r="Z161" s="9">
        <v>41160</v>
      </c>
      <c r="AA161" t="s">
        <v>33</v>
      </c>
    </row>
    <row r="162" spans="26:27">
      <c r="Z162" s="9">
        <v>41161</v>
      </c>
      <c r="AA162" t="s">
        <v>27</v>
      </c>
    </row>
    <row r="163" spans="26:27">
      <c r="Z163" s="9">
        <v>41162</v>
      </c>
      <c r="AA163" t="s">
        <v>28</v>
      </c>
    </row>
    <row r="164" spans="26:27">
      <c r="Z164" s="9">
        <v>41163</v>
      </c>
      <c r="AA164" t="s">
        <v>29</v>
      </c>
    </row>
    <row r="165" spans="26:27">
      <c r="Z165" s="9">
        <v>41164</v>
      </c>
      <c r="AA165" t="s">
        <v>30</v>
      </c>
    </row>
    <row r="166" spans="26:27">
      <c r="Z166" s="9">
        <v>41165</v>
      </c>
      <c r="AA166" t="s">
        <v>31</v>
      </c>
    </row>
    <row r="167" spans="26:27">
      <c r="Z167" s="9">
        <v>41166</v>
      </c>
      <c r="AA167" t="s">
        <v>32</v>
      </c>
    </row>
    <row r="168" spans="26:27">
      <c r="Z168" s="9">
        <v>41167</v>
      </c>
      <c r="AA168" t="s">
        <v>33</v>
      </c>
    </row>
    <row r="169" spans="26:27">
      <c r="Z169" s="9">
        <v>41168</v>
      </c>
      <c r="AA169" t="s">
        <v>27</v>
      </c>
    </row>
    <row r="170" spans="26:27">
      <c r="Z170" s="9">
        <v>41169</v>
      </c>
      <c r="AA170" t="s">
        <v>28</v>
      </c>
    </row>
    <row r="171" spans="26:27">
      <c r="Z171" s="9">
        <v>41170</v>
      </c>
      <c r="AA171" t="s">
        <v>29</v>
      </c>
    </row>
    <row r="172" spans="26:27">
      <c r="Z172" s="9">
        <v>41171</v>
      </c>
      <c r="AA172" t="s">
        <v>30</v>
      </c>
    </row>
    <row r="173" spans="26:27">
      <c r="Z173" s="9">
        <v>41172</v>
      </c>
      <c r="AA173" t="s">
        <v>31</v>
      </c>
    </row>
    <row r="174" spans="26:27">
      <c r="Z174" s="9">
        <v>41173</v>
      </c>
      <c r="AA174" t="s">
        <v>32</v>
      </c>
    </row>
    <row r="175" spans="26:27">
      <c r="Z175" s="9">
        <v>41174</v>
      </c>
      <c r="AA175" t="s">
        <v>33</v>
      </c>
    </row>
    <row r="176" spans="26:27">
      <c r="Z176" s="9">
        <v>41175</v>
      </c>
      <c r="AA176" t="s">
        <v>27</v>
      </c>
    </row>
    <row r="177" spans="26:27">
      <c r="Z177" s="9">
        <v>41176</v>
      </c>
      <c r="AA177" t="s">
        <v>28</v>
      </c>
    </row>
    <row r="178" spans="26:27">
      <c r="Z178" s="9">
        <v>41177</v>
      </c>
      <c r="AA178" t="s">
        <v>29</v>
      </c>
    </row>
    <row r="179" spans="26:27">
      <c r="Z179" s="9">
        <v>41178</v>
      </c>
      <c r="AA179" t="s">
        <v>30</v>
      </c>
    </row>
    <row r="180" spans="26:27">
      <c r="Z180" s="9">
        <v>41179</v>
      </c>
      <c r="AA180" t="s">
        <v>31</v>
      </c>
    </row>
    <row r="181" spans="26:27">
      <c r="Z181" s="9">
        <v>41180</v>
      </c>
      <c r="AA181" t="s">
        <v>32</v>
      </c>
    </row>
    <row r="182" spans="26:27">
      <c r="Z182" s="9">
        <v>41181</v>
      </c>
      <c r="AA182" t="s">
        <v>33</v>
      </c>
    </row>
    <row r="183" spans="26:27">
      <c r="Z183" s="9">
        <v>41182</v>
      </c>
      <c r="AA183" t="s">
        <v>27</v>
      </c>
    </row>
    <row r="184" spans="26:27">
      <c r="Z184" s="9">
        <v>41183</v>
      </c>
      <c r="AA184" t="s">
        <v>28</v>
      </c>
    </row>
    <row r="185" spans="26:27">
      <c r="Z185" s="9">
        <v>41184</v>
      </c>
      <c r="AA185" t="s">
        <v>29</v>
      </c>
    </row>
    <row r="186" spans="26:27">
      <c r="Z186" s="9">
        <v>41185</v>
      </c>
      <c r="AA186" t="s">
        <v>30</v>
      </c>
    </row>
    <row r="187" spans="26:27">
      <c r="Z187" s="9">
        <v>41186</v>
      </c>
      <c r="AA187" t="s">
        <v>31</v>
      </c>
    </row>
    <row r="188" spans="26:27">
      <c r="Z188" s="9">
        <v>41187</v>
      </c>
      <c r="AA188" t="s">
        <v>32</v>
      </c>
    </row>
    <row r="189" spans="26:27">
      <c r="Z189" s="9">
        <v>41188</v>
      </c>
      <c r="AA189" t="s">
        <v>33</v>
      </c>
    </row>
    <row r="190" spans="26:27">
      <c r="Z190" s="9">
        <v>41189</v>
      </c>
      <c r="AA190" t="s">
        <v>27</v>
      </c>
    </row>
    <row r="191" spans="26:27">
      <c r="Z191" s="9">
        <v>41190</v>
      </c>
      <c r="AA191" t="s">
        <v>28</v>
      </c>
    </row>
    <row r="192" spans="26:27">
      <c r="Z192" s="9">
        <v>41191</v>
      </c>
      <c r="AA192" t="s">
        <v>29</v>
      </c>
    </row>
    <row r="193" spans="26:27">
      <c r="Z193" s="9">
        <v>41192</v>
      </c>
      <c r="AA193" t="s">
        <v>30</v>
      </c>
    </row>
    <row r="194" spans="26:27">
      <c r="Z194" s="9">
        <v>41193</v>
      </c>
      <c r="AA194" t="s">
        <v>31</v>
      </c>
    </row>
    <row r="195" spans="26:27">
      <c r="Z195" s="9">
        <v>41194</v>
      </c>
      <c r="AA195" t="s">
        <v>32</v>
      </c>
    </row>
    <row r="196" spans="26:27">
      <c r="Z196" s="9">
        <v>41195</v>
      </c>
      <c r="AA196" t="s">
        <v>33</v>
      </c>
    </row>
    <row r="197" spans="26:27">
      <c r="Z197" s="9">
        <v>41196</v>
      </c>
      <c r="AA197" t="s">
        <v>27</v>
      </c>
    </row>
    <row r="198" spans="26:27">
      <c r="Z198" s="9">
        <v>41197</v>
      </c>
      <c r="AA198" t="s">
        <v>28</v>
      </c>
    </row>
    <row r="199" spans="26:27">
      <c r="Z199" s="9">
        <v>41198</v>
      </c>
      <c r="AA199" t="s">
        <v>29</v>
      </c>
    </row>
    <row r="200" spans="26:27">
      <c r="Z200" s="9">
        <v>41199</v>
      </c>
      <c r="AA200" t="s">
        <v>30</v>
      </c>
    </row>
    <row r="201" spans="26:27">
      <c r="Z201" s="9">
        <v>41200</v>
      </c>
      <c r="AA201" t="s">
        <v>31</v>
      </c>
    </row>
    <row r="202" spans="26:27">
      <c r="Z202" s="9">
        <v>41201</v>
      </c>
      <c r="AA202" t="s">
        <v>32</v>
      </c>
    </row>
    <row r="203" spans="26:27">
      <c r="Z203" s="9">
        <v>41202</v>
      </c>
      <c r="AA203" t="s">
        <v>33</v>
      </c>
    </row>
    <row r="204" spans="26:27">
      <c r="Z204" s="9">
        <v>41203</v>
      </c>
      <c r="AA204" t="s">
        <v>27</v>
      </c>
    </row>
    <row r="205" spans="26:27">
      <c r="Z205" s="9">
        <v>41204</v>
      </c>
      <c r="AA205" t="s">
        <v>28</v>
      </c>
    </row>
    <row r="206" spans="26:27">
      <c r="Z206" s="9">
        <v>41205</v>
      </c>
      <c r="AA206" t="s">
        <v>29</v>
      </c>
    </row>
    <row r="207" spans="26:27">
      <c r="Z207" s="9">
        <v>41206</v>
      </c>
      <c r="AA207" t="s">
        <v>30</v>
      </c>
    </row>
    <row r="208" spans="26:27">
      <c r="Z208" s="9">
        <v>41207</v>
      </c>
      <c r="AA208" t="s">
        <v>31</v>
      </c>
    </row>
    <row r="209" spans="26:27">
      <c r="Z209" s="9">
        <v>41208</v>
      </c>
      <c r="AA209" t="s">
        <v>32</v>
      </c>
    </row>
    <row r="210" spans="26:27">
      <c r="Z210" s="9">
        <v>41209</v>
      </c>
      <c r="AA210" t="s">
        <v>33</v>
      </c>
    </row>
    <row r="211" spans="26:27">
      <c r="Z211" s="9">
        <v>41210</v>
      </c>
      <c r="AA211" t="s">
        <v>27</v>
      </c>
    </row>
    <row r="212" spans="26:27">
      <c r="Z212" s="9">
        <v>41211</v>
      </c>
      <c r="AA212" t="s">
        <v>28</v>
      </c>
    </row>
    <row r="213" spans="26:27">
      <c r="Z213" s="9">
        <v>41212</v>
      </c>
      <c r="AA213" t="s">
        <v>29</v>
      </c>
    </row>
    <row r="214" spans="26:27">
      <c r="Z214" s="9">
        <v>41213</v>
      </c>
      <c r="AA214" t="s">
        <v>30</v>
      </c>
    </row>
    <row r="215" spans="26:27">
      <c r="Z215" s="9">
        <v>41214</v>
      </c>
      <c r="AA215" t="s">
        <v>31</v>
      </c>
    </row>
    <row r="216" spans="26:27">
      <c r="Z216" s="9">
        <v>41215</v>
      </c>
      <c r="AA216" t="s">
        <v>32</v>
      </c>
    </row>
    <row r="217" spans="26:27">
      <c r="Z217" s="9">
        <v>41216</v>
      </c>
      <c r="AA217" t="s">
        <v>33</v>
      </c>
    </row>
    <row r="218" spans="26:27">
      <c r="Z218" s="9">
        <v>41217</v>
      </c>
      <c r="AA218" t="s">
        <v>27</v>
      </c>
    </row>
    <row r="219" spans="26:27">
      <c r="Z219" s="9">
        <v>41218</v>
      </c>
      <c r="AA219" t="s">
        <v>28</v>
      </c>
    </row>
    <row r="220" spans="26:27">
      <c r="Z220" s="9">
        <v>41219</v>
      </c>
      <c r="AA220" t="s">
        <v>29</v>
      </c>
    </row>
    <row r="221" spans="26:27">
      <c r="Z221" s="9">
        <v>41220</v>
      </c>
      <c r="AA221" t="s">
        <v>30</v>
      </c>
    </row>
    <row r="222" spans="26:27">
      <c r="Z222" s="9">
        <v>41221</v>
      </c>
      <c r="AA222" t="s">
        <v>31</v>
      </c>
    </row>
    <row r="223" spans="26:27">
      <c r="Z223" s="9">
        <v>41222</v>
      </c>
      <c r="AA223" t="s">
        <v>32</v>
      </c>
    </row>
    <row r="224" spans="26:27">
      <c r="Z224" s="9">
        <v>41223</v>
      </c>
      <c r="AA224" t="s">
        <v>33</v>
      </c>
    </row>
    <row r="225" spans="26:27">
      <c r="Z225" s="9">
        <v>41224</v>
      </c>
      <c r="AA225" t="s">
        <v>27</v>
      </c>
    </row>
    <row r="226" spans="26:27">
      <c r="Z226" s="9">
        <v>41225</v>
      </c>
      <c r="AA226" t="s">
        <v>28</v>
      </c>
    </row>
    <row r="227" spans="26:27">
      <c r="Z227" s="9">
        <v>41226</v>
      </c>
      <c r="AA227" t="s">
        <v>29</v>
      </c>
    </row>
    <row r="228" spans="26:27">
      <c r="Z228" s="9">
        <v>41227</v>
      </c>
      <c r="AA228" t="s">
        <v>30</v>
      </c>
    </row>
    <row r="229" spans="26:27">
      <c r="Z229" s="9">
        <v>41228</v>
      </c>
      <c r="AA229" t="s">
        <v>31</v>
      </c>
    </row>
    <row r="230" spans="26:27">
      <c r="Z230" s="9">
        <v>41229</v>
      </c>
      <c r="AA230" t="s">
        <v>32</v>
      </c>
    </row>
    <row r="231" spans="26:27">
      <c r="Z231" s="9">
        <v>41230</v>
      </c>
      <c r="AA231" t="s">
        <v>33</v>
      </c>
    </row>
    <row r="232" spans="26:27">
      <c r="Z232" s="9">
        <v>41231</v>
      </c>
      <c r="AA232" t="s">
        <v>27</v>
      </c>
    </row>
    <row r="233" spans="26:27">
      <c r="Z233" s="9">
        <v>41232</v>
      </c>
      <c r="AA233" t="s">
        <v>28</v>
      </c>
    </row>
    <row r="234" spans="26:27">
      <c r="Z234" s="9">
        <v>41233</v>
      </c>
      <c r="AA234" t="s">
        <v>29</v>
      </c>
    </row>
    <row r="235" spans="26:27">
      <c r="Z235" s="9">
        <v>41234</v>
      </c>
      <c r="AA235" t="s">
        <v>30</v>
      </c>
    </row>
    <row r="236" spans="26:27">
      <c r="Z236" s="9">
        <v>41235</v>
      </c>
      <c r="AA236" t="s">
        <v>31</v>
      </c>
    </row>
    <row r="237" spans="26:27">
      <c r="Z237" s="9">
        <v>41236</v>
      </c>
      <c r="AA237" t="s">
        <v>32</v>
      </c>
    </row>
    <row r="238" spans="26:27">
      <c r="Z238" s="9">
        <v>41237</v>
      </c>
      <c r="AA238" t="s">
        <v>33</v>
      </c>
    </row>
    <row r="239" spans="26:27">
      <c r="Z239" s="9">
        <v>41238</v>
      </c>
      <c r="AA239" t="s">
        <v>27</v>
      </c>
    </row>
    <row r="240" spans="26:27">
      <c r="Z240" s="9">
        <v>41239</v>
      </c>
      <c r="AA240" t="s">
        <v>28</v>
      </c>
    </row>
    <row r="241" spans="26:27">
      <c r="Z241" s="9">
        <v>41240</v>
      </c>
      <c r="AA241" t="s">
        <v>29</v>
      </c>
    </row>
    <row r="242" spans="26:27">
      <c r="Z242" s="9">
        <v>41241</v>
      </c>
      <c r="AA242" t="s">
        <v>30</v>
      </c>
    </row>
    <row r="243" spans="26:27">
      <c r="Z243" s="9">
        <v>41242</v>
      </c>
      <c r="AA243" t="s">
        <v>31</v>
      </c>
    </row>
    <row r="244" spans="26:27">
      <c r="Z244" s="9">
        <v>41243</v>
      </c>
      <c r="AA244" t="s">
        <v>32</v>
      </c>
    </row>
    <row r="245" spans="26:27">
      <c r="Z245" s="9">
        <v>41244</v>
      </c>
      <c r="AA245" t="s">
        <v>33</v>
      </c>
    </row>
    <row r="246" spans="26:27">
      <c r="Z246" s="9">
        <v>41245</v>
      </c>
      <c r="AA246" t="s">
        <v>27</v>
      </c>
    </row>
    <row r="247" spans="26:27">
      <c r="Z247" s="9">
        <v>41246</v>
      </c>
      <c r="AA247" t="s">
        <v>28</v>
      </c>
    </row>
    <row r="248" spans="26:27">
      <c r="Z248" s="9">
        <v>41247</v>
      </c>
      <c r="AA248" t="s">
        <v>29</v>
      </c>
    </row>
    <row r="249" spans="26:27">
      <c r="Z249" s="9">
        <v>41248</v>
      </c>
      <c r="AA249" t="s">
        <v>30</v>
      </c>
    </row>
    <row r="250" spans="26:27">
      <c r="Z250" s="9">
        <v>41249</v>
      </c>
      <c r="AA250" t="s">
        <v>31</v>
      </c>
    </row>
    <row r="251" spans="26:27">
      <c r="Z251" s="9">
        <v>41250</v>
      </c>
      <c r="AA251" t="s">
        <v>32</v>
      </c>
    </row>
    <row r="252" spans="26:27">
      <c r="Z252" s="9">
        <v>41251</v>
      </c>
      <c r="AA252" t="s">
        <v>33</v>
      </c>
    </row>
    <row r="253" spans="26:27">
      <c r="Z253" s="9">
        <v>41252</v>
      </c>
      <c r="AA253" t="s">
        <v>27</v>
      </c>
    </row>
    <row r="254" spans="26:27">
      <c r="Z254" s="9">
        <v>41253</v>
      </c>
      <c r="AA254" t="s">
        <v>28</v>
      </c>
    </row>
    <row r="255" spans="26:27">
      <c r="Z255" s="9">
        <v>41254</v>
      </c>
      <c r="AA255" t="s">
        <v>29</v>
      </c>
    </row>
    <row r="256" spans="26:27">
      <c r="Z256" s="9">
        <v>41255</v>
      </c>
      <c r="AA256" t="s">
        <v>30</v>
      </c>
    </row>
    <row r="257" spans="26:27">
      <c r="Z257" s="9">
        <v>41256</v>
      </c>
      <c r="AA257" t="s">
        <v>31</v>
      </c>
    </row>
    <row r="258" spans="26:27">
      <c r="Z258" s="9">
        <v>41257</v>
      </c>
      <c r="AA258" t="s">
        <v>32</v>
      </c>
    </row>
    <row r="259" spans="26:27">
      <c r="Z259" s="9">
        <v>41258</v>
      </c>
      <c r="AA259" t="s">
        <v>33</v>
      </c>
    </row>
    <row r="260" spans="26:27">
      <c r="Z260" s="9">
        <v>41259</v>
      </c>
      <c r="AA260" t="s">
        <v>27</v>
      </c>
    </row>
    <row r="261" spans="26:27">
      <c r="Z261" s="9">
        <v>41260</v>
      </c>
      <c r="AA261" t="s">
        <v>28</v>
      </c>
    </row>
    <row r="262" spans="26:27">
      <c r="Z262" s="9">
        <v>41261</v>
      </c>
      <c r="AA262" t="s">
        <v>29</v>
      </c>
    </row>
    <row r="263" spans="26:27">
      <c r="Z263" s="9">
        <v>41262</v>
      </c>
      <c r="AA263" t="s">
        <v>30</v>
      </c>
    </row>
    <row r="264" spans="26:27">
      <c r="Z264" s="9">
        <v>41263</v>
      </c>
      <c r="AA264" t="s">
        <v>31</v>
      </c>
    </row>
    <row r="265" spans="26:27">
      <c r="Z265" s="9">
        <v>41264</v>
      </c>
      <c r="AA265" t="s">
        <v>32</v>
      </c>
    </row>
    <row r="266" spans="26:27">
      <c r="Z266" s="9">
        <v>41265</v>
      </c>
      <c r="AA266" t="s">
        <v>33</v>
      </c>
    </row>
    <row r="267" spans="26:27">
      <c r="Z267" s="9">
        <v>41266</v>
      </c>
      <c r="AA267" t="s">
        <v>27</v>
      </c>
    </row>
    <row r="268" spans="26:27">
      <c r="Z268" s="9">
        <v>41267</v>
      </c>
      <c r="AA268" t="s">
        <v>28</v>
      </c>
    </row>
    <row r="269" spans="26:27">
      <c r="Z269" s="9">
        <v>41268</v>
      </c>
      <c r="AA269" t="s">
        <v>29</v>
      </c>
    </row>
    <row r="270" spans="26:27">
      <c r="Z270" s="9">
        <v>41269</v>
      </c>
      <c r="AA270" t="s">
        <v>30</v>
      </c>
    </row>
    <row r="271" spans="26:27">
      <c r="Z271" s="9">
        <v>41270</v>
      </c>
      <c r="AA271" t="s">
        <v>31</v>
      </c>
    </row>
    <row r="272" spans="26:27">
      <c r="Z272" s="9">
        <v>41271</v>
      </c>
      <c r="AA272" t="s">
        <v>32</v>
      </c>
    </row>
    <row r="273" spans="26:27">
      <c r="Z273" s="9">
        <v>41272</v>
      </c>
      <c r="AA273" t="s">
        <v>33</v>
      </c>
    </row>
    <row r="274" spans="26:27">
      <c r="Z274" s="9">
        <v>41273</v>
      </c>
      <c r="AA274" t="s">
        <v>27</v>
      </c>
    </row>
    <row r="275" spans="26:27">
      <c r="Z275" s="9">
        <v>41274</v>
      </c>
      <c r="AA275" t="s">
        <v>28</v>
      </c>
    </row>
    <row r="276" spans="26:27">
      <c r="Z276" s="9">
        <v>41275</v>
      </c>
      <c r="AA276" t="s">
        <v>29</v>
      </c>
    </row>
    <row r="277" spans="26:27">
      <c r="Z277" s="9">
        <v>41276</v>
      </c>
      <c r="AA277" t="s">
        <v>30</v>
      </c>
    </row>
    <row r="278" spans="26:27">
      <c r="Z278" s="9">
        <v>41277</v>
      </c>
      <c r="AA278" t="s">
        <v>31</v>
      </c>
    </row>
    <row r="279" spans="26:27">
      <c r="Z279" s="9">
        <v>41278</v>
      </c>
      <c r="AA279" t="s">
        <v>32</v>
      </c>
    </row>
    <row r="280" spans="26:27">
      <c r="Z280" s="9">
        <v>41279</v>
      </c>
      <c r="AA280" t="s">
        <v>33</v>
      </c>
    </row>
    <row r="281" spans="26:27">
      <c r="Z281" s="9">
        <v>41280</v>
      </c>
      <c r="AA281" t="s">
        <v>27</v>
      </c>
    </row>
    <row r="282" spans="26:27">
      <c r="Z282" s="9">
        <v>41281</v>
      </c>
      <c r="AA282" t="s">
        <v>28</v>
      </c>
    </row>
    <row r="283" spans="26:27">
      <c r="Z283" s="9">
        <v>41282</v>
      </c>
      <c r="AA283" t="s">
        <v>29</v>
      </c>
    </row>
    <row r="284" spans="26:27">
      <c r="Z284" s="9">
        <v>41283</v>
      </c>
      <c r="AA284" t="s">
        <v>30</v>
      </c>
    </row>
    <row r="285" spans="26:27">
      <c r="Z285" s="9">
        <v>41284</v>
      </c>
      <c r="AA285" t="s">
        <v>31</v>
      </c>
    </row>
    <row r="286" spans="26:27">
      <c r="Z286" s="9">
        <v>41285</v>
      </c>
      <c r="AA286" t="s">
        <v>32</v>
      </c>
    </row>
    <row r="287" spans="26:27">
      <c r="Z287" s="9">
        <v>41286</v>
      </c>
      <c r="AA287" t="s">
        <v>33</v>
      </c>
    </row>
    <row r="288" spans="26:27">
      <c r="Z288" s="9">
        <v>41287</v>
      </c>
      <c r="AA288" t="s">
        <v>27</v>
      </c>
    </row>
    <row r="289" spans="26:27">
      <c r="Z289" s="9">
        <v>41288</v>
      </c>
      <c r="AA289" t="s">
        <v>28</v>
      </c>
    </row>
    <row r="290" spans="26:27">
      <c r="Z290" s="9">
        <v>41289</v>
      </c>
      <c r="AA290" t="s">
        <v>29</v>
      </c>
    </row>
    <row r="291" spans="26:27">
      <c r="Z291" s="9">
        <v>41290</v>
      </c>
      <c r="AA291" t="s">
        <v>30</v>
      </c>
    </row>
    <row r="292" spans="26:27">
      <c r="Z292" s="9">
        <v>41291</v>
      </c>
      <c r="AA292" t="s">
        <v>31</v>
      </c>
    </row>
    <row r="293" spans="26:27">
      <c r="Z293" s="9">
        <v>41292</v>
      </c>
      <c r="AA293" t="s">
        <v>32</v>
      </c>
    </row>
    <row r="294" spans="26:27">
      <c r="Z294" s="9">
        <v>41293</v>
      </c>
      <c r="AA294" t="s">
        <v>33</v>
      </c>
    </row>
    <row r="295" spans="26:27">
      <c r="Z295" s="9">
        <v>41294</v>
      </c>
      <c r="AA295" t="s">
        <v>27</v>
      </c>
    </row>
    <row r="296" spans="26:27">
      <c r="Z296" s="9">
        <v>41295</v>
      </c>
      <c r="AA296" t="s">
        <v>28</v>
      </c>
    </row>
    <row r="297" spans="26:27">
      <c r="Z297" s="9">
        <v>41296</v>
      </c>
      <c r="AA297" t="s">
        <v>29</v>
      </c>
    </row>
    <row r="298" spans="26:27">
      <c r="Z298" s="9">
        <v>41297</v>
      </c>
      <c r="AA298" t="s">
        <v>30</v>
      </c>
    </row>
    <row r="299" spans="26:27">
      <c r="Z299" s="9">
        <v>41298</v>
      </c>
      <c r="AA299" t="s">
        <v>31</v>
      </c>
    </row>
    <row r="300" spans="26:27">
      <c r="Z300" s="9">
        <v>41299</v>
      </c>
      <c r="AA300" t="s">
        <v>32</v>
      </c>
    </row>
    <row r="301" spans="26:27">
      <c r="Z301" s="9">
        <v>41300</v>
      </c>
      <c r="AA301" t="s">
        <v>33</v>
      </c>
    </row>
    <row r="302" spans="26:27">
      <c r="Z302" s="9">
        <v>41301</v>
      </c>
      <c r="AA302" t="s">
        <v>27</v>
      </c>
    </row>
    <row r="303" spans="26:27">
      <c r="Z303" s="9">
        <v>41302</v>
      </c>
      <c r="AA303" t="s">
        <v>28</v>
      </c>
    </row>
    <row r="304" spans="26:27">
      <c r="Z304" s="9">
        <v>41303</v>
      </c>
      <c r="AA304" t="s">
        <v>29</v>
      </c>
    </row>
    <row r="305" spans="26:27">
      <c r="Z305" s="9">
        <v>41304</v>
      </c>
      <c r="AA305" t="s">
        <v>30</v>
      </c>
    </row>
    <row r="306" spans="26:27">
      <c r="Z306" s="9">
        <v>41305</v>
      </c>
      <c r="AA306" t="s">
        <v>31</v>
      </c>
    </row>
    <row r="307" spans="26:27">
      <c r="Z307" s="9">
        <v>41306</v>
      </c>
      <c r="AA307" t="s">
        <v>32</v>
      </c>
    </row>
    <row r="308" spans="26:27">
      <c r="Z308" s="9">
        <v>41307</v>
      </c>
      <c r="AA308" t="s">
        <v>33</v>
      </c>
    </row>
    <row r="309" spans="26:27">
      <c r="Z309" s="9">
        <v>41308</v>
      </c>
      <c r="AA309" t="s">
        <v>27</v>
      </c>
    </row>
    <row r="310" spans="26:27">
      <c r="Z310" s="9">
        <v>41309</v>
      </c>
      <c r="AA310" t="s">
        <v>28</v>
      </c>
    </row>
    <row r="311" spans="26:27">
      <c r="Z311" s="9">
        <v>41310</v>
      </c>
      <c r="AA311" t="s">
        <v>29</v>
      </c>
    </row>
    <row r="312" spans="26:27">
      <c r="Z312" s="9">
        <v>41311</v>
      </c>
      <c r="AA312" t="s">
        <v>30</v>
      </c>
    </row>
    <row r="313" spans="26:27">
      <c r="Z313" s="9">
        <v>41312</v>
      </c>
      <c r="AA313" t="s">
        <v>31</v>
      </c>
    </row>
    <row r="314" spans="26:27">
      <c r="Z314" s="9">
        <v>41313</v>
      </c>
      <c r="AA314" t="s">
        <v>32</v>
      </c>
    </row>
    <row r="315" spans="26:27">
      <c r="Z315" s="9">
        <v>41314</v>
      </c>
      <c r="AA315" t="s">
        <v>33</v>
      </c>
    </row>
    <row r="316" spans="26:27">
      <c r="Z316" s="9">
        <v>41315</v>
      </c>
      <c r="AA316" t="s">
        <v>27</v>
      </c>
    </row>
    <row r="317" spans="26:27">
      <c r="Z317" s="9">
        <v>41316</v>
      </c>
      <c r="AA317" t="s">
        <v>28</v>
      </c>
    </row>
    <row r="318" spans="26:27">
      <c r="Z318" s="9">
        <v>41317</v>
      </c>
      <c r="AA318" t="s">
        <v>29</v>
      </c>
    </row>
    <row r="319" spans="26:27">
      <c r="Z319" s="9">
        <v>41318</v>
      </c>
      <c r="AA319" t="s">
        <v>30</v>
      </c>
    </row>
    <row r="320" spans="26:27">
      <c r="Z320" s="9">
        <v>41319</v>
      </c>
      <c r="AA320" t="s">
        <v>31</v>
      </c>
    </row>
    <row r="321" spans="26:27">
      <c r="Z321" s="9">
        <v>41320</v>
      </c>
      <c r="AA321" t="s">
        <v>32</v>
      </c>
    </row>
    <row r="322" spans="26:27">
      <c r="Z322" s="9">
        <v>41321</v>
      </c>
      <c r="AA322" t="s">
        <v>33</v>
      </c>
    </row>
    <row r="323" spans="26:27">
      <c r="Z323" s="9">
        <v>41322</v>
      </c>
      <c r="AA323" t="s">
        <v>27</v>
      </c>
    </row>
    <row r="324" spans="26:27">
      <c r="Z324" s="9">
        <v>41323</v>
      </c>
      <c r="AA324" t="s">
        <v>28</v>
      </c>
    </row>
    <row r="325" spans="26:27">
      <c r="Z325" s="9">
        <v>41324</v>
      </c>
      <c r="AA325" t="s">
        <v>29</v>
      </c>
    </row>
    <row r="326" spans="26:27">
      <c r="Z326" s="9">
        <v>41325</v>
      </c>
      <c r="AA326" t="s">
        <v>30</v>
      </c>
    </row>
    <row r="327" spans="26:27">
      <c r="Z327" s="9">
        <v>41326</v>
      </c>
      <c r="AA327" t="s">
        <v>31</v>
      </c>
    </row>
    <row r="328" spans="26:27">
      <c r="Z328" s="9">
        <v>41327</v>
      </c>
      <c r="AA328" t="s">
        <v>32</v>
      </c>
    </row>
    <row r="329" spans="26:27">
      <c r="Z329" s="9">
        <v>41328</v>
      </c>
      <c r="AA329" t="s">
        <v>33</v>
      </c>
    </row>
    <row r="330" spans="26:27">
      <c r="Z330" s="9">
        <v>41329</v>
      </c>
      <c r="AA330" t="s">
        <v>27</v>
      </c>
    </row>
    <row r="331" spans="26:27">
      <c r="Z331" s="9">
        <v>41330</v>
      </c>
      <c r="AA331" t="s">
        <v>28</v>
      </c>
    </row>
    <row r="332" spans="26:27">
      <c r="Z332" s="9">
        <v>41331</v>
      </c>
      <c r="AA332" t="s">
        <v>29</v>
      </c>
    </row>
    <row r="333" spans="26:27">
      <c r="Z333" s="9">
        <v>41332</v>
      </c>
      <c r="AA333" t="s">
        <v>30</v>
      </c>
    </row>
    <row r="334" spans="26:27">
      <c r="Z334" s="9">
        <v>41333</v>
      </c>
      <c r="AA334" t="s">
        <v>31</v>
      </c>
    </row>
    <row r="335" spans="26:27">
      <c r="Z335" s="9">
        <v>41334</v>
      </c>
      <c r="AA335" t="s">
        <v>32</v>
      </c>
    </row>
    <row r="336" spans="26:27">
      <c r="Z336" s="9">
        <v>41335</v>
      </c>
      <c r="AA336" t="s">
        <v>33</v>
      </c>
    </row>
    <row r="337" spans="26:27">
      <c r="Z337" s="9">
        <v>41336</v>
      </c>
      <c r="AA337" t="s">
        <v>27</v>
      </c>
    </row>
    <row r="338" spans="26:27">
      <c r="Z338" s="9">
        <v>41337</v>
      </c>
      <c r="AA338" t="s">
        <v>28</v>
      </c>
    </row>
    <row r="339" spans="26:27">
      <c r="Z339" s="9">
        <v>41338</v>
      </c>
      <c r="AA339" t="s">
        <v>29</v>
      </c>
    </row>
    <row r="340" spans="26:27">
      <c r="Z340" s="9">
        <v>41339</v>
      </c>
      <c r="AA340" t="s">
        <v>30</v>
      </c>
    </row>
    <row r="341" spans="26:27">
      <c r="Z341" s="9">
        <v>41340</v>
      </c>
      <c r="AA341" t="s">
        <v>31</v>
      </c>
    </row>
    <row r="342" spans="26:27">
      <c r="Z342" s="9">
        <v>41341</v>
      </c>
      <c r="AA342" t="s">
        <v>32</v>
      </c>
    </row>
    <row r="343" spans="26:27">
      <c r="Z343" s="9">
        <v>41342</v>
      </c>
      <c r="AA343" t="s">
        <v>33</v>
      </c>
    </row>
    <row r="344" spans="26:27">
      <c r="Z344" s="9">
        <v>41343</v>
      </c>
      <c r="AA344" t="s">
        <v>27</v>
      </c>
    </row>
    <row r="345" spans="26:27">
      <c r="Z345" s="9">
        <v>41344</v>
      </c>
      <c r="AA345" t="s">
        <v>28</v>
      </c>
    </row>
    <row r="346" spans="26:27">
      <c r="Z346" s="9">
        <v>41345</v>
      </c>
      <c r="AA346" t="s">
        <v>29</v>
      </c>
    </row>
    <row r="347" spans="26:27">
      <c r="Z347" s="9">
        <v>41346</v>
      </c>
      <c r="AA347" t="s">
        <v>30</v>
      </c>
    </row>
    <row r="348" spans="26:27">
      <c r="Z348" s="9">
        <v>41347</v>
      </c>
      <c r="AA348" t="s">
        <v>31</v>
      </c>
    </row>
    <row r="349" spans="26:27">
      <c r="Z349" s="9">
        <v>41348</v>
      </c>
      <c r="AA349" t="s">
        <v>32</v>
      </c>
    </row>
    <row r="350" spans="26:27">
      <c r="Z350" s="9">
        <v>41349</v>
      </c>
      <c r="AA350" t="s">
        <v>33</v>
      </c>
    </row>
    <row r="351" spans="26:27">
      <c r="Z351" s="9">
        <v>41350</v>
      </c>
      <c r="AA351" t="s">
        <v>27</v>
      </c>
    </row>
    <row r="352" spans="26:27">
      <c r="Z352" s="9">
        <v>41351</v>
      </c>
      <c r="AA352" t="s">
        <v>28</v>
      </c>
    </row>
    <row r="353" spans="26:27">
      <c r="Z353" s="9">
        <v>41352</v>
      </c>
      <c r="AA353" t="s">
        <v>29</v>
      </c>
    </row>
    <row r="354" spans="26:27">
      <c r="Z354" s="9">
        <v>41353</v>
      </c>
      <c r="AA354" t="s">
        <v>30</v>
      </c>
    </row>
    <row r="355" spans="26:27">
      <c r="Z355" s="9">
        <v>41354</v>
      </c>
      <c r="AA355" t="s">
        <v>31</v>
      </c>
    </row>
    <row r="356" spans="26:27">
      <c r="Z356" s="9">
        <v>41355</v>
      </c>
      <c r="AA356" t="s">
        <v>32</v>
      </c>
    </row>
    <row r="357" spans="26:27">
      <c r="Z357" s="9">
        <v>41356</v>
      </c>
      <c r="AA357" t="s">
        <v>33</v>
      </c>
    </row>
    <row r="358" spans="26:27">
      <c r="Z358" s="9">
        <v>41357</v>
      </c>
      <c r="AA358" t="s">
        <v>27</v>
      </c>
    </row>
    <row r="359" spans="26:27">
      <c r="Z359" s="9">
        <v>41358</v>
      </c>
      <c r="AA359" t="s">
        <v>28</v>
      </c>
    </row>
    <row r="360" spans="26:27">
      <c r="Z360" s="9">
        <v>41359</v>
      </c>
      <c r="AA360" t="s">
        <v>29</v>
      </c>
    </row>
    <row r="361" spans="26:27">
      <c r="Z361" s="9">
        <v>41360</v>
      </c>
      <c r="AA361" t="s">
        <v>30</v>
      </c>
    </row>
    <row r="362" spans="26:27">
      <c r="Z362" s="9">
        <v>41361</v>
      </c>
      <c r="AA362" t="s">
        <v>31</v>
      </c>
    </row>
    <row r="363" spans="26:27">
      <c r="Z363" s="9">
        <v>41362</v>
      </c>
      <c r="AA363" t="s">
        <v>32</v>
      </c>
    </row>
    <row r="364" spans="26:27">
      <c r="Z364" s="9">
        <v>41363</v>
      </c>
      <c r="AA364" t="s">
        <v>33</v>
      </c>
    </row>
    <row r="365" spans="26:27">
      <c r="Z365" s="9">
        <v>41364</v>
      </c>
      <c r="AA365" t="s">
        <v>27</v>
      </c>
    </row>
  </sheetData>
  <sheetProtection password="E1E9" sheet="1" objects="1" scenarios="1" selectLockedCells="1"/>
  <mergeCells count="6">
    <mergeCell ref="B37:F37"/>
    <mergeCell ref="J4:N4"/>
    <mergeCell ref="B3:H3"/>
    <mergeCell ref="B34:E34"/>
    <mergeCell ref="B35:E35"/>
    <mergeCell ref="B36:E36"/>
  </mergeCells>
  <conditionalFormatting sqref="K8:N8">
    <cfRule type="cellIs" dxfId="1" priority="2" operator="lessThan">
      <formula>0</formula>
    </cfRule>
  </conditionalFormatting>
  <conditionalFormatting sqref="N8">
    <cfRule type="cellIs" dxfId="0" priority="1" operator="lessThan">
      <formula>0</formula>
    </cfRule>
  </conditionalFormatting>
  <dataValidations count="2">
    <dataValidation type="list" allowBlank="1" showInputMessage="1" showErrorMessage="1" sqref="F5:F33">
      <formula1>$V$1:$V$3</formula1>
    </dataValidation>
    <dataValidation type="list" allowBlank="1" showInputMessage="1" showErrorMessage="1" sqref="C5:E33">
      <formula1>$Z$1:$Z$365</formula1>
    </dataValidation>
  </dataValidations>
  <printOptions horizontalCentered="1"/>
  <pageMargins left="0.2" right="0.2" top="0.25" bottom="0.25" header="0" footer="0"/>
  <pageSetup paperSize="9" scale="9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>GIL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Rathod</dc:creator>
  <cp:lastModifiedBy>Pankaj Rathod</cp:lastModifiedBy>
  <cp:lastPrinted>2009-03-04T11:24:29Z</cp:lastPrinted>
  <dcterms:created xsi:type="dcterms:W3CDTF">2009-02-27T09:41:12Z</dcterms:created>
  <dcterms:modified xsi:type="dcterms:W3CDTF">2012-08-22T11:07:31Z</dcterms:modified>
</cp:coreProperties>
</file>