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Revision="1"/>
  <bookViews>
    <workbookView xWindow="120" yWindow="45" windowWidth="15135" windowHeight="8130" activeTab="1"/>
  </bookViews>
  <sheets>
    <sheet name="Form 16A" sheetId="1" r:id="rId1"/>
    <sheet name="Data Sheets" sheetId="2" r:id="rId2"/>
  </sheets>
  <definedNames>
    <definedName name="Z_A4FF6266_7381_44B1_9CD3_B6CE7DB1EB14_.wvu.Cols" localSheetId="1" hidden="1">'Data Sheets'!$A:$B,'Data Sheets'!$L:$M</definedName>
    <definedName name="Z_A4FF6266_7381_44B1_9CD3_B6CE7DB1EB14_.wvu.Rows" localSheetId="1" hidden="1">'Data Sheets'!$1:$10</definedName>
  </definedNames>
  <calcPr calcId="124519"/>
  <customWorkbookViews>
    <customWorkbookView name="seervi - Personal View" guid="{A4FF6266-7381-44B1-9CD3-B6CE7DB1EB14}" mergeInterval="0" onlySync="1" personalView="1" maximized="1" xWindow="1" yWindow="1" windowWidth="1024" windowHeight="573" activeSheetId="2" showFormulaBar="0" showComments="commIndAndComment"/>
  </customWorkbookViews>
</workbook>
</file>

<file path=xl/calcChain.xml><?xml version="1.0" encoding="utf-8"?>
<calcChain xmlns="http://schemas.openxmlformats.org/spreadsheetml/2006/main">
  <c r="G13" i="1"/>
  <c r="G12"/>
  <c r="G11"/>
  <c r="G10"/>
  <c r="K23"/>
  <c r="K24"/>
  <c r="K25"/>
  <c r="K26"/>
  <c r="K27"/>
  <c r="K28"/>
  <c r="K29"/>
  <c r="K30"/>
  <c r="K31"/>
  <c r="K32"/>
  <c r="K33"/>
  <c r="K34"/>
  <c r="J34"/>
  <c r="J33"/>
  <c r="J32"/>
  <c r="J31"/>
  <c r="J30"/>
  <c r="J29"/>
  <c r="J28"/>
  <c r="J27"/>
  <c r="J26"/>
  <c r="J25"/>
  <c r="J24"/>
  <c r="J23"/>
  <c r="C44"/>
  <c r="C42"/>
  <c r="F16"/>
  <c r="I15"/>
  <c r="B17"/>
  <c r="B15"/>
  <c r="I17"/>
  <c r="G23"/>
  <c r="G24"/>
  <c r="G25"/>
  <c r="G26"/>
  <c r="G27"/>
  <c r="G28"/>
  <c r="G29"/>
  <c r="G30"/>
  <c r="G31"/>
  <c r="G32"/>
  <c r="G33"/>
  <c r="G34"/>
  <c r="F34"/>
  <c r="F33"/>
  <c r="F32"/>
  <c r="F31"/>
  <c r="F30"/>
  <c r="F29"/>
  <c r="F28"/>
  <c r="F27"/>
  <c r="F26"/>
  <c r="F25"/>
  <c r="F24"/>
  <c r="F23"/>
  <c r="G35"/>
  <c r="F35"/>
  <c r="E34"/>
  <c r="H34" s="1"/>
  <c r="E33"/>
  <c r="H33" s="1"/>
  <c r="E32"/>
  <c r="H32" s="1"/>
  <c r="E31"/>
  <c r="H31" s="1"/>
  <c r="E30"/>
  <c r="H30" s="1"/>
  <c r="E29"/>
  <c r="H29" s="1"/>
  <c r="E28"/>
  <c r="H28" s="1"/>
  <c r="E27"/>
  <c r="H27" s="1"/>
  <c r="E26"/>
  <c r="H26" s="1"/>
  <c r="E25"/>
  <c r="H25" s="1"/>
  <c r="E24"/>
  <c r="H24" s="1"/>
  <c r="L28"/>
  <c r="L29"/>
  <c r="L30"/>
  <c r="L31"/>
  <c r="L32"/>
  <c r="L33"/>
  <c r="L34"/>
  <c r="L27"/>
  <c r="L26"/>
  <c r="L25"/>
  <c r="L24"/>
  <c r="I34"/>
  <c r="I33"/>
  <c r="I32"/>
  <c r="I31"/>
  <c r="I30"/>
  <c r="I29"/>
  <c r="I28"/>
  <c r="I27"/>
  <c r="I26"/>
  <c r="I25"/>
  <c r="I24"/>
  <c r="C34"/>
  <c r="C33"/>
  <c r="C32"/>
  <c r="C31"/>
  <c r="C30"/>
  <c r="C29"/>
  <c r="D34"/>
  <c r="D33"/>
  <c r="D32"/>
  <c r="D31"/>
  <c r="D30"/>
  <c r="D29"/>
  <c r="D28"/>
  <c r="D27"/>
  <c r="D26"/>
  <c r="D25"/>
  <c r="D24"/>
  <c r="L23"/>
  <c r="I23"/>
  <c r="E23"/>
  <c r="E35" s="1"/>
  <c r="D23"/>
  <c r="C28"/>
  <c r="C27"/>
  <c r="C26"/>
  <c r="C25"/>
  <c r="C24"/>
  <c r="C23"/>
  <c r="C35" s="1"/>
  <c r="F13"/>
  <c r="F12"/>
  <c r="F11"/>
  <c r="F10"/>
  <c r="I12"/>
  <c r="I11"/>
  <c r="I10"/>
  <c r="I9"/>
  <c r="B11"/>
  <c r="B12"/>
  <c r="B10"/>
  <c r="B9"/>
  <c r="N46" i="2"/>
  <c r="S46"/>
  <c r="R46"/>
  <c r="Q46"/>
  <c r="P46"/>
  <c r="O46"/>
  <c r="K46"/>
  <c r="J46"/>
  <c r="I46"/>
  <c r="H46"/>
  <c r="G46"/>
  <c r="F46"/>
  <c r="H23" i="1" s="1"/>
  <c r="H35" l="1"/>
  <c r="D1" i="2" s="1"/>
  <c r="E7"/>
  <c r="E5"/>
  <c r="F5" s="1"/>
  <c r="E6"/>
  <c r="F6" s="1"/>
  <c r="G5" l="1"/>
  <c r="E8" s="1"/>
  <c r="K2" s="1"/>
  <c r="K1"/>
  <c r="H11" l="1"/>
  <c r="H10"/>
  <c r="I10" s="1"/>
  <c r="H8"/>
  <c r="I8" s="1"/>
  <c r="H6"/>
  <c r="I6" s="1"/>
  <c r="H4"/>
  <c r="I4" s="1"/>
  <c r="H3"/>
  <c r="I3" s="1"/>
  <c r="H2"/>
  <c r="H1"/>
  <c r="H9" l="1"/>
  <c r="I9" s="1"/>
  <c r="I11"/>
  <c r="H5"/>
  <c r="I5" s="1"/>
  <c r="H7"/>
  <c r="I7" s="1"/>
  <c r="E12" s="1"/>
  <c r="F37" i="1" s="1"/>
</calcChain>
</file>

<file path=xl/sharedStrings.xml><?xml version="1.0" encoding="utf-8"?>
<sst xmlns="http://schemas.openxmlformats.org/spreadsheetml/2006/main" count="165" uniqueCount="125">
  <si>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</si>
  <si>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</si>
  <si>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</si>
  <si>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</si>
  <si>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</si>
  <si>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</si>
  <si>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</si>
  <si>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</si>
  <si>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</si>
  <si>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ZERO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</si>
  <si>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</si>
  <si>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</si>
  <si>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</si>
  <si>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</si>
  <si>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</si>
  <si>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</si>
  <si>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</si>
  <si>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</si>
  <si>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NINETEEN</t>
  </si>
  <si>
    <t>TEN</t>
  </si>
  <si>
    <t>TWENTY</t>
  </si>
  <si>
    <t>THIRTY</t>
  </si>
  <si>
    <t>FORTY</t>
  </si>
  <si>
    <t>FIFTY</t>
  </si>
  <si>
    <t>SIXTY</t>
  </si>
  <si>
    <t>Deducting Details</t>
  </si>
  <si>
    <t>SEVENTY</t>
  </si>
  <si>
    <t>Name.</t>
  </si>
  <si>
    <t>ABC CO</t>
  </si>
  <si>
    <t>EIGHTY</t>
  </si>
  <si>
    <t>Address.</t>
  </si>
  <si>
    <t>XYZ ROAD</t>
  </si>
  <si>
    <t>NINETY</t>
  </si>
  <si>
    <t>INDIA</t>
  </si>
  <si>
    <t>TAN No.</t>
  </si>
  <si>
    <t>AAAA2253S</t>
  </si>
  <si>
    <t>PAN No.</t>
  </si>
  <si>
    <t>BBBB3612H</t>
  </si>
  <si>
    <t>Quarter.</t>
  </si>
  <si>
    <t>Q1</t>
  </si>
  <si>
    <t>Acnk.No.</t>
  </si>
  <si>
    <t>Q2</t>
  </si>
  <si>
    <t>Q3</t>
  </si>
  <si>
    <t>Q4</t>
  </si>
  <si>
    <t>INTEREST</t>
  </si>
  <si>
    <t>For the Period</t>
  </si>
  <si>
    <t>Amt.Credit/Paid Rs.</t>
  </si>
  <si>
    <t>Date of Credit.</t>
  </si>
  <si>
    <t>TDS Amount.</t>
  </si>
  <si>
    <t>Surcharge</t>
  </si>
  <si>
    <t>Education Cess.</t>
  </si>
  <si>
    <t>Total.</t>
  </si>
  <si>
    <t>BSR Code.</t>
  </si>
  <si>
    <t>0323565</t>
  </si>
  <si>
    <t>Che / DD No.</t>
  </si>
  <si>
    <t>online</t>
  </si>
  <si>
    <t>Date of Deposit.</t>
  </si>
  <si>
    <t>30.04.2009</t>
  </si>
  <si>
    <t>Identification No.</t>
  </si>
  <si>
    <t>Payee Details</t>
  </si>
  <si>
    <t>April</t>
  </si>
  <si>
    <t>May</t>
  </si>
  <si>
    <t>June</t>
  </si>
  <si>
    <t>July</t>
  </si>
  <si>
    <t>August</t>
  </si>
  <si>
    <t>Sept</t>
  </si>
  <si>
    <t>Octo</t>
  </si>
  <si>
    <t xml:space="preserve">Dec </t>
  </si>
  <si>
    <t>January</t>
  </si>
  <si>
    <t>Feb</t>
  </si>
  <si>
    <t>March</t>
  </si>
  <si>
    <t xml:space="preserve">  </t>
  </si>
  <si>
    <t>Certificate No:</t>
  </si>
  <si>
    <t>FORM NO. 16A</t>
  </si>
  <si>
    <t>[See rule 31(1)(b)]</t>
  </si>
  <si>
    <t>Certificate of deduction of tax at source under section 203 of the Income-tax Act, 1961</t>
  </si>
  <si>
    <t>For interest on securities; dividends; interest other than “interest on securities”; winnings from lottery or crossword puzzle; winnings from horse race; payments to contractors and sub-contractors; insurance commission; payments to non-resident sportsmen/sports associations; payments in respect of deposits under National Savings Scheme; payments on account of repurchase of units by Mutual Fund or Unit Trust of India; commission, remuneration or prize on sale of lottery tickets; commission or brokerage; rent; fees for professional or technical services; royalty and any sum under section 28(va); income in respect of units; payment of compensation on acquisition of certain immovable property; other sums under section 195; income in respect of units of non-residents referred to in section 196A; income from units referred to in section 196B; income from foreign currency bonds or shares of an Indian company referred to in section 196C; income of Foreign Institutional Investors from securities referred to in section 196D</t>
  </si>
  <si>
    <t>Name and address of the person 
                     deducting tax</t>
  </si>
  <si>
    <t>Quarter</t>
  </si>
  <si>
    <t>Acknowledgement No.</t>
  </si>
  <si>
    <t>Tax Deduction A/c No. of  the  Deductor</t>
  </si>
  <si>
    <t>Nature of Payment</t>
  </si>
  <si>
    <t>PAN/GIR  No. of the Payee</t>
  </si>
  <si>
    <t>PAN/GIR  No. of the Deductor</t>
  </si>
  <si>
    <t>Details of  Payment, Tax  Deduction  and  Deposit  of   Tax  into Central  Government  Account</t>
  </si>
  <si>
    <t>Sr No.</t>
  </si>
  <si>
    <t>Amount paid/credited (Rs.)</t>
  </si>
  <si>
    <t>Date of payment/ credit</t>
  </si>
  <si>
    <t>TDS
Rs</t>
  </si>
  <si>
    <t>Surcharge
Rs.</t>
  </si>
  <si>
    <t>Education Cess
Rs.</t>
  </si>
  <si>
    <t>Total tax deposited
Rs</t>
  </si>
  <si>
    <t>Cheque/DD No. (if any)</t>
  </si>
  <si>
    <t>BSR Code of Bank branch</t>
  </si>
  <si>
    <t>Date on which tax deposited (dd/mm/yy)</t>
  </si>
  <si>
    <t>Transfer voucher/ Challan Identification No.</t>
  </si>
  <si>
    <t>Certified  that  a  sum  of  Rs.  (in words)</t>
  </si>
  <si>
    <t>has been deducted at source and paid to the credit of the Central Government as per details given above.</t>
  </si>
  <si>
    <t>Signature of person responsible for deduction of tax</t>
  </si>
  <si>
    <t xml:space="preserve">Place : </t>
  </si>
  <si>
    <t>Full Name</t>
  </si>
  <si>
    <t xml:space="preserve">Date  :  </t>
  </si>
  <si>
    <r>
      <t>Designation</t>
    </r>
    <r>
      <rPr>
        <u/>
        <sz val="9"/>
        <rFont val="Arial"/>
        <family val="2"/>
      </rPr>
      <t xml:space="preserve">  </t>
    </r>
  </si>
  <si>
    <t xml:space="preserve">               For comments send mail to: </t>
  </si>
  <si>
    <t>pcgaguda@gmail.com</t>
  </si>
  <si>
    <t>Rs.</t>
  </si>
  <si>
    <t>31.05.2009</t>
  </si>
  <si>
    <t>30.06.2009</t>
  </si>
  <si>
    <t>Nove</t>
  </si>
  <si>
    <t>01.04.2009 to 31.03.2010</t>
  </si>
  <si>
    <t>Acknowledgement Nos. of all terly Statements of TDS under sub-section (3) of section 200  as provided by TIN Facilitation Centre or NSDL web-site</t>
  </si>
  <si>
    <t>Name and address of the person to  whom payment made or in whose account it is credited</t>
  </si>
  <si>
    <t>156001</t>
  </si>
  <si>
    <t>362150</t>
  </si>
  <si>
    <t>45886</t>
  </si>
  <si>
    <t>000546</t>
  </si>
  <si>
    <t>Place:</t>
  </si>
  <si>
    <t>Date :</t>
  </si>
  <si>
    <t>29.03.2010</t>
  </si>
  <si>
    <t>PAISA</t>
  </si>
  <si>
    <t>ANY COMPANY</t>
  </si>
  <si>
    <t>ANY ROAD</t>
  </si>
  <si>
    <t>ANY CITY</t>
  </si>
  <si>
    <t>BANGALORE</t>
  </si>
  <si>
    <t>Nature Of Payment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</si>
</sst>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dd/mm/yy;@"/>
    <numFmt numFmtId="165" formatCode="_-&quot;Rs. &quot;* #,##0_-;\-&quot;Rs. &quot;* #,##0_-;_-&quot;Rs. &quot;* &quot;-&quot;_-;_-@_-"/>
    <numFmt numFmtId="166" formatCode="0.00_);\(0.00\)"/>
  </numFmts>
  <fonts count="26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sz val="8.5"/>
      <name val="Arial"/>
      <family val="2"/>
    </font>
    <font>
      <u/>
      <sz val="9"/>
      <name val="Arial"/>
      <family val="2"/>
    </font>
    <font>
      <b/>
      <i/>
      <sz val="10"/>
      <name val="Arial Narrow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8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267">
    <xf numFmtId="0" fontId="0" fillId="0" borderId="0" xfId="0"/>
    <xf numFmtId="0" fontId="0" fillId="2" borderId="0" xfId="0" applyFill="1"/>
    <xf numFmtId="0" fontId="0" fillId="3" borderId="0" xfId="0" applyFill="1"/>
    <xf numFmtId="39" fontId="0" fillId="5" borderId="6" xfId="0" applyNumberFormat="1" applyFill="1" applyBorder="1" applyAlignment="1">
      <alignment horizontal="left"/>
    </xf>
    <xf numFmtId="39" fontId="0" fillId="5" borderId="8" xfId="0" applyNumberFormat="1" applyFill="1" applyBorder="1" applyAlignment="1">
      <alignment horizontal="left"/>
    </xf>
    <xf numFmtId="39" fontId="0" fillId="5" borderId="7" xfId="0" applyNumberFormat="1" applyFill="1" applyBorder="1" applyAlignment="1">
      <alignment horizontal="left"/>
    </xf>
    <xf numFmtId="39" fontId="0" fillId="0" borderId="0" xfId="0" applyNumberFormat="1" applyFill="1" applyBorder="1" applyAlignment="1">
      <alignment horizontal="left"/>
    </xf>
    <xf numFmtId="0" fontId="0" fillId="0" borderId="0" xfId="0" applyFill="1"/>
    <xf numFmtId="164" fontId="0" fillId="0" borderId="0" xfId="0" applyNumberFormat="1" applyFill="1"/>
    <xf numFmtId="0" fontId="0" fillId="2" borderId="0" xfId="0" applyFill="1" applyBorder="1"/>
    <xf numFmtId="0" fontId="0" fillId="7" borderId="15" xfId="0" applyFill="1" applyBorder="1" applyAlignment="1"/>
    <xf numFmtId="164" fontId="0" fillId="7" borderId="15" xfId="0" applyNumberFormat="1" applyFill="1" applyBorder="1"/>
    <xf numFmtId="0" fontId="0" fillId="8" borderId="1" xfId="0" applyFill="1" applyBorder="1" applyAlignment="1">
      <alignment vertical="top"/>
    </xf>
    <xf numFmtId="0" fontId="0" fillId="8" borderId="2" xfId="0" applyFill="1" applyBorder="1"/>
    <xf numFmtId="0" fontId="0" fillId="8" borderId="3" xfId="0" applyFill="1" applyBorder="1"/>
    <xf numFmtId="0" fontId="0" fillId="9" borderId="1" xfId="0" applyFill="1" applyBorder="1" applyAlignment="1">
      <alignment vertical="top"/>
    </xf>
    <xf numFmtId="0" fontId="0" fillId="10" borderId="1" xfId="0" applyFill="1" applyBorder="1" applyAlignment="1">
      <alignment vertical="top"/>
    </xf>
    <xf numFmtId="0" fontId="0" fillId="10" borderId="2" xfId="0" applyFill="1" applyBorder="1"/>
    <xf numFmtId="0" fontId="0" fillId="10" borderId="3" xfId="0" applyFill="1" applyBorder="1"/>
    <xf numFmtId="0" fontId="0" fillId="9" borderId="2" xfId="0" applyFill="1" applyBorder="1"/>
    <xf numFmtId="0" fontId="0" fillId="9" borderId="3" xfId="0" applyFill="1" applyBorder="1"/>
    <xf numFmtId="0" fontId="0" fillId="11" borderId="1" xfId="0" applyFill="1" applyBorder="1" applyAlignment="1">
      <alignment vertical="top"/>
    </xf>
    <xf numFmtId="0" fontId="0" fillId="11" borderId="2" xfId="0" applyFill="1" applyBorder="1" applyAlignment="1">
      <alignment vertical="top"/>
    </xf>
    <xf numFmtId="0" fontId="0" fillId="11" borderId="3" xfId="0" applyFill="1" applyBorder="1" applyAlignment="1">
      <alignment vertical="top"/>
    </xf>
    <xf numFmtId="0" fontId="0" fillId="12" borderId="0" xfId="0" applyFill="1"/>
    <xf numFmtId="0" fontId="0" fillId="12" borderId="0" xfId="0" applyFill="1" applyBorder="1"/>
    <xf numFmtId="164" fontId="0" fillId="12" borderId="0" xfId="0" applyNumberFormat="1" applyFill="1"/>
    <xf numFmtId="39" fontId="0" fillId="12" borderId="0" xfId="0" applyNumberFormat="1" applyFill="1" applyBorder="1" applyAlignment="1">
      <alignment horizontal="left"/>
    </xf>
    <xf numFmtId="0" fontId="7" fillId="12" borderId="2" xfId="0" applyFont="1" applyFill="1" applyBorder="1" applyAlignment="1"/>
    <xf numFmtId="49" fontId="1" fillId="12" borderId="2" xfId="0" applyNumberFormat="1" applyFont="1" applyFill="1" applyBorder="1" applyAlignment="1">
      <alignment horizontal="center"/>
    </xf>
    <xf numFmtId="43" fontId="1" fillId="12" borderId="2" xfId="0" applyNumberFormat="1" applyFont="1" applyFill="1" applyBorder="1" applyAlignment="1"/>
    <xf numFmtId="0" fontId="4" fillId="12" borderId="0" xfId="0" applyFont="1" applyFill="1" applyBorder="1" applyAlignment="1"/>
    <xf numFmtId="0" fontId="0" fillId="12" borderId="0" xfId="0" applyFill="1" applyBorder="1" applyAlignment="1"/>
    <xf numFmtId="0" fontId="3" fillId="12" borderId="0" xfId="1" applyNumberFormat="1" applyFont="1" applyFill="1" applyBorder="1" applyAlignment="1" applyProtection="1">
      <alignment horizontal="center" vertical="center"/>
      <protection hidden="1"/>
    </xf>
    <xf numFmtId="0" fontId="0" fillId="13" borderId="0" xfId="0" applyFill="1"/>
    <xf numFmtId="0" fontId="0" fillId="13" borderId="0" xfId="0" applyFill="1" applyBorder="1" applyAlignment="1"/>
    <xf numFmtId="43" fontId="9" fillId="2" borderId="1" xfId="1" applyNumberFormat="1" applyFont="1" applyFill="1" applyBorder="1" applyAlignment="1" applyProtection="1">
      <alignment horizontal="right"/>
      <protection hidden="1"/>
    </xf>
    <xf numFmtId="43" fontId="9" fillId="2" borderId="2" xfId="1" applyNumberFormat="1" applyFont="1" applyFill="1" applyBorder="1" applyAlignment="1" applyProtection="1">
      <alignment horizontal="right"/>
      <protection hidden="1"/>
    </xf>
    <xf numFmtId="43" fontId="9" fillId="2" borderId="3" xfId="1" applyNumberFormat="1" applyFont="1" applyFill="1" applyBorder="1" applyAlignment="1" applyProtection="1">
      <alignment horizontal="right"/>
      <protection hidden="1"/>
    </xf>
    <xf numFmtId="43" fontId="10" fillId="2" borderId="4" xfId="1" applyNumberFormat="1" applyFont="1" applyFill="1" applyBorder="1" applyAlignment="1" applyProtection="1">
      <alignment horizontal="center"/>
      <protection hidden="1"/>
    </xf>
    <xf numFmtId="43" fontId="10" fillId="2" borderId="0" xfId="1" applyNumberFormat="1" applyFont="1" applyFill="1" applyBorder="1" applyAlignment="1" applyProtection="1">
      <alignment horizontal="center"/>
      <protection hidden="1"/>
    </xf>
    <xf numFmtId="43" fontId="9" fillId="2" borderId="0" xfId="1" applyNumberFormat="1" applyFont="1" applyFill="1" applyBorder="1" applyProtection="1">
      <protection hidden="1"/>
    </xf>
    <xf numFmtId="43" fontId="9" fillId="2" borderId="5" xfId="1" applyNumberFormat="1" applyFont="1" applyFill="1" applyBorder="1" applyProtection="1">
      <protection hidden="1"/>
    </xf>
    <xf numFmtId="0" fontId="9" fillId="2" borderId="15" xfId="1" applyFont="1" applyFill="1" applyBorder="1" applyAlignment="1" applyProtection="1">
      <alignment horizontal="center" vertical="center"/>
      <protection hidden="1"/>
    </xf>
    <xf numFmtId="0" fontId="9" fillId="2" borderId="12" xfId="1" applyFont="1" applyFill="1" applyBorder="1" applyAlignment="1" applyProtection="1">
      <alignment horizontal="center"/>
      <protection hidden="1"/>
    </xf>
    <xf numFmtId="0" fontId="10" fillId="2" borderId="13" xfId="1" applyFont="1" applyFill="1" applyBorder="1" applyAlignment="1" applyProtection="1">
      <alignment horizontal="center"/>
      <protection hidden="1"/>
    </xf>
    <xf numFmtId="0" fontId="9" fillId="2" borderId="13" xfId="1" applyFont="1" applyFill="1" applyBorder="1" applyAlignment="1" applyProtection="1">
      <alignment horizontal="center"/>
      <protection hidden="1"/>
    </xf>
    <xf numFmtId="0" fontId="9" fillId="2" borderId="14" xfId="1" applyFont="1" applyFill="1" applyBorder="1" applyAlignment="1" applyProtection="1">
      <alignment horizontal="center"/>
      <protection hidden="1"/>
    </xf>
    <xf numFmtId="43" fontId="9" fillId="2" borderId="1" xfId="1" applyNumberFormat="1" applyFont="1" applyFill="1" applyBorder="1" applyAlignment="1" applyProtection="1">
      <alignment vertical="center"/>
      <protection hidden="1"/>
    </xf>
    <xf numFmtId="43" fontId="9" fillId="2" borderId="2" xfId="1" applyNumberFormat="1" applyFont="1" applyFill="1" applyBorder="1" applyAlignment="1" applyProtection="1">
      <alignment vertical="center"/>
      <protection hidden="1"/>
    </xf>
    <xf numFmtId="43" fontId="9" fillId="2" borderId="3" xfId="1" applyNumberFormat="1" applyFont="1" applyFill="1" applyBorder="1" applyAlignment="1" applyProtection="1">
      <alignment vertical="center"/>
      <protection hidden="1"/>
    </xf>
    <xf numFmtId="49" fontId="9" fillId="2" borderId="12" xfId="1" applyNumberFormat="1" applyFont="1" applyFill="1" applyBorder="1" applyAlignment="1" applyProtection="1">
      <alignment horizontal="center" vertical="center"/>
      <protection hidden="1"/>
    </xf>
    <xf numFmtId="49" fontId="9" fillId="2" borderId="13" xfId="1" applyNumberFormat="1" applyFont="1" applyFill="1" applyBorder="1" applyAlignment="1" applyProtection="1">
      <alignment horizontal="center" vertical="center"/>
      <protection hidden="1"/>
    </xf>
    <xf numFmtId="49" fontId="9" fillId="2" borderId="0" xfId="1" applyNumberFormat="1" applyFont="1" applyFill="1" applyBorder="1" applyAlignment="1" applyProtection="1">
      <alignment horizontal="center" vertical="center"/>
      <protection hidden="1"/>
    </xf>
    <xf numFmtId="49" fontId="9" fillId="2" borderId="14" xfId="1" applyNumberFormat="1" applyFont="1" applyFill="1" applyBorder="1" applyAlignment="1" applyProtection="1">
      <alignment horizontal="center" vertical="center"/>
      <protection hidden="1"/>
    </xf>
    <xf numFmtId="0" fontId="9" fillId="2" borderId="15" xfId="1" applyFont="1" applyFill="1" applyBorder="1" applyProtection="1">
      <protection hidden="1"/>
    </xf>
    <xf numFmtId="43" fontId="10" fillId="2" borderId="15" xfId="1" applyNumberFormat="1" applyFont="1" applyFill="1" applyBorder="1" applyAlignment="1" applyProtection="1">
      <alignment horizontal="center" vertical="center"/>
      <protection hidden="1"/>
    </xf>
    <xf numFmtId="0" fontId="10" fillId="2" borderId="15" xfId="1" applyFont="1" applyFill="1" applyBorder="1" applyAlignment="1" applyProtection="1">
      <alignment horizontal="center" vertical="center"/>
      <protection hidden="1"/>
    </xf>
    <xf numFmtId="0" fontId="9" fillId="2" borderId="1" xfId="1" applyFont="1" applyFill="1" applyBorder="1" applyProtection="1">
      <protection hidden="1"/>
    </xf>
    <xf numFmtId="0" fontId="10" fillId="2" borderId="0" xfId="1" applyFont="1" applyFill="1" applyBorder="1" applyProtection="1">
      <protection hidden="1"/>
    </xf>
    <xf numFmtId="0" fontId="9" fillId="2" borderId="0" xfId="1" applyFont="1" applyFill="1" applyBorder="1" applyProtection="1">
      <protection hidden="1"/>
    </xf>
    <xf numFmtId="0" fontId="9" fillId="2" borderId="5" xfId="1" applyFont="1" applyFill="1" applyBorder="1" applyProtection="1">
      <protection hidden="1"/>
    </xf>
    <xf numFmtId="43" fontId="9" fillId="2" borderId="4" xfId="1" applyNumberFormat="1" applyFont="1" applyFill="1" applyBorder="1" applyProtection="1">
      <protection hidden="1"/>
    </xf>
    <xf numFmtId="0" fontId="9" fillId="2" borderId="4" xfId="1" applyNumberFormat="1" applyFont="1" applyFill="1" applyBorder="1" applyAlignment="1" applyProtection="1">
      <protection hidden="1"/>
    </xf>
    <xf numFmtId="43" fontId="9" fillId="2" borderId="0" xfId="1" applyNumberFormat="1" applyFont="1" applyFill="1" applyBorder="1" applyAlignment="1" applyProtection="1">
      <protection hidden="1"/>
    </xf>
    <xf numFmtId="43" fontId="15" fillId="2" borderId="0" xfId="1" applyNumberFormat="1" applyFont="1" applyFill="1" applyBorder="1" applyAlignment="1" applyProtection="1">
      <protection hidden="1"/>
    </xf>
    <xf numFmtId="43" fontId="15" fillId="2" borderId="0" xfId="1" applyNumberFormat="1" applyFont="1" applyFill="1" applyBorder="1" applyAlignment="1" applyProtection="1">
      <alignment horizontal="left"/>
      <protection hidden="1"/>
    </xf>
    <xf numFmtId="43" fontId="16" fillId="2" borderId="0" xfId="1" applyNumberFormat="1" applyFont="1" applyFill="1" applyBorder="1" applyAlignment="1" applyProtection="1">
      <alignment horizontal="right"/>
      <protection hidden="1"/>
    </xf>
    <xf numFmtId="43" fontId="9" fillId="2" borderId="0" xfId="1" applyNumberFormat="1" applyFont="1" applyFill="1" applyBorder="1" applyAlignment="1" applyProtection="1">
      <alignment horizontal="right"/>
      <protection hidden="1"/>
    </xf>
    <xf numFmtId="43" fontId="16" fillId="2" borderId="0" xfId="1" applyNumberFormat="1" applyFont="1" applyFill="1" applyBorder="1" applyAlignment="1" applyProtection="1">
      <protection hidden="1"/>
    </xf>
    <xf numFmtId="43" fontId="9" fillId="2" borderId="9" xfId="1" applyNumberFormat="1" applyFont="1" applyFill="1" applyBorder="1" applyProtection="1">
      <protection hidden="1"/>
    </xf>
    <xf numFmtId="43" fontId="9" fillId="2" borderId="10" xfId="1" applyNumberFormat="1" applyFont="1" applyFill="1" applyBorder="1" applyProtection="1">
      <protection hidden="1"/>
    </xf>
    <xf numFmtId="43" fontId="9" fillId="2" borderId="11" xfId="1" applyNumberFormat="1" applyFont="1" applyFill="1" applyBorder="1" applyProtection="1">
      <protection hidden="1"/>
    </xf>
    <xf numFmtId="0" fontId="9" fillId="2" borderId="0" xfId="0" applyFont="1" applyFill="1" applyProtection="1">
      <protection hidden="1"/>
    </xf>
    <xf numFmtId="0" fontId="17" fillId="2" borderId="0" xfId="0" applyFont="1" applyFill="1" applyBorder="1" applyAlignment="1" applyProtection="1">
      <protection hidden="1"/>
    </xf>
    <xf numFmtId="0" fontId="18" fillId="2" borderId="0" xfId="3" applyFill="1" applyBorder="1" applyAlignment="1" applyProtection="1">
      <protection hidden="1"/>
    </xf>
    <xf numFmtId="49" fontId="18" fillId="2" borderId="0" xfId="3" applyNumberFormat="1" applyFont="1" applyFill="1" applyBorder="1" applyAlignment="1" applyProtection="1">
      <protection hidden="1"/>
    </xf>
    <xf numFmtId="0" fontId="19" fillId="2" borderId="0" xfId="3" applyFont="1" applyFill="1" applyBorder="1" applyAlignment="1" applyProtection="1">
      <protection hidden="1"/>
    </xf>
    <xf numFmtId="43" fontId="10" fillId="2" borderId="0" xfId="1" applyNumberFormat="1" applyFont="1" applyFill="1" applyBorder="1" applyProtection="1">
      <protection hidden="1"/>
    </xf>
    <xf numFmtId="49" fontId="6" fillId="0" borderId="12" xfId="0" applyNumberFormat="1" applyFont="1" applyFill="1" applyBorder="1" applyAlignment="1">
      <alignment horizontal="center" vertical="center"/>
    </xf>
    <xf numFmtId="4" fontId="9" fillId="2" borderId="13" xfId="1" applyNumberFormat="1" applyFont="1" applyFill="1" applyBorder="1" applyAlignment="1" applyProtection="1">
      <alignment vertical="center"/>
      <protection hidden="1"/>
    </xf>
    <xf numFmtId="4" fontId="9" fillId="2" borderId="12" xfId="1" applyNumberFormat="1" applyFont="1" applyFill="1" applyBorder="1" applyAlignment="1" applyProtection="1">
      <alignment vertical="center"/>
      <protection hidden="1"/>
    </xf>
    <xf numFmtId="4" fontId="9" fillId="2" borderId="15" xfId="1" applyNumberFormat="1" applyFont="1" applyFill="1" applyBorder="1" applyAlignment="1" applyProtection="1">
      <alignment vertical="center"/>
      <protection hidden="1"/>
    </xf>
    <xf numFmtId="49" fontId="20" fillId="2" borderId="12" xfId="1" applyNumberFormat="1" applyFont="1" applyFill="1" applyBorder="1" applyAlignment="1" applyProtection="1">
      <alignment vertical="center"/>
      <protection hidden="1"/>
    </xf>
    <xf numFmtId="49" fontId="20" fillId="2" borderId="13" xfId="1" applyNumberFormat="1" applyFont="1" applyFill="1" applyBorder="1" applyAlignment="1" applyProtection="1">
      <alignment vertical="center"/>
      <protection hidden="1"/>
    </xf>
    <xf numFmtId="49" fontId="20" fillId="2" borderId="14" xfId="1" applyNumberFormat="1" applyFont="1" applyFill="1" applyBorder="1" applyAlignment="1" applyProtection="1">
      <alignment vertical="center"/>
      <protection hidden="1"/>
    </xf>
    <xf numFmtId="43" fontId="9" fillId="2" borderId="12" xfId="1" applyNumberFormat="1" applyFont="1" applyFill="1" applyBorder="1" applyAlignment="1" applyProtection="1">
      <alignment vertical="center"/>
      <protection hidden="1"/>
    </xf>
    <xf numFmtId="43" fontId="9" fillId="2" borderId="13" xfId="1" applyNumberFormat="1" applyFont="1" applyFill="1" applyBorder="1" applyAlignment="1" applyProtection="1">
      <alignment vertical="center"/>
      <protection hidden="1"/>
    </xf>
    <xf numFmtId="43" fontId="9" fillId="2" borderId="14" xfId="1" applyNumberFormat="1" applyFont="1" applyFill="1" applyBorder="1" applyAlignment="1" applyProtection="1">
      <alignment vertical="center"/>
      <protection hidden="1"/>
    </xf>
    <xf numFmtId="43" fontId="10" fillId="2" borderId="15" xfId="1" applyNumberFormat="1" applyFont="1" applyFill="1" applyBorder="1" applyAlignment="1" applyProtection="1">
      <alignment vertical="center"/>
      <protection hidden="1"/>
    </xf>
    <xf numFmtId="43" fontId="9" fillId="2" borderId="12" xfId="2" applyNumberFormat="1" applyFont="1" applyFill="1" applyBorder="1" applyAlignment="1" applyProtection="1">
      <alignment vertical="center"/>
      <protection hidden="1"/>
    </xf>
    <xf numFmtId="43" fontId="9" fillId="2" borderId="13" xfId="2" applyNumberFormat="1" applyFont="1" applyFill="1" applyBorder="1" applyAlignment="1" applyProtection="1">
      <alignment vertical="center"/>
      <protection hidden="1"/>
    </xf>
    <xf numFmtId="43" fontId="20" fillId="2" borderId="15" xfId="1" applyNumberFormat="1" applyFont="1" applyFill="1" applyBorder="1" applyAlignment="1" applyProtection="1">
      <alignment vertical="center"/>
      <protection hidden="1"/>
    </xf>
    <xf numFmtId="166" fontId="9" fillId="2" borderId="12" xfId="2" applyNumberFormat="1" applyFont="1" applyFill="1" applyBorder="1" applyAlignment="1" applyProtection="1">
      <alignment vertical="center"/>
      <protection hidden="1"/>
    </xf>
    <xf numFmtId="166" fontId="9" fillId="2" borderId="13" xfId="2" applyNumberFormat="1" applyFont="1" applyFill="1" applyBorder="1" applyAlignment="1" applyProtection="1">
      <alignment vertical="center"/>
      <protection hidden="1"/>
    </xf>
    <xf numFmtId="166" fontId="9" fillId="2" borderId="13" xfId="1" applyNumberFormat="1" applyFont="1" applyFill="1" applyBorder="1" applyAlignment="1" applyProtection="1">
      <alignment vertical="center"/>
      <protection hidden="1"/>
    </xf>
    <xf numFmtId="166" fontId="9" fillId="2" borderId="14" xfId="1" applyNumberFormat="1" applyFont="1" applyFill="1" applyBorder="1" applyAlignment="1" applyProtection="1">
      <alignment vertical="center"/>
      <protection hidden="1"/>
    </xf>
    <xf numFmtId="166" fontId="20" fillId="2" borderId="15" xfId="1" applyNumberFormat="1" applyFont="1" applyFill="1" applyBorder="1" applyAlignment="1" applyProtection="1">
      <alignment vertical="center"/>
      <protection hidden="1"/>
    </xf>
    <xf numFmtId="0" fontId="4" fillId="14" borderId="12" xfId="0" applyFont="1" applyFill="1" applyBorder="1" applyAlignment="1">
      <alignment vertical="top"/>
    </xf>
    <xf numFmtId="0" fontId="4" fillId="14" borderId="13" xfId="0" applyFont="1" applyFill="1" applyBorder="1" applyAlignment="1">
      <alignment vertical="top"/>
    </xf>
    <xf numFmtId="0" fontId="4" fillId="14" borderId="14" xfId="0" applyFont="1" applyFill="1" applyBorder="1" applyAlignment="1">
      <alignment vertical="top"/>
    </xf>
    <xf numFmtId="0" fontId="4" fillId="15" borderId="12" xfId="0" applyFont="1" applyFill="1" applyBorder="1" applyAlignment="1">
      <alignment vertical="top"/>
    </xf>
    <xf numFmtId="0" fontId="4" fillId="15" borderId="13" xfId="0" applyFont="1" applyFill="1" applyBorder="1" applyAlignment="1">
      <alignment vertical="top"/>
    </xf>
    <xf numFmtId="0" fontId="4" fillId="15" borderId="14" xfId="0" applyFont="1" applyFill="1" applyBorder="1" applyAlignment="1">
      <alignment vertical="top"/>
    </xf>
    <xf numFmtId="0" fontId="0" fillId="13" borderId="1" xfId="0" applyFill="1" applyBorder="1" applyAlignment="1">
      <alignment vertical="top"/>
    </xf>
    <xf numFmtId="0" fontId="0" fillId="13" borderId="2" xfId="0" applyFill="1" applyBorder="1" applyAlignment="1">
      <alignment vertical="top"/>
    </xf>
    <xf numFmtId="0" fontId="0" fillId="13" borderId="2" xfId="0" applyFill="1" applyBorder="1"/>
    <xf numFmtId="0" fontId="0" fillId="13" borderId="3" xfId="0" applyFill="1" applyBorder="1" applyAlignment="1">
      <alignment vertical="top"/>
    </xf>
    <xf numFmtId="0" fontId="0" fillId="13" borderId="4" xfId="0" applyFill="1" applyBorder="1" applyAlignment="1">
      <alignment vertical="top"/>
    </xf>
    <xf numFmtId="0" fontId="0" fillId="13" borderId="0" xfId="0" applyFill="1" applyBorder="1" applyAlignment="1">
      <alignment vertical="top"/>
    </xf>
    <xf numFmtId="0" fontId="0" fillId="13" borderId="0" xfId="0" applyFill="1" applyBorder="1"/>
    <xf numFmtId="0" fontId="0" fillId="13" borderId="5" xfId="0" applyFill="1" applyBorder="1" applyAlignment="1">
      <alignment vertical="top"/>
    </xf>
    <xf numFmtId="0" fontId="0" fillId="13" borderId="9" xfId="0" applyFill="1" applyBorder="1" applyAlignment="1">
      <alignment vertical="top"/>
    </xf>
    <xf numFmtId="0" fontId="0" fillId="13" borderId="10" xfId="0" applyFill="1" applyBorder="1" applyAlignment="1">
      <alignment vertical="top"/>
    </xf>
    <xf numFmtId="0" fontId="0" fillId="13" borderId="10" xfId="0" applyFill="1" applyBorder="1"/>
    <xf numFmtId="164" fontId="4" fillId="15" borderId="6" xfId="0" applyNumberFormat="1" applyFont="1" applyFill="1" applyBorder="1" applyAlignment="1"/>
    <xf numFmtId="164" fontId="0" fillId="15" borderId="8" xfId="0" applyNumberFormat="1" applyFill="1" applyBorder="1" applyAlignment="1"/>
    <xf numFmtId="0" fontId="4" fillId="15" borderId="6" xfId="0" applyFont="1" applyFill="1" applyBorder="1" applyAlignment="1"/>
    <xf numFmtId="39" fontId="0" fillId="15" borderId="7" xfId="0" applyNumberFormat="1" applyFill="1" applyBorder="1" applyAlignment="1">
      <alignment horizontal="left"/>
    </xf>
    <xf numFmtId="0" fontId="5" fillId="15" borderId="1" xfId="0" applyFont="1" applyFill="1" applyBorder="1" applyAlignment="1"/>
    <xf numFmtId="49" fontId="6" fillId="15" borderId="12" xfId="0" applyNumberFormat="1" applyFont="1" applyFill="1" applyBorder="1" applyAlignment="1"/>
    <xf numFmtId="0" fontId="5" fillId="15" borderId="4" xfId="0" applyFont="1" applyFill="1" applyBorder="1" applyAlignment="1"/>
    <xf numFmtId="49" fontId="6" fillId="15" borderId="13" xfId="0" applyNumberFormat="1" applyFont="1" applyFill="1" applyBorder="1" applyAlignment="1"/>
    <xf numFmtId="0" fontId="5" fillId="15" borderId="9" xfId="0" applyFont="1" applyFill="1" applyBorder="1" applyAlignment="1"/>
    <xf numFmtId="49" fontId="6" fillId="15" borderId="14" xfId="0" applyNumberFormat="1" applyFont="1" applyFill="1" applyBorder="1" applyAlignment="1"/>
    <xf numFmtId="0" fontId="0" fillId="13" borderId="16" xfId="0" applyFill="1" applyBorder="1"/>
    <xf numFmtId="0" fontId="4" fillId="6" borderId="6" xfId="0" applyFont="1" applyFill="1" applyBorder="1" applyAlignment="1">
      <alignment vertical="top"/>
    </xf>
    <xf numFmtId="0" fontId="0" fillId="6" borderId="7" xfId="0" applyFill="1" applyBorder="1" applyAlignment="1">
      <alignment vertical="top"/>
    </xf>
    <xf numFmtId="49" fontId="0" fillId="6" borderId="7" xfId="0" applyNumberFormat="1" applyFill="1" applyBorder="1" applyAlignment="1">
      <alignment vertical="top"/>
    </xf>
    <xf numFmtId="0" fontId="4" fillId="15" borderId="15" xfId="0" applyFont="1" applyFill="1" applyBorder="1" applyAlignment="1"/>
    <xf numFmtId="4" fontId="0" fillId="15" borderId="15" xfId="0" applyNumberFormat="1" applyFill="1" applyBorder="1" applyAlignment="1">
      <alignment horizontal="left"/>
    </xf>
    <xf numFmtId="49" fontId="0" fillId="15" borderId="15" xfId="0" applyNumberFormat="1" applyFill="1" applyBorder="1" applyAlignment="1"/>
    <xf numFmtId="4" fontId="0" fillId="13" borderId="6" xfId="0" applyNumberFormat="1" applyFill="1" applyBorder="1" applyAlignment="1">
      <alignment horizontal="left"/>
    </xf>
    <xf numFmtId="0" fontId="0" fillId="13" borderId="8" xfId="0" applyFill="1" applyBorder="1"/>
    <xf numFmtId="4" fontId="0" fillId="13" borderId="15" xfId="0" applyNumberFormat="1" applyFill="1" applyBorder="1" applyAlignment="1">
      <alignment horizontal="left"/>
    </xf>
    <xf numFmtId="49" fontId="0" fillId="13" borderId="6" xfId="0" applyNumberFormat="1" applyFill="1" applyBorder="1" applyAlignment="1"/>
    <xf numFmtId="49" fontId="0" fillId="13" borderId="15" xfId="0" applyNumberFormat="1" applyFill="1" applyBorder="1" applyAlignment="1"/>
    <xf numFmtId="49" fontId="6" fillId="13" borderId="6" xfId="0" applyNumberFormat="1" applyFont="1" applyFill="1" applyBorder="1" applyAlignment="1"/>
    <xf numFmtId="49" fontId="6" fillId="13" borderId="15" xfId="0" applyNumberFormat="1" applyFont="1" applyFill="1" applyBorder="1" applyAlignment="1"/>
    <xf numFmtId="39" fontId="0" fillId="5" borderId="15" xfId="0" applyNumberFormat="1" applyFill="1" applyBorder="1" applyAlignment="1">
      <alignment horizontal="left"/>
    </xf>
    <xf numFmtId="0" fontId="21" fillId="2" borderId="0" xfId="0" applyFont="1" applyFill="1"/>
    <xf numFmtId="0" fontId="0" fillId="2" borderId="0" xfId="0" applyFont="1" applyFill="1"/>
    <xf numFmtId="0" fontId="3" fillId="4" borderId="9" xfId="1" applyNumberFormat="1" applyFont="1" applyFill="1" applyBorder="1" applyAlignment="1" applyProtection="1">
      <alignment vertical="top"/>
      <protection hidden="1"/>
    </xf>
    <xf numFmtId="0" fontId="3" fillId="4" borderId="10" xfId="1" applyNumberFormat="1" applyFont="1" applyFill="1" applyBorder="1" applyAlignment="1" applyProtection="1">
      <alignment vertical="top"/>
      <protection hidden="1"/>
    </xf>
    <xf numFmtId="0" fontId="3" fillId="4" borderId="11" xfId="1" applyNumberFormat="1" applyFont="1" applyFill="1" applyBorder="1" applyAlignment="1" applyProtection="1">
      <alignment vertical="top"/>
      <protection hidden="1"/>
    </xf>
    <xf numFmtId="0" fontId="0" fillId="3" borderId="10" xfId="0" applyFill="1" applyBorder="1"/>
    <xf numFmtId="0" fontId="23" fillId="2" borderId="0" xfId="0" applyFont="1" applyFill="1"/>
    <xf numFmtId="0" fontId="23" fillId="13" borderId="0" xfId="0" applyFont="1" applyFill="1" applyBorder="1"/>
    <xf numFmtId="0" fontId="21" fillId="13" borderId="0" xfId="0" applyFont="1" applyFill="1" applyBorder="1"/>
    <xf numFmtId="0" fontId="0" fillId="0" borderId="0" xfId="0" applyFont="1" applyFill="1"/>
    <xf numFmtId="43" fontId="9" fillId="2" borderId="0" xfId="1" applyNumberFormat="1" applyFont="1" applyFill="1" applyBorder="1" applyAlignment="1" applyProtection="1">
      <alignment vertical="top"/>
      <protection hidden="1"/>
    </xf>
    <xf numFmtId="0" fontId="24" fillId="2" borderId="0" xfId="0" applyFont="1" applyFill="1"/>
    <xf numFmtId="0" fontId="24" fillId="13" borderId="0" xfId="0" applyFont="1" applyFill="1" applyBorder="1"/>
    <xf numFmtId="0" fontId="24" fillId="2" borderId="0" xfId="0" applyFont="1" applyFill="1" applyBorder="1"/>
    <xf numFmtId="2" fontId="24" fillId="2" borderId="0" xfId="0" applyNumberFormat="1" applyFont="1" applyFill="1" applyBorder="1"/>
    <xf numFmtId="0" fontId="24" fillId="2" borderId="0" xfId="0" applyFont="1" applyFill="1" applyProtection="1">
      <protection locked="0"/>
    </xf>
    <xf numFmtId="0" fontId="22" fillId="2" borderId="0" xfId="0" applyFont="1" applyFill="1"/>
    <xf numFmtId="0" fontId="24" fillId="2" borderId="0" xfId="0" applyFont="1" applyFill="1" applyBorder="1" applyAlignment="1">
      <alignment horizontal="center"/>
    </xf>
    <xf numFmtId="0" fontId="24" fillId="2" borderId="0" xfId="0" applyNumberFormat="1" applyFont="1" applyFill="1" applyBorder="1"/>
    <xf numFmtId="0" fontId="22" fillId="13" borderId="0" xfId="0" applyFont="1" applyFill="1" applyBorder="1"/>
    <xf numFmtId="0" fontId="0" fillId="13" borderId="0" xfId="0" applyFont="1" applyFill="1" applyBorder="1"/>
    <xf numFmtId="0" fontId="25" fillId="13" borderId="0" xfId="0" applyFont="1" applyFill="1" applyBorder="1"/>
    <xf numFmtId="0" fontId="0" fillId="12" borderId="1" xfId="0" applyFont="1" applyFill="1" applyBorder="1"/>
    <xf numFmtId="0" fontId="25" fillId="12" borderId="2" xfId="0" applyFont="1" applyFill="1" applyBorder="1" applyAlignment="1">
      <alignment horizontal="center"/>
    </xf>
    <xf numFmtId="0" fontId="21" fillId="12" borderId="2" xfId="0" applyFont="1" applyFill="1" applyBorder="1"/>
    <xf numFmtId="0" fontId="0" fillId="12" borderId="2" xfId="0" applyFont="1" applyFill="1" applyBorder="1"/>
    <xf numFmtId="0" fontId="22" fillId="12" borderId="2" xfId="0" applyFont="1" applyFill="1" applyBorder="1"/>
    <xf numFmtId="0" fontId="23" fillId="12" borderId="2" xfId="0" applyFont="1" applyFill="1" applyBorder="1"/>
    <xf numFmtId="0" fontId="23" fillId="12" borderId="3" xfId="0" applyFont="1" applyFill="1" applyBorder="1"/>
    <xf numFmtId="0" fontId="0" fillId="12" borderId="4" xfId="0" applyFont="1" applyFill="1" applyBorder="1"/>
    <xf numFmtId="0" fontId="21" fillId="12" borderId="0" xfId="0" applyFont="1" applyFill="1" applyBorder="1"/>
    <xf numFmtId="0" fontId="0" fillId="12" borderId="0" xfId="0" applyFont="1" applyFill="1" applyBorder="1"/>
    <xf numFmtId="0" fontId="22" fillId="12" borderId="0" xfId="0" applyFont="1" applyFill="1" applyBorder="1"/>
    <xf numFmtId="0" fontId="23" fillId="12" borderId="0" xfId="0" applyFont="1" applyFill="1" applyBorder="1"/>
    <xf numFmtId="0" fontId="23" fillId="12" borderId="5" xfId="0" applyFont="1" applyFill="1" applyBorder="1"/>
    <xf numFmtId="0" fontId="25" fillId="12" borderId="0" xfId="0" applyFont="1" applyFill="1" applyBorder="1"/>
    <xf numFmtId="0" fontId="0" fillId="12" borderId="9" xfId="0" applyFont="1" applyFill="1" applyBorder="1"/>
    <xf numFmtId="0" fontId="0" fillId="12" borderId="10" xfId="0" applyFont="1" applyFill="1" applyBorder="1"/>
    <xf numFmtId="0" fontId="22" fillId="12" borderId="10" xfId="0" applyFont="1" applyFill="1" applyBorder="1"/>
    <xf numFmtId="0" fontId="23" fillId="12" borderId="10" xfId="0" applyFont="1" applyFill="1" applyBorder="1"/>
    <xf numFmtId="0" fontId="23" fillId="12" borderId="11" xfId="0" applyFont="1" applyFill="1" applyBorder="1"/>
    <xf numFmtId="0" fontId="0" fillId="16" borderId="0" xfId="0" applyFont="1" applyFill="1" applyBorder="1"/>
    <xf numFmtId="0" fontId="21" fillId="16" borderId="0" xfId="0" applyFont="1" applyFill="1" applyBorder="1"/>
    <xf numFmtId="0" fontId="22" fillId="16" borderId="0" xfId="0" applyFont="1" applyFill="1" applyBorder="1"/>
    <xf numFmtId="0" fontId="23" fillId="16" borderId="0" xfId="0" applyFont="1" applyFill="1" applyBorder="1"/>
    <xf numFmtId="0" fontId="25" fillId="16" borderId="0" xfId="0" applyFont="1" applyFill="1" applyBorder="1"/>
    <xf numFmtId="43" fontId="15" fillId="2" borderId="0" xfId="1" applyNumberFormat="1" applyFont="1" applyFill="1" applyBorder="1" applyAlignment="1" applyProtection="1">
      <alignment horizontal="center"/>
      <protection hidden="1"/>
    </xf>
    <xf numFmtId="43" fontId="15" fillId="2" borderId="5" xfId="1" applyNumberFormat="1" applyFont="1" applyFill="1" applyBorder="1" applyAlignment="1" applyProtection="1">
      <alignment horizontal="center"/>
      <protection hidden="1"/>
    </xf>
    <xf numFmtId="0" fontId="9" fillId="2" borderId="12" xfId="1" applyFont="1" applyFill="1" applyBorder="1" applyAlignment="1" applyProtection="1">
      <alignment horizontal="center" vertical="center" wrapText="1"/>
      <protection hidden="1"/>
    </xf>
    <xf numFmtId="0" fontId="9" fillId="2" borderId="13" xfId="1" applyFont="1" applyFill="1" applyBorder="1" applyAlignment="1" applyProtection="1">
      <alignment horizontal="center" vertical="center" wrapText="1"/>
      <protection hidden="1"/>
    </xf>
    <xf numFmtId="0" fontId="9" fillId="2" borderId="14" xfId="1" applyFont="1" applyFill="1" applyBorder="1" applyAlignment="1" applyProtection="1">
      <alignment horizontal="center" vertical="center" wrapText="1"/>
      <protection hidden="1"/>
    </xf>
    <xf numFmtId="43" fontId="9" fillId="2" borderId="0" xfId="1" applyNumberFormat="1" applyFont="1" applyFill="1" applyBorder="1" applyAlignment="1" applyProtection="1">
      <alignment horizontal="center" vertical="center"/>
      <protection hidden="1"/>
    </xf>
    <xf numFmtId="43" fontId="9" fillId="2" borderId="5" xfId="1" applyNumberFormat="1" applyFont="1" applyFill="1" applyBorder="1" applyAlignment="1" applyProtection="1">
      <alignment horizontal="center" vertical="center"/>
      <protection hidden="1"/>
    </xf>
    <xf numFmtId="165" fontId="14" fillId="2" borderId="0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0" fillId="2" borderId="1" xfId="1" applyFont="1" applyFill="1" applyBorder="1" applyAlignment="1" applyProtection="1">
      <alignment horizontal="center" vertical="center"/>
      <protection hidden="1"/>
    </xf>
    <xf numFmtId="0" fontId="10" fillId="2" borderId="2" xfId="1" applyFont="1" applyFill="1" applyBorder="1" applyAlignment="1" applyProtection="1">
      <alignment horizontal="center" vertical="center"/>
      <protection hidden="1"/>
    </xf>
    <xf numFmtId="0" fontId="10" fillId="2" borderId="3" xfId="1" applyFont="1" applyFill="1" applyBorder="1" applyAlignment="1" applyProtection="1">
      <alignment horizontal="center" vertical="center"/>
      <protection hidden="1"/>
    </xf>
    <xf numFmtId="0" fontId="13" fillId="2" borderId="12" xfId="1" applyFont="1" applyFill="1" applyBorder="1" applyAlignment="1" applyProtection="1">
      <alignment horizontal="center" vertical="center" wrapText="1"/>
      <protection hidden="1"/>
    </xf>
    <xf numFmtId="0" fontId="13" fillId="2" borderId="13" xfId="1" applyFont="1" applyFill="1" applyBorder="1" applyAlignment="1" applyProtection="1">
      <alignment horizontal="center" vertical="center" wrapText="1"/>
      <protection hidden="1"/>
    </xf>
    <xf numFmtId="0" fontId="13" fillId="2" borderId="14" xfId="1" applyFont="1" applyFill="1" applyBorder="1" applyAlignment="1" applyProtection="1">
      <alignment horizontal="center" vertical="center" wrapText="1"/>
      <protection hidden="1"/>
    </xf>
    <xf numFmtId="43" fontId="9" fillId="2" borderId="6" xfId="1" applyNumberFormat="1" applyFont="1" applyFill="1" applyBorder="1" applyAlignment="1" applyProtection="1">
      <alignment horizontal="center"/>
      <protection hidden="1"/>
    </xf>
    <xf numFmtId="43" fontId="9" fillId="2" borderId="8" xfId="1" applyNumberFormat="1" applyFont="1" applyFill="1" applyBorder="1" applyAlignment="1" applyProtection="1">
      <alignment horizontal="center"/>
      <protection hidden="1"/>
    </xf>
    <xf numFmtId="43" fontId="9" fillId="2" borderId="7" xfId="1" applyNumberFormat="1" applyFont="1" applyFill="1" applyBorder="1" applyAlignment="1" applyProtection="1">
      <alignment horizontal="center"/>
      <protection hidden="1"/>
    </xf>
    <xf numFmtId="49" fontId="10" fillId="2" borderId="4" xfId="1" applyNumberFormat="1" applyFont="1" applyFill="1" applyBorder="1" applyAlignment="1" applyProtection="1">
      <alignment horizontal="center"/>
      <protection hidden="1"/>
    </xf>
    <xf numFmtId="0" fontId="10" fillId="2" borderId="0" xfId="1" applyFont="1" applyFill="1" applyBorder="1" applyAlignment="1" applyProtection="1">
      <alignment horizontal="center"/>
      <protection hidden="1"/>
    </xf>
    <xf numFmtId="0" fontId="10" fillId="2" borderId="5" xfId="1" applyFont="1" applyFill="1" applyBorder="1" applyAlignment="1" applyProtection="1">
      <alignment horizontal="center"/>
      <protection hidden="1"/>
    </xf>
    <xf numFmtId="43" fontId="9" fillId="2" borderId="15" xfId="1" applyNumberFormat="1" applyFont="1" applyFill="1" applyBorder="1" applyAlignment="1" applyProtection="1">
      <alignment horizontal="center"/>
      <protection hidden="1"/>
    </xf>
    <xf numFmtId="0" fontId="10" fillId="2" borderId="9" xfId="1" applyFont="1" applyFill="1" applyBorder="1" applyAlignment="1" applyProtection="1">
      <alignment horizontal="center" vertical="center"/>
      <protection hidden="1"/>
    </xf>
    <xf numFmtId="0" fontId="10" fillId="2" borderId="10" xfId="1" applyFont="1" applyFill="1" applyBorder="1" applyAlignment="1" applyProtection="1">
      <alignment horizontal="center" vertical="center"/>
      <protection hidden="1"/>
    </xf>
    <xf numFmtId="0" fontId="10" fillId="2" borderId="11" xfId="1" applyFont="1" applyFill="1" applyBorder="1" applyAlignment="1" applyProtection="1">
      <alignment horizontal="center" vertical="center"/>
      <protection hidden="1"/>
    </xf>
    <xf numFmtId="49" fontId="10" fillId="2" borderId="15" xfId="1" applyNumberFormat="1" applyFont="1" applyFill="1" applyBorder="1" applyAlignment="1" applyProtection="1">
      <alignment horizontal="center"/>
      <protection hidden="1"/>
    </xf>
    <xf numFmtId="0" fontId="10" fillId="2" borderId="15" xfId="1" applyFont="1" applyFill="1" applyBorder="1" applyAlignment="1" applyProtection="1">
      <alignment horizontal="center"/>
      <protection hidden="1"/>
    </xf>
    <xf numFmtId="0" fontId="10" fillId="2" borderId="15" xfId="1" applyFont="1" applyFill="1" applyBorder="1" applyAlignment="1" applyProtection="1">
      <alignment horizontal="center" vertical="center"/>
      <protection hidden="1"/>
    </xf>
    <xf numFmtId="43" fontId="9" fillId="2" borderId="4" xfId="1" applyNumberFormat="1" applyFont="1" applyFill="1" applyBorder="1" applyAlignment="1" applyProtection="1">
      <protection hidden="1"/>
    </xf>
    <xf numFmtId="43" fontId="9" fillId="2" borderId="0" xfId="1" applyNumberFormat="1" applyFont="1" applyFill="1" applyBorder="1" applyAlignment="1" applyProtection="1">
      <protection hidden="1"/>
    </xf>
    <xf numFmtId="43" fontId="9" fillId="2" borderId="5" xfId="1" applyNumberFormat="1" applyFont="1" applyFill="1" applyBorder="1" applyAlignment="1" applyProtection="1">
      <protection hidden="1"/>
    </xf>
    <xf numFmtId="49" fontId="10" fillId="2" borderId="5" xfId="1" applyNumberFormat="1" applyFont="1" applyFill="1" applyBorder="1" applyAlignment="1" applyProtection="1">
      <alignment horizontal="center"/>
      <protection hidden="1"/>
    </xf>
    <xf numFmtId="43" fontId="9" fillId="2" borderId="4" xfId="1" applyNumberFormat="1" applyFont="1" applyFill="1" applyBorder="1" applyAlignment="1" applyProtection="1">
      <alignment vertical="center"/>
      <protection hidden="1"/>
    </xf>
    <xf numFmtId="43" fontId="9" fillId="2" borderId="0" xfId="1" applyNumberFormat="1" applyFont="1" applyFill="1" applyBorder="1" applyAlignment="1" applyProtection="1">
      <alignment vertical="center"/>
      <protection hidden="1"/>
    </xf>
    <xf numFmtId="43" fontId="9" fillId="2" borderId="5" xfId="1" applyNumberFormat="1" applyFont="1" applyFill="1" applyBorder="1" applyAlignment="1" applyProtection="1">
      <alignment vertical="center"/>
      <protection hidden="1"/>
    </xf>
    <xf numFmtId="43" fontId="9" fillId="2" borderId="9" xfId="1" applyNumberFormat="1" applyFont="1" applyFill="1" applyBorder="1" applyAlignment="1" applyProtection="1">
      <alignment horizontal="center"/>
      <protection hidden="1"/>
    </xf>
    <xf numFmtId="43" fontId="9" fillId="2" borderId="10" xfId="1" applyNumberFormat="1" applyFont="1" applyFill="1" applyBorder="1" applyAlignment="1" applyProtection="1">
      <alignment horizontal="center"/>
      <protection hidden="1"/>
    </xf>
    <xf numFmtId="43" fontId="9" fillId="2" borderId="11" xfId="1" applyNumberFormat="1" applyFont="1" applyFill="1" applyBorder="1" applyAlignment="1" applyProtection="1">
      <alignment horizontal="center"/>
      <protection hidden="1"/>
    </xf>
    <xf numFmtId="49" fontId="10" fillId="2" borderId="9" xfId="1" applyNumberFormat="1" applyFont="1" applyFill="1" applyBorder="1" applyAlignment="1" applyProtection="1">
      <alignment horizontal="center"/>
      <protection hidden="1"/>
    </xf>
    <xf numFmtId="0" fontId="10" fillId="2" borderId="11" xfId="1" applyFont="1" applyFill="1" applyBorder="1" applyAlignment="1" applyProtection="1">
      <alignment horizontal="center"/>
      <protection hidden="1"/>
    </xf>
    <xf numFmtId="43" fontId="9" fillId="2" borderId="4" xfId="1" applyNumberFormat="1" applyFont="1" applyFill="1" applyBorder="1" applyAlignment="1" applyProtection="1">
      <alignment horizontal="center" vertical="center"/>
      <protection hidden="1"/>
    </xf>
    <xf numFmtId="43" fontId="9" fillId="2" borderId="6" xfId="1" applyNumberFormat="1" applyFont="1" applyFill="1" applyBorder="1" applyAlignment="1" applyProtection="1">
      <alignment horizontal="center" vertical="center"/>
      <protection hidden="1"/>
    </xf>
    <xf numFmtId="43" fontId="9" fillId="2" borderId="8" xfId="1" applyNumberFormat="1" applyFont="1" applyFill="1" applyBorder="1" applyAlignment="1" applyProtection="1">
      <alignment horizontal="center" vertical="center"/>
      <protection hidden="1"/>
    </xf>
    <xf numFmtId="43" fontId="9" fillId="2" borderId="7" xfId="1" applyNumberFormat="1" applyFont="1" applyFill="1" applyBorder="1" applyAlignment="1" applyProtection="1">
      <alignment horizontal="center" vertical="center"/>
      <protection hidden="1"/>
    </xf>
    <xf numFmtId="43" fontId="10" fillId="2" borderId="1" xfId="1" applyNumberFormat="1" applyFont="1" applyFill="1" applyBorder="1" applyAlignment="1" applyProtection="1">
      <protection hidden="1"/>
    </xf>
    <xf numFmtId="43" fontId="10" fillId="2" borderId="2" xfId="1" applyNumberFormat="1" applyFont="1" applyFill="1" applyBorder="1" applyAlignment="1" applyProtection="1">
      <protection hidden="1"/>
    </xf>
    <xf numFmtId="43" fontId="10" fillId="2" borderId="3" xfId="1" applyNumberFormat="1" applyFont="1" applyFill="1" applyBorder="1" applyAlignment="1" applyProtection="1">
      <protection hidden="1"/>
    </xf>
    <xf numFmtId="0" fontId="9" fillId="2" borderId="8" xfId="1" applyFont="1" applyFill="1" applyBorder="1" applyAlignment="1" applyProtection="1">
      <alignment horizontal="center" vertical="center"/>
      <protection hidden="1"/>
    </xf>
    <xf numFmtId="0" fontId="9" fillId="2" borderId="7" xfId="1" applyFont="1" applyFill="1" applyBorder="1" applyAlignment="1" applyProtection="1">
      <alignment horizontal="center" vertical="center"/>
      <protection hidden="1"/>
    </xf>
    <xf numFmtId="43" fontId="10" fillId="2" borderId="1" xfId="1" applyNumberFormat="1" applyFont="1" applyFill="1" applyBorder="1" applyAlignment="1" applyProtection="1">
      <alignment vertical="center"/>
      <protection hidden="1"/>
    </xf>
    <xf numFmtId="43" fontId="10" fillId="2" borderId="2" xfId="1" applyNumberFormat="1" applyFont="1" applyFill="1" applyBorder="1" applyAlignment="1" applyProtection="1">
      <alignment vertical="center"/>
      <protection hidden="1"/>
    </xf>
    <xf numFmtId="43" fontId="10" fillId="2" borderId="3" xfId="1" applyNumberFormat="1" applyFont="1" applyFill="1" applyBorder="1" applyAlignment="1" applyProtection="1">
      <alignment vertical="center"/>
      <protection hidden="1"/>
    </xf>
    <xf numFmtId="49" fontId="10" fillId="2" borderId="1" xfId="1" applyNumberFormat="1" applyFont="1" applyFill="1" applyBorder="1" applyAlignment="1" applyProtection="1">
      <alignment horizontal="center"/>
      <protection hidden="1"/>
    </xf>
    <xf numFmtId="0" fontId="10" fillId="2" borderId="3" xfId="1" applyFont="1" applyFill="1" applyBorder="1" applyAlignment="1" applyProtection="1">
      <alignment horizontal="center"/>
      <protection hidden="1"/>
    </xf>
    <xf numFmtId="43" fontId="10" fillId="2" borderId="4" xfId="1" applyNumberFormat="1" applyFont="1" applyFill="1" applyBorder="1" applyAlignment="1" applyProtection="1">
      <alignment horizontal="center"/>
      <protection hidden="1"/>
    </xf>
    <xf numFmtId="43" fontId="10" fillId="2" borderId="0" xfId="1" applyNumberFormat="1" applyFont="1" applyFill="1" applyBorder="1" applyAlignment="1" applyProtection="1">
      <alignment horizontal="center"/>
      <protection hidden="1"/>
    </xf>
    <xf numFmtId="43" fontId="10" fillId="2" borderId="5" xfId="1" applyNumberFormat="1" applyFont="1" applyFill="1" applyBorder="1" applyAlignment="1" applyProtection="1">
      <alignment horizontal="center"/>
      <protection hidden="1"/>
    </xf>
    <xf numFmtId="43" fontId="11" fillId="2" borderId="4" xfId="1" applyNumberFormat="1" applyFont="1" applyFill="1" applyBorder="1" applyAlignment="1" applyProtection="1">
      <alignment horizontal="center"/>
      <protection hidden="1"/>
    </xf>
    <xf numFmtId="43" fontId="11" fillId="2" borderId="0" xfId="1" applyNumberFormat="1" applyFont="1" applyFill="1" applyBorder="1" applyAlignment="1" applyProtection="1">
      <alignment horizontal="center"/>
      <protection hidden="1"/>
    </xf>
    <xf numFmtId="43" fontId="11" fillId="2" borderId="5" xfId="1" applyNumberFormat="1" applyFont="1" applyFill="1" applyBorder="1" applyAlignment="1" applyProtection="1">
      <alignment horizontal="center"/>
      <protection hidden="1"/>
    </xf>
    <xf numFmtId="0" fontId="12" fillId="2" borderId="6" xfId="0" applyNumberFormat="1" applyFont="1" applyFill="1" applyBorder="1" applyAlignment="1" applyProtection="1">
      <alignment vertical="center" wrapText="1"/>
      <protection hidden="1"/>
    </xf>
    <xf numFmtId="0" fontId="12" fillId="2" borderId="8" xfId="0" applyNumberFormat="1" applyFont="1" applyFill="1" applyBorder="1" applyAlignment="1" applyProtection="1">
      <alignment vertical="center" wrapText="1"/>
      <protection hidden="1"/>
    </xf>
    <xf numFmtId="0" fontId="12" fillId="2" borderId="7" xfId="0" applyNumberFormat="1" applyFont="1" applyFill="1" applyBorder="1" applyAlignment="1" applyProtection="1">
      <alignment vertical="center" wrapText="1"/>
      <protection hidden="1"/>
    </xf>
    <xf numFmtId="43" fontId="9" fillId="2" borderId="1" xfId="1" applyNumberFormat="1" applyFont="1" applyFill="1" applyBorder="1" applyAlignment="1" applyProtection="1">
      <alignment vertical="center" wrapText="1"/>
      <protection hidden="1"/>
    </xf>
    <xf numFmtId="43" fontId="0" fillId="2" borderId="2" xfId="0" applyNumberFormat="1" applyFill="1" applyBorder="1" applyAlignment="1" applyProtection="1">
      <alignment vertical="center" wrapText="1"/>
      <protection hidden="1"/>
    </xf>
    <xf numFmtId="43" fontId="0" fillId="2" borderId="3" xfId="0" applyNumberFormat="1" applyFill="1" applyBorder="1" applyAlignment="1" applyProtection="1">
      <alignment vertical="center" wrapText="1"/>
      <protection hidden="1"/>
    </xf>
    <xf numFmtId="4" fontId="25" fillId="13" borderId="0" xfId="0" applyNumberFormat="1" applyFont="1" applyFill="1" applyBorder="1" applyAlignment="1" applyProtection="1">
      <alignment vertical="center"/>
      <protection locked="0"/>
    </xf>
    <xf numFmtId="0" fontId="25" fillId="13" borderId="0" xfId="0" applyFont="1" applyFill="1" applyBorder="1" applyAlignment="1" applyProtection="1">
      <alignment vertical="center"/>
      <protection locked="0"/>
    </xf>
    <xf numFmtId="0" fontId="25" fillId="13" borderId="0" xfId="0" applyFont="1" applyFill="1" applyBorder="1" applyAlignment="1" applyProtection="1">
      <protection locked="0"/>
    </xf>
    <xf numFmtId="0" fontId="21" fillId="12" borderId="2" xfId="0" applyFont="1" applyFill="1" applyBorder="1"/>
    <xf numFmtId="0" fontId="21" fillId="12" borderId="0" xfId="0" applyFont="1" applyFill="1" applyBorder="1"/>
    <xf numFmtId="49" fontId="0" fillId="13" borderId="17" xfId="0" applyNumberFormat="1" applyFill="1" applyBorder="1" applyAlignment="1">
      <alignment vertical="top"/>
    </xf>
    <xf numFmtId="49" fontId="0" fillId="13" borderId="16" xfId="0" applyNumberFormat="1" applyFill="1" applyBorder="1" applyAlignment="1">
      <alignment vertical="top"/>
    </xf>
    <xf numFmtId="49" fontId="0" fillId="13" borderId="18" xfId="0" applyNumberFormat="1" applyFill="1" applyBorder="1" applyAlignment="1">
      <alignment vertical="top"/>
    </xf>
    <xf numFmtId="0" fontId="0" fillId="13" borderId="18" xfId="0" applyFill="1" applyBorder="1"/>
    <xf numFmtId="0" fontId="0" fillId="13" borderId="16" xfId="0" applyFill="1" applyBorder="1" applyAlignment="1">
      <alignment horizontal="left"/>
    </xf>
    <xf numFmtId="49" fontId="0" fillId="13" borderId="6" xfId="0" applyNumberFormat="1" applyFill="1" applyBorder="1" applyAlignment="1">
      <alignment vertical="top"/>
    </xf>
    <xf numFmtId="49" fontId="0" fillId="13" borderId="8" xfId="0" applyNumberFormat="1" applyFill="1" applyBorder="1" applyAlignment="1">
      <alignment vertical="top"/>
    </xf>
    <xf numFmtId="0" fontId="0" fillId="13" borderId="7" xfId="0" applyFill="1" applyBorder="1"/>
    <xf numFmtId="0" fontId="0" fillId="13" borderId="6" xfId="0" applyFill="1" applyBorder="1"/>
  </cellXfs>
  <cellStyles count="4">
    <cellStyle name="Comma" xfId="2" builtinId="3"/>
    <cellStyle name="Hyperlink" xfId="3" builtinId="8"/>
    <cellStyle name="Normal" xfId="0" builtinId="0"/>
    <cellStyle name="Normal_31_16 &amp; i6a (a.y.2008-09)" xfId="1"/>
  </cellStyles>
  <dxfs count="0"/>
  <tableStyles count="0" defaultTableStyle="TableStyleMedium9" defaultPivotStyle="PivotStyleLight16"/>
  <colors>
    <mruColors>
      <color rgb="FF007434"/>
      <color rgb="FF0D7917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21</xdr:row>
      <xdr:rowOff>47625</xdr:rowOff>
    </xdr:from>
    <xdr:to>
      <xdr:col>6</xdr:col>
      <xdr:colOff>266700</xdr:colOff>
      <xdr:row>27</xdr:row>
      <xdr:rowOff>28575</xdr:rowOff>
    </xdr:to>
    <xdr:pic>
      <xdr:nvPicPr>
        <xdr:cNvPr id="1028" name="Picture 4" descr="G:\Program Files\Microsoft Office\MEDIA\CAGCAT10\j0285750.wm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1050" y="2143125"/>
          <a:ext cx="1828800" cy="11239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657225</xdr:colOff>
      <xdr:row>21</xdr:row>
      <xdr:rowOff>66675</xdr:rowOff>
    </xdr:from>
    <xdr:to>
      <xdr:col>13</xdr:col>
      <xdr:colOff>342900</xdr:colOff>
      <xdr:row>27</xdr:row>
      <xdr:rowOff>47625</xdr:rowOff>
    </xdr:to>
    <xdr:pic>
      <xdr:nvPicPr>
        <xdr:cNvPr id="1029" name="Picture 5" descr="G:\Program Files\Microsoft Office\MEDIA\CAGCAT10\j0285750.wm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2162175"/>
          <a:ext cx="1828800" cy="11239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47626</xdr:colOff>
      <xdr:row>1</xdr:row>
      <xdr:rowOff>0</xdr:rowOff>
    </xdr:from>
    <xdr:to>
      <xdr:col>20</xdr:col>
      <xdr:colOff>85726</xdr:colOff>
      <xdr:row>21</xdr:row>
      <xdr:rowOff>57150</xdr:rowOff>
    </xdr:to>
    <xdr:pic>
      <xdr:nvPicPr>
        <xdr:cNvPr id="1033" name="Picture 9" descr="G:\Program Files\Microsoft Office\MEDIA\CAGCAT10\j0090386.wm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91401" y="0"/>
          <a:ext cx="3810000" cy="21526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15</xdr:col>
      <xdr:colOff>95249</xdr:colOff>
      <xdr:row>21</xdr:row>
      <xdr:rowOff>28576</xdr:rowOff>
    </xdr:to>
    <xdr:pic>
      <xdr:nvPicPr>
        <xdr:cNvPr id="1035" name="Picture 11" descr="G:\Program Files\Microsoft Office\MEDIA\CAGCAT10\j0212219.wm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7439024" cy="2124076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314325</xdr:colOff>
      <xdr:row>21</xdr:row>
      <xdr:rowOff>47625</xdr:rowOff>
    </xdr:from>
    <xdr:to>
      <xdr:col>18</xdr:col>
      <xdr:colOff>0</xdr:colOff>
      <xdr:row>27</xdr:row>
      <xdr:rowOff>28575</xdr:rowOff>
    </xdr:to>
    <xdr:pic>
      <xdr:nvPicPr>
        <xdr:cNvPr id="1038" name="Picture 14" descr="G:\Program Files\Microsoft Office\MEDIA\CAGCAT10\j0285750.wm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58100" y="2143125"/>
          <a:ext cx="1828800" cy="1123950"/>
        </a:xfrm>
        <a:prstGeom prst="rect">
          <a:avLst/>
        </a:prstGeom>
        <a:noFill/>
      </xdr:spPr>
    </xdr:pic>
    <xdr:clientData/>
  </xdr:twoCellAnchor>
  <xdr:oneCellAnchor>
    <xdr:from>
      <xdr:col>3</xdr:col>
      <xdr:colOff>495300</xdr:colOff>
      <xdr:row>14</xdr:row>
      <xdr:rowOff>57150</xdr:rowOff>
    </xdr:from>
    <xdr:ext cx="2867025" cy="937629"/>
    <xdr:sp macro="" textlink="">
      <xdr:nvSpPr>
        <xdr:cNvPr id="8" name="Rectangle 7"/>
        <xdr:cNvSpPr/>
      </xdr:nvSpPr>
      <xdr:spPr>
        <a:xfrm>
          <a:off x="695325" y="819150"/>
          <a:ext cx="286702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n-US" sz="5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8</xdr:col>
      <xdr:colOff>66676</xdr:colOff>
      <xdr:row>13</xdr:row>
      <xdr:rowOff>142875</xdr:rowOff>
    </xdr:from>
    <xdr:ext cx="4000500" cy="937629"/>
    <xdr:sp macro="" textlink="">
      <xdr:nvSpPr>
        <xdr:cNvPr id="9" name="Rectangle 8"/>
        <xdr:cNvSpPr/>
      </xdr:nvSpPr>
      <xdr:spPr>
        <a:xfrm>
          <a:off x="3838576" y="714375"/>
          <a:ext cx="400050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10</xdr:row>
      <xdr:rowOff>24353</xdr:rowOff>
    </xdr:from>
    <xdr:ext cx="7458075" cy="837024"/>
    <xdr:sp macro="" textlink="">
      <xdr:nvSpPr>
        <xdr:cNvPr id="10" name="Rectangle 9"/>
        <xdr:cNvSpPr/>
      </xdr:nvSpPr>
      <xdr:spPr>
        <a:xfrm>
          <a:off x="0" y="24353"/>
          <a:ext cx="7458075" cy="83702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4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lgerian" pitchFamily="82" charset="0"/>
            </a:rPr>
            <a:t>Solanki</a:t>
          </a:r>
          <a:r>
            <a:rPr lang="en-US" sz="4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lgerian" pitchFamily="82" charset="0"/>
            </a:rPr>
            <a:t>  Accountancy</a:t>
          </a:r>
          <a:endParaRPr lang="en-US" sz="4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Algerian" pitchFamily="82" charset="0"/>
          </a:endParaRPr>
        </a:p>
      </xdr:txBody>
    </xdr:sp>
    <xdr:clientData/>
  </xdr:oneCellAnchor>
  <xdr:oneCellAnchor>
    <xdr:from>
      <xdr:col>9</xdr:col>
      <xdr:colOff>217425</xdr:colOff>
      <xdr:row>14</xdr:row>
      <xdr:rowOff>24352</xdr:rowOff>
    </xdr:from>
    <xdr:ext cx="3011550" cy="655885"/>
    <xdr:sp macro="" textlink="">
      <xdr:nvSpPr>
        <xdr:cNvPr id="11" name="Rectangle 10"/>
        <xdr:cNvSpPr/>
      </xdr:nvSpPr>
      <xdr:spPr>
        <a:xfrm>
          <a:off x="4703700" y="786352"/>
          <a:ext cx="3011550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6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9448841523</a:t>
          </a:r>
        </a:p>
      </xdr:txBody>
    </xdr:sp>
    <xdr:clientData/>
  </xdr:oneCellAnchor>
  <xdr:oneCellAnchor>
    <xdr:from>
      <xdr:col>1</xdr:col>
      <xdr:colOff>0</xdr:colOff>
      <xdr:row>24</xdr:row>
      <xdr:rowOff>14827</xdr:rowOff>
    </xdr:from>
    <xdr:ext cx="561975" cy="530658"/>
    <xdr:sp macro="" textlink="">
      <xdr:nvSpPr>
        <xdr:cNvPr id="13" name="Rectangle 12"/>
        <xdr:cNvSpPr/>
      </xdr:nvSpPr>
      <xdr:spPr>
        <a:xfrm>
          <a:off x="0" y="2681827"/>
          <a:ext cx="561975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28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36449</xdr:colOff>
      <xdr:row>14</xdr:row>
      <xdr:rowOff>43402</xdr:rowOff>
    </xdr:from>
    <xdr:ext cx="184730" cy="280205"/>
    <xdr:sp macro="" textlink="">
      <xdr:nvSpPr>
        <xdr:cNvPr id="14" name="Rectangle 13"/>
        <xdr:cNvSpPr/>
      </xdr:nvSpPr>
      <xdr:spPr>
        <a:xfrm>
          <a:off x="236474" y="805402"/>
          <a:ext cx="184730" cy="28020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12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93599</xdr:colOff>
      <xdr:row>14</xdr:row>
      <xdr:rowOff>24352</xdr:rowOff>
    </xdr:from>
    <xdr:ext cx="3693062" cy="468013"/>
    <xdr:sp macro="" textlink="">
      <xdr:nvSpPr>
        <xdr:cNvPr id="15" name="Rectangle 14"/>
        <xdr:cNvSpPr/>
      </xdr:nvSpPr>
      <xdr:spPr>
        <a:xfrm>
          <a:off x="93599" y="786352"/>
          <a:ext cx="3693062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en-US" sz="24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No.139,</a:t>
          </a:r>
          <a:r>
            <a:rPr lang="en-US" sz="2400" b="1" cap="none" spc="0" baseline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Akkipet Main Road</a:t>
          </a:r>
          <a:endParaRPr lang="en-US" sz="24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103124</xdr:colOff>
      <xdr:row>16</xdr:row>
      <xdr:rowOff>33877</xdr:rowOff>
    </xdr:from>
    <xdr:ext cx="184730" cy="530658"/>
    <xdr:sp macro="" textlink="">
      <xdr:nvSpPr>
        <xdr:cNvPr id="16" name="Rectangle 15"/>
        <xdr:cNvSpPr/>
      </xdr:nvSpPr>
      <xdr:spPr>
        <a:xfrm>
          <a:off x="303149" y="1176877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28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3</xdr:col>
      <xdr:colOff>73120</xdr:colOff>
      <xdr:row>16</xdr:row>
      <xdr:rowOff>33877</xdr:rowOff>
    </xdr:from>
    <xdr:ext cx="2495811" cy="468013"/>
    <xdr:sp macro="" textlink="">
      <xdr:nvSpPr>
        <xdr:cNvPr id="17" name="Rectangle 16"/>
        <xdr:cNvSpPr/>
      </xdr:nvSpPr>
      <xdr:spPr>
        <a:xfrm>
          <a:off x="273145" y="1176877"/>
          <a:ext cx="2495811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US" sz="2400" b="1" cap="none" spc="0">
              <a:ln/>
              <a:solidFill>
                <a:schemeClr val="accent3"/>
              </a:solidFill>
              <a:effectLst/>
            </a:rPr>
            <a:t>Bangalore.560053</a:t>
          </a:r>
        </a:p>
      </xdr:txBody>
    </xdr:sp>
    <xdr:clientData/>
  </xdr:one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CAF4151-727E-4C3D-875C-9142B03B3C94}" diskRevisions="1" revisionId="56" version="4" protected="1">
  <header guid="{41735312-B3B1-4E9C-9A09-FF6E446CBB5B}" dateTime="2010-03-28T18:55:50" maxSheetId="3" userName="seervi" r:id="rId1">
    <sheetIdMap count="2">
      <sheetId val="1"/>
      <sheetId val="2"/>
    </sheetIdMap>
  </header>
  <header guid="{BBB59D5C-45DD-46DA-8F29-F9E124BD046B}" dateTime="2010-03-28T19:04:55" maxSheetId="3" userName="seervi" r:id="rId2">
    <sheetIdMap count="2">
      <sheetId val="1"/>
      <sheetId val="2"/>
    </sheetIdMap>
  </header>
  <header guid="{865F6688-E80B-48E0-887E-0BCD40387816}" dateTime="2010-03-28T19:14:20" maxSheetId="3" userName="seervi" r:id="rId3" minRId="3" maxRId="52">
    <sheetIdMap count="2">
      <sheetId val="1"/>
      <sheetId val="2"/>
    </sheetIdMap>
  </header>
  <header guid="{5CAF4151-727E-4C3D-875C-9142B03B3C94}" dateTime="2010-03-28T19:14:54" maxSheetId="3" userName="seervi" r:id="rId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A4FF6266-7381-44B1-9CD3-B6CE7DB1EB14}" action="delete"/>
  <rdn rId="0" localSheetId="2" customView="1" name="Z_A4FF6266_7381_44B1_9CD3_B6CE7DB1EB14_.wvu.Rows" hidden="1" oldHidden="1">
    <formula>'Data Sheets'!$1:$10</formula>
    <oldFormula>'Data Sheets'!$1:$10</oldFormula>
  </rdn>
  <rdn rId="0" localSheetId="2" customView="1" name="Z_A4FF6266_7381_44B1_9CD3_B6CE7DB1EB14_.wvu.Cols" hidden="1" oldHidden="1">
    <formula>'Data Sheets'!$A:$B,'Data Sheets'!$L:$M</formula>
    <oldFormula>'Data Sheets'!$A:$B,'Data Sheets'!$L:$M</oldFormula>
  </rdn>
  <rcv guid="{A4FF6266-7381-44B1-9CD3-B6CE7DB1EB14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3" sId="2" numFmtId="4">
    <oc r="G43">
      <v>16220</v>
    </oc>
    <nc r="G43"/>
  </rcc>
  <rcc rId="4" sId="2" numFmtId="4">
    <oc r="H43">
      <v>15000</v>
    </oc>
    <nc r="H43"/>
  </rcc>
  <rcc rId="5" sId="2" numFmtId="4">
    <oc r="I43">
      <v>15600</v>
    </oc>
    <nc r="I43"/>
  </rcc>
  <rcc rId="6" sId="2" numFmtId="4">
    <oc r="J43">
      <v>15600</v>
    </oc>
    <nc r="J43"/>
  </rcc>
  <rcc rId="7" sId="2" numFmtId="4">
    <oc r="K43">
      <v>15200</v>
    </oc>
    <nc r="K43"/>
  </rcc>
  <rcc rId="8" sId="2" numFmtId="4">
    <oc r="N43">
      <v>15200</v>
    </oc>
    <nc r="N43"/>
  </rcc>
  <rcc rId="9" sId="2" numFmtId="4">
    <oc r="O43">
      <v>11000</v>
    </oc>
    <nc r="O43"/>
  </rcc>
  <rcc rId="10" sId="2" numFmtId="4">
    <oc r="P43">
      <v>12000</v>
    </oc>
    <nc r="P43"/>
  </rcc>
  <rcc rId="11" sId="2" numFmtId="4">
    <oc r="Q43">
      <v>10600</v>
    </oc>
    <nc r="Q43"/>
  </rcc>
  <rcc rId="12" sId="2" numFmtId="4">
    <oc r="R43">
      <v>8610</v>
    </oc>
    <nc r="R43"/>
  </rcc>
  <rcc rId="13" sId="2" numFmtId="4">
    <oc r="S43">
      <v>960</v>
    </oc>
    <nc r="S43"/>
  </rcc>
  <rcc rId="14" sId="2">
    <oc r="I42" t="inlineStr">
      <is>
        <t>31.07.2009</t>
      </is>
    </oc>
    <nc r="I42"/>
  </rcc>
  <rcc rId="15" sId="2">
    <oc r="J42" t="inlineStr">
      <is>
        <t>31.08.2009</t>
      </is>
    </oc>
    <nc r="J42"/>
  </rcc>
  <rcc rId="16" sId="2">
    <oc r="K42" t="inlineStr">
      <is>
        <t>30.09.2009</t>
      </is>
    </oc>
    <nc r="K42"/>
  </rcc>
  <rcc rId="17" sId="2">
    <oc r="N42" t="inlineStr">
      <is>
        <t>31.10.2009</t>
      </is>
    </oc>
    <nc r="N42"/>
  </rcc>
  <rcc rId="18" sId="2">
    <oc r="O42" t="inlineStr">
      <is>
        <t>30.11.2009</t>
      </is>
    </oc>
    <nc r="O42"/>
  </rcc>
  <rcc rId="19" sId="2">
    <oc r="P42" t="inlineStr">
      <is>
        <t>31.12.2009</t>
      </is>
    </oc>
    <nc r="P42"/>
  </rcc>
  <rcc rId="20" sId="2">
    <oc r="Q42" t="inlineStr">
      <is>
        <t>31.01.2010</t>
      </is>
    </oc>
    <nc r="Q42"/>
  </rcc>
  <rcc rId="21" sId="2">
    <oc r="R42" t="inlineStr">
      <is>
        <t>28.02.2010</t>
      </is>
    </oc>
    <nc r="R42"/>
  </rcc>
  <rcc rId="22" sId="2" numFmtId="4">
    <oc r="F43">
      <v>32600</v>
    </oc>
    <nc r="F43"/>
  </rcc>
  <rcc rId="23" sId="2" numFmtId="4">
    <oc r="S41">
      <v>9600</v>
    </oc>
    <nc r="S41"/>
  </rcc>
  <rcc rId="24" sId="2">
    <oc r="S42" t="inlineStr">
      <is>
        <t>31.03.2010</t>
      </is>
    </oc>
    <nc r="S42"/>
  </rcc>
  <rcc rId="25" sId="2" numFmtId="4">
    <oc r="F41">
      <v>0</v>
    </oc>
    <nc r="F41"/>
  </rcc>
  <rcc rId="26" sId="2" numFmtId="4">
    <oc r="G41">
      <v>162000</v>
    </oc>
    <nc r="G41"/>
  </rcc>
  <rcc rId="27" sId="2" numFmtId="4">
    <oc r="H41">
      <v>132000</v>
    </oc>
    <nc r="H41"/>
  </rcc>
  <rcc rId="28" sId="2" numFmtId="4">
    <oc r="I41">
      <v>140000</v>
    </oc>
    <nc r="I41"/>
  </rcc>
  <rcc rId="29" sId="2" numFmtId="4">
    <oc r="J41">
      <v>156000</v>
    </oc>
    <nc r="J41"/>
  </rcc>
  <rcc rId="30" sId="2" numFmtId="4">
    <oc r="K41">
      <v>152000</v>
    </oc>
    <nc r="K41"/>
  </rcc>
  <rcc rId="31" sId="2" numFmtId="4">
    <oc r="N41">
      <v>152000</v>
    </oc>
    <nc r="N41"/>
  </rcc>
  <rcc rId="32" sId="2" numFmtId="4">
    <oc r="O41">
      <v>110000</v>
    </oc>
    <nc r="O41"/>
  </rcc>
  <rcc rId="33" sId="2" numFmtId="4">
    <oc r="P41">
      <v>120000</v>
    </oc>
    <nc r="P41"/>
  </rcc>
  <rcc rId="34" sId="2" numFmtId="4">
    <oc r="Q41">
      <v>106000</v>
    </oc>
    <nc r="Q41"/>
  </rcc>
  <rcc rId="35" sId="2" numFmtId="4">
    <oc r="R41">
      <v>86100</v>
    </oc>
    <nc r="R41"/>
  </rcc>
  <rcc rId="36" sId="2">
    <oc r="F50" t="inlineStr">
      <is>
        <t>124545</t>
      </is>
    </oc>
    <nc r="F50"/>
  </rcc>
  <rcc rId="37" sId="2">
    <oc r="G50" t="inlineStr">
      <is>
        <t>0353560772</t>
      </is>
    </oc>
    <nc r="G50"/>
  </rcc>
  <rcc rId="38" sId="2">
    <oc r="H50" t="inlineStr">
      <is>
        <t>22552</t>
      </is>
    </oc>
    <nc r="H50"/>
  </rcc>
  <rcc rId="39" sId="2">
    <oc r="I50" t="inlineStr">
      <is>
        <t>665225</t>
      </is>
    </oc>
    <nc r="I50"/>
  </rcc>
  <rcc rId="40" sId="2">
    <oc r="J50" t="inlineStr">
      <is>
        <t>225885</t>
      </is>
    </oc>
    <nc r="J50"/>
  </rcc>
  <rcc rId="41" sId="2">
    <oc r="K50" t="inlineStr">
      <is>
        <t>235889</t>
      </is>
    </oc>
    <nc r="K50"/>
  </rcc>
  <rcc rId="42" sId="2">
    <oc r="N50" t="inlineStr">
      <is>
        <t>889566</t>
      </is>
    </oc>
    <nc r="N50"/>
  </rcc>
  <rcc rId="43" sId="2">
    <oc r="O50" t="inlineStr">
      <is>
        <t>896654</t>
      </is>
    </oc>
    <nc r="O50"/>
  </rcc>
  <rcc rId="44" sId="2">
    <oc r="P50" t="inlineStr">
      <is>
        <t>854122</t>
      </is>
    </oc>
    <nc r="P50"/>
  </rcc>
  <rcc rId="45" sId="2">
    <oc r="Q50" t="inlineStr">
      <is>
        <t>666884</t>
      </is>
    </oc>
    <nc r="Q50"/>
  </rcc>
  <rcc rId="46" sId="2">
    <oc r="R50" t="inlineStr">
      <is>
        <t>12121445</t>
      </is>
    </oc>
    <nc r="R50"/>
  </rcc>
  <rcc rId="47" sId="2">
    <oc r="S50" t="inlineStr">
      <is>
        <t>1588566</t>
      </is>
    </oc>
    <nc r="S50"/>
  </rcc>
  <rcc rId="48" sId="2">
    <oc r="E29" t="inlineStr">
      <is>
        <t>ABC CO</t>
      </is>
    </oc>
    <nc r="E29" t="inlineStr">
      <is>
        <t>ANY COMPANY</t>
      </is>
    </nc>
  </rcc>
  <rcc rId="49" sId="2">
    <oc r="E30" t="inlineStr">
      <is>
        <t>XYZ ROAD</t>
      </is>
    </oc>
    <nc r="E30" t="inlineStr">
      <is>
        <t>ANY ROAD</t>
      </is>
    </nc>
  </rcc>
  <rcc rId="50" sId="2">
    <nc r="E31" t="inlineStr">
      <is>
        <t>ANY CITY</t>
      </is>
    </nc>
  </rcc>
  <rcc rId="51" sId="2">
    <oc r="Q29" t="inlineStr">
      <is>
        <t>Bangalore</t>
      </is>
    </oc>
    <nc r="Q29" t="inlineStr">
      <is>
        <t>BANGALORE</t>
      </is>
    </nc>
  </rcc>
  <rcc rId="52" sId="2">
    <oc r="D38" t="inlineStr">
      <is>
        <t>Nuture Of Payment</t>
      </is>
    </oc>
    <nc r="D38" t="inlineStr">
      <is>
        <t>Nature Of Payment</t>
      </is>
    </nc>
  </rcc>
  <rcv guid="{A4FF6266-7381-44B1-9CD3-B6CE7DB1EB14}" action="delete"/>
  <rdn rId="0" localSheetId="2" customView="1" name="Z_A4FF6266_7381_44B1_9CD3_B6CE7DB1EB14_.wvu.Rows" hidden="1" oldHidden="1">
    <formula>'Data Sheets'!$1:$10</formula>
    <oldFormula>'Data Sheets'!$1:$10</oldFormula>
  </rdn>
  <rdn rId="0" localSheetId="2" customView="1" name="Z_A4FF6266_7381_44B1_9CD3_B6CE7DB1EB14_.wvu.Cols" hidden="1" oldHidden="1">
    <formula>'Data Sheets'!$A:$B,'Data Sheets'!$L:$M</formula>
    <oldFormula>'Data Sheets'!$A:$B,'Data Sheets'!$L:$M</oldFormula>
  </rdn>
  <rcv guid="{A4FF6266-7381-44B1-9CD3-B6CE7DB1EB14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v guid="{A4FF6266-7381-44B1-9CD3-B6CE7DB1EB14}" action="delete"/>
  <rdn rId="0" localSheetId="2" customView="1" name="Z_A4FF6266_7381_44B1_9CD3_B6CE7DB1EB14_.wvu.Rows" hidden="1" oldHidden="1">
    <formula>'Data Sheets'!$1:$10</formula>
    <oldFormula>'Data Sheets'!$1:$10</oldFormula>
  </rdn>
  <rdn rId="0" localSheetId="2" customView="1" name="Z_A4FF6266_7381_44B1_9CD3_B6CE7DB1EB14_.wvu.Cols" hidden="1" oldHidden="1">
    <formula>'Data Sheets'!$A:$B,'Data Sheets'!$L:$M</formula>
    <oldFormula>'Data Sheets'!$A:$B,'Data Sheets'!$L:$M</oldFormula>
  </rdn>
  <rcv guid="{A4FF6266-7381-44B1-9CD3-B6CE7DB1EB14}" action="add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47"/>
  <sheetViews>
    <sheetView showGridLines="0" showRowColHeaders="0" topLeftCell="A7" workbookViewId="0">
      <selection activeCell="F8" sqref="F8:H8"/>
    </sheetView>
  </sheetViews>
  <sheetFormatPr defaultRowHeight="15"/>
  <cols>
    <col min="1" max="1" width="2.42578125" customWidth="1"/>
    <col min="2" max="2" width="5.140625" customWidth="1"/>
    <col min="3" max="3" width="10.5703125" customWidth="1"/>
    <col min="4" max="5" width="10.7109375" customWidth="1"/>
    <col min="6" max="6" width="7" customWidth="1"/>
    <col min="7" max="7" width="7.42578125" customWidth="1"/>
    <col min="8" max="8" width="9.85546875" customWidth="1"/>
    <col min="11" max="11" width="9.5703125" customWidth="1"/>
    <col min="12" max="12" width="17.7109375" customWidth="1"/>
  </cols>
  <sheetData>
    <row r="2" spans="2:12">
      <c r="B2" s="36" t="s">
        <v>71</v>
      </c>
      <c r="C2" s="37"/>
      <c r="D2" s="37"/>
      <c r="E2" s="37"/>
      <c r="F2" s="37"/>
      <c r="G2" s="37"/>
      <c r="H2" s="37"/>
      <c r="I2" s="37"/>
      <c r="J2" s="37"/>
      <c r="K2" s="37" t="s">
        <v>72</v>
      </c>
      <c r="L2" s="38"/>
    </row>
    <row r="3" spans="2:12">
      <c r="B3" s="241" t="s">
        <v>73</v>
      </c>
      <c r="C3" s="242"/>
      <c r="D3" s="242"/>
      <c r="E3" s="242"/>
      <c r="F3" s="242"/>
      <c r="G3" s="242"/>
      <c r="H3" s="242"/>
      <c r="I3" s="242"/>
      <c r="J3" s="242"/>
      <c r="K3" s="242"/>
      <c r="L3" s="243"/>
    </row>
    <row r="4" spans="2:12">
      <c r="B4" s="244" t="s">
        <v>74</v>
      </c>
      <c r="C4" s="245"/>
      <c r="D4" s="245"/>
      <c r="E4" s="245"/>
      <c r="F4" s="245"/>
      <c r="G4" s="245"/>
      <c r="H4" s="245"/>
      <c r="I4" s="245"/>
      <c r="J4" s="245"/>
      <c r="K4" s="245"/>
      <c r="L4" s="246"/>
    </row>
    <row r="5" spans="2:12">
      <c r="B5" s="241" t="s">
        <v>75</v>
      </c>
      <c r="C5" s="242"/>
      <c r="D5" s="242"/>
      <c r="E5" s="242"/>
      <c r="F5" s="242"/>
      <c r="G5" s="242"/>
      <c r="H5" s="242"/>
      <c r="I5" s="242"/>
      <c r="J5" s="242"/>
      <c r="K5" s="242"/>
      <c r="L5" s="243"/>
    </row>
    <row r="6" spans="2:12">
      <c r="B6" s="39"/>
      <c r="C6" s="40"/>
      <c r="D6" s="40"/>
      <c r="E6" s="40"/>
      <c r="F6" s="40"/>
      <c r="G6" s="40"/>
      <c r="H6" s="40"/>
      <c r="I6" s="40"/>
      <c r="J6" s="40"/>
      <c r="K6" s="41"/>
      <c r="L6" s="42"/>
    </row>
    <row r="7" spans="2:12" ht="84.75" customHeight="1">
      <c r="B7" s="247" t="s">
        <v>76</v>
      </c>
      <c r="C7" s="248"/>
      <c r="D7" s="248"/>
      <c r="E7" s="248"/>
      <c r="F7" s="248"/>
      <c r="G7" s="248"/>
      <c r="H7" s="248"/>
      <c r="I7" s="248"/>
      <c r="J7" s="248"/>
      <c r="K7" s="248"/>
      <c r="L7" s="249"/>
    </row>
    <row r="8" spans="2:12" ht="67.5" customHeight="1">
      <c r="B8" s="250" t="s">
        <v>77</v>
      </c>
      <c r="C8" s="251"/>
      <c r="D8" s="251"/>
      <c r="E8" s="252"/>
      <c r="F8" s="250" t="s">
        <v>110</v>
      </c>
      <c r="G8" s="251"/>
      <c r="H8" s="252"/>
      <c r="I8" s="250" t="s">
        <v>111</v>
      </c>
      <c r="J8" s="251"/>
      <c r="K8" s="251"/>
      <c r="L8" s="252"/>
    </row>
    <row r="9" spans="2:12">
      <c r="B9" s="231" t="str">
        <f>'Data Sheets'!E29</f>
        <v>ANY COMPANY</v>
      </c>
      <c r="C9" s="232"/>
      <c r="D9" s="232"/>
      <c r="E9" s="233"/>
      <c r="F9" s="43" t="s">
        <v>78</v>
      </c>
      <c r="G9" s="234" t="s">
        <v>79</v>
      </c>
      <c r="H9" s="235"/>
      <c r="I9" s="236" t="str">
        <f>'Data Sheets'!J29</f>
        <v>ABC CO</v>
      </c>
      <c r="J9" s="237"/>
      <c r="K9" s="237"/>
      <c r="L9" s="238"/>
    </row>
    <row r="10" spans="2:12">
      <c r="B10" s="215" t="str">
        <f>'Data Sheets'!E30</f>
        <v>ANY ROAD</v>
      </c>
      <c r="C10" s="216"/>
      <c r="D10" s="216"/>
      <c r="E10" s="217"/>
      <c r="F10" s="44" t="str">
        <f>'Data Sheets'!F36</f>
        <v>Q1</v>
      </c>
      <c r="G10" s="239" t="str">
        <f>'Data Sheets'!$F$37</f>
        <v>156001</v>
      </c>
      <c r="H10" s="240"/>
      <c r="I10" s="219" t="str">
        <f>'Data Sheets'!J30</f>
        <v>XYZ ROAD</v>
      </c>
      <c r="J10" s="220"/>
      <c r="K10" s="220"/>
      <c r="L10" s="221"/>
    </row>
    <row r="11" spans="2:12">
      <c r="B11" s="215" t="str">
        <f>'Data Sheets'!E31</f>
        <v>ANY CITY</v>
      </c>
      <c r="C11" s="216"/>
      <c r="D11" s="216"/>
      <c r="E11" s="217"/>
      <c r="F11" s="45" t="str">
        <f>'Data Sheets'!I36</f>
        <v>Q2</v>
      </c>
      <c r="G11" s="205" t="str">
        <f>'Data Sheets'!$I$37</f>
        <v>362150</v>
      </c>
      <c r="H11" s="218"/>
      <c r="I11" s="219" t="str">
        <f>'Data Sheets'!J31</f>
        <v>INDIA</v>
      </c>
      <c r="J11" s="220"/>
      <c r="K11" s="220"/>
      <c r="L11" s="221"/>
    </row>
    <row r="12" spans="2:12">
      <c r="B12" s="215" t="str">
        <f>'Data Sheets'!E32</f>
        <v>INDIA</v>
      </c>
      <c r="C12" s="216"/>
      <c r="D12" s="216"/>
      <c r="E12" s="217"/>
      <c r="F12" s="46" t="str">
        <f>'Data Sheets'!N36</f>
        <v>Q3</v>
      </c>
      <c r="G12" s="205" t="str">
        <f>'Data Sheets'!$N$37</f>
        <v>45886</v>
      </c>
      <c r="H12" s="207"/>
      <c r="I12" s="219">
        <f>'Data Sheets'!J32</f>
        <v>0</v>
      </c>
      <c r="J12" s="220"/>
      <c r="K12" s="220"/>
      <c r="L12" s="221"/>
    </row>
    <row r="13" spans="2:12">
      <c r="B13" s="222">
        <v>0</v>
      </c>
      <c r="C13" s="223"/>
      <c r="D13" s="223"/>
      <c r="E13" s="224"/>
      <c r="F13" s="47" t="str">
        <f>'Data Sheets'!Q36</f>
        <v>Q4</v>
      </c>
      <c r="G13" s="225" t="str">
        <f>'Data Sheets'!$Q$37</f>
        <v>000546</v>
      </c>
      <c r="H13" s="226"/>
      <c r="I13" s="227"/>
      <c r="J13" s="191"/>
      <c r="K13" s="191"/>
      <c r="L13" s="192"/>
    </row>
    <row r="14" spans="2:12">
      <c r="B14" s="48" t="s">
        <v>80</v>
      </c>
      <c r="C14" s="49"/>
      <c r="D14" s="49"/>
      <c r="E14" s="50"/>
      <c r="F14" s="228" t="s">
        <v>81</v>
      </c>
      <c r="G14" s="229"/>
      <c r="H14" s="230"/>
      <c r="I14" s="228" t="s">
        <v>82</v>
      </c>
      <c r="J14" s="229"/>
      <c r="K14" s="229"/>
      <c r="L14" s="230"/>
    </row>
    <row r="15" spans="2:12">
      <c r="B15" s="196" t="str">
        <f>'Data Sheets'!$E$34</f>
        <v>AAAA2253S</v>
      </c>
      <c r="C15" s="197"/>
      <c r="D15" s="197"/>
      <c r="E15" s="198"/>
      <c r="F15" s="196"/>
      <c r="G15" s="197"/>
      <c r="H15" s="198"/>
      <c r="I15" s="214" t="str">
        <f>'Data Sheets'!$J$34</f>
        <v>AAAA2253S</v>
      </c>
      <c r="J15" s="214"/>
      <c r="K15" s="214"/>
      <c r="L15" s="214"/>
    </row>
    <row r="16" spans="2:12">
      <c r="B16" s="202" t="s">
        <v>83</v>
      </c>
      <c r="C16" s="203"/>
      <c r="D16" s="203"/>
      <c r="E16" s="204"/>
      <c r="F16" s="205" t="str">
        <f>'Data Sheets'!$F$38</f>
        <v>INTEREST</v>
      </c>
      <c r="G16" s="206"/>
      <c r="H16" s="207"/>
      <c r="I16" s="208" t="s">
        <v>45</v>
      </c>
      <c r="J16" s="208"/>
      <c r="K16" s="208"/>
      <c r="L16" s="208"/>
    </row>
    <row r="17" spans="2:12">
      <c r="B17" s="209" t="str">
        <f>'Data Sheets'!$E$35</f>
        <v>BBBB3612H</v>
      </c>
      <c r="C17" s="210"/>
      <c r="D17" s="210"/>
      <c r="E17" s="211"/>
      <c r="F17" s="209"/>
      <c r="G17" s="210"/>
      <c r="H17" s="211"/>
      <c r="I17" s="212" t="str">
        <f>'Data Sheets'!$F$39</f>
        <v>01.04.2009 to 31.03.2010</v>
      </c>
      <c r="J17" s="213"/>
      <c r="K17" s="213"/>
      <c r="L17" s="213"/>
    </row>
    <row r="18" spans="2:12">
      <c r="B18" s="196" t="s">
        <v>84</v>
      </c>
      <c r="C18" s="197"/>
      <c r="D18" s="197"/>
      <c r="E18" s="197"/>
      <c r="F18" s="197"/>
      <c r="G18" s="197"/>
      <c r="H18" s="197"/>
      <c r="I18" s="197"/>
      <c r="J18" s="197"/>
      <c r="K18" s="197"/>
      <c r="L18" s="198"/>
    </row>
    <row r="19" spans="2:12">
      <c r="B19" s="188" t="s">
        <v>85</v>
      </c>
      <c r="C19" s="188" t="s">
        <v>86</v>
      </c>
      <c r="D19" s="188" t="s">
        <v>87</v>
      </c>
      <c r="E19" s="199" t="s">
        <v>88</v>
      </c>
      <c r="F19" s="188" t="s">
        <v>89</v>
      </c>
      <c r="G19" s="188" t="s">
        <v>90</v>
      </c>
      <c r="H19" s="188" t="s">
        <v>91</v>
      </c>
      <c r="I19" s="188" t="s">
        <v>92</v>
      </c>
      <c r="J19" s="188" t="s">
        <v>93</v>
      </c>
      <c r="K19" s="188" t="s">
        <v>94</v>
      </c>
      <c r="L19" s="188" t="s">
        <v>95</v>
      </c>
    </row>
    <row r="20" spans="2:12">
      <c r="B20" s="189"/>
      <c r="C20" s="189"/>
      <c r="D20" s="189"/>
      <c r="E20" s="200"/>
      <c r="F20" s="189"/>
      <c r="G20" s="189"/>
      <c r="H20" s="189"/>
      <c r="I20" s="189"/>
      <c r="J20" s="189"/>
      <c r="K20" s="189"/>
      <c r="L20" s="189"/>
    </row>
    <row r="21" spans="2:12">
      <c r="B21" s="189"/>
      <c r="C21" s="189"/>
      <c r="D21" s="189"/>
      <c r="E21" s="200"/>
      <c r="F21" s="189"/>
      <c r="G21" s="189"/>
      <c r="H21" s="189"/>
      <c r="I21" s="189"/>
      <c r="J21" s="189"/>
      <c r="K21" s="189"/>
      <c r="L21" s="189"/>
    </row>
    <row r="22" spans="2:12">
      <c r="B22" s="190"/>
      <c r="C22" s="190"/>
      <c r="D22" s="190"/>
      <c r="E22" s="201"/>
      <c r="F22" s="190"/>
      <c r="G22" s="190"/>
      <c r="H22" s="190"/>
      <c r="I22" s="190"/>
      <c r="J22" s="190"/>
      <c r="K22" s="190"/>
      <c r="L22" s="190"/>
    </row>
    <row r="23" spans="2:12">
      <c r="B23" s="46">
        <v>1</v>
      </c>
      <c r="C23" s="93">
        <f>'Data Sheets'!F41</f>
        <v>0</v>
      </c>
      <c r="D23" s="51" t="str">
        <f>'Data Sheets'!F42</f>
        <v>30.04.2009</v>
      </c>
      <c r="E23" s="90">
        <f>'Data Sheets'!F43</f>
        <v>0</v>
      </c>
      <c r="F23" s="86">
        <f>'Data Sheets'!$F$44</f>
        <v>0</v>
      </c>
      <c r="G23" s="86">
        <f>'Data Sheets'!$F$45</f>
        <v>0</v>
      </c>
      <c r="H23" s="81">
        <f>'Data Sheets'!F46</f>
        <v>0</v>
      </c>
      <c r="I23" s="79" t="str">
        <f>'Data Sheets'!$F$48</f>
        <v>online</v>
      </c>
      <c r="J23" s="51" t="str">
        <f>'Data Sheets'!$F$47</f>
        <v>0323565</v>
      </c>
      <c r="K23" s="51" t="str">
        <f>'Data Sheets'!$F$49</f>
        <v>30.04.2009</v>
      </c>
      <c r="L23" s="83">
        <f>'Data Sheets'!$F$50</f>
        <v>0</v>
      </c>
    </row>
    <row r="24" spans="2:12">
      <c r="B24" s="46">
        <v>2</v>
      </c>
      <c r="C24" s="94">
        <f>'Data Sheets'!G41</f>
        <v>0</v>
      </c>
      <c r="D24" s="52" t="str">
        <f>'Data Sheets'!$G$42</f>
        <v>31.05.2009</v>
      </c>
      <c r="E24" s="91">
        <f>'Data Sheets'!G43</f>
        <v>0</v>
      </c>
      <c r="F24" s="87">
        <f>'Data Sheets'!$G$44</f>
        <v>0</v>
      </c>
      <c r="G24" s="87">
        <f>'Data Sheets'!$G$45</f>
        <v>0</v>
      </c>
      <c r="H24" s="80">
        <f>SUM(E24:G24)</f>
        <v>0</v>
      </c>
      <c r="I24" s="52" t="str">
        <f>'Data Sheets'!$G$48</f>
        <v>online</v>
      </c>
      <c r="J24" s="52" t="str">
        <f>'Data Sheets'!$G$47</f>
        <v>0323565</v>
      </c>
      <c r="K24" s="53" t="str">
        <f>'Data Sheets'!$G$49</f>
        <v>30.04.2009</v>
      </c>
      <c r="L24" s="84">
        <f>'Data Sheets'!$G$50</f>
        <v>0</v>
      </c>
    </row>
    <row r="25" spans="2:12">
      <c r="B25" s="46">
        <v>3</v>
      </c>
      <c r="C25" s="94">
        <f>'Data Sheets'!H41</f>
        <v>0</v>
      </c>
      <c r="D25" s="52" t="str">
        <f>'Data Sheets'!$H$42</f>
        <v>30.06.2009</v>
      </c>
      <c r="E25" s="91">
        <f>'Data Sheets'!H43</f>
        <v>0</v>
      </c>
      <c r="F25" s="87">
        <f>'Data Sheets'!$H$44</f>
        <v>0</v>
      </c>
      <c r="G25" s="87">
        <f>'Data Sheets'!$H$45</f>
        <v>0</v>
      </c>
      <c r="H25" s="80">
        <f t="shared" ref="H25:H34" si="0">SUM(E25:G25)</f>
        <v>0</v>
      </c>
      <c r="I25" s="52" t="str">
        <f>'Data Sheets'!$H$48</f>
        <v>online</v>
      </c>
      <c r="J25" s="52" t="str">
        <f>'Data Sheets'!$H$47</f>
        <v>0323565</v>
      </c>
      <c r="K25" s="53" t="str">
        <f>'Data Sheets'!$H$49</f>
        <v>30.04.2009</v>
      </c>
      <c r="L25" s="84">
        <f>'Data Sheets'!$H$50</f>
        <v>0</v>
      </c>
    </row>
    <row r="26" spans="2:12">
      <c r="B26" s="46">
        <v>4</v>
      </c>
      <c r="C26" s="94">
        <f>'Data Sheets'!I41</f>
        <v>0</v>
      </c>
      <c r="D26" s="52">
        <f>'Data Sheets'!$I$42</f>
        <v>0</v>
      </c>
      <c r="E26" s="91">
        <f>'Data Sheets'!I43</f>
        <v>0</v>
      </c>
      <c r="F26" s="87">
        <f>'Data Sheets'!$I$44</f>
        <v>0</v>
      </c>
      <c r="G26" s="87">
        <f>'Data Sheets'!$I$45</f>
        <v>0</v>
      </c>
      <c r="H26" s="80">
        <f t="shared" si="0"/>
        <v>0</v>
      </c>
      <c r="I26" s="52" t="str">
        <f>'Data Sheets'!$I$48</f>
        <v>online</v>
      </c>
      <c r="J26" s="52" t="str">
        <f>'Data Sheets'!$I$47</f>
        <v>0323565</v>
      </c>
      <c r="K26" s="53" t="str">
        <f>'Data Sheets'!$I$49</f>
        <v>30.04.2009</v>
      </c>
      <c r="L26" s="84">
        <f>'Data Sheets'!$I$50</f>
        <v>0</v>
      </c>
    </row>
    <row r="27" spans="2:12">
      <c r="B27" s="46">
        <v>5</v>
      </c>
      <c r="C27" s="94">
        <f>'Data Sheets'!J41</f>
        <v>0</v>
      </c>
      <c r="D27" s="52">
        <f>'Data Sheets'!$J$42</f>
        <v>0</v>
      </c>
      <c r="E27" s="91">
        <f>'Data Sheets'!J43</f>
        <v>0</v>
      </c>
      <c r="F27" s="87">
        <f>'Data Sheets'!$J$44</f>
        <v>0</v>
      </c>
      <c r="G27" s="87">
        <f>'Data Sheets'!$J$45</f>
        <v>0</v>
      </c>
      <c r="H27" s="80">
        <f t="shared" si="0"/>
        <v>0</v>
      </c>
      <c r="I27" s="52" t="str">
        <f>'Data Sheets'!$J$48</f>
        <v>online</v>
      </c>
      <c r="J27" s="52" t="str">
        <f>'Data Sheets'!$J$47</f>
        <v>0323565</v>
      </c>
      <c r="K27" s="53" t="str">
        <f>'Data Sheets'!$J$49</f>
        <v>30.04.2009</v>
      </c>
      <c r="L27" s="84">
        <f>'Data Sheets'!$J$50</f>
        <v>0</v>
      </c>
    </row>
    <row r="28" spans="2:12">
      <c r="B28" s="46">
        <v>6</v>
      </c>
      <c r="C28" s="94">
        <f>'Data Sheets'!K41</f>
        <v>0</v>
      </c>
      <c r="D28" s="52">
        <f>'Data Sheets'!$K$42</f>
        <v>0</v>
      </c>
      <c r="E28" s="91">
        <f>'Data Sheets'!K43</f>
        <v>0</v>
      </c>
      <c r="F28" s="87">
        <f>'Data Sheets'!$K$44</f>
        <v>0</v>
      </c>
      <c r="G28" s="87">
        <f>'Data Sheets'!$K$45</f>
        <v>0</v>
      </c>
      <c r="H28" s="80">
        <f t="shared" si="0"/>
        <v>0</v>
      </c>
      <c r="I28" s="52" t="str">
        <f>'Data Sheets'!$K$48</f>
        <v>online</v>
      </c>
      <c r="J28" s="52" t="str">
        <f>'Data Sheets'!$K$47</f>
        <v>0323565</v>
      </c>
      <c r="K28" s="53" t="str">
        <f>'Data Sheets'!$K$49</f>
        <v>30.04.2009</v>
      </c>
      <c r="L28" s="84">
        <f>'Data Sheets'!$K$50</f>
        <v>0</v>
      </c>
    </row>
    <row r="29" spans="2:12">
      <c r="B29" s="46">
        <v>7</v>
      </c>
      <c r="C29" s="94">
        <f>'Data Sheets'!N41</f>
        <v>0</v>
      </c>
      <c r="D29" s="52">
        <f>'Data Sheets'!$N$42</f>
        <v>0</v>
      </c>
      <c r="E29" s="91">
        <f>'Data Sheets'!K43</f>
        <v>0</v>
      </c>
      <c r="F29" s="87">
        <f>'Data Sheets'!$N$44</f>
        <v>0</v>
      </c>
      <c r="G29" s="87">
        <f>'Data Sheets'!$N$45</f>
        <v>0</v>
      </c>
      <c r="H29" s="80">
        <f t="shared" si="0"/>
        <v>0</v>
      </c>
      <c r="I29" s="52" t="str">
        <f>'Data Sheets'!$N$48</f>
        <v>online</v>
      </c>
      <c r="J29" s="52" t="str">
        <f>'Data Sheets'!$N$47</f>
        <v>0323565</v>
      </c>
      <c r="K29" s="53" t="str">
        <f>'Data Sheets'!$N$49</f>
        <v>30.04.2009</v>
      </c>
      <c r="L29" s="84">
        <f>'Data Sheets'!$N$50</f>
        <v>0</v>
      </c>
    </row>
    <row r="30" spans="2:12">
      <c r="B30" s="46">
        <v>8</v>
      </c>
      <c r="C30" s="95">
        <f>'Data Sheets'!O41</f>
        <v>0</v>
      </c>
      <c r="D30" s="52">
        <f>'Data Sheets'!$O$42</f>
        <v>0</v>
      </c>
      <c r="E30" s="87">
        <f>'Data Sheets'!O43</f>
        <v>0</v>
      </c>
      <c r="F30" s="87">
        <f>'Data Sheets'!$O$44</f>
        <v>0</v>
      </c>
      <c r="G30" s="87">
        <f>'Data Sheets'!$O$45</f>
        <v>0</v>
      </c>
      <c r="H30" s="80">
        <f t="shared" si="0"/>
        <v>0</v>
      </c>
      <c r="I30" s="52" t="str">
        <f>'Data Sheets'!$O$48</f>
        <v>online</v>
      </c>
      <c r="J30" s="52" t="str">
        <f>'Data Sheets'!$O$47</f>
        <v>0323565</v>
      </c>
      <c r="K30" s="52" t="str">
        <f>'Data Sheets'!$O$49</f>
        <v>30.04.2009</v>
      </c>
      <c r="L30" s="84">
        <f>'Data Sheets'!$O$50</f>
        <v>0</v>
      </c>
    </row>
    <row r="31" spans="2:12">
      <c r="B31" s="46">
        <v>9</v>
      </c>
      <c r="C31" s="95">
        <f>'Data Sheets'!P41</f>
        <v>0</v>
      </c>
      <c r="D31" s="52">
        <f>'Data Sheets'!$P$42</f>
        <v>0</v>
      </c>
      <c r="E31" s="87">
        <f>'Data Sheets'!P43</f>
        <v>0</v>
      </c>
      <c r="F31" s="87">
        <f>'Data Sheets'!$P$44</f>
        <v>0</v>
      </c>
      <c r="G31" s="87">
        <f>'Data Sheets'!$P$45</f>
        <v>0</v>
      </c>
      <c r="H31" s="80">
        <f t="shared" si="0"/>
        <v>0</v>
      </c>
      <c r="I31" s="52" t="str">
        <f>'Data Sheets'!$P$48</f>
        <v>online</v>
      </c>
      <c r="J31" s="52" t="str">
        <f>'Data Sheets'!$P$47</f>
        <v>0323565</v>
      </c>
      <c r="K31" s="52" t="str">
        <f>'Data Sheets'!$P$49</f>
        <v>30.04.2009</v>
      </c>
      <c r="L31" s="84">
        <f>'Data Sheets'!$P$50</f>
        <v>0</v>
      </c>
    </row>
    <row r="32" spans="2:12">
      <c r="B32" s="46">
        <v>10</v>
      </c>
      <c r="C32" s="95">
        <f>'Data Sheets'!Q41</f>
        <v>0</v>
      </c>
      <c r="D32" s="52">
        <f>'Data Sheets'!$Q$42</f>
        <v>0</v>
      </c>
      <c r="E32" s="87">
        <f>'Data Sheets'!Q43</f>
        <v>0</v>
      </c>
      <c r="F32" s="87">
        <f>'Data Sheets'!$Q$44</f>
        <v>0</v>
      </c>
      <c r="G32" s="87">
        <f>'Data Sheets'!$Q$45</f>
        <v>0</v>
      </c>
      <c r="H32" s="80">
        <f t="shared" si="0"/>
        <v>0</v>
      </c>
      <c r="I32" s="52" t="str">
        <f>'Data Sheets'!$Q$48</f>
        <v>online</v>
      </c>
      <c r="J32" s="52" t="str">
        <f>'Data Sheets'!$Q$47</f>
        <v>0323565</v>
      </c>
      <c r="K32" s="52" t="str">
        <f>'Data Sheets'!$Q$49</f>
        <v>30.04.2009</v>
      </c>
      <c r="L32" s="84">
        <f>'Data Sheets'!$Q$50</f>
        <v>0</v>
      </c>
    </row>
    <row r="33" spans="2:12">
      <c r="B33" s="46">
        <v>11</v>
      </c>
      <c r="C33" s="95">
        <f>'Data Sheets'!R41</f>
        <v>0</v>
      </c>
      <c r="D33" s="52">
        <f>'Data Sheets'!$R$42</f>
        <v>0</v>
      </c>
      <c r="E33" s="87">
        <f>'Data Sheets'!R43</f>
        <v>0</v>
      </c>
      <c r="F33" s="87">
        <f>'Data Sheets'!$R$44</f>
        <v>0</v>
      </c>
      <c r="G33" s="87">
        <f>'Data Sheets'!$R$45</f>
        <v>0</v>
      </c>
      <c r="H33" s="80">
        <f t="shared" si="0"/>
        <v>0</v>
      </c>
      <c r="I33" s="52" t="str">
        <f>'Data Sheets'!$R$48</f>
        <v>online</v>
      </c>
      <c r="J33" s="52" t="str">
        <f>'Data Sheets'!$R$47</f>
        <v>0323565</v>
      </c>
      <c r="K33" s="52" t="str">
        <f>'Data Sheets'!$R$49</f>
        <v>30.04.2009</v>
      </c>
      <c r="L33" s="84">
        <f>'Data Sheets'!$R$50</f>
        <v>0</v>
      </c>
    </row>
    <row r="34" spans="2:12">
      <c r="B34" s="46">
        <v>12</v>
      </c>
      <c r="C34" s="96">
        <f>'Data Sheets'!S41</f>
        <v>0</v>
      </c>
      <c r="D34" s="54">
        <f>'Data Sheets'!$S$42</f>
        <v>0</v>
      </c>
      <c r="E34" s="88">
        <f>'Data Sheets'!S43</f>
        <v>0</v>
      </c>
      <c r="F34" s="88">
        <f>'Data Sheets'!$S$44</f>
        <v>0</v>
      </c>
      <c r="G34" s="88">
        <f>'Data Sheets'!$S$45</f>
        <v>0</v>
      </c>
      <c r="H34" s="80">
        <f t="shared" si="0"/>
        <v>0</v>
      </c>
      <c r="I34" s="54" t="str">
        <f>'Data Sheets'!$S$48</f>
        <v>online</v>
      </c>
      <c r="J34" s="54" t="str">
        <f>'Data Sheets'!$S$47</f>
        <v>0323565</v>
      </c>
      <c r="K34" s="54" t="str">
        <f>'Data Sheets'!$S$49</f>
        <v>30.04.2009</v>
      </c>
      <c r="L34" s="85">
        <f>'Data Sheets'!$S$50</f>
        <v>0</v>
      </c>
    </row>
    <row r="35" spans="2:12">
      <c r="B35" s="55"/>
      <c r="C35" s="97">
        <f>SUM(C23:C34)</f>
        <v>0</v>
      </c>
      <c r="D35" s="56"/>
      <c r="E35" s="92">
        <f>SUM(E23:E34)</f>
        <v>0</v>
      </c>
      <c r="F35" s="89">
        <f>SUM(F23:F34)</f>
        <v>0</v>
      </c>
      <c r="G35" s="89">
        <f>SUM(G23:G34)</f>
        <v>0</v>
      </c>
      <c r="H35" s="82">
        <f>SUM(H23:H34)</f>
        <v>0</v>
      </c>
      <c r="I35" s="57"/>
      <c r="J35" s="43"/>
      <c r="K35" s="43"/>
      <c r="L35" s="43"/>
    </row>
    <row r="36" spans="2:12">
      <c r="B36" s="58"/>
      <c r="C36" s="59"/>
      <c r="D36" s="59"/>
      <c r="E36" s="59"/>
      <c r="F36" s="59"/>
      <c r="G36" s="59"/>
      <c r="H36" s="78"/>
      <c r="I36" s="59"/>
      <c r="J36" s="60"/>
      <c r="K36" s="60"/>
      <c r="L36" s="61"/>
    </row>
    <row r="37" spans="2:12" ht="26.25" customHeight="1">
      <c r="B37" s="62"/>
      <c r="C37" s="150" t="s">
        <v>96</v>
      </c>
      <c r="D37" s="41"/>
      <c r="E37" s="40"/>
      <c r="F37" s="193" t="str">
        <f>'Data Sheets'!$E$12</f>
        <v>Rs.   ZERO  ONLY</v>
      </c>
      <c r="G37" s="194"/>
      <c r="H37" s="194"/>
      <c r="I37" s="194"/>
      <c r="J37" s="194"/>
      <c r="K37" s="194"/>
      <c r="L37" s="195"/>
    </row>
    <row r="38" spans="2:12">
      <c r="B38" s="62" t="s">
        <v>97</v>
      </c>
      <c r="C38" s="41"/>
      <c r="D38" s="41"/>
      <c r="E38" s="41"/>
      <c r="F38" s="41"/>
      <c r="G38" s="41"/>
      <c r="H38" s="41"/>
      <c r="I38" s="41"/>
      <c r="J38" s="41"/>
      <c r="K38" s="41"/>
      <c r="L38" s="42"/>
    </row>
    <row r="39" spans="2:12">
      <c r="B39" s="62"/>
      <c r="C39" s="41"/>
      <c r="D39" s="41"/>
      <c r="E39" s="41"/>
      <c r="F39" s="41"/>
      <c r="G39" s="41"/>
      <c r="H39" s="41"/>
      <c r="I39" s="41"/>
      <c r="J39" s="41"/>
      <c r="K39" s="41"/>
      <c r="L39" s="42"/>
    </row>
    <row r="40" spans="2:12">
      <c r="B40" s="62"/>
      <c r="C40" s="41"/>
      <c r="D40" s="41"/>
      <c r="E40" s="41"/>
      <c r="F40" s="41"/>
      <c r="G40" s="41"/>
      <c r="H40" s="41"/>
      <c r="I40" s="41"/>
      <c r="J40" s="41"/>
      <c r="K40" s="41"/>
      <c r="L40" s="42"/>
    </row>
    <row r="41" spans="2:12">
      <c r="B41" s="62"/>
      <c r="C41" s="41"/>
      <c r="D41" s="41"/>
      <c r="E41" s="41"/>
      <c r="F41" s="41"/>
      <c r="G41" s="41"/>
      <c r="H41" s="191" t="s">
        <v>98</v>
      </c>
      <c r="I41" s="191"/>
      <c r="J41" s="191"/>
      <c r="K41" s="191"/>
      <c r="L41" s="192"/>
    </row>
    <row r="42" spans="2:12">
      <c r="B42" s="63" t="s">
        <v>99</v>
      </c>
      <c r="C42" s="64" t="str">
        <f>'Data Sheets'!$Q$29</f>
        <v>BANGALORE</v>
      </c>
      <c r="D42" s="65"/>
      <c r="E42" s="65"/>
      <c r="F42" s="66"/>
      <c r="G42" s="66"/>
      <c r="H42" s="41"/>
      <c r="I42" s="67" t="s">
        <v>100</v>
      </c>
      <c r="J42" s="186"/>
      <c r="K42" s="186"/>
      <c r="L42" s="187"/>
    </row>
    <row r="43" spans="2:12">
      <c r="B43" s="63"/>
      <c r="C43" s="64"/>
      <c r="D43" s="65"/>
      <c r="E43" s="65"/>
      <c r="F43" s="66"/>
      <c r="G43" s="66"/>
      <c r="H43" s="41"/>
      <c r="I43" s="68"/>
      <c r="J43" s="41"/>
      <c r="K43" s="41"/>
      <c r="L43" s="42"/>
    </row>
    <row r="44" spans="2:12">
      <c r="B44" s="63" t="s">
        <v>101</v>
      </c>
      <c r="C44" s="64" t="str">
        <f>'Data Sheets'!$Q$30</f>
        <v>29.03.2010</v>
      </c>
      <c r="D44" s="65"/>
      <c r="E44" s="65"/>
      <c r="F44" s="66"/>
      <c r="G44" s="66"/>
      <c r="H44" s="41"/>
      <c r="I44" s="69" t="s">
        <v>102</v>
      </c>
      <c r="J44" s="186"/>
      <c r="K44" s="186"/>
      <c r="L44" s="187"/>
    </row>
    <row r="45" spans="2:12">
      <c r="B45" s="70"/>
      <c r="C45" s="71"/>
      <c r="D45" s="71"/>
      <c r="E45" s="71"/>
      <c r="F45" s="71"/>
      <c r="G45" s="71"/>
      <c r="H45" s="71"/>
      <c r="I45" s="71"/>
      <c r="J45" s="71"/>
      <c r="K45" s="71"/>
      <c r="L45" s="72"/>
    </row>
    <row r="46" spans="2:12">
      <c r="B46" s="73"/>
      <c r="C46" s="73"/>
      <c r="D46" s="73"/>
      <c r="E46" s="73"/>
      <c r="F46" s="73"/>
      <c r="G46" s="73"/>
      <c r="H46" s="74" t="s">
        <v>103</v>
      </c>
      <c r="I46" s="74"/>
      <c r="J46" s="75"/>
      <c r="K46" s="76" t="s">
        <v>104</v>
      </c>
      <c r="L46" s="77"/>
    </row>
    <row r="47" spans="2:12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</row>
  </sheetData>
  <sheetProtection password="EF67" sheet="1" formatCells="0" formatColumns="0" formatRows="0" insertColumns="0" insertRows="0" insertHyperlinks="0" deleteColumns="0" deleteRows="0" sort="0" autoFilter="0" pivotTables="0"/>
  <customSheetViews>
    <customSheetView guid="{A4FF6266-7381-44B1-9CD3-B6CE7DB1EB14}" showPageBreaks="1" showGridLines="0" showRowCol="0" topLeftCell="A7">
      <selection activeCell="F8" sqref="F8:H8"/>
      <pageMargins left="0" right="0" top="0.25" bottom="0" header="0.3" footer="0.3"/>
      <pageSetup paperSize="9" orientation="portrait" horizontalDpi="120" verticalDpi="144" r:id="rId1"/>
    </customSheetView>
  </customSheetViews>
  <mergeCells count="49">
    <mergeCell ref="B3:L3"/>
    <mergeCell ref="B4:L4"/>
    <mergeCell ref="B5:L5"/>
    <mergeCell ref="B7:L7"/>
    <mergeCell ref="B8:E8"/>
    <mergeCell ref="F8:H8"/>
    <mergeCell ref="I8:L8"/>
    <mergeCell ref="B9:E9"/>
    <mergeCell ref="G9:H9"/>
    <mergeCell ref="I9:L9"/>
    <mergeCell ref="B10:E10"/>
    <mergeCell ref="G10:H10"/>
    <mergeCell ref="I10:L10"/>
    <mergeCell ref="B15:E15"/>
    <mergeCell ref="F15:H15"/>
    <mergeCell ref="I15:L15"/>
    <mergeCell ref="B11:E11"/>
    <mergeCell ref="G11:H11"/>
    <mergeCell ref="I11:L11"/>
    <mergeCell ref="B12:E12"/>
    <mergeCell ref="G12:H12"/>
    <mergeCell ref="I12:L12"/>
    <mergeCell ref="B13:E13"/>
    <mergeCell ref="G13:H13"/>
    <mergeCell ref="I13:L13"/>
    <mergeCell ref="F14:H14"/>
    <mergeCell ref="I14:L14"/>
    <mergeCell ref="B16:E16"/>
    <mergeCell ref="F16:H16"/>
    <mergeCell ref="I16:L16"/>
    <mergeCell ref="B17:E17"/>
    <mergeCell ref="F17:H17"/>
    <mergeCell ref="I17:L17"/>
    <mergeCell ref="B18:L18"/>
    <mergeCell ref="B19:B22"/>
    <mergeCell ref="C19:C22"/>
    <mergeCell ref="D19:D22"/>
    <mergeCell ref="E19:E22"/>
    <mergeCell ref="F19:F22"/>
    <mergeCell ref="G19:G22"/>
    <mergeCell ref="H19:H22"/>
    <mergeCell ref="I19:I22"/>
    <mergeCell ref="J19:J22"/>
    <mergeCell ref="J44:L44"/>
    <mergeCell ref="K19:K22"/>
    <mergeCell ref="L19:L22"/>
    <mergeCell ref="H41:L41"/>
    <mergeCell ref="J42:L42"/>
    <mergeCell ref="F37:L37"/>
  </mergeCells>
  <dataValidations count="3">
    <dataValidation allowBlank="1" showInputMessage="1" showErrorMessage="1" prompt="THE PERIOD SHOULD  BE BETWEEN 01-04-2007 TO 31-03-2008 (A.Y. 2008-09)" sqref="I17:L17"/>
    <dataValidation type="textLength" operator="equal" allowBlank="1" showInputMessage="1" showErrorMessage="1" prompt="TAN should be 10 digits" sqref="B15:E15">
      <formula1>10</formula1>
    </dataValidation>
    <dataValidation type="textLength" operator="equal" allowBlank="1" showInputMessage="1" showErrorMessage="1" prompt="PAN should be 10 digits" sqref="B17:E17 I15:L15">
      <formula1>10</formula1>
    </dataValidation>
  </dataValidations>
  <pageMargins left="0" right="0" top="0.25" bottom="0" header="0.3" footer="0.3"/>
  <pageSetup paperSize="9" orientation="portrait" horizontalDpi="120" verticalDpi="144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6"/>
  <sheetViews>
    <sheetView showGridLines="0" showRowColHeaders="0" tabSelected="1" topLeftCell="C11" workbookViewId="0">
      <selection activeCell="J29" sqref="J29"/>
    </sheetView>
  </sheetViews>
  <sheetFormatPr defaultColWidth="13.7109375" defaultRowHeight="15"/>
  <cols>
    <col min="1" max="2" width="0" style="1" hidden="1" customWidth="1"/>
    <col min="3" max="3" width="3" style="1" customWidth="1"/>
    <col min="4" max="11" width="10.7109375" style="1" customWidth="1"/>
    <col min="12" max="13" width="0" style="1" hidden="1" customWidth="1"/>
    <col min="14" max="19" width="10.7109375" style="1" customWidth="1"/>
    <col min="20" max="16384" width="13.7109375" style="1"/>
  </cols>
  <sheetData>
    <row r="1" spans="1:23" s="141" customFormat="1" hidden="1">
      <c r="A1" s="151">
        <v>1</v>
      </c>
      <c r="B1" s="151" t="s">
        <v>0</v>
      </c>
      <c r="C1" s="153"/>
      <c r="D1" s="154">
        <f>'Form 16A'!$H$35</f>
        <v>0</v>
      </c>
      <c r="E1" s="153"/>
      <c r="F1" s="153"/>
      <c r="G1" s="153"/>
      <c r="H1" s="153" t="str">
        <f>IF(E8 &gt; 1,IF(VALUE(MID(D1,E8-1,2))&gt;20,IF(VALUE(MID(D1,E8,1))=0,"",VLOOKUP(VALUE(MID(D1,E8,1)),A1:B31,2,FALSE)),IF(VALUE(MID(D1,E8,1))=0,"", IF(VALUE(MID(D1,E8-1,1))&gt;0,"",VLOOKUP(VALUE(MID(D1,E8,1)), A1:B31, 2,FALSE)))),VLOOKUP(VALUE(MID(D1,E8,1)), A1:B31, 2,FALSE))</f>
        <v>ZERO</v>
      </c>
      <c r="I1" s="153"/>
      <c r="J1" s="153">
        <v>1</v>
      </c>
      <c r="K1" s="153" t="str">
        <f>IF(F5&gt;0,VLOOKUP(VALUE(MID(D1,E8+2,1)&amp;"0"),A1:B31,2,FALSE),IF(F6&gt;0,IF(VALUE(MID(D1,E8+2,2))&gt;20,VLOOKUP(VALUE(MID(D1,E8+3,1)),A1:B31,2,FALSE),""),""))</f>
        <v/>
      </c>
      <c r="L1" s="155" t="s">
        <v>119</v>
      </c>
      <c r="M1" s="155" t="s">
        <v>105</v>
      </c>
      <c r="N1" s="156"/>
      <c r="O1" s="146"/>
      <c r="P1" s="146"/>
      <c r="Q1" s="146"/>
      <c r="R1" s="146"/>
      <c r="S1" s="146"/>
      <c r="T1" s="146"/>
      <c r="U1" s="146"/>
      <c r="V1" s="146"/>
      <c r="W1" s="146"/>
    </row>
    <row r="2" spans="1:23" s="141" customFormat="1" hidden="1">
      <c r="A2" s="151">
        <v>2</v>
      </c>
      <c r="B2" s="151" t="s">
        <v>1</v>
      </c>
      <c r="C2" s="153"/>
      <c r="D2" s="153"/>
      <c r="E2" s="153"/>
      <c r="F2" s="153"/>
      <c r="G2" s="153"/>
      <c r="H2" s="153" t="str">
        <f>IF(E8&gt;1,IF(VALUE(MID(D1,E8-1,2))&gt;20,IF(VALUE(MID(D1,E8,1))=0,IF(VALUE(MID(D1,E8-1,1))=0,"", VLOOKUP(VALUE(MID(D1,E8-1,2)), A1:B31, 2,FALSE)),VLOOKUP(VALUE(MID(D1,E8-1,1) &amp;"0"), A1:B31, 2,FALSE) ), IF(VALUE(MID(D1,E8-1,1))=0,"",VLOOKUP(VALUE(MID(D1,E8-1,2)), A1:B31, 2,FALSE))),"")</f>
        <v/>
      </c>
      <c r="I2" s="153"/>
      <c r="J2" s="153">
        <v>2</v>
      </c>
      <c r="K2" s="153" t="str">
        <f>IF(F6&gt;0,IF(VALUE(MID(D1,E8+2,2))&gt;20,  VLOOKUP(VALUE(MID(D1,E8+2,1) &amp;"0"),A1:B31,2,FALSE),VLOOKUP(VALUE(MID(D1,E8+2,2)),A1:B31,2,FALSE)),"")</f>
        <v/>
      </c>
      <c r="L2" s="151"/>
      <c r="M2" s="151"/>
      <c r="N2" s="156"/>
      <c r="O2" s="146"/>
      <c r="P2" s="146"/>
      <c r="Q2" s="146"/>
      <c r="R2" s="146"/>
      <c r="S2" s="146"/>
      <c r="T2" s="146"/>
      <c r="U2" s="146"/>
      <c r="V2" s="146"/>
      <c r="W2" s="146"/>
    </row>
    <row r="3" spans="1:23" s="141" customFormat="1" hidden="1">
      <c r="A3" s="151">
        <v>3</v>
      </c>
      <c r="B3" s="151" t="s">
        <v>2</v>
      </c>
      <c r="C3" s="153"/>
      <c r="D3" s="153"/>
      <c r="E3" s="153"/>
      <c r="F3" s="153"/>
      <c r="G3" s="153"/>
      <c r="H3" s="153" t="str">
        <f>IF(E8 &gt;2, IF(VALUE(MID(D1,E8-2,1)) = 0,"",VLOOKUP(VALUE(MID(D1,E8-2,1)), A1:B31,2,FALSE )),"")</f>
        <v/>
      </c>
      <c r="I3" s="153" t="str">
        <f>IF(TRIM(H3)="","","HUNDRED")</f>
        <v/>
      </c>
      <c r="J3" s="153">
        <v>3</v>
      </c>
      <c r="K3" s="153"/>
      <c r="L3" s="151"/>
      <c r="M3" s="151"/>
      <c r="N3" s="156"/>
      <c r="O3" s="146"/>
      <c r="P3" s="146"/>
      <c r="Q3" s="146"/>
      <c r="R3" s="146"/>
      <c r="S3" s="146"/>
      <c r="T3" s="146"/>
      <c r="U3" s="146"/>
      <c r="V3" s="146"/>
      <c r="W3" s="146"/>
    </row>
    <row r="4" spans="1:23" s="141" customFormat="1" hidden="1">
      <c r="A4" s="151">
        <v>4</v>
      </c>
      <c r="B4" s="151" t="s">
        <v>3</v>
      </c>
      <c r="C4" s="153"/>
      <c r="D4" s="153"/>
      <c r="E4" s="153"/>
      <c r="F4" s="153"/>
      <c r="G4" s="153"/>
      <c r="H4" s="153" t="str">
        <f>IF(E8&gt;3,IF(E8&gt;4,IF(VALUE(MID(D1,E8-4,2))&gt;20, IF(VALUE(MID(D1,E8-3,1))=0,"",VLOOKUP(VALUE(MID(D1,E8-3,1)),A1:B31,2,FALSE)), IF(VALUE(MID(D1,E8-4,1))=0,IF(VALUE(MID(D1,E8-3,1))=0,"",VLOOKUP(VALUE(MID(D1,E8-3,1)),A1:B31,2,FALSE)),"")),IF(VALUE(MID(D1,E8-3,1))=0,"",VLOOKUP(VALUE(MID(D1,E8-3,1)),A1:B31,2,FALSE))),"")</f>
        <v/>
      </c>
      <c r="I4" s="153" t="str">
        <f>IF(TRIM(H4)="","","THOUSAND")</f>
        <v/>
      </c>
      <c r="J4" s="153">
        <v>4</v>
      </c>
      <c r="K4" s="153"/>
      <c r="L4" s="151"/>
      <c r="M4" s="151"/>
      <c r="N4" s="156"/>
      <c r="O4" s="146"/>
      <c r="P4" s="146"/>
      <c r="Q4" s="146"/>
      <c r="R4" s="146"/>
      <c r="S4" s="146"/>
      <c r="T4" s="146"/>
      <c r="U4" s="146"/>
      <c r="V4" s="146"/>
      <c r="W4" s="146"/>
    </row>
    <row r="5" spans="1:23" s="141" customFormat="1" hidden="1">
      <c r="A5" s="151">
        <v>5</v>
      </c>
      <c r="B5" s="151" t="s">
        <v>4</v>
      </c>
      <c r="C5" s="153"/>
      <c r="D5" s="157">
        <v>2</v>
      </c>
      <c r="E5" s="158" t="str">
        <f>RIGHT(D1,2)</f>
        <v>0</v>
      </c>
      <c r="F5" s="153">
        <f>IF(MID(E5,1,1) = ".",1,0)</f>
        <v>0</v>
      </c>
      <c r="G5" s="153">
        <f>IF(F5=1,2,0) + IF(F6=1,3,0)</f>
        <v>0</v>
      </c>
      <c r="H5" s="153" t="str">
        <f>IF(E8&gt;4,IF(VALUE(MID(D1,E8-4,1))=0,"",IF(TRIM(H4)="",VLOOKUP(VALUE(MID(D1,E8-4,2)),A1:B31,2,FALSE),IF(VALUE(MID(D1,E8-4,1))&gt;1,VLOOKUP(VALUE(MID(D1,E8-4,1)&amp;"0"),A1:B31,2,FALSE),VLOOKUP(VALUE(MID(D1,E8-4,2)),A1:B31,2,FALSE)))),"")</f>
        <v/>
      </c>
      <c r="I5" s="153" t="str">
        <f>IF(TRIM(H5)="","",IF(TRIM(I4)="","THOUSAND",""))</f>
        <v/>
      </c>
      <c r="J5" s="153">
        <v>5</v>
      </c>
      <c r="K5" s="153"/>
      <c r="L5" s="151"/>
      <c r="M5" s="151"/>
      <c r="N5" s="156"/>
      <c r="O5" s="146"/>
      <c r="P5" s="146"/>
      <c r="Q5" s="146"/>
      <c r="R5" s="146"/>
      <c r="S5" s="146"/>
      <c r="T5" s="146"/>
      <c r="U5" s="146"/>
      <c r="V5" s="146"/>
      <c r="W5" s="146"/>
    </row>
    <row r="6" spans="1:23" s="141" customFormat="1" hidden="1">
      <c r="A6" s="151">
        <v>6</v>
      </c>
      <c r="B6" s="151" t="s">
        <v>5</v>
      </c>
      <c r="C6" s="153"/>
      <c r="D6" s="157">
        <v>3</v>
      </c>
      <c r="E6" s="153" t="str">
        <f>RIGHT(D1,3)</f>
        <v>0</v>
      </c>
      <c r="F6" s="153">
        <f>IF(MID(E6,1,1) = ".",1,0)</f>
        <v>0</v>
      </c>
      <c r="G6" s="153"/>
      <c r="H6" s="153" t="str">
        <f>IF(E8&gt;5,IF(E8&gt;6,IF(VALUE(MID(D1,E8-6,2))&gt;20, IF(VALUE(MID(D1,E8-6,1))=0,"",VLOOKUP(VALUE(MID(D1,E8-5,1)),A1:B31,2,FALSE)),IF(VALUE(MID(D1,E8-6,1))=0,IF(VALUE(MID(D1,E8-5,1))=0,"",VLOOKUP(VALUE(MID(D1,E8-5,1)),A1:B31,2,FALSE)),"")),IF(VALUE(MID(D1,E8-5,1))=0,"",VLOOKUP(VALUE(MID(D1,E8-5,1)),A1:B31,2,FALSE))),"")</f>
        <v/>
      </c>
      <c r="I6" s="153" t="str">
        <f>IF(TRIM(H6)="","","LAKH")</f>
        <v/>
      </c>
      <c r="J6" s="153">
        <v>6</v>
      </c>
      <c r="K6" s="153"/>
      <c r="L6" s="151"/>
      <c r="M6" s="151"/>
      <c r="N6" s="156"/>
      <c r="O6" s="146"/>
      <c r="P6" s="146"/>
      <c r="Q6" s="146"/>
      <c r="R6" s="146"/>
      <c r="S6" s="146"/>
      <c r="T6" s="146"/>
      <c r="U6" s="146"/>
      <c r="V6" s="146"/>
      <c r="W6" s="146"/>
    </row>
    <row r="7" spans="1:23" s="141" customFormat="1" hidden="1">
      <c r="A7" s="151">
        <v>7</v>
      </c>
      <c r="B7" s="151" t="s">
        <v>6</v>
      </c>
      <c r="C7" s="153"/>
      <c r="D7" s="153"/>
      <c r="E7" s="153">
        <f>LEN(D1)</f>
        <v>1</v>
      </c>
      <c r="F7" s="153"/>
      <c r="G7" s="153"/>
      <c r="H7" s="153" t="str">
        <f>IF(E8&gt;6,IF(VALUE(MID(D1,E8-6,1))=0,"",IF(TRIM(H6)="",VLOOKUP(VALUE(MID(D1,E8-6,2)),A1:B31,2,FALSE),IF(VALUE(MID(D1,E8-6,1))&gt;1,VLOOKUP(VALUE(MID(D1,E8-6,1)&amp;"0"),A1:B31,2,FALSE),VLOOKUP(VALUE(MID(D1,E8-6,2)),A1:B31,2,FALSE)))),"")</f>
        <v/>
      </c>
      <c r="I7" s="153" t="str">
        <f>IF(TRIM(H7)="","",IF(TRIM(I6)=""," LAC ",""))</f>
        <v/>
      </c>
      <c r="J7" s="153">
        <v>7</v>
      </c>
      <c r="K7" s="153"/>
      <c r="L7" s="151"/>
      <c r="M7" s="151"/>
      <c r="N7" s="156"/>
      <c r="O7" s="146"/>
      <c r="P7" s="146"/>
      <c r="Q7" s="146"/>
      <c r="R7" s="146"/>
      <c r="S7" s="146"/>
      <c r="T7" s="146"/>
      <c r="U7" s="146"/>
      <c r="V7" s="146"/>
      <c r="W7" s="146"/>
    </row>
    <row r="8" spans="1:23" s="141" customFormat="1" hidden="1">
      <c r="A8" s="151">
        <v>8</v>
      </c>
      <c r="B8" s="151" t="s">
        <v>7</v>
      </c>
      <c r="C8" s="153"/>
      <c r="D8" s="153"/>
      <c r="E8" s="153">
        <f>E7-G5</f>
        <v>1</v>
      </c>
      <c r="F8" s="153"/>
      <c r="G8" s="153"/>
      <c r="H8" s="153" t="str">
        <f>IF(E8&gt;7,IF(E8&gt;8,IF(VALUE(MID(D1,E8-8,2))&gt;20,IF(E8-8=0,"",VLOOKUP(VALUE(MID(D1,E8-7,1)),A1:B31,2,FALSE)),IF(VALUE(MID(D1,E8-8,1))=0,IF(VALUE(MID(D1,E8-7,1))=0,"",VLOOKUP(VALUE(MID(D1,E8-7,1)),A1:B31,2,FALSE)),"") ),IF(E8-7=0,"",VLOOKUP(VALUE(MID(D1,E8-7,1)),A1:B31,2,FALSE))),"")</f>
        <v/>
      </c>
      <c r="I8" s="153" t="str">
        <f>IF(TRIM(H8)="","","CRORE")</f>
        <v/>
      </c>
      <c r="J8" s="153">
        <v>8</v>
      </c>
      <c r="K8" s="153"/>
      <c r="L8" s="151"/>
      <c r="M8" s="151"/>
      <c r="N8" s="156"/>
      <c r="O8" s="146"/>
      <c r="P8" s="146"/>
      <c r="Q8" s="146"/>
      <c r="R8" s="146"/>
      <c r="S8" s="146"/>
      <c r="T8" s="146"/>
      <c r="U8" s="146"/>
      <c r="V8" s="146"/>
      <c r="W8" s="146"/>
    </row>
    <row r="9" spans="1:23" s="141" customFormat="1" hidden="1">
      <c r="A9" s="151">
        <v>9</v>
      </c>
      <c r="B9" s="151" t="s">
        <v>8</v>
      </c>
      <c r="C9" s="153"/>
      <c r="D9" s="153"/>
      <c r="E9" s="153"/>
      <c r="F9" s="153"/>
      <c r="G9" s="153"/>
      <c r="H9" s="153" t="str">
        <f>IF(E8&gt;8,IF(VALUE(MID(D1,E8-8,1))=0,"",IF(TRIM(H8)="",VLOOKUP(VALUE(MID(D1,E8-8,2)),A1:B31,2,FALSE),IF(VALUE(MID(D1,E8-8,1))&gt;1,VLOOKUP(VALUE(MID(D1,E8-8,1)&amp;"0"),A1:B31,2,FALSE),VLOOKUP(VALUE(MID(D1,E8-8,2)),A1:B31,2,FALSE)))),"")</f>
        <v/>
      </c>
      <c r="I9" s="153" t="str">
        <f>IF(TRIM(H9)="","",IF(TRIM(I8)="","CRORE",""))</f>
        <v/>
      </c>
      <c r="J9" s="153">
        <v>9</v>
      </c>
      <c r="K9" s="153"/>
      <c r="L9" s="151"/>
      <c r="M9" s="151"/>
      <c r="N9" s="156"/>
      <c r="O9" s="146"/>
      <c r="P9" s="146"/>
      <c r="Q9" s="146"/>
      <c r="R9" s="146"/>
      <c r="S9" s="146"/>
      <c r="T9" s="146"/>
      <c r="U9" s="146"/>
      <c r="V9" s="146"/>
      <c r="W9" s="146"/>
    </row>
    <row r="10" spans="1:23" s="141" customFormat="1" hidden="1">
      <c r="A10" s="151"/>
      <c r="B10" s="151"/>
      <c r="C10" s="153"/>
      <c r="D10" s="153"/>
      <c r="E10" s="153"/>
      <c r="F10" s="153"/>
      <c r="G10" s="153"/>
      <c r="H10" s="153" t="str">
        <f>IF(E8&gt;9,IF(E8&gt;10,IF(VALUE(MID(D1,E8-10,2))&gt;20,IF(E8-10=0,"",VLOOKUP(VALUE(MID(D1,E8-9,1)),A1:B31,2,FALSE)),""),IF(E8-9=0,"",VLOOKUP(VALUE(MID(D1,E8-9,1)),A1:B31,2,FALSE))),"")</f>
        <v/>
      </c>
      <c r="I10" s="153" t="str">
        <f>IF(TRIM(H10)="",""," BILLION")</f>
        <v/>
      </c>
      <c r="J10" s="153">
        <v>10</v>
      </c>
      <c r="K10" s="153"/>
      <c r="L10" s="151"/>
      <c r="M10" s="151"/>
      <c r="N10" s="156"/>
      <c r="O10" s="146"/>
      <c r="P10" s="146"/>
      <c r="Q10" s="146"/>
      <c r="R10" s="146"/>
      <c r="S10" s="146"/>
      <c r="T10" s="146"/>
      <c r="U10" s="146"/>
      <c r="V10" s="146"/>
      <c r="W10" s="146"/>
    </row>
    <row r="11" spans="1:23" s="141" customFormat="1">
      <c r="A11" s="151"/>
      <c r="B11" s="151"/>
      <c r="C11" s="153"/>
      <c r="D11" s="153"/>
      <c r="E11" s="153"/>
      <c r="F11" s="153"/>
      <c r="G11" s="153"/>
      <c r="H11" s="153" t="str">
        <f>IF(E8&gt;10,IF(VALUE(MID(D1,E8-10,1))=0,"",IF(TRIM(H10)="",VLOOKUP(VALUE(MID(D1,E8-10,2)),A1:B31,2,FALSE),IF(VALUE(MID(D1,E8-10,1))&gt;1,VLOOKUP(VALUE(MID(D1,E8-10,1)&amp;"0"),A1:B31,2,FALSE),VLOOKUP(VALUE(MID(D1,E8-10,2)),A1:B31,2,FALSE)))),"")</f>
        <v/>
      </c>
      <c r="I11" s="153" t="str">
        <f>IF(TRIM(H11)="","",IF(TRIM(I10)=""," BILLION",""))</f>
        <v/>
      </c>
      <c r="J11" s="153">
        <v>11</v>
      </c>
      <c r="K11" s="153"/>
      <c r="L11" s="151"/>
      <c r="M11" s="151"/>
      <c r="N11" s="156"/>
      <c r="O11" s="146"/>
      <c r="P11" s="146"/>
      <c r="Q11" s="146"/>
      <c r="R11" s="146"/>
      <c r="S11" s="146"/>
      <c r="T11" s="146"/>
      <c r="U11" s="146"/>
      <c r="V11" s="146"/>
      <c r="W11" s="146"/>
    </row>
    <row r="12" spans="1:23" s="141" customFormat="1">
      <c r="A12" s="151">
        <v>0</v>
      </c>
      <c r="B12" s="151" t="s">
        <v>9</v>
      </c>
      <c r="C12" s="153"/>
      <c r="D12" s="153"/>
      <c r="E12" s="153" t="str">
        <f>TRIM(M1) &amp; " " &amp; IF(TRIM(H11)="","",TRIM(H11) &amp; " ") &amp; IF(TRIM(I11)="","",TRIM(I11) &amp;" ") &amp; IF(TRIM(H10) ="","",TRIM(H10)&amp; " ") &amp; IF(TRIM(I10) ="","", TRIM(I10) &amp; " ") &amp; IF(TRIM(H9) ="","",TRIM(H9) &amp; " ") &amp; TRIM(I9)  &amp; TRIM(H8) &amp; " " &amp; IF(TRIM(I8) ="","",TRIM(I8) &amp; " ") &amp; IF(TRIM(H7)="","",TRIM(H7) &amp; " ") &amp; IF(TRIM(I7)="","",TRIM(I7) &amp; " ") &amp; IF(TRIM(H6)="","",TRIM(H6) &amp; " ") &amp; IF(TRIM(I6) ="","", TRIM(I6) &amp; " ") &amp; IF(TRIM(H5)="","",TRIM(H5) &amp; " ") &amp; IF(TRIM(I5)="","", TRIM(I5) &amp; " ") &amp; IF(TRIM(H4)="","", TRIM(H4) &amp;" ") &amp; IF(TRIM(I4)="","", TRIM(I4) &amp; " ") &amp; IF(TRIM(H3)="","",TRIM(H3) &amp; " ") &amp; IF(TRIM(I3)="","",TRIM(I3) &amp; " ")  &amp; TRIM(H2) &amp; " " &amp; TRIM(H1) &amp; IF(G5&gt;0, " AND ", "") &amp; IF(G5&gt;0,TRIM(L1) &amp; " ","") &amp; TRIM(K2) &amp; " " &amp; TRIM(K1) &amp; " " &amp; "ONLY"</f>
        <v>Rs.   ZERO  ONLY</v>
      </c>
      <c r="F12" s="153"/>
      <c r="G12" s="153"/>
      <c r="H12" s="153"/>
      <c r="I12" s="153"/>
      <c r="J12" s="153"/>
      <c r="K12" s="153"/>
      <c r="L12" s="151"/>
      <c r="M12" s="151"/>
      <c r="N12" s="156"/>
      <c r="O12" s="146"/>
      <c r="P12" s="146"/>
      <c r="Q12" s="146"/>
      <c r="R12" s="146"/>
      <c r="S12" s="146"/>
      <c r="T12" s="146"/>
      <c r="U12" s="146"/>
      <c r="V12" s="146"/>
      <c r="W12" s="146"/>
    </row>
    <row r="13" spans="1:23" s="141" customFormat="1">
      <c r="A13" s="151"/>
      <c r="B13" s="151"/>
      <c r="C13" s="153"/>
      <c r="D13" s="153"/>
      <c r="E13" s="153"/>
      <c r="F13" s="153"/>
      <c r="G13" s="153"/>
      <c r="H13" s="153"/>
      <c r="I13" s="153"/>
      <c r="J13" s="153"/>
      <c r="K13" s="153"/>
      <c r="L13" s="151"/>
      <c r="M13" s="151"/>
      <c r="N13" s="156"/>
      <c r="O13" s="146"/>
      <c r="P13" s="146"/>
      <c r="Q13" s="146"/>
      <c r="R13" s="146"/>
      <c r="S13" s="146"/>
      <c r="T13" s="146"/>
      <c r="U13" s="146"/>
      <c r="V13" s="146"/>
      <c r="W13" s="146"/>
    </row>
    <row r="14" spans="1:23" s="110" customFormat="1">
      <c r="A14" s="152">
        <v>11</v>
      </c>
      <c r="B14" s="152" t="s">
        <v>10</v>
      </c>
      <c r="C14" s="160"/>
      <c r="D14" s="148"/>
      <c r="E14" s="148"/>
      <c r="F14" s="148"/>
      <c r="G14" s="148"/>
      <c r="H14" s="148"/>
      <c r="I14" s="148"/>
      <c r="J14" s="148"/>
      <c r="K14" s="148"/>
      <c r="L14" s="160"/>
      <c r="M14" s="160"/>
      <c r="N14" s="159"/>
      <c r="O14" s="147"/>
      <c r="P14" s="147"/>
      <c r="Q14" s="147"/>
      <c r="R14" s="147"/>
      <c r="S14" s="147"/>
      <c r="T14" s="147"/>
      <c r="U14" s="147"/>
      <c r="V14" s="147"/>
      <c r="W14" s="147"/>
    </row>
    <row r="15" spans="1:23" s="110" customFormat="1">
      <c r="A15" s="152">
        <v>12</v>
      </c>
      <c r="B15" s="152" t="s">
        <v>11</v>
      </c>
      <c r="C15" s="160"/>
      <c r="D15" s="148"/>
      <c r="E15" s="148"/>
      <c r="F15" s="148"/>
      <c r="G15" s="148"/>
      <c r="H15" s="148"/>
      <c r="I15" s="148"/>
      <c r="J15" s="148"/>
      <c r="K15" s="148"/>
      <c r="L15" s="160"/>
      <c r="M15" s="160"/>
      <c r="N15" s="159"/>
      <c r="O15" s="147"/>
      <c r="P15" s="147"/>
      <c r="Q15" s="147"/>
      <c r="R15" s="147"/>
      <c r="S15" s="147"/>
      <c r="T15" s="147"/>
      <c r="U15" s="147"/>
      <c r="V15" s="147"/>
      <c r="W15" s="147"/>
    </row>
    <row r="16" spans="1:23" s="110" customFormat="1">
      <c r="A16" s="152">
        <v>13</v>
      </c>
      <c r="B16" s="152" t="s">
        <v>12</v>
      </c>
      <c r="C16" s="160"/>
      <c r="D16" s="148"/>
      <c r="E16" s="161"/>
      <c r="F16" s="253"/>
      <c r="G16" s="253"/>
      <c r="H16" s="161"/>
      <c r="I16" s="148"/>
      <c r="J16" s="148"/>
      <c r="K16" s="148"/>
      <c r="L16" s="160"/>
      <c r="M16" s="160"/>
      <c r="N16" s="159"/>
      <c r="O16" s="147"/>
      <c r="P16" s="147"/>
      <c r="Q16" s="147"/>
      <c r="R16" s="147"/>
      <c r="S16" s="147"/>
      <c r="T16" s="147"/>
      <c r="U16" s="147"/>
      <c r="V16" s="147"/>
      <c r="W16" s="147"/>
    </row>
    <row r="17" spans="1:23" s="110" customFormat="1">
      <c r="A17" s="152">
        <v>14</v>
      </c>
      <c r="B17" s="152" t="s">
        <v>13</v>
      </c>
      <c r="C17" s="160"/>
      <c r="D17" s="148"/>
      <c r="E17" s="161"/>
      <c r="F17" s="161"/>
      <c r="G17" s="161"/>
      <c r="H17" s="161"/>
      <c r="I17" s="148"/>
      <c r="J17" s="148"/>
      <c r="K17" s="148"/>
      <c r="L17" s="160"/>
      <c r="M17" s="160"/>
      <c r="N17" s="159"/>
      <c r="O17" s="147"/>
      <c r="P17" s="147"/>
      <c r="Q17" s="147"/>
      <c r="R17" s="147"/>
      <c r="S17" s="147"/>
      <c r="T17" s="147"/>
      <c r="U17" s="147"/>
      <c r="V17" s="147"/>
      <c r="W17" s="147"/>
    </row>
    <row r="18" spans="1:23" s="110" customFormat="1">
      <c r="A18" s="152">
        <v>15</v>
      </c>
      <c r="B18" s="152" t="s">
        <v>14</v>
      </c>
      <c r="C18" s="160"/>
      <c r="D18" s="148"/>
      <c r="E18" s="161"/>
      <c r="F18" s="254"/>
      <c r="G18" s="254"/>
      <c r="H18" s="255"/>
      <c r="I18" s="148"/>
      <c r="J18" s="148"/>
      <c r="K18" s="148"/>
      <c r="L18" s="160"/>
      <c r="M18" s="160"/>
      <c r="N18" s="159"/>
      <c r="O18" s="147"/>
      <c r="P18" s="147"/>
      <c r="Q18" s="147"/>
      <c r="R18" s="147"/>
      <c r="S18" s="147"/>
      <c r="T18" s="147"/>
      <c r="U18" s="147"/>
      <c r="V18" s="147"/>
      <c r="W18" s="147"/>
    </row>
    <row r="19" spans="1:23" s="110" customFormat="1">
      <c r="A19" s="152">
        <v>16</v>
      </c>
      <c r="B19" s="152" t="s">
        <v>15</v>
      </c>
      <c r="C19" s="160"/>
      <c r="D19" s="148"/>
      <c r="E19" s="161"/>
      <c r="F19" s="161"/>
      <c r="G19" s="161"/>
      <c r="H19" s="161"/>
      <c r="I19" s="148"/>
      <c r="J19" s="148"/>
      <c r="K19" s="148"/>
      <c r="L19" s="160"/>
      <c r="M19" s="160"/>
      <c r="N19" s="159"/>
      <c r="O19" s="147"/>
      <c r="P19" s="147"/>
      <c r="Q19" s="147"/>
      <c r="R19" s="147"/>
      <c r="S19" s="147"/>
      <c r="T19" s="147"/>
      <c r="U19" s="147"/>
      <c r="V19" s="147"/>
      <c r="W19" s="147"/>
    </row>
    <row r="20" spans="1:23" s="110" customFormat="1">
      <c r="A20" s="152">
        <v>17</v>
      </c>
      <c r="B20" s="152" t="s">
        <v>16</v>
      </c>
      <c r="C20" s="160"/>
      <c r="D20" s="148"/>
      <c r="E20" s="161"/>
      <c r="F20" s="254"/>
      <c r="G20" s="254"/>
      <c r="H20" s="255"/>
      <c r="I20" s="148"/>
      <c r="J20" s="148"/>
      <c r="K20" s="148"/>
      <c r="L20" s="160"/>
      <c r="M20" s="160"/>
      <c r="N20" s="159"/>
      <c r="O20" s="147"/>
      <c r="P20" s="147"/>
      <c r="Q20" s="147"/>
      <c r="R20" s="147"/>
      <c r="S20" s="147"/>
      <c r="T20" s="147"/>
      <c r="U20" s="147"/>
      <c r="V20" s="147"/>
      <c r="W20" s="147"/>
    </row>
    <row r="21" spans="1:23" s="110" customFormat="1">
      <c r="A21" s="152">
        <v>18</v>
      </c>
      <c r="B21" s="152" t="s">
        <v>17</v>
      </c>
      <c r="C21" s="181"/>
      <c r="D21" s="182"/>
      <c r="E21" s="182"/>
      <c r="F21" s="182"/>
      <c r="G21" s="182"/>
      <c r="H21" s="182"/>
      <c r="I21" s="182"/>
      <c r="J21" s="182"/>
      <c r="K21" s="182"/>
      <c r="L21" s="181"/>
      <c r="M21" s="181"/>
      <c r="N21" s="183"/>
      <c r="O21" s="184"/>
      <c r="P21" s="184"/>
      <c r="Q21" s="184"/>
      <c r="R21" s="184"/>
      <c r="S21" s="184"/>
      <c r="T21" s="184"/>
      <c r="U21" s="147"/>
      <c r="V21" s="147"/>
      <c r="W21" s="147"/>
    </row>
    <row r="22" spans="1:23" s="110" customFormat="1">
      <c r="A22" s="152">
        <v>19</v>
      </c>
      <c r="B22" s="152" t="s">
        <v>18</v>
      </c>
      <c r="C22" s="181"/>
      <c r="D22" s="182"/>
      <c r="E22" s="185"/>
      <c r="F22" s="182"/>
      <c r="G22" s="182"/>
      <c r="H22" s="182"/>
      <c r="I22" s="182"/>
      <c r="J22" s="182"/>
      <c r="K22" s="182"/>
      <c r="L22" s="181"/>
      <c r="M22" s="181"/>
      <c r="N22" s="183"/>
      <c r="O22" s="184"/>
      <c r="P22" s="184"/>
      <c r="Q22" s="184"/>
      <c r="R22" s="184"/>
      <c r="S22" s="184"/>
      <c r="T22" s="184"/>
      <c r="U22" s="147"/>
      <c r="V22" s="147"/>
      <c r="W22" s="147"/>
    </row>
    <row r="23" spans="1:23" s="110" customFormat="1">
      <c r="A23" s="152">
        <v>10</v>
      </c>
      <c r="B23" s="152" t="s">
        <v>19</v>
      </c>
      <c r="C23" s="162"/>
      <c r="D23" s="163"/>
      <c r="E23" s="256"/>
      <c r="F23" s="256"/>
      <c r="G23" s="256"/>
      <c r="H23" s="256"/>
      <c r="I23" s="256"/>
      <c r="J23" s="256"/>
      <c r="K23" s="164"/>
      <c r="L23" s="165"/>
      <c r="M23" s="165"/>
      <c r="N23" s="166"/>
      <c r="O23" s="167"/>
      <c r="P23" s="167"/>
      <c r="Q23" s="167"/>
      <c r="R23" s="167"/>
      <c r="S23" s="167"/>
      <c r="T23" s="168"/>
      <c r="U23" s="147"/>
      <c r="V23" s="147"/>
      <c r="W23" s="147"/>
    </row>
    <row r="24" spans="1:23" s="110" customFormat="1">
      <c r="A24" s="152">
        <v>20</v>
      </c>
      <c r="B24" s="152" t="s">
        <v>20</v>
      </c>
      <c r="C24" s="169"/>
      <c r="D24" s="170"/>
      <c r="E24" s="257"/>
      <c r="F24" s="257"/>
      <c r="G24" s="257"/>
      <c r="H24" s="257"/>
      <c r="I24" s="257"/>
      <c r="J24" s="257"/>
      <c r="K24" s="170"/>
      <c r="L24" s="171"/>
      <c r="M24" s="171"/>
      <c r="N24" s="172"/>
      <c r="O24" s="173"/>
      <c r="P24" s="173"/>
      <c r="Q24" s="173"/>
      <c r="R24" s="173"/>
      <c r="S24" s="173"/>
      <c r="T24" s="174"/>
      <c r="U24" s="147"/>
      <c r="V24" s="147"/>
      <c r="W24" s="147"/>
    </row>
    <row r="25" spans="1:23" s="110" customFormat="1">
      <c r="A25" s="152">
        <v>30</v>
      </c>
      <c r="B25" s="152" t="s">
        <v>21</v>
      </c>
      <c r="C25" s="169"/>
      <c r="D25" s="170"/>
      <c r="E25" s="257"/>
      <c r="F25" s="257"/>
      <c r="G25" s="257"/>
      <c r="H25" s="257"/>
      <c r="I25" s="257"/>
      <c r="J25" s="257"/>
      <c r="K25" s="175"/>
      <c r="L25" s="171"/>
      <c r="M25" s="171"/>
      <c r="N25" s="172"/>
      <c r="O25" s="173"/>
      <c r="P25" s="173"/>
      <c r="Q25" s="173"/>
      <c r="R25" s="173"/>
      <c r="S25" s="173"/>
      <c r="T25" s="174"/>
      <c r="U25" s="147"/>
      <c r="V25" s="147"/>
      <c r="W25" s="147"/>
    </row>
    <row r="26" spans="1:23" s="110" customFormat="1">
      <c r="A26" s="152">
        <v>40</v>
      </c>
      <c r="B26" s="152" t="s">
        <v>22</v>
      </c>
      <c r="C26" s="169"/>
      <c r="D26" s="170"/>
      <c r="E26" s="170"/>
      <c r="F26" s="170"/>
      <c r="G26" s="170"/>
      <c r="H26" s="170"/>
      <c r="I26" s="170"/>
      <c r="J26" s="170"/>
      <c r="K26" s="170"/>
      <c r="L26" s="171"/>
      <c r="M26" s="175"/>
      <c r="N26" s="172"/>
      <c r="O26" s="173"/>
      <c r="P26" s="173"/>
      <c r="Q26" s="173"/>
      <c r="R26" s="173"/>
      <c r="S26" s="173"/>
      <c r="T26" s="174"/>
      <c r="U26" s="147"/>
      <c r="V26" s="147"/>
      <c r="W26" s="147"/>
    </row>
    <row r="27" spans="1:23" s="110" customFormat="1">
      <c r="A27" s="152">
        <v>50</v>
      </c>
      <c r="B27" s="152" t="s">
        <v>23</v>
      </c>
      <c r="C27" s="176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8"/>
      <c r="O27" s="179"/>
      <c r="P27" s="179"/>
      <c r="Q27" s="179"/>
      <c r="R27" s="179"/>
      <c r="S27" s="179"/>
      <c r="T27" s="180"/>
      <c r="U27" s="147"/>
      <c r="V27" s="147"/>
      <c r="W27" s="147"/>
    </row>
    <row r="28" spans="1:23" ht="15.75">
      <c r="A28" s="151">
        <v>60</v>
      </c>
      <c r="B28" s="151" t="s">
        <v>24</v>
      </c>
      <c r="C28" s="24"/>
      <c r="D28" s="142" t="s">
        <v>25</v>
      </c>
      <c r="E28" s="143"/>
      <c r="F28" s="143"/>
      <c r="G28" s="144"/>
      <c r="H28" s="24"/>
      <c r="I28" s="142" t="s">
        <v>59</v>
      </c>
      <c r="J28" s="143"/>
      <c r="K28" s="143"/>
      <c r="L28" s="144"/>
      <c r="M28" s="145"/>
      <c r="N28" s="144"/>
      <c r="O28" s="24"/>
      <c r="P28" s="142"/>
      <c r="Q28" s="143"/>
      <c r="R28" s="144"/>
      <c r="S28" s="24"/>
      <c r="T28" s="24"/>
    </row>
    <row r="29" spans="1:23">
      <c r="A29" s="151">
        <v>70</v>
      </c>
      <c r="B29" s="151" t="s">
        <v>26</v>
      </c>
      <c r="C29" s="24"/>
      <c r="D29" s="101" t="s">
        <v>27</v>
      </c>
      <c r="E29" s="104" t="s">
        <v>120</v>
      </c>
      <c r="F29" s="105"/>
      <c r="G29" s="107"/>
      <c r="H29" s="24"/>
      <c r="I29" s="98" t="s">
        <v>27</v>
      </c>
      <c r="J29" s="104" t="s">
        <v>28</v>
      </c>
      <c r="K29" s="105"/>
      <c r="L29" s="105"/>
      <c r="M29" s="106"/>
      <c r="N29" s="107"/>
      <c r="O29" s="24"/>
      <c r="P29" s="98" t="s">
        <v>116</v>
      </c>
      <c r="Q29" s="104" t="s">
        <v>123</v>
      </c>
      <c r="R29" s="105"/>
      <c r="S29" s="24"/>
      <c r="T29" s="24"/>
    </row>
    <row r="30" spans="1:23">
      <c r="A30" s="151">
        <v>80</v>
      </c>
      <c r="B30" s="151" t="s">
        <v>29</v>
      </c>
      <c r="C30" s="24"/>
      <c r="D30" s="102" t="s">
        <v>30</v>
      </c>
      <c r="E30" s="108" t="s">
        <v>121</v>
      </c>
      <c r="F30" s="109"/>
      <c r="G30" s="111"/>
      <c r="H30" s="24"/>
      <c r="I30" s="99" t="s">
        <v>30</v>
      </c>
      <c r="J30" s="108" t="s">
        <v>31</v>
      </c>
      <c r="K30" s="109"/>
      <c r="L30" s="109"/>
      <c r="M30" s="110"/>
      <c r="N30" s="111"/>
      <c r="O30" s="24"/>
      <c r="P30" s="99" t="s">
        <v>117</v>
      </c>
      <c r="Q30" s="108" t="s">
        <v>118</v>
      </c>
      <c r="R30" s="109"/>
      <c r="S30" s="24"/>
      <c r="T30" s="24"/>
    </row>
    <row r="31" spans="1:23">
      <c r="A31" s="151">
        <v>90</v>
      </c>
      <c r="B31" s="151" t="s">
        <v>32</v>
      </c>
      <c r="C31" s="24"/>
      <c r="D31" s="102"/>
      <c r="E31" s="108" t="s">
        <v>122</v>
      </c>
      <c r="F31" s="109"/>
      <c r="G31" s="111"/>
      <c r="H31" s="24"/>
      <c r="I31" s="99"/>
      <c r="J31" s="108" t="s">
        <v>33</v>
      </c>
      <c r="K31" s="109"/>
      <c r="L31" s="109"/>
      <c r="M31" s="110"/>
      <c r="N31" s="111"/>
      <c r="O31" s="24"/>
      <c r="P31" s="99"/>
      <c r="Q31" s="109"/>
      <c r="R31" s="109"/>
      <c r="S31" s="24"/>
      <c r="T31" s="24"/>
    </row>
    <row r="32" spans="1:23">
      <c r="A32" s="140"/>
      <c r="B32" s="140"/>
      <c r="C32" s="24"/>
      <c r="D32" s="102"/>
      <c r="E32" s="108" t="s">
        <v>33</v>
      </c>
      <c r="F32" s="109"/>
      <c r="G32" s="111"/>
      <c r="H32" s="24"/>
      <c r="I32" s="99"/>
      <c r="J32" s="108"/>
      <c r="K32" s="109"/>
      <c r="L32" s="109"/>
      <c r="M32" s="110"/>
      <c r="N32" s="111"/>
      <c r="O32" s="24"/>
      <c r="P32" s="99"/>
      <c r="Q32" s="109"/>
      <c r="R32" s="109"/>
      <c r="S32" s="24"/>
      <c r="T32" s="24"/>
    </row>
    <row r="33" spans="1:27">
      <c r="A33" s="140"/>
      <c r="B33" s="140"/>
      <c r="C33" s="24"/>
      <c r="D33" s="102"/>
      <c r="E33" s="108"/>
      <c r="F33" s="109"/>
      <c r="G33" s="111"/>
      <c r="H33" s="24"/>
      <c r="I33" s="99"/>
      <c r="J33" s="108"/>
      <c r="K33" s="109"/>
      <c r="L33" s="109"/>
      <c r="M33" s="110"/>
      <c r="N33" s="111"/>
      <c r="O33" s="24"/>
      <c r="P33" s="99"/>
      <c r="Q33" s="109"/>
      <c r="R33" s="109"/>
      <c r="S33" s="24"/>
      <c r="T33" s="24"/>
    </row>
    <row r="34" spans="1:27">
      <c r="A34" s="140"/>
      <c r="B34" s="140"/>
      <c r="C34" s="24"/>
      <c r="D34" s="102" t="s">
        <v>34</v>
      </c>
      <c r="E34" s="108" t="s">
        <v>35</v>
      </c>
      <c r="F34" s="109"/>
      <c r="G34" s="111"/>
      <c r="H34" s="24"/>
      <c r="I34" s="100" t="s">
        <v>36</v>
      </c>
      <c r="J34" s="108" t="s">
        <v>35</v>
      </c>
      <c r="K34" s="109"/>
      <c r="L34" s="109"/>
      <c r="M34" s="110"/>
      <c r="N34" s="111"/>
      <c r="O34" s="24"/>
      <c r="P34" s="99"/>
      <c r="Q34" s="109"/>
      <c r="R34" s="109"/>
      <c r="S34" s="24"/>
      <c r="T34" s="24"/>
    </row>
    <row r="35" spans="1:27">
      <c r="A35" s="141"/>
      <c r="B35" s="141"/>
      <c r="C35" s="24"/>
      <c r="D35" s="103" t="s">
        <v>36</v>
      </c>
      <c r="E35" s="112" t="s">
        <v>37</v>
      </c>
      <c r="F35" s="109"/>
      <c r="G35" s="111"/>
      <c r="H35" s="24"/>
      <c r="I35" s="100"/>
      <c r="J35" s="112"/>
      <c r="K35" s="113"/>
      <c r="L35" s="113"/>
      <c r="M35" s="114"/>
      <c r="N35" s="111"/>
      <c r="O35" s="24"/>
      <c r="P35" s="99"/>
      <c r="Q35" s="109"/>
      <c r="R35" s="109"/>
      <c r="S35" s="24"/>
      <c r="T35" s="24"/>
    </row>
    <row r="36" spans="1:27" ht="18" customHeight="1">
      <c r="A36" s="141"/>
      <c r="B36" s="141"/>
      <c r="C36" s="24"/>
      <c r="D36" s="126" t="s">
        <v>38</v>
      </c>
      <c r="E36" s="127"/>
      <c r="F36" s="21" t="s">
        <v>39</v>
      </c>
      <c r="G36" s="22"/>
      <c r="H36" s="23"/>
      <c r="I36" s="12" t="s">
        <v>41</v>
      </c>
      <c r="J36" s="13"/>
      <c r="K36" s="14"/>
      <c r="L36" s="2"/>
      <c r="M36" s="2"/>
      <c r="N36" s="15" t="s">
        <v>42</v>
      </c>
      <c r="O36" s="19"/>
      <c r="P36" s="20"/>
      <c r="Q36" s="16" t="s">
        <v>43</v>
      </c>
      <c r="R36" s="17"/>
      <c r="S36" s="18"/>
      <c r="T36" s="24"/>
    </row>
    <row r="37" spans="1:27" ht="18" customHeight="1">
      <c r="A37" s="141"/>
      <c r="B37" s="141"/>
      <c r="C37" s="24"/>
      <c r="D37" s="126" t="s">
        <v>40</v>
      </c>
      <c r="E37" s="128"/>
      <c r="F37" s="258" t="s">
        <v>112</v>
      </c>
      <c r="G37" s="259"/>
      <c r="H37" s="260"/>
      <c r="I37" s="258" t="s">
        <v>113</v>
      </c>
      <c r="J37" s="125"/>
      <c r="K37" s="261"/>
      <c r="L37" s="125"/>
      <c r="M37" s="125"/>
      <c r="N37" s="258" t="s">
        <v>114</v>
      </c>
      <c r="O37" s="125"/>
      <c r="P37" s="261"/>
      <c r="Q37" s="258" t="s">
        <v>115</v>
      </c>
      <c r="R37" s="262"/>
      <c r="S37" s="261"/>
      <c r="T37" s="24"/>
    </row>
    <row r="38" spans="1:27" ht="18" customHeight="1">
      <c r="A38" s="141"/>
      <c r="B38" s="141"/>
      <c r="C38" s="24"/>
      <c r="D38" s="126" t="s">
        <v>124</v>
      </c>
      <c r="E38" s="128"/>
      <c r="F38" s="263" t="s">
        <v>44</v>
      </c>
      <c r="G38" s="264"/>
      <c r="H38" s="265"/>
      <c r="I38" s="266"/>
      <c r="J38" s="133"/>
      <c r="K38" s="265"/>
      <c r="L38" s="133"/>
      <c r="M38" s="133"/>
      <c r="N38" s="266"/>
      <c r="O38" s="133"/>
      <c r="P38" s="265"/>
      <c r="Q38" s="266"/>
      <c r="R38" s="133"/>
      <c r="S38" s="265"/>
      <c r="T38" s="24"/>
    </row>
    <row r="39" spans="1:27" ht="18" customHeight="1">
      <c r="A39" s="141"/>
      <c r="B39" s="141"/>
      <c r="C39" s="24"/>
      <c r="D39" s="126" t="s">
        <v>45</v>
      </c>
      <c r="E39" s="128"/>
      <c r="F39" s="263" t="s">
        <v>109</v>
      </c>
      <c r="G39" s="264"/>
      <c r="H39" s="265"/>
      <c r="I39" s="266"/>
      <c r="J39" s="133"/>
      <c r="K39" s="265"/>
      <c r="L39" s="133"/>
      <c r="M39" s="133"/>
      <c r="N39" s="266"/>
      <c r="O39" s="133"/>
      <c r="P39" s="265"/>
      <c r="Q39" s="266"/>
      <c r="R39" s="133"/>
      <c r="S39" s="265"/>
      <c r="T39" s="24"/>
    </row>
    <row r="40" spans="1:27" s="7" customFormat="1" ht="18" customHeight="1">
      <c r="A40" s="149"/>
      <c r="B40" s="149"/>
      <c r="C40" s="24"/>
      <c r="D40" s="115"/>
      <c r="E40" s="116"/>
      <c r="F40" s="10" t="s">
        <v>60</v>
      </c>
      <c r="G40" s="10" t="s">
        <v>61</v>
      </c>
      <c r="H40" s="11" t="s">
        <v>62</v>
      </c>
      <c r="I40" s="11" t="s">
        <v>63</v>
      </c>
      <c r="J40" s="11" t="s">
        <v>64</v>
      </c>
      <c r="K40" s="11" t="s">
        <v>65</v>
      </c>
      <c r="L40" s="11"/>
      <c r="M40" s="11"/>
      <c r="N40" s="11" t="s">
        <v>66</v>
      </c>
      <c r="O40" s="11" t="s">
        <v>108</v>
      </c>
      <c r="P40" s="11" t="s">
        <v>67</v>
      </c>
      <c r="Q40" s="11" t="s">
        <v>68</v>
      </c>
      <c r="R40" s="11" t="s">
        <v>69</v>
      </c>
      <c r="S40" s="11" t="s">
        <v>70</v>
      </c>
      <c r="T40" s="26"/>
      <c r="U40" s="8"/>
      <c r="V40" s="8"/>
      <c r="W40" s="8"/>
      <c r="X40" s="8"/>
      <c r="Y40" s="8"/>
      <c r="Z40" s="8"/>
      <c r="AA40" s="8"/>
    </row>
    <row r="41" spans="1:27" ht="18" customHeight="1">
      <c r="A41" s="141"/>
      <c r="B41" s="141"/>
      <c r="C41" s="24"/>
      <c r="D41" s="129" t="s">
        <v>46</v>
      </c>
      <c r="E41" s="130"/>
      <c r="F41" s="132"/>
      <c r="G41" s="132"/>
      <c r="H41" s="132"/>
      <c r="I41" s="132"/>
      <c r="J41" s="132"/>
      <c r="K41" s="132"/>
      <c r="L41" s="133"/>
      <c r="M41" s="133"/>
      <c r="N41" s="132"/>
      <c r="O41" s="132"/>
      <c r="P41" s="132"/>
      <c r="Q41" s="132"/>
      <c r="R41" s="132"/>
      <c r="S41" s="134"/>
      <c r="T41" s="24"/>
    </row>
    <row r="42" spans="1:27" ht="18" customHeight="1">
      <c r="A42" s="141"/>
      <c r="B42" s="141"/>
      <c r="C42" s="24"/>
      <c r="D42" s="129" t="s">
        <v>47</v>
      </c>
      <c r="E42" s="131"/>
      <c r="F42" s="135" t="s">
        <v>57</v>
      </c>
      <c r="G42" s="135" t="s">
        <v>106</v>
      </c>
      <c r="H42" s="135" t="s">
        <v>107</v>
      </c>
      <c r="I42" s="135"/>
      <c r="J42" s="135"/>
      <c r="K42" s="135"/>
      <c r="L42" s="133"/>
      <c r="M42" s="133"/>
      <c r="N42" s="135"/>
      <c r="O42" s="135"/>
      <c r="P42" s="135"/>
      <c r="Q42" s="135"/>
      <c r="R42" s="135"/>
      <c r="S42" s="136"/>
      <c r="T42" s="24"/>
    </row>
    <row r="43" spans="1:27" ht="18" customHeight="1">
      <c r="A43" s="141"/>
      <c r="B43" s="141"/>
      <c r="C43" s="24"/>
      <c r="D43" s="129" t="s">
        <v>48</v>
      </c>
      <c r="E43" s="130"/>
      <c r="F43" s="132"/>
      <c r="G43" s="132"/>
      <c r="H43" s="132"/>
      <c r="I43" s="132"/>
      <c r="J43" s="132"/>
      <c r="K43" s="132"/>
      <c r="L43" s="133"/>
      <c r="M43" s="133"/>
      <c r="N43" s="132"/>
      <c r="O43" s="132"/>
      <c r="P43" s="132"/>
      <c r="Q43" s="132"/>
      <c r="R43" s="132"/>
      <c r="S43" s="134"/>
      <c r="T43" s="24"/>
    </row>
    <row r="44" spans="1:27" ht="18" customHeight="1">
      <c r="A44" s="141"/>
      <c r="B44" s="141"/>
      <c r="C44" s="24"/>
      <c r="D44" s="129" t="s">
        <v>49</v>
      </c>
      <c r="E44" s="130"/>
      <c r="F44" s="132">
        <v>0</v>
      </c>
      <c r="G44" s="132">
        <v>0</v>
      </c>
      <c r="H44" s="132">
        <v>0</v>
      </c>
      <c r="I44" s="132">
        <v>0</v>
      </c>
      <c r="J44" s="132">
        <v>0</v>
      </c>
      <c r="K44" s="132">
        <v>0</v>
      </c>
      <c r="L44" s="133"/>
      <c r="M44" s="133"/>
      <c r="N44" s="132">
        <v>0</v>
      </c>
      <c r="O44" s="132">
        <v>0</v>
      </c>
      <c r="P44" s="132">
        <v>0</v>
      </c>
      <c r="Q44" s="132">
        <v>0</v>
      </c>
      <c r="R44" s="132">
        <v>0</v>
      </c>
      <c r="S44" s="134">
        <v>0</v>
      </c>
      <c r="T44" s="24"/>
    </row>
    <row r="45" spans="1:27" ht="18" customHeight="1">
      <c r="A45" s="141"/>
      <c r="B45" s="141"/>
      <c r="C45" s="24"/>
      <c r="D45" s="129" t="s">
        <v>50</v>
      </c>
      <c r="E45" s="130"/>
      <c r="F45" s="132">
        <v>0</v>
      </c>
      <c r="G45" s="132">
        <v>0</v>
      </c>
      <c r="H45" s="132">
        <v>0</v>
      </c>
      <c r="I45" s="132">
        <v>0</v>
      </c>
      <c r="J45" s="132">
        <v>0</v>
      </c>
      <c r="K45" s="132">
        <v>0</v>
      </c>
      <c r="L45" s="133"/>
      <c r="M45" s="133"/>
      <c r="N45" s="132">
        <v>0</v>
      </c>
      <c r="O45" s="132">
        <v>0</v>
      </c>
      <c r="P45" s="132">
        <v>0</v>
      </c>
      <c r="Q45" s="132">
        <v>0</v>
      </c>
      <c r="R45" s="132">
        <v>0</v>
      </c>
      <c r="S45" s="134">
        <v>0</v>
      </c>
      <c r="T45" s="24"/>
    </row>
    <row r="46" spans="1:27" ht="18" customHeight="1">
      <c r="A46" s="141"/>
      <c r="B46" s="141"/>
      <c r="C46" s="24"/>
      <c r="D46" s="117" t="s">
        <v>51</v>
      </c>
      <c r="E46" s="118"/>
      <c r="F46" s="3">
        <f>SUM(F43:F45)</f>
        <v>0</v>
      </c>
      <c r="G46" s="3">
        <f t="shared" ref="G46:K46" si="0">SUM(G43:G45)</f>
        <v>0</v>
      </c>
      <c r="H46" s="3">
        <f t="shared" si="0"/>
        <v>0</v>
      </c>
      <c r="I46" s="3">
        <f t="shared" si="0"/>
        <v>0</v>
      </c>
      <c r="J46" s="3">
        <f t="shared" si="0"/>
        <v>0</v>
      </c>
      <c r="K46" s="3">
        <f t="shared" si="0"/>
        <v>0</v>
      </c>
      <c r="L46" s="4"/>
      <c r="M46" s="5"/>
      <c r="N46" s="3">
        <f t="shared" ref="N46" si="1">SUM(N43:N45)</f>
        <v>0</v>
      </c>
      <c r="O46" s="3">
        <f t="shared" ref="O46" si="2">SUM(O43:O45)</f>
        <v>0</v>
      </c>
      <c r="P46" s="3">
        <f t="shared" ref="P46" si="3">SUM(P43:P45)</f>
        <v>0</v>
      </c>
      <c r="Q46" s="3">
        <f t="shared" ref="Q46" si="4">SUM(Q43:Q45)</f>
        <v>0</v>
      </c>
      <c r="R46" s="3">
        <f t="shared" ref="R46" si="5">SUM(R43:R45)</f>
        <v>0</v>
      </c>
      <c r="S46" s="139">
        <f t="shared" ref="S46" si="6">SUM(S43:S45)</f>
        <v>0</v>
      </c>
      <c r="T46" s="27"/>
      <c r="U46" s="6"/>
      <c r="V46" s="6"/>
    </row>
    <row r="47" spans="1:27" ht="18" customHeight="1">
      <c r="A47" s="141"/>
      <c r="B47" s="141"/>
      <c r="C47" s="24"/>
      <c r="D47" s="119" t="s">
        <v>52</v>
      </c>
      <c r="E47" s="120"/>
      <c r="F47" s="137" t="s">
        <v>53</v>
      </c>
      <c r="G47" s="137" t="s">
        <v>53</v>
      </c>
      <c r="H47" s="137" t="s">
        <v>53</v>
      </c>
      <c r="I47" s="137" t="s">
        <v>53</v>
      </c>
      <c r="J47" s="137" t="s">
        <v>53</v>
      </c>
      <c r="K47" s="137" t="s">
        <v>53</v>
      </c>
      <c r="L47" s="133"/>
      <c r="M47" s="133"/>
      <c r="N47" s="137" t="s">
        <v>53</v>
      </c>
      <c r="O47" s="137" t="s">
        <v>53</v>
      </c>
      <c r="P47" s="137" t="s">
        <v>53</v>
      </c>
      <c r="Q47" s="137" t="s">
        <v>53</v>
      </c>
      <c r="R47" s="137" t="s">
        <v>53</v>
      </c>
      <c r="S47" s="138" t="s">
        <v>53</v>
      </c>
      <c r="T47" s="25"/>
      <c r="U47" s="9"/>
    </row>
    <row r="48" spans="1:27" ht="18" customHeight="1">
      <c r="A48" s="141"/>
      <c r="B48" s="141"/>
      <c r="C48" s="24"/>
      <c r="D48" s="121" t="s">
        <v>54</v>
      </c>
      <c r="E48" s="122"/>
      <c r="F48" s="137" t="s">
        <v>55</v>
      </c>
      <c r="G48" s="137" t="s">
        <v>55</v>
      </c>
      <c r="H48" s="137" t="s">
        <v>55</v>
      </c>
      <c r="I48" s="137" t="s">
        <v>55</v>
      </c>
      <c r="J48" s="137" t="s">
        <v>55</v>
      </c>
      <c r="K48" s="137" t="s">
        <v>55</v>
      </c>
      <c r="L48" s="133"/>
      <c r="M48" s="133"/>
      <c r="N48" s="137" t="s">
        <v>55</v>
      </c>
      <c r="O48" s="137" t="s">
        <v>55</v>
      </c>
      <c r="P48" s="137" t="s">
        <v>55</v>
      </c>
      <c r="Q48" s="137" t="s">
        <v>55</v>
      </c>
      <c r="R48" s="137" t="s">
        <v>55</v>
      </c>
      <c r="S48" s="138" t="s">
        <v>55</v>
      </c>
      <c r="T48" s="25"/>
      <c r="U48" s="9"/>
    </row>
    <row r="49" spans="1:21" ht="18" customHeight="1">
      <c r="A49" s="141"/>
      <c r="B49" s="141"/>
      <c r="C49" s="24"/>
      <c r="D49" s="121" t="s">
        <v>56</v>
      </c>
      <c r="E49" s="122"/>
      <c r="F49" s="137" t="s">
        <v>57</v>
      </c>
      <c r="G49" s="137" t="s">
        <v>57</v>
      </c>
      <c r="H49" s="137" t="s">
        <v>57</v>
      </c>
      <c r="I49" s="137" t="s">
        <v>57</v>
      </c>
      <c r="J49" s="137" t="s">
        <v>57</v>
      </c>
      <c r="K49" s="137" t="s">
        <v>57</v>
      </c>
      <c r="L49" s="133"/>
      <c r="M49" s="133"/>
      <c r="N49" s="137" t="s">
        <v>57</v>
      </c>
      <c r="O49" s="137" t="s">
        <v>57</v>
      </c>
      <c r="P49" s="137" t="s">
        <v>57</v>
      </c>
      <c r="Q49" s="137" t="s">
        <v>57</v>
      </c>
      <c r="R49" s="137" t="s">
        <v>57</v>
      </c>
      <c r="S49" s="138" t="s">
        <v>57</v>
      </c>
      <c r="T49" s="25"/>
      <c r="U49" s="9"/>
    </row>
    <row r="50" spans="1:21" ht="18" customHeight="1">
      <c r="A50" s="141"/>
      <c r="B50" s="141"/>
      <c r="C50" s="24"/>
      <c r="D50" s="123" t="s">
        <v>58</v>
      </c>
      <c r="E50" s="124"/>
      <c r="F50" s="137"/>
      <c r="G50" s="137"/>
      <c r="H50" s="137"/>
      <c r="I50" s="137"/>
      <c r="J50" s="137"/>
      <c r="K50" s="137"/>
      <c r="L50" s="133"/>
      <c r="M50" s="133"/>
      <c r="N50" s="137"/>
      <c r="O50" s="137"/>
      <c r="P50" s="137"/>
      <c r="Q50" s="137"/>
      <c r="R50" s="137"/>
      <c r="S50" s="138"/>
      <c r="T50" s="25"/>
      <c r="U50" s="9"/>
    </row>
    <row r="51" spans="1:21" ht="18" customHeight="1">
      <c r="A51" s="141"/>
      <c r="B51" s="141"/>
      <c r="C51" s="24"/>
      <c r="D51" s="28"/>
      <c r="E51" s="29"/>
      <c r="F51" s="30"/>
      <c r="G51" s="30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1">
      <c r="A52" s="141"/>
      <c r="B52" s="141"/>
      <c r="C52" s="24"/>
      <c r="D52" s="31"/>
      <c r="E52" s="32"/>
      <c r="F52" s="32"/>
      <c r="G52" s="32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1" ht="15.75">
      <c r="A53" s="141"/>
      <c r="B53" s="141"/>
      <c r="C53" s="24"/>
      <c r="D53" s="33"/>
      <c r="E53" s="33"/>
      <c r="F53" s="33"/>
      <c r="G53" s="33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1">
      <c r="C54" s="24"/>
      <c r="D54" s="32"/>
      <c r="E54" s="32"/>
      <c r="F54" s="32"/>
      <c r="G54" s="32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1">
      <c r="C55" s="24"/>
      <c r="D55" s="32"/>
      <c r="E55" s="32"/>
      <c r="F55" s="32"/>
      <c r="G55" s="32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1">
      <c r="C56" s="34"/>
      <c r="D56" s="35"/>
      <c r="E56" s="35"/>
      <c r="F56" s="35"/>
      <c r="G56" s="35"/>
      <c r="H56" s="34"/>
      <c r="I56" s="34"/>
      <c r="J56" s="34"/>
      <c r="K56" s="34"/>
      <c r="L56" s="34"/>
      <c r="M56" s="34"/>
      <c r="N56" s="34"/>
    </row>
    <row r="57" spans="1:21">
      <c r="C57" s="34"/>
      <c r="D57" s="35"/>
      <c r="E57" s="35"/>
      <c r="F57" s="35"/>
      <c r="G57" s="35"/>
      <c r="H57" s="34"/>
      <c r="I57" s="34"/>
      <c r="J57" s="34"/>
      <c r="K57" s="34"/>
      <c r="L57" s="34"/>
      <c r="M57" s="34"/>
      <c r="N57" s="34"/>
    </row>
    <row r="58" spans="1:21">
      <c r="C58" s="34"/>
      <c r="D58" s="35"/>
      <c r="E58" s="35"/>
      <c r="F58" s="35"/>
      <c r="G58" s="35"/>
      <c r="H58" s="34"/>
      <c r="I58" s="34"/>
      <c r="J58" s="34"/>
      <c r="K58" s="34"/>
      <c r="L58" s="34"/>
      <c r="M58" s="34"/>
      <c r="N58" s="34"/>
    </row>
    <row r="59" spans="1:21">
      <c r="C59" s="34"/>
      <c r="D59" s="35"/>
      <c r="E59" s="35"/>
      <c r="F59" s="35"/>
      <c r="G59" s="35"/>
      <c r="H59" s="34"/>
      <c r="I59" s="34"/>
      <c r="J59" s="34"/>
      <c r="K59" s="34"/>
      <c r="L59" s="34"/>
      <c r="M59" s="34"/>
      <c r="N59" s="34"/>
    </row>
    <row r="60" spans="1:21">
      <c r="C60" s="34"/>
      <c r="D60" s="35"/>
      <c r="E60" s="35"/>
      <c r="F60" s="35"/>
      <c r="G60" s="35"/>
      <c r="H60" s="34"/>
      <c r="I60" s="34"/>
      <c r="J60" s="34"/>
      <c r="K60" s="34"/>
      <c r="L60" s="34"/>
      <c r="M60" s="34"/>
      <c r="N60" s="34"/>
    </row>
    <row r="61" spans="1:21">
      <c r="C61" s="34"/>
      <c r="D61" s="35"/>
      <c r="E61" s="35"/>
      <c r="F61" s="35"/>
      <c r="G61" s="35"/>
      <c r="H61" s="34"/>
      <c r="I61" s="34"/>
      <c r="J61" s="34"/>
      <c r="K61" s="34"/>
      <c r="L61" s="34"/>
      <c r="M61" s="34"/>
      <c r="N61" s="34"/>
    </row>
    <row r="62" spans="1:21">
      <c r="C62" s="34"/>
      <c r="D62" s="35"/>
      <c r="E62" s="35"/>
      <c r="F62" s="35"/>
      <c r="G62" s="35"/>
      <c r="H62" s="34"/>
      <c r="I62" s="34"/>
      <c r="J62" s="34"/>
      <c r="K62" s="34"/>
      <c r="L62" s="34"/>
      <c r="M62" s="34"/>
      <c r="N62" s="34"/>
    </row>
    <row r="63" spans="1:21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spans="1:21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3:14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6" spans="3:14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</sheetData>
  <dataConsolidate/>
  <customSheetViews>
    <customSheetView guid="{A4FF6266-7381-44B1-9CD3-B6CE7DB1EB14}" showGridLines="0" showRowCol="0" hiddenRows="1" hiddenColumns="1" topLeftCell="C11">
      <selection activeCell="J29" sqref="J29"/>
      <pageMargins left="0.7" right="0.7" top="0.75" bottom="0.75" header="0.3" footer="0.3"/>
      <pageSetup paperSize="9" orientation="portrait" horizontalDpi="120" verticalDpi="144" r:id="rId1"/>
    </customSheetView>
  </customSheetViews>
  <mergeCells count="4">
    <mergeCell ref="F16:G16"/>
    <mergeCell ref="F18:H18"/>
    <mergeCell ref="F20:H20"/>
    <mergeCell ref="E23:J25"/>
  </mergeCells>
  <pageMargins left="0.7" right="0.7" top="0.75" bottom="0.75" header="0.3" footer="0.3"/>
  <pageSetup paperSize="9" orientation="portrait" horizontalDpi="120" verticalDpi="14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16A</vt:lpstr>
      <vt:lpstr>Data Sheets</vt:lpstr>
    </vt:vector>
  </TitlesOfParts>
  <Company>monika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seervi</dc:creator>
  <cp:lastModifiedBy>seervi</cp:lastModifiedBy>
  <cp:lastPrinted>2010-03-28T11:27:52Z</cp:lastPrinted>
  <dcterms:created xsi:type="dcterms:W3CDTF">2010-03-28T08:20:46Z</dcterms:created>
  <dcterms:modified xsi:type="dcterms:W3CDTF">2010-03-28T13:44:54Z</dcterms:modified>
</cp:coreProperties>
</file>